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backupFile="1"/>
  <mc:AlternateContent xmlns:mc="http://schemas.openxmlformats.org/markup-compatibility/2006">
    <mc:Choice Requires="x15">
      <x15ac:absPath xmlns:x15ac="http://schemas.microsoft.com/office/spreadsheetml/2010/11/ac" url="H:\マイドライブ\大学\卒研\shocktube\"/>
    </mc:Choice>
  </mc:AlternateContent>
  <xr:revisionPtr revIDLastSave="0" documentId="13_ncr:1_{21366A80-FEFA-45D3-93A0-1903DBF117C3}" xr6:coauthVersionLast="36" xr6:coauthVersionMax="47" xr10:uidLastSave="{00000000-0000-0000-0000-000000000000}"/>
  <bookViews>
    <workbookView xWindow="-120" yWindow="-120" windowWidth="19785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4" i="1" l="1"/>
  <c r="X58" i="1" l="1"/>
  <c r="Y58" i="1"/>
  <c r="Z58" i="1"/>
  <c r="X59" i="1"/>
  <c r="Y59" i="1"/>
  <c r="Z59" i="1"/>
  <c r="P56" i="1"/>
  <c r="X54" i="1"/>
  <c r="Y54" i="1"/>
  <c r="Z54" i="1"/>
  <c r="X55" i="1"/>
  <c r="Y55" i="1"/>
  <c r="Z55" i="1"/>
  <c r="X56" i="1"/>
  <c r="Y56" i="1"/>
  <c r="Z56" i="1"/>
  <c r="X57" i="1"/>
  <c r="Y57" i="1"/>
  <c r="Z57" i="1"/>
  <c r="X60" i="1"/>
  <c r="Y60" i="1"/>
  <c r="Z60" i="1"/>
  <c r="X61" i="1"/>
  <c r="Y61" i="1"/>
  <c r="Z61" i="1"/>
  <c r="X62" i="1"/>
  <c r="Y62" i="1"/>
  <c r="Z62" i="1"/>
  <c r="X63" i="1"/>
  <c r="Y63" i="1"/>
  <c r="Z63" i="1"/>
  <c r="X64" i="1"/>
  <c r="Y64" i="1"/>
  <c r="Z64" i="1"/>
  <c r="X65" i="1"/>
  <c r="Y65" i="1"/>
  <c r="Z65" i="1"/>
  <c r="X66" i="1"/>
  <c r="Y66" i="1"/>
  <c r="Z66" i="1"/>
  <c r="X67" i="1"/>
  <c r="Y67" i="1"/>
  <c r="Z67" i="1"/>
  <c r="X68" i="1"/>
  <c r="Y68" i="1"/>
  <c r="Z68" i="1"/>
  <c r="X69" i="1"/>
  <c r="Y69" i="1"/>
  <c r="Z69" i="1"/>
  <c r="X70" i="1"/>
  <c r="Y70" i="1"/>
  <c r="Z70" i="1"/>
  <c r="X71" i="1"/>
  <c r="Y71" i="1"/>
  <c r="Z71" i="1"/>
  <c r="X72" i="1"/>
  <c r="Y72" i="1"/>
  <c r="Z72" i="1"/>
  <c r="X73" i="1"/>
  <c r="Y73" i="1"/>
  <c r="Z73" i="1"/>
  <c r="X74" i="1"/>
  <c r="Y74" i="1"/>
  <c r="Z74" i="1"/>
  <c r="X75" i="1"/>
  <c r="Y75" i="1"/>
  <c r="Z75" i="1"/>
  <c r="X76" i="1"/>
  <c r="Y76" i="1"/>
  <c r="Z76" i="1"/>
  <c r="X77" i="1"/>
  <c r="Y77" i="1"/>
  <c r="Z77" i="1"/>
  <c r="X78" i="1"/>
  <c r="Y78" i="1"/>
  <c r="Z78" i="1"/>
  <c r="X79" i="1"/>
  <c r="Y79" i="1"/>
  <c r="Z79" i="1"/>
  <c r="E40" i="1"/>
  <c r="E54" i="1"/>
  <c r="E55" i="1"/>
  <c r="E56" i="1" l="1"/>
  <c r="E57" i="1"/>
  <c r="E58" i="1"/>
  <c r="E59" i="1"/>
  <c r="E60" i="1"/>
  <c r="E61" i="1"/>
  <c r="E72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50" i="1"/>
  <c r="E51" i="1"/>
  <c r="E52" i="1"/>
  <c r="E48" i="1" l="1"/>
  <c r="E49" i="1"/>
  <c r="Z8" i="1" l="1"/>
  <c r="Z3" i="1"/>
  <c r="Z4" i="1"/>
  <c r="Z5" i="1"/>
  <c r="Z7" i="1"/>
  <c r="Z18" i="1"/>
  <c r="Z20" i="1"/>
  <c r="Z6" i="1"/>
  <c r="Z19" i="1"/>
  <c r="Z12" i="1"/>
  <c r="Z13" i="1"/>
  <c r="Z14" i="1"/>
  <c r="Z15" i="1"/>
  <c r="Z16" i="1"/>
  <c r="Z11" i="1"/>
  <c r="Z17" i="1"/>
  <c r="Z9" i="1"/>
  <c r="Z10" i="1"/>
  <c r="Z21" i="1"/>
  <c r="Z22" i="1"/>
  <c r="Z23" i="1"/>
  <c r="Z24" i="1"/>
  <c r="Z25" i="1"/>
  <c r="Z26" i="1"/>
  <c r="Z27" i="1"/>
  <c r="Z30" i="1"/>
  <c r="X8" i="1"/>
  <c r="Y8" i="1"/>
  <c r="X3" i="1"/>
  <c r="Y3" i="1"/>
  <c r="X4" i="1"/>
  <c r="Y4" i="1"/>
  <c r="X5" i="1"/>
  <c r="Y5" i="1"/>
  <c r="X7" i="1"/>
  <c r="Y7" i="1"/>
  <c r="X18" i="1"/>
  <c r="Y18" i="1"/>
  <c r="X20" i="1"/>
  <c r="Y20" i="1"/>
  <c r="X6" i="1"/>
  <c r="Y6" i="1"/>
  <c r="X19" i="1"/>
  <c r="Y19" i="1"/>
  <c r="X12" i="1"/>
  <c r="Y12" i="1"/>
  <c r="X13" i="1"/>
  <c r="Y13" i="1"/>
  <c r="X14" i="1"/>
  <c r="Y14" i="1"/>
  <c r="X15" i="1"/>
  <c r="Y15" i="1"/>
  <c r="X16" i="1"/>
  <c r="Y16" i="1"/>
  <c r="X11" i="1"/>
  <c r="Y11" i="1"/>
  <c r="X17" i="1"/>
  <c r="Y17" i="1"/>
  <c r="X9" i="1"/>
  <c r="Y9" i="1"/>
  <c r="X10" i="1"/>
  <c r="Y10" i="1"/>
  <c r="X21" i="1"/>
  <c r="Y21" i="1"/>
  <c r="X22" i="1"/>
  <c r="Y22" i="1"/>
  <c r="X23" i="1"/>
  <c r="Y23" i="1"/>
  <c r="X24" i="1"/>
  <c r="Y24" i="1"/>
  <c r="X25" i="1"/>
  <c r="Y25" i="1"/>
  <c r="X26" i="1"/>
  <c r="Y26" i="1"/>
  <c r="X27" i="1"/>
  <c r="Y27" i="1"/>
  <c r="X30" i="1"/>
  <c r="Y30" i="1"/>
  <c r="X40" i="1"/>
  <c r="Y40" i="1"/>
  <c r="Z40" i="1"/>
  <c r="X29" i="1"/>
  <c r="Y29" i="1"/>
  <c r="Z29" i="1"/>
  <c r="X31" i="1"/>
  <c r="Y31" i="1"/>
  <c r="Z31" i="1"/>
  <c r="X32" i="1"/>
  <c r="Y32" i="1"/>
  <c r="Z32" i="1"/>
  <c r="X33" i="1"/>
  <c r="Y33" i="1"/>
  <c r="Z33" i="1"/>
  <c r="X45" i="1"/>
  <c r="Y45" i="1"/>
  <c r="Z45" i="1"/>
  <c r="X35" i="1"/>
  <c r="Y35" i="1"/>
  <c r="Z35" i="1"/>
  <c r="X36" i="1"/>
  <c r="Y36" i="1"/>
  <c r="Z36" i="1"/>
  <c r="X37" i="1"/>
  <c r="Y37" i="1"/>
  <c r="Z37" i="1"/>
  <c r="X38" i="1"/>
  <c r="Y38" i="1"/>
  <c r="Z38" i="1"/>
  <c r="X39" i="1"/>
  <c r="Y39" i="1"/>
  <c r="Z39" i="1"/>
  <c r="X53" i="1"/>
  <c r="Y53" i="1"/>
  <c r="Z53" i="1"/>
  <c r="X34" i="1"/>
  <c r="Y34" i="1"/>
  <c r="Z34" i="1"/>
  <c r="X42" i="1"/>
  <c r="Y42" i="1"/>
  <c r="Z42" i="1"/>
  <c r="X43" i="1"/>
  <c r="Y43" i="1"/>
  <c r="Z43" i="1"/>
  <c r="X44" i="1"/>
  <c r="Y44" i="1"/>
  <c r="Z44" i="1"/>
  <c r="X41" i="1"/>
  <c r="Y41" i="1"/>
  <c r="Z41" i="1"/>
  <c r="X46" i="1"/>
  <c r="Y46" i="1"/>
  <c r="Z46" i="1"/>
  <c r="X47" i="1"/>
  <c r="Y47" i="1"/>
  <c r="Z47" i="1"/>
  <c r="X48" i="1"/>
  <c r="Y48" i="1"/>
  <c r="Z48" i="1"/>
  <c r="X49" i="1"/>
  <c r="Y49" i="1"/>
  <c r="Z49" i="1"/>
  <c r="X50" i="1"/>
  <c r="Y50" i="1"/>
  <c r="Z50" i="1"/>
  <c r="X51" i="1"/>
  <c r="Y51" i="1"/>
  <c r="Z51" i="1"/>
  <c r="X52" i="1"/>
  <c r="Y52" i="1"/>
  <c r="Z52" i="1"/>
  <c r="Z28" i="1"/>
  <c r="Y28" i="1"/>
  <c r="X28" i="1"/>
  <c r="E46" i="1"/>
  <c r="E47" i="1"/>
  <c r="P44" i="1" l="1"/>
  <c r="E44" i="1"/>
  <c r="E41" i="1"/>
  <c r="E43" i="1"/>
  <c r="P35" i="1" l="1"/>
  <c r="E45" i="1"/>
  <c r="E35" i="1"/>
  <c r="E36" i="1"/>
  <c r="E37" i="1"/>
  <c r="E38" i="1"/>
  <c r="E39" i="1"/>
  <c r="E53" i="1"/>
  <c r="E34" i="1"/>
  <c r="E42" i="1"/>
  <c r="P31" i="1" l="1"/>
  <c r="E28" i="1" l="1"/>
  <c r="E29" i="1"/>
  <c r="E30" i="1"/>
  <c r="E31" i="1"/>
  <c r="E32" i="1"/>
  <c r="E33" i="1"/>
  <c r="E26" i="1"/>
  <c r="E27" i="1"/>
  <c r="E25" i="1" l="1"/>
  <c r="E24" i="1"/>
  <c r="E23" i="1" l="1"/>
  <c r="E22" i="1"/>
  <c r="E21" i="1"/>
  <c r="E11" i="1"/>
  <c r="E17" i="1"/>
  <c r="E9" i="1"/>
  <c r="E10" i="1"/>
  <c r="E16" i="1" l="1"/>
  <c r="E14" i="1"/>
  <c r="E15" i="1" l="1"/>
  <c r="E13" i="1" l="1"/>
  <c r="E12" i="1"/>
  <c r="E19" i="1"/>
  <c r="E6" i="1"/>
  <c r="E20" i="1"/>
  <c r="E18" i="1"/>
  <c r="E7" i="1"/>
  <c r="E5" i="1"/>
  <c r="E8" i="1"/>
  <c r="E3" i="1"/>
  <c r="E4" i="1"/>
</calcChain>
</file>

<file path=xl/sharedStrings.xml><?xml version="1.0" encoding="utf-8"?>
<sst xmlns="http://schemas.openxmlformats.org/spreadsheetml/2006/main" count="788" uniqueCount="224">
  <si>
    <t>ShockTube 破膜試験</t>
    <rPh sb="10" eb="11">
      <t>ハ</t>
    </rPh>
    <rPh sb="11" eb="12">
      <t>マク</t>
    </rPh>
    <rPh sb="12" eb="14">
      <t>シケン</t>
    </rPh>
    <phoneticPr fontId="1"/>
  </si>
  <si>
    <t>日付</t>
    <rPh sb="0" eb="2">
      <t>ヒヅケ</t>
    </rPh>
    <phoneticPr fontId="1"/>
  </si>
  <si>
    <t>試験内容</t>
    <rPh sb="0" eb="2">
      <t>シケン</t>
    </rPh>
    <rPh sb="2" eb="4">
      <t>ナイヨウ</t>
    </rPh>
    <phoneticPr fontId="1"/>
  </si>
  <si>
    <t>初期条件</t>
    <rPh sb="0" eb="2">
      <t>ショキ</t>
    </rPh>
    <rPh sb="2" eb="4">
      <t>ジョウケン</t>
    </rPh>
    <phoneticPr fontId="1"/>
  </si>
  <si>
    <t>Hardlanding</t>
    <phoneticPr fontId="1"/>
  </si>
  <si>
    <t>Diaphragm</t>
    <phoneticPr fontId="1"/>
  </si>
  <si>
    <t>Hardlanding</t>
    <phoneticPr fontId="1"/>
  </si>
  <si>
    <t>over</t>
    <phoneticPr fontId="1"/>
  </si>
  <si>
    <t>n/a</t>
    <phoneticPr fontId="1"/>
  </si>
  <si>
    <t>n/a</t>
    <phoneticPr fontId="1"/>
  </si>
  <si>
    <t>n/a</t>
    <phoneticPr fontId="1"/>
  </si>
  <si>
    <t>20220113_1</t>
    <phoneticPr fontId="1"/>
  </si>
  <si>
    <t>20220118_1</t>
    <phoneticPr fontId="1"/>
  </si>
  <si>
    <t>20220118_2</t>
  </si>
  <si>
    <t>20220118_3</t>
  </si>
  <si>
    <t>20220118_4</t>
  </si>
  <si>
    <t>20220118_5</t>
  </si>
  <si>
    <t>20220118_6</t>
  </si>
  <si>
    <t>20220118_7</t>
  </si>
  <si>
    <t>20220118_8</t>
  </si>
  <si>
    <t>20220118_9</t>
  </si>
  <si>
    <t>20220118_10</t>
  </si>
  <si>
    <t>20221122_1</t>
    <phoneticPr fontId="1"/>
  </si>
  <si>
    <t>隔膜材質</t>
    <rPh sb="0" eb="2">
      <t>カクマク</t>
    </rPh>
    <rPh sb="2" eb="4">
      <t>ザイシツ</t>
    </rPh>
    <phoneticPr fontId="1"/>
  </si>
  <si>
    <t>spcc</t>
    <phoneticPr fontId="1"/>
  </si>
  <si>
    <t>Al隔膜，Alピストン</t>
    <rPh sb="2" eb="4">
      <t>カクマク</t>
    </rPh>
    <phoneticPr fontId="1"/>
  </si>
  <si>
    <t>ピストン</t>
    <phoneticPr fontId="1"/>
  </si>
  <si>
    <t>SUS</t>
    <phoneticPr fontId="1"/>
  </si>
  <si>
    <t>Al</t>
    <phoneticPr fontId="1"/>
  </si>
  <si>
    <t>n/a</t>
    <phoneticPr fontId="1"/>
  </si>
  <si>
    <t>Al</t>
    <phoneticPr fontId="1"/>
  </si>
  <si>
    <t>レンジ調整</t>
    <rPh sb="3" eb="5">
      <t>チョウセイ</t>
    </rPh>
    <phoneticPr fontId="1"/>
  </si>
  <si>
    <t>n/a</t>
    <phoneticPr fontId="1"/>
  </si>
  <si>
    <t>Rupture</t>
    <phoneticPr fontId="1"/>
  </si>
  <si>
    <t>20221124_1</t>
    <phoneticPr fontId="1"/>
  </si>
  <si>
    <t>隔膜溝
mm</t>
    <rPh sb="0" eb="2">
      <t>カクマク</t>
    </rPh>
    <rPh sb="2" eb="3">
      <t>ミゾ</t>
    </rPh>
    <phoneticPr fontId="1"/>
  </si>
  <si>
    <t>衝撃波速度</t>
    <rPh sb="0" eb="3">
      <t>ショウゲキハ</t>
    </rPh>
    <rPh sb="3" eb="5">
      <t>ソクド</t>
    </rPh>
    <phoneticPr fontId="1"/>
  </si>
  <si>
    <t>通過時間</t>
    <rPh sb="0" eb="2">
      <t>ツウカ</t>
    </rPh>
    <rPh sb="2" eb="4">
      <t>ジカン</t>
    </rPh>
    <phoneticPr fontId="1"/>
  </si>
  <si>
    <t>1-2
us</t>
    <phoneticPr fontId="1"/>
  </si>
  <si>
    <t>2-3
us</t>
    <phoneticPr fontId="1"/>
  </si>
  <si>
    <t>3-4
us</t>
    <phoneticPr fontId="1"/>
  </si>
  <si>
    <t>1-2
m/s</t>
    <phoneticPr fontId="1"/>
  </si>
  <si>
    <t>2-3
m/s</t>
    <phoneticPr fontId="1"/>
  </si>
  <si>
    <t>3-4
m/s</t>
    <phoneticPr fontId="1"/>
  </si>
  <si>
    <t>n/a</t>
    <phoneticPr fontId="1"/>
  </si>
  <si>
    <t>over</t>
    <phoneticPr fontId="1"/>
  </si>
  <si>
    <t>20221124_2</t>
  </si>
  <si>
    <t>spcc</t>
    <phoneticPr fontId="1"/>
  </si>
  <si>
    <t>Al</t>
    <phoneticPr fontId="1"/>
  </si>
  <si>
    <t>n/a</t>
    <phoneticPr fontId="1"/>
  </si>
  <si>
    <t>Hardlanding</t>
    <phoneticPr fontId="1"/>
  </si>
  <si>
    <t>Not Ruptured</t>
    <phoneticPr fontId="1"/>
  </si>
  <si>
    <t>溝を0.9でPcを変える</t>
    <rPh sb="0" eb="1">
      <t>ミゾ</t>
    </rPh>
    <rPh sb="9" eb="10">
      <t>カ</t>
    </rPh>
    <phoneticPr fontId="1"/>
  </si>
  <si>
    <t>溝を1でPcを変える</t>
    <rPh sb="0" eb="1">
      <t>ミゾ</t>
    </rPh>
    <rPh sb="7" eb="8">
      <t>カ</t>
    </rPh>
    <phoneticPr fontId="1"/>
  </si>
  <si>
    <t>90kPaの結果が面白いのでその付近を詳しく</t>
    <rPh sb="6" eb="8">
      <t>ケッカ</t>
    </rPh>
    <rPh sb="9" eb="11">
      <t>オモシロ</t>
    </rPh>
    <rPh sb="16" eb="18">
      <t>フキン</t>
    </rPh>
    <rPh sb="19" eb="20">
      <t>クワ</t>
    </rPh>
    <phoneticPr fontId="1"/>
  </si>
  <si>
    <t>コンプレッサ+センサ4追加</t>
    <rPh sb="11" eb="13">
      <t>ツイカ</t>
    </rPh>
    <phoneticPr fontId="1"/>
  </si>
  <si>
    <t>テフロンピストン</t>
    <phoneticPr fontId="1"/>
  </si>
  <si>
    <t>spcc</t>
    <phoneticPr fontId="1"/>
  </si>
  <si>
    <t>n/a</t>
    <phoneticPr fontId="1"/>
  </si>
  <si>
    <t>テフロンピストン２</t>
    <phoneticPr fontId="1"/>
  </si>
  <si>
    <t>マイクロテスト</t>
    <phoneticPr fontId="1"/>
  </si>
  <si>
    <t>Al</t>
    <phoneticPr fontId="1"/>
  </si>
  <si>
    <t>1(ゴミ)</t>
    <phoneticPr fontId="1"/>
  </si>
  <si>
    <t>アンテナ計測</t>
    <rPh sb="4" eb="6">
      <t>ケイソク</t>
    </rPh>
    <phoneticPr fontId="1"/>
  </si>
  <si>
    <t>Al</t>
    <phoneticPr fontId="1"/>
  </si>
  <si>
    <t>1（ゴミ）</t>
    <phoneticPr fontId="1"/>
  </si>
  <si>
    <t>1（ゴミ）</t>
    <phoneticPr fontId="1"/>
  </si>
  <si>
    <t>2022_1209_1144</t>
    <phoneticPr fontId="1"/>
  </si>
  <si>
    <t>テフロン</t>
    <phoneticPr fontId="1"/>
  </si>
  <si>
    <t>2022_1209_1819</t>
    <phoneticPr fontId="1"/>
  </si>
  <si>
    <t>2022_1209_1334</t>
    <phoneticPr fontId="1"/>
  </si>
  <si>
    <t>コンプレッサ調整</t>
    <rPh sb="6" eb="8">
      <t>チョウセイ</t>
    </rPh>
    <phoneticPr fontId="1"/>
  </si>
  <si>
    <t>テフロン</t>
    <phoneticPr fontId="1"/>
  </si>
  <si>
    <t>2022_1213_1208</t>
    <phoneticPr fontId="1"/>
  </si>
  <si>
    <t>2022_1213_2323</t>
    <phoneticPr fontId="1"/>
  </si>
  <si>
    <t>2022_1213_1140</t>
    <phoneticPr fontId="1"/>
  </si>
  <si>
    <t>1(ゴミ)</t>
    <phoneticPr fontId="1"/>
  </si>
  <si>
    <t>2022_1214_1354</t>
    <phoneticPr fontId="1"/>
  </si>
  <si>
    <t>2022_1214_1416</t>
    <phoneticPr fontId="1"/>
  </si>
  <si>
    <t>マイクロ</t>
    <phoneticPr fontId="1"/>
  </si>
  <si>
    <t>マイクロ</t>
    <phoneticPr fontId="1"/>
  </si>
  <si>
    <t>PTFEデータ集め</t>
    <rPh sb="7" eb="8">
      <t>アツ</t>
    </rPh>
    <phoneticPr fontId="1"/>
  </si>
  <si>
    <t>2022_1216_1040</t>
    <phoneticPr fontId="1"/>
  </si>
  <si>
    <t>Al</t>
    <phoneticPr fontId="1"/>
  </si>
  <si>
    <t>アルミのデータ集め</t>
    <rPh sb="7" eb="8">
      <t>アツ</t>
    </rPh>
    <phoneticPr fontId="1"/>
  </si>
  <si>
    <t>comment</t>
    <phoneticPr fontId="1"/>
  </si>
  <si>
    <t>ねじが途中で外れたため割れなかった</t>
    <rPh sb="11" eb="12">
      <t>ワ</t>
    </rPh>
    <phoneticPr fontId="1"/>
  </si>
  <si>
    <t>2022_1216_1106</t>
    <phoneticPr fontId="1"/>
  </si>
  <si>
    <t>2022_1216_1148</t>
    <phoneticPr fontId="1"/>
  </si>
  <si>
    <t>No40もう一回</t>
    <rPh sb="6" eb="8">
      <t>イッカイ</t>
    </rPh>
    <phoneticPr fontId="1"/>
  </si>
  <si>
    <t>波形なし</t>
    <rPh sb="0" eb="2">
      <t>ハケイ</t>
    </rPh>
    <phoneticPr fontId="1"/>
  </si>
  <si>
    <t>なし</t>
    <phoneticPr fontId="1"/>
  </si>
  <si>
    <t>マイクロで反発の計測＋トリガ位置変更</t>
    <rPh sb="5" eb="7">
      <t>ハンパツ</t>
    </rPh>
    <rPh sb="8" eb="10">
      <t>ケイソク</t>
    </rPh>
    <rPh sb="14" eb="16">
      <t>イチ</t>
    </rPh>
    <rPh sb="16" eb="18">
      <t>ヘンコウ</t>
    </rPh>
    <phoneticPr fontId="1"/>
  </si>
  <si>
    <t>Al</t>
    <phoneticPr fontId="1"/>
  </si>
  <si>
    <t>意図せず割れた</t>
    <rPh sb="0" eb="2">
      <t>イト</t>
    </rPh>
    <rPh sb="4" eb="5">
      <t>ワ</t>
    </rPh>
    <phoneticPr fontId="1"/>
  </si>
  <si>
    <t>2022_1216_1420</t>
    <phoneticPr fontId="1"/>
  </si>
  <si>
    <t>マイクロで反発の計測</t>
    <rPh sb="5" eb="7">
      <t>ハンパツ</t>
    </rPh>
    <rPh sb="8" eb="10">
      <t>ケイソク</t>
    </rPh>
    <phoneticPr fontId="1"/>
  </si>
  <si>
    <t>n/a</t>
    <phoneticPr fontId="1"/>
  </si>
  <si>
    <t>2022_1216_1444</t>
    <phoneticPr fontId="1"/>
  </si>
  <si>
    <t>Not Ruptured</t>
    <phoneticPr fontId="1"/>
  </si>
  <si>
    <t>2022_1216_1536</t>
    <phoneticPr fontId="1"/>
  </si>
  <si>
    <t>圧縮管圧力センサ変更後</t>
    <rPh sb="0" eb="3">
      <t>アッシュクカン</t>
    </rPh>
    <rPh sb="3" eb="5">
      <t>アツリョク</t>
    </rPh>
    <rPh sb="8" eb="10">
      <t>ヘンコウ</t>
    </rPh>
    <rPh sb="10" eb="11">
      <t>ゴ</t>
    </rPh>
    <phoneticPr fontId="1"/>
  </si>
  <si>
    <t>No.</t>
    <phoneticPr fontId="1"/>
  </si>
  <si>
    <t>貯気槽
 Mpa</t>
    <rPh sb="0" eb="1">
      <t>チョ</t>
    </rPh>
    <rPh sb="1" eb="2">
      <t>キ</t>
    </rPh>
    <rPh sb="2" eb="3">
      <t>ソウ</t>
    </rPh>
    <phoneticPr fontId="1"/>
  </si>
  <si>
    <t>高圧管
 kPa</t>
    <rPh sb="0" eb="2">
      <t>コウアツ</t>
    </rPh>
    <rPh sb="2" eb="3">
      <t>カン</t>
    </rPh>
    <phoneticPr fontId="1"/>
  </si>
  <si>
    <t>中圧管
 kPa</t>
    <rPh sb="0" eb="1">
      <t>チュウ</t>
    </rPh>
    <rPh sb="1" eb="2">
      <t>アツ</t>
    </rPh>
    <rPh sb="2" eb="3">
      <t>カン</t>
    </rPh>
    <phoneticPr fontId="1"/>
  </si>
  <si>
    <t>低圧管
 Pa</t>
    <rPh sb="0" eb="1">
      <t>テイ</t>
    </rPh>
    <rPh sb="1" eb="2">
      <t>アツ</t>
    </rPh>
    <rPh sb="2" eb="3">
      <t>カン</t>
    </rPh>
    <phoneticPr fontId="1"/>
  </si>
  <si>
    <t>1.04(ゴミ)</t>
    <phoneticPr fontId="1"/>
  </si>
  <si>
    <t>2022_1201_1551</t>
    <phoneticPr fontId="1"/>
  </si>
  <si>
    <t>2022_1201_1640</t>
    <phoneticPr fontId="1"/>
  </si>
  <si>
    <t>2022_1208_1701</t>
    <phoneticPr fontId="1"/>
  </si>
  <si>
    <t>2022_1130_1215</t>
    <phoneticPr fontId="1"/>
  </si>
  <si>
    <t>2022_1125_1203</t>
    <phoneticPr fontId="1"/>
  </si>
  <si>
    <t>2022_1125_1415</t>
    <phoneticPr fontId="1"/>
  </si>
  <si>
    <t>2022_1125_1436</t>
    <phoneticPr fontId="1"/>
  </si>
  <si>
    <t>2022_1125_1455</t>
    <phoneticPr fontId="1"/>
  </si>
  <si>
    <t>2022_1125_1648</t>
    <phoneticPr fontId="1"/>
  </si>
  <si>
    <t>2022_1125_1713</t>
    <phoneticPr fontId="1"/>
  </si>
  <si>
    <t>2022_1125_1749</t>
    <phoneticPr fontId="1"/>
  </si>
  <si>
    <t>2022_1128_1220</t>
    <phoneticPr fontId="1"/>
  </si>
  <si>
    <t>2022_1128_1354</t>
    <phoneticPr fontId="1"/>
  </si>
  <si>
    <t>2022_1128_1441</t>
    <phoneticPr fontId="1"/>
  </si>
  <si>
    <t>2022_1130_1507</t>
    <phoneticPr fontId="1"/>
  </si>
  <si>
    <t>2022_1128_1157</t>
    <phoneticPr fontId="1"/>
  </si>
  <si>
    <t>ふたが外れた感じの波形</t>
    <rPh sb="3" eb="4">
      <t>ハズ</t>
    </rPh>
    <rPh sb="6" eb="7">
      <t>カン</t>
    </rPh>
    <rPh sb="9" eb="11">
      <t>ハケイ</t>
    </rPh>
    <phoneticPr fontId="1"/>
  </si>
  <si>
    <t>マイクロで破膜の計測</t>
    <rPh sb="5" eb="7">
      <t>ハマク</t>
    </rPh>
    <rPh sb="8" eb="10">
      <t>ケイソク</t>
    </rPh>
    <phoneticPr fontId="1"/>
  </si>
  <si>
    <t>spcc</t>
    <phoneticPr fontId="1"/>
  </si>
  <si>
    <t>Al</t>
    <phoneticPr fontId="1"/>
  </si>
  <si>
    <t>1(ゴミ)</t>
    <phoneticPr fontId="1"/>
  </si>
  <si>
    <t>Soft landing</t>
    <phoneticPr fontId="1"/>
  </si>
  <si>
    <t>2022_1219_1211</t>
    <phoneticPr fontId="1"/>
  </si>
  <si>
    <t>Al</t>
    <phoneticPr fontId="1"/>
  </si>
  <si>
    <t>n/a</t>
    <phoneticPr fontId="1"/>
  </si>
  <si>
    <t>マイクロ試験</t>
    <rPh sb="4" eb="6">
      <t>シケン</t>
    </rPh>
    <phoneticPr fontId="1"/>
  </si>
  <si>
    <t>2022_1220_1113</t>
    <phoneticPr fontId="1"/>
  </si>
  <si>
    <t>ピストンストッパー3つ</t>
    <phoneticPr fontId="1"/>
  </si>
  <si>
    <t>Al</t>
    <phoneticPr fontId="1"/>
  </si>
  <si>
    <t>2022_1221_1158</t>
    <phoneticPr fontId="1"/>
  </si>
  <si>
    <t>ねじとれ</t>
    <phoneticPr fontId="1"/>
  </si>
  <si>
    <t>2022_1221_1221</t>
    <phoneticPr fontId="1"/>
  </si>
  <si>
    <t>2022_1221_1246</t>
    <phoneticPr fontId="1"/>
  </si>
  <si>
    <t>2022_1221_1435</t>
    <phoneticPr fontId="1"/>
  </si>
  <si>
    <t>2022_1221_1524</t>
    <phoneticPr fontId="1"/>
  </si>
  <si>
    <t>Al</t>
    <phoneticPr fontId="1"/>
  </si>
  <si>
    <t>2022_1221_1606</t>
    <phoneticPr fontId="1"/>
  </si>
  <si>
    <t>マイクロ上流</t>
    <rPh sb="4" eb="6">
      <t>ジョウリュウ</t>
    </rPh>
    <phoneticPr fontId="1"/>
  </si>
  <si>
    <t>spcc</t>
    <phoneticPr fontId="1"/>
  </si>
  <si>
    <t>Al</t>
    <phoneticPr fontId="1"/>
  </si>
  <si>
    <t xml:space="preserve"> hardlanding</t>
    <phoneticPr fontId="1"/>
  </si>
  <si>
    <t>Not Rupture</t>
    <phoneticPr fontId="1"/>
  </si>
  <si>
    <t>n/a</t>
    <phoneticPr fontId="1"/>
  </si>
  <si>
    <t>Rupture</t>
    <phoneticPr fontId="1"/>
  </si>
  <si>
    <t>ゴミ</t>
    <phoneticPr fontId="1"/>
  </si>
  <si>
    <t>マイクロ反発</t>
    <rPh sb="4" eb="6">
      <t>ハンパツ</t>
    </rPh>
    <phoneticPr fontId="1"/>
  </si>
  <si>
    <t>Half Rupture</t>
    <phoneticPr fontId="1"/>
  </si>
  <si>
    <t>2022_1226_1211</t>
    <phoneticPr fontId="1"/>
  </si>
  <si>
    <t>2022_1226_1229</t>
    <phoneticPr fontId="1"/>
  </si>
  <si>
    <t>電源入れ忘れた，ゴミ隔膜われた</t>
    <rPh sb="0" eb="3">
      <t>デンゲンイ</t>
    </rPh>
    <rPh sb="4" eb="5">
      <t>ワス</t>
    </rPh>
    <rPh sb="10" eb="12">
      <t>カクマク</t>
    </rPh>
    <phoneticPr fontId="1"/>
  </si>
  <si>
    <t>Not Ruptured</t>
    <phoneticPr fontId="1"/>
  </si>
  <si>
    <t>2022_1226_1240</t>
    <phoneticPr fontId="1"/>
  </si>
  <si>
    <t>ピストンストッパー側のOリング付け忘れ</t>
    <rPh sb="9" eb="10">
      <t>ガワ</t>
    </rPh>
    <rPh sb="15" eb="16">
      <t>ツ</t>
    </rPh>
    <rPh sb="17" eb="18">
      <t>ワス</t>
    </rPh>
    <phoneticPr fontId="1"/>
  </si>
  <si>
    <t>速度計測電源入れ忘れ</t>
    <rPh sb="0" eb="2">
      <t>ソクド</t>
    </rPh>
    <rPh sb="2" eb="4">
      <t>ケイソク</t>
    </rPh>
    <rPh sb="4" eb="7">
      <t>デンゲンイ</t>
    </rPh>
    <rPh sb="8" eb="9">
      <t>ワス</t>
    </rPh>
    <phoneticPr fontId="1"/>
  </si>
  <si>
    <t>第２隔膜</t>
    <rPh sb="0" eb="1">
      <t>ダイ</t>
    </rPh>
    <rPh sb="2" eb="4">
      <t>カクマク</t>
    </rPh>
    <phoneticPr fontId="1"/>
  </si>
  <si>
    <t>Al</t>
    <phoneticPr fontId="1"/>
  </si>
  <si>
    <t>2023_0105_1223</t>
    <phoneticPr fontId="1"/>
  </si>
  <si>
    <t>膨張波管モード</t>
    <rPh sb="0" eb="2">
      <t>ボウチョウ</t>
    </rPh>
    <rPh sb="2" eb="3">
      <t>ハ</t>
    </rPh>
    <rPh sb="3" eb="4">
      <t>カン</t>
    </rPh>
    <phoneticPr fontId="1"/>
  </si>
  <si>
    <t>spcc</t>
    <phoneticPr fontId="1"/>
  </si>
  <si>
    <t>2023_0105_1332</t>
    <phoneticPr fontId="1"/>
  </si>
  <si>
    <t>Oリング消失</t>
    <rPh sb="4" eb="6">
      <t>ショウシツ</t>
    </rPh>
    <phoneticPr fontId="1"/>
  </si>
  <si>
    <t>α0.09</t>
    <phoneticPr fontId="1"/>
  </si>
  <si>
    <t>Al</t>
    <phoneticPr fontId="1"/>
  </si>
  <si>
    <t>2023_0110_1439</t>
    <phoneticPr fontId="1"/>
  </si>
  <si>
    <t>Oリングあってないから真空引けない</t>
    <rPh sb="11" eb="14">
      <t>シンクウヒ</t>
    </rPh>
    <phoneticPr fontId="1"/>
  </si>
  <si>
    <t>G60で無理やり</t>
    <rPh sb="4" eb="6">
      <t>ムリ</t>
    </rPh>
    <phoneticPr fontId="1"/>
  </si>
  <si>
    <t>2023_0110_1504</t>
    <phoneticPr fontId="1"/>
  </si>
  <si>
    <t>MC60</t>
    <phoneticPr fontId="1"/>
  </si>
  <si>
    <t>MC60</t>
    <phoneticPr fontId="1"/>
  </si>
  <si>
    <t>Oリング粉々，二外れ</t>
    <rPh sb="4" eb="6">
      <t>コナゴナ</t>
    </rPh>
    <rPh sb="7" eb="9">
      <t>フタハズ</t>
    </rPh>
    <phoneticPr fontId="1"/>
  </si>
  <si>
    <t>0.09MC</t>
    <phoneticPr fontId="1"/>
  </si>
  <si>
    <t>2023_0110_1552</t>
    <phoneticPr fontId="1"/>
  </si>
  <si>
    <t>アルミtuned</t>
    <phoneticPr fontId="1"/>
  </si>
  <si>
    <t>Al</t>
    <phoneticPr fontId="1"/>
  </si>
  <si>
    <t>2023_0111_1432</t>
    <phoneticPr fontId="1"/>
  </si>
  <si>
    <t>アルミtuned</t>
    <phoneticPr fontId="1"/>
  </si>
  <si>
    <t>TunedOp</t>
    <phoneticPr fontId="1"/>
  </si>
  <si>
    <t>2023_0111_1503</t>
    <phoneticPr fontId="1"/>
  </si>
  <si>
    <t>アルミ再現</t>
    <rPh sb="3" eb="5">
      <t>サイゲン</t>
    </rPh>
    <phoneticPr fontId="1"/>
  </si>
  <si>
    <t>Al</t>
    <phoneticPr fontId="1"/>
  </si>
  <si>
    <t>n/a</t>
    <phoneticPr fontId="1"/>
  </si>
  <si>
    <t>Oリング生存</t>
    <rPh sb="4" eb="6">
      <t>セイゾン</t>
    </rPh>
    <phoneticPr fontId="1"/>
  </si>
  <si>
    <t>2023_0116_1253</t>
    <phoneticPr fontId="1"/>
  </si>
  <si>
    <t>アルミ80.8</t>
    <phoneticPr fontId="1"/>
  </si>
  <si>
    <t>アンテナ破損</t>
    <rPh sb="4" eb="6">
      <t>ハソン</t>
    </rPh>
    <phoneticPr fontId="1"/>
  </si>
  <si>
    <t>2023_0116_1319</t>
    <phoneticPr fontId="1"/>
  </si>
  <si>
    <t>最大圧
 Mpa</t>
    <rPh sb="0" eb="2">
      <t>サイダイ</t>
    </rPh>
    <rPh sb="2" eb="3">
      <t>アツ</t>
    </rPh>
    <phoneticPr fontId="1"/>
  </si>
  <si>
    <t>最大圧
V</t>
    <rPh sb="0" eb="2">
      <t>サイダイ</t>
    </rPh>
    <rPh sb="2" eb="3">
      <t>アツ</t>
    </rPh>
    <phoneticPr fontId="1"/>
  </si>
  <si>
    <t>Oリング粉々</t>
    <rPh sb="4" eb="6">
      <t>コナゴナ</t>
    </rPh>
    <phoneticPr fontId="1"/>
  </si>
  <si>
    <t>2023_0407_2012</t>
    <phoneticPr fontId="1"/>
  </si>
  <si>
    <t>新アンテナ</t>
    <rPh sb="0" eb="1">
      <t>シン</t>
    </rPh>
    <phoneticPr fontId="1"/>
  </si>
  <si>
    <t>下流アンテナ</t>
    <rPh sb="0" eb="2">
      <t>カリュウ</t>
    </rPh>
    <phoneticPr fontId="1"/>
  </si>
  <si>
    <t>2023_0421_1656</t>
    <phoneticPr fontId="1"/>
  </si>
  <si>
    <t>同軸フランジのせいで真空引けない</t>
    <rPh sb="0" eb="2">
      <t>ドウジク</t>
    </rPh>
    <rPh sb="10" eb="13">
      <t>シンクウヒ</t>
    </rPh>
    <phoneticPr fontId="1"/>
  </si>
  <si>
    <t>2023_0503</t>
    <phoneticPr fontId="1"/>
  </si>
  <si>
    <t>Not Ruptue</t>
    <phoneticPr fontId="1"/>
  </si>
  <si>
    <t>最速を挑戦＋破膜とる</t>
    <rPh sb="0" eb="2">
      <t>サイソク</t>
    </rPh>
    <rPh sb="3" eb="5">
      <t>チョウセン</t>
    </rPh>
    <rPh sb="6" eb="8">
      <t>ハマク</t>
    </rPh>
    <phoneticPr fontId="1"/>
  </si>
  <si>
    <t>最速挑戦２＋破膜取る</t>
    <rPh sb="0" eb="4">
      <t>サイソクチョウセン</t>
    </rPh>
    <rPh sb="6" eb="9">
      <t>ハマクト</t>
    </rPh>
    <phoneticPr fontId="1"/>
  </si>
  <si>
    <t>スロート径</t>
    <rPh sb="4" eb="5">
      <t>ケイ</t>
    </rPh>
    <phoneticPr fontId="1"/>
  </si>
  <si>
    <t>2023_0503_1729</t>
    <phoneticPr fontId="1"/>
  </si>
  <si>
    <t>ピストン取れないくらいハードランディング</t>
    <rPh sb="4" eb="5">
      <t>ト</t>
    </rPh>
    <phoneticPr fontId="1"/>
  </si>
  <si>
    <t>Al</t>
    <phoneticPr fontId="1"/>
  </si>
  <si>
    <t>貯気槽気体</t>
    <rPh sb="0" eb="3">
      <t>チョキソウ</t>
    </rPh>
    <rPh sb="3" eb="5">
      <t>キタイ</t>
    </rPh>
    <phoneticPr fontId="1"/>
  </si>
  <si>
    <t>中圧管気体</t>
    <rPh sb="0" eb="3">
      <t>チュウアツカン</t>
    </rPh>
    <rPh sb="3" eb="5">
      <t>キタイ</t>
    </rPh>
    <phoneticPr fontId="1"/>
  </si>
  <si>
    <t>圧縮管気体</t>
    <rPh sb="0" eb="2">
      <t>アッシュク</t>
    </rPh>
    <rPh sb="2" eb="3">
      <t>カン</t>
    </rPh>
    <rPh sb="3" eb="5">
      <t>キタイ</t>
    </rPh>
    <phoneticPr fontId="1"/>
  </si>
  <si>
    <t>低圧管気体</t>
    <rPh sb="0" eb="3">
      <t>テイアツカン</t>
    </rPh>
    <rPh sb="3" eb="5">
      <t>キタイ</t>
    </rPh>
    <phoneticPr fontId="1"/>
  </si>
  <si>
    <t>N2</t>
    <phoneticPr fontId="1"/>
  </si>
  <si>
    <t>Air</t>
    <phoneticPr fontId="1"/>
  </si>
  <si>
    <t>He</t>
    <phoneticPr fontId="1"/>
  </si>
  <si>
    <t>Heを使ってみる</t>
    <rPh sb="3" eb="4">
      <t>ツカ</t>
    </rPh>
    <phoneticPr fontId="1"/>
  </si>
  <si>
    <t>2023_0522_2029</t>
    <phoneticPr fontId="1"/>
  </si>
  <si>
    <t>He</t>
    <phoneticPr fontId="1"/>
  </si>
  <si>
    <t>Al</t>
    <phoneticPr fontId="1"/>
  </si>
  <si>
    <t>Air</t>
    <phoneticPr fontId="1"/>
  </si>
  <si>
    <t>記録長とトリガ位置を調整</t>
    <rPh sb="0" eb="2">
      <t>キロク</t>
    </rPh>
    <rPh sb="2" eb="3">
      <t>ナガ</t>
    </rPh>
    <rPh sb="7" eb="9">
      <t>イチ</t>
    </rPh>
    <rPh sb="10" eb="12">
      <t>チョウセイ</t>
    </rPh>
    <phoneticPr fontId="1"/>
  </si>
  <si>
    <t>2023_0524_2007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</si>
</sst>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"/>
    <numFmt numFmtId="177" formatCode="0.00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Continuous"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0" borderId="3" xfId="0" applyBorder="1" applyAlignment="1">
      <alignment horizontal="centerContinuous" vertical="center"/>
    </xf>
    <xf numFmtId="0" fontId="0" fillId="2" borderId="6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5" xfId="0" applyBorder="1" applyAlignment="1">
      <alignment horizontal="centerContinuous" vertical="center"/>
    </xf>
    <xf numFmtId="0" fontId="0" fillId="0" borderId="5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2" borderId="10" xfId="0" applyFill="1" applyBorder="1" applyAlignment="1">
      <alignment horizontal="center" vertical="center" wrapText="1"/>
    </xf>
    <xf numFmtId="0" fontId="0" fillId="0" borderId="3" xfId="0" applyBorder="1" applyAlignment="1">
      <alignment horizontal="centerContinuous" vertical="center" wrapText="1"/>
    </xf>
    <xf numFmtId="0" fontId="0" fillId="0" borderId="0" xfId="0" applyAlignment="1">
      <alignment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>
      <alignment vertical="center"/>
    </xf>
    <xf numFmtId="49" fontId="0" fillId="2" borderId="13" xfId="0" applyNumberFormat="1" applyFill="1" applyBorder="1" applyAlignment="1">
      <alignment horizontal="center" vertical="center" wrapText="1"/>
    </xf>
    <xf numFmtId="49" fontId="0" fillId="2" borderId="11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/>
    <xf numFmtId="177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28"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hair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hair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indexed="64"/>
        </right>
        <top/>
        <bottom/>
        <vertical/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76" formatCode="0.0"/>
      <alignment horizontal="center" vertical="center" textRotation="0" wrapText="1" indent="0" justifyLastLine="0" shrinkToFit="0" readingOrder="0"/>
      <border diagonalUp="0" diagonalDown="0">
        <left style="hair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hair">
          <color indexed="64"/>
        </right>
        <top/>
        <bottom/>
        <vertical/>
        <horizontal/>
      </border>
    </dxf>
    <dxf>
      <border outline="0">
        <bottom style="double">
          <color indexed="64"/>
        </bottom>
      </border>
    </dxf>
    <dxf>
      <numFmt numFmtId="30" formatCode="@"/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4E6B1298-96EC-47A8-9B48-F90F048A5BA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66E861-665F-41ED-B820-FF1DE41B9136}" name="テーブル4" displayName="テーブル4" ref="A2:Z100" totalsRowShown="0" headerRowDxfId="27" headerRowBorderDxfId="26">
  <autoFilter ref="A2:Z100" xr:uid="{3D16F994-7E14-415A-9FD5-244C3DF9C47A}"/>
  <sortState ref="A9:Z53">
    <sortCondition descending="1" ref="E2:E100"/>
  </sortState>
  <tableColumns count="26">
    <tableColumn id="1" xr3:uid="{27F04D88-0E25-46E6-877E-DC0B6AE16E79}" name="No." dataDxfId="25"/>
    <tableColumn id="2" xr3:uid="{821510A3-0EB9-46DF-A2F8-0B0E44F86C3B}" name="日付" dataDxfId="24"/>
    <tableColumn id="3" xr3:uid="{A8B18935-3BC7-4A52-9CA6-3149C3B18EC0}" name="試験内容" dataDxfId="23"/>
    <tableColumn id="4" xr3:uid="{8C3A70FA-E07C-43E4-B03B-41AD3FDA2111}" name="最大圧_x000a_V" dataDxfId="22"/>
    <tableColumn id="5" xr3:uid="{F5269325-0D31-4261-BADB-FBAD9095D85B}" name="最大圧_x000a_ Mpa" dataDxfId="21">
      <calculatedColumnFormula>D3*0.0357/0.001401</calculatedColumnFormula>
    </tableColumn>
    <tableColumn id="6" xr3:uid="{E03307A7-ABFB-466A-B3EB-BEE96B51B518}" name="隔膜材質" dataDxfId="20"/>
    <tableColumn id="22" xr3:uid="{F2308ABC-2DD6-4F11-A3AC-D6BCB0B7B9F8}" name="スロート径" dataDxfId="19"/>
    <tableColumn id="7" xr3:uid="{35B4A28C-D83A-4381-9679-6164FBC6591B}" name="ピストン" dataDxfId="18"/>
    <tableColumn id="21" xr3:uid="{621BA158-843C-4298-9176-CD6FB749B6BE}" name="第２隔膜" dataDxfId="17"/>
    <tableColumn id="8" xr3:uid="{05981FFE-ACCA-4EB7-AB87-D4371E41873C}" name="隔膜溝_x000a_mm" dataDxfId="16"/>
    <tableColumn id="23" xr3:uid="{4AFABEFC-8ADE-4AD2-9B07-95FB19682EC9}" name="貯気槽気体" dataDxfId="15"/>
    <tableColumn id="24" xr3:uid="{7FB5A103-F768-49B3-A548-5CE685D0AC9D}" name="圧縮管気体" dataDxfId="14"/>
    <tableColumn id="25" xr3:uid="{6B25FA84-78D0-4338-8657-07332605C207}" name="中圧管気体" dataDxfId="13"/>
    <tableColumn id="26" xr3:uid="{07F8C0F8-B1BE-452B-940A-0CE2FABB585F}" name="低圧管気体" dataDxfId="12"/>
    <tableColumn id="9" xr3:uid="{8D9C2860-8EC0-41AF-BE55-71F4CDCA975F}" name="貯気槽_x000a_ Mpa" dataDxfId="11"/>
    <tableColumn id="10" xr3:uid="{B2280CEB-3C42-4DF9-A91F-9F49D16B3C3B}" name="高圧管_x000a_ kPa" dataDxfId="10"/>
    <tableColumn id="11" xr3:uid="{9BF2FA46-6BF9-4F53-B270-E3375D425233}" name="中圧管_x000a_ kPa" dataDxfId="9"/>
    <tableColumn id="12" xr3:uid="{FA203E56-BD8E-48BA-8906-B06AB2E5BCA7}" name="低圧管_x000a_ Pa" dataDxfId="8"/>
    <tableColumn id="13" xr3:uid="{490CD33F-D88C-42D7-95B3-7EA9BBB927A2}" name="Diaphragm" dataDxfId="7"/>
    <tableColumn id="14" xr3:uid="{50655681-49B3-4BF1-8306-9559225455AD}" name="comment" dataDxfId="6"/>
    <tableColumn id="15" xr3:uid="{63AF47CA-035E-4AD4-8866-66F9A1DEDC44}" name="1-2_x000a_us" dataDxfId="5"/>
    <tableColumn id="16" xr3:uid="{1832E58F-4E91-4DA4-AF59-CFB023FF7394}" name="2-3_x000a_us" dataDxfId="4"/>
    <tableColumn id="17" xr3:uid="{8DF937C7-5ACE-41AC-9245-09B4945F605D}" name="3-4_x000a_us" dataDxfId="3"/>
    <tableColumn id="18" xr3:uid="{8DCEA73A-63F3-4125-879A-69165489E168}" name="1-2_x000a_m/s" dataDxfId="2"/>
    <tableColumn id="19" xr3:uid="{08853A2A-F206-446C-B17F-F35D1E2CFD92}" name="2-3_x000a_m/s" dataDxfId="1"/>
    <tableColumn id="20" xr3:uid="{1EBEFF8A-A8CC-4DE3-B444-11E58C0C18FB}" name="3-4_x000a_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230"/>
  <sheetViews>
    <sheetView tabSelected="1" topLeftCell="A52" zoomScale="98" zoomScaleNormal="98" workbookViewId="0">
      <selection activeCell="A74" sqref="A74"/>
    </sheetView>
  </sheetViews>
  <sheetFormatPr defaultRowHeight="13.5" x14ac:dyDescent="0.15"/>
  <cols>
    <col min="1" max="1" width="6.75" style="3" bestFit="1" customWidth="1"/>
    <col min="2" max="2" width="14.625" style="7" bestFit="1" customWidth="1"/>
    <col min="3" max="3" width="40.875" style="3" bestFit="1" customWidth="1"/>
    <col min="4" max="4" width="9.125" style="4" customWidth="1"/>
    <col min="5" max="5" width="13.625" style="14" customWidth="1"/>
    <col min="6" max="7" width="11.125" style="22" customWidth="1"/>
    <col min="8" max="9" width="9.875" style="22" customWidth="1"/>
    <col min="10" max="10" width="9" style="19"/>
    <col min="11" max="12" width="7.125" style="3" customWidth="1"/>
    <col min="13" max="13" width="6.625" style="3" customWidth="1"/>
    <col min="14" max="14" width="8" style="3" customWidth="1"/>
    <col min="15" max="15" width="11.75" style="13" bestFit="1" customWidth="1"/>
    <col min="16" max="17" width="11.75" style="5" bestFit="1" customWidth="1"/>
    <col min="18" max="18" width="11.75" style="14" bestFit="1" customWidth="1"/>
    <col min="19" max="19" width="18.5" style="1" bestFit="1" customWidth="1"/>
    <col min="20" max="20" width="36.625" bestFit="1" customWidth="1"/>
    <col min="21" max="21" width="10.125" style="25" customWidth="1"/>
    <col min="22" max="22" width="7.375" customWidth="1"/>
    <col min="23" max="23" width="6.875" style="1" customWidth="1"/>
    <col min="24" max="24" width="8.625" style="25" customWidth="1"/>
    <col min="25" max="25" width="8.625" customWidth="1"/>
    <col min="26" max="26" width="9" style="1"/>
  </cols>
  <sheetData>
    <row r="1" spans="1:26" x14ac:dyDescent="0.15">
      <c r="J1" s="11" t="s">
        <v>3</v>
      </c>
      <c r="K1" s="11"/>
      <c r="L1" s="11"/>
      <c r="M1" s="11"/>
      <c r="N1" s="11"/>
      <c r="O1" s="21"/>
      <c r="P1" s="6"/>
      <c r="Q1" s="6"/>
      <c r="R1" s="16"/>
      <c r="U1" s="25" t="s">
        <v>37</v>
      </c>
      <c r="X1" s="25" t="s">
        <v>36</v>
      </c>
    </row>
    <row r="2" spans="1:26" ht="27.75" thickBot="1" x14ac:dyDescent="0.2">
      <c r="A2" s="8" t="s">
        <v>102</v>
      </c>
      <c r="B2" s="10" t="s">
        <v>1</v>
      </c>
      <c r="C2" s="18" t="s">
        <v>2</v>
      </c>
      <c r="D2" s="9" t="s">
        <v>195</v>
      </c>
      <c r="E2" s="15" t="s">
        <v>194</v>
      </c>
      <c r="F2" s="23" t="s">
        <v>23</v>
      </c>
      <c r="G2" s="23" t="s">
        <v>206</v>
      </c>
      <c r="H2" s="23" t="s">
        <v>26</v>
      </c>
      <c r="I2" s="23" t="s">
        <v>162</v>
      </c>
      <c r="J2" s="20" t="s">
        <v>35</v>
      </c>
      <c r="K2" s="12" t="s">
        <v>210</v>
      </c>
      <c r="L2" s="12" t="s">
        <v>212</v>
      </c>
      <c r="M2" s="12" t="s">
        <v>211</v>
      </c>
      <c r="N2" s="12" t="s">
        <v>213</v>
      </c>
      <c r="O2" s="12" t="s">
        <v>103</v>
      </c>
      <c r="P2" s="9" t="s">
        <v>104</v>
      </c>
      <c r="Q2" s="9" t="s">
        <v>105</v>
      </c>
      <c r="R2" s="15" t="s">
        <v>106</v>
      </c>
      <c r="S2" s="2" t="s">
        <v>5</v>
      </c>
      <c r="T2" s="42" t="s">
        <v>85</v>
      </c>
      <c r="U2" s="26" t="s">
        <v>38</v>
      </c>
      <c r="V2" s="27" t="s">
        <v>39</v>
      </c>
      <c r="W2" s="28" t="s">
        <v>40</v>
      </c>
      <c r="X2" s="26" t="s">
        <v>41</v>
      </c>
      <c r="Y2" s="27" t="s">
        <v>42</v>
      </c>
      <c r="Z2" s="28" t="s">
        <v>43</v>
      </c>
    </row>
    <row r="3" spans="1:26" s="30" customFormat="1" ht="14.25" thickTop="1" x14ac:dyDescent="0.15">
      <c r="A3" s="34">
        <v>2</v>
      </c>
      <c r="B3" s="35" t="s">
        <v>12</v>
      </c>
      <c r="C3" s="34" t="s">
        <v>0</v>
      </c>
      <c r="D3" s="4" t="s">
        <v>8</v>
      </c>
      <c r="E3" s="36" t="e">
        <f t="shared" ref="E3:E8" si="0">D3*0.03547/0.00127</f>
        <v>#VALUE!</v>
      </c>
      <c r="F3" s="33" t="s">
        <v>24</v>
      </c>
      <c r="G3" s="33">
        <v>30</v>
      </c>
      <c r="H3" s="33" t="s">
        <v>27</v>
      </c>
      <c r="I3" s="33"/>
      <c r="J3" s="37">
        <v>0.9</v>
      </c>
      <c r="K3" s="34" t="s">
        <v>214</v>
      </c>
      <c r="L3" s="34" t="s">
        <v>215</v>
      </c>
      <c r="M3" s="34" t="s">
        <v>215</v>
      </c>
      <c r="N3" s="34" t="s">
        <v>215</v>
      </c>
      <c r="O3" s="38">
        <v>0.97599999999999998</v>
      </c>
      <c r="P3" s="24">
        <v>0.35</v>
      </c>
      <c r="Q3" s="24">
        <v>101.3</v>
      </c>
      <c r="R3" s="17" t="s">
        <v>8</v>
      </c>
      <c r="S3" s="31" t="s">
        <v>51</v>
      </c>
      <c r="U3" s="29"/>
      <c r="V3" s="31"/>
      <c r="W3" s="31"/>
      <c r="X3" s="40" t="str">
        <f t="shared" ref="X3:X34" si="1">IFERROR(0.5/U3*10^6,"")</f>
        <v/>
      </c>
      <c r="Y3" s="41" t="str">
        <f t="shared" ref="Y3:Y34" si="2">IFERROR(1.17/V3*10^6,"")</f>
        <v/>
      </c>
      <c r="Z3" s="41" t="str">
        <f t="shared" ref="Z3:Z34" si="3">IFERROR(0.5/W3*10^6,"")</f>
        <v/>
      </c>
    </row>
    <row r="4" spans="1:26" s="30" customFormat="1" x14ac:dyDescent="0.15">
      <c r="A4" s="34">
        <v>3</v>
      </c>
      <c r="B4" s="35" t="s">
        <v>13</v>
      </c>
      <c r="C4" s="34" t="s">
        <v>0</v>
      </c>
      <c r="D4" s="4" t="s">
        <v>7</v>
      </c>
      <c r="E4" s="36" t="e">
        <f t="shared" si="0"/>
        <v>#VALUE!</v>
      </c>
      <c r="F4" s="33" t="s">
        <v>24</v>
      </c>
      <c r="G4" s="33">
        <v>30</v>
      </c>
      <c r="H4" s="33" t="s">
        <v>27</v>
      </c>
      <c r="I4" s="33"/>
      <c r="J4" s="37">
        <v>0.9</v>
      </c>
      <c r="K4" s="34" t="s">
        <v>214</v>
      </c>
      <c r="L4" s="34" t="s">
        <v>215</v>
      </c>
      <c r="M4" s="34" t="s">
        <v>215</v>
      </c>
      <c r="N4" s="34" t="s">
        <v>215</v>
      </c>
      <c r="O4" s="38">
        <v>0.98</v>
      </c>
      <c r="P4" s="24">
        <v>0.3</v>
      </c>
      <c r="Q4" s="24">
        <v>101.3</v>
      </c>
      <c r="R4" s="17" t="s">
        <v>8</v>
      </c>
      <c r="S4" s="31" t="s">
        <v>6</v>
      </c>
      <c r="U4" s="29">
        <v>700</v>
      </c>
      <c r="V4" s="46" t="s">
        <v>8</v>
      </c>
      <c r="W4" s="31" t="s">
        <v>8</v>
      </c>
      <c r="X4" s="40">
        <f t="shared" si="1"/>
        <v>714.28571428571433</v>
      </c>
      <c r="Y4" s="41" t="str">
        <f t="shared" si="2"/>
        <v/>
      </c>
      <c r="Z4" s="41" t="str">
        <f t="shared" si="3"/>
        <v/>
      </c>
    </row>
    <row r="5" spans="1:26" s="30" customFormat="1" x14ac:dyDescent="0.15">
      <c r="A5" s="34">
        <v>4</v>
      </c>
      <c r="B5" s="35" t="s">
        <v>14</v>
      </c>
      <c r="C5" s="34" t="s">
        <v>0</v>
      </c>
      <c r="D5" s="4" t="s">
        <v>9</v>
      </c>
      <c r="E5" s="36" t="e">
        <f t="shared" si="0"/>
        <v>#VALUE!</v>
      </c>
      <c r="F5" s="33" t="s">
        <v>24</v>
      </c>
      <c r="G5" s="33">
        <v>30</v>
      </c>
      <c r="H5" s="33" t="s">
        <v>27</v>
      </c>
      <c r="I5" s="33"/>
      <c r="J5" s="37">
        <v>0.9</v>
      </c>
      <c r="K5" s="34" t="s">
        <v>214</v>
      </c>
      <c r="L5" s="34" t="s">
        <v>215</v>
      </c>
      <c r="M5" s="34" t="s">
        <v>215</v>
      </c>
      <c r="N5" s="34" t="s">
        <v>215</v>
      </c>
      <c r="O5" s="38">
        <v>0.98</v>
      </c>
      <c r="P5" s="24">
        <v>0.35</v>
      </c>
      <c r="Q5" s="24">
        <v>101.3</v>
      </c>
      <c r="R5" s="17" t="s">
        <v>8</v>
      </c>
      <c r="S5" s="31" t="s">
        <v>6</v>
      </c>
      <c r="U5" s="29"/>
      <c r="V5" s="31"/>
      <c r="W5" s="31"/>
      <c r="X5" s="40" t="str">
        <f t="shared" si="1"/>
        <v/>
      </c>
      <c r="Y5" s="41" t="str">
        <f t="shared" si="2"/>
        <v/>
      </c>
      <c r="Z5" s="41" t="str">
        <f t="shared" si="3"/>
        <v/>
      </c>
    </row>
    <row r="6" spans="1:26" s="30" customFormat="1" x14ac:dyDescent="0.15">
      <c r="A6" s="34">
        <v>8</v>
      </c>
      <c r="B6" s="35" t="s">
        <v>18</v>
      </c>
      <c r="C6" s="34" t="s">
        <v>0</v>
      </c>
      <c r="D6" s="4" t="s">
        <v>10</v>
      </c>
      <c r="E6" s="36" t="e">
        <f t="shared" si="0"/>
        <v>#VALUE!</v>
      </c>
      <c r="F6" s="33" t="s">
        <v>24</v>
      </c>
      <c r="G6" s="33">
        <v>30</v>
      </c>
      <c r="H6" s="33" t="s">
        <v>27</v>
      </c>
      <c r="I6" s="33"/>
      <c r="J6" s="37">
        <v>0.9</v>
      </c>
      <c r="K6" s="34" t="s">
        <v>214</v>
      </c>
      <c r="L6" s="34" t="s">
        <v>215</v>
      </c>
      <c r="M6" s="34" t="s">
        <v>215</v>
      </c>
      <c r="N6" s="34" t="s">
        <v>215</v>
      </c>
      <c r="O6" s="38">
        <v>0.98</v>
      </c>
      <c r="P6" s="24">
        <v>0.35</v>
      </c>
      <c r="Q6" s="24">
        <v>101.3</v>
      </c>
      <c r="R6" s="17" t="s">
        <v>8</v>
      </c>
      <c r="S6" s="31" t="s">
        <v>51</v>
      </c>
      <c r="U6" s="29"/>
      <c r="W6" s="31"/>
      <c r="X6" s="40" t="str">
        <f t="shared" si="1"/>
        <v/>
      </c>
      <c r="Y6" s="41" t="str">
        <f t="shared" si="2"/>
        <v/>
      </c>
      <c r="Z6" s="41" t="str">
        <f t="shared" si="3"/>
        <v/>
      </c>
    </row>
    <row r="7" spans="1:26" s="30" customFormat="1" x14ac:dyDescent="0.15">
      <c r="A7" s="34">
        <v>5</v>
      </c>
      <c r="B7" s="35" t="s">
        <v>15</v>
      </c>
      <c r="C7" s="34" t="s">
        <v>0</v>
      </c>
      <c r="D7" s="4">
        <v>0.25</v>
      </c>
      <c r="E7" s="36">
        <f t="shared" si="0"/>
        <v>6.9822834645669287</v>
      </c>
      <c r="F7" s="33" t="s">
        <v>24</v>
      </c>
      <c r="G7" s="33">
        <v>30</v>
      </c>
      <c r="H7" s="33" t="s">
        <v>27</v>
      </c>
      <c r="I7" s="33"/>
      <c r="J7" s="37">
        <v>0.87</v>
      </c>
      <c r="K7" s="34" t="s">
        <v>214</v>
      </c>
      <c r="L7" s="34" t="s">
        <v>215</v>
      </c>
      <c r="M7" s="34" t="s">
        <v>215</v>
      </c>
      <c r="N7" s="34" t="s">
        <v>215</v>
      </c>
      <c r="O7" s="38">
        <v>0.98</v>
      </c>
      <c r="P7" s="24">
        <v>0.4</v>
      </c>
      <c r="Q7" s="24">
        <v>101.3</v>
      </c>
      <c r="R7" s="17" t="s">
        <v>8</v>
      </c>
      <c r="S7" s="31" t="s">
        <v>51</v>
      </c>
      <c r="U7" s="29"/>
      <c r="W7" s="31"/>
      <c r="X7" s="40" t="str">
        <f t="shared" si="1"/>
        <v/>
      </c>
      <c r="Y7" s="41" t="str">
        <f t="shared" si="2"/>
        <v/>
      </c>
      <c r="Z7" s="41" t="str">
        <f t="shared" si="3"/>
        <v/>
      </c>
    </row>
    <row r="8" spans="1:26" s="30" customFormat="1" x14ac:dyDescent="0.15">
      <c r="A8" s="34">
        <v>1</v>
      </c>
      <c r="B8" s="35" t="s">
        <v>11</v>
      </c>
      <c r="C8" s="34" t="s">
        <v>0</v>
      </c>
      <c r="D8" s="4">
        <v>0.83</v>
      </c>
      <c r="E8" s="36">
        <f t="shared" si="0"/>
        <v>23.181181102362203</v>
      </c>
      <c r="F8" s="33" t="s">
        <v>24</v>
      </c>
      <c r="G8" s="33">
        <v>30</v>
      </c>
      <c r="H8" s="33" t="s">
        <v>27</v>
      </c>
      <c r="I8" s="33"/>
      <c r="J8" s="37">
        <v>0.9</v>
      </c>
      <c r="K8" s="34" t="s">
        <v>214</v>
      </c>
      <c r="L8" s="34" t="s">
        <v>215</v>
      </c>
      <c r="M8" s="34" t="s">
        <v>215</v>
      </c>
      <c r="N8" s="34" t="s">
        <v>215</v>
      </c>
      <c r="O8" s="38">
        <v>0.97</v>
      </c>
      <c r="P8" s="24">
        <v>0.25</v>
      </c>
      <c r="Q8" s="24">
        <v>101.3</v>
      </c>
      <c r="R8" s="17" t="s">
        <v>8</v>
      </c>
      <c r="S8" s="31" t="s">
        <v>4</v>
      </c>
      <c r="U8" s="29">
        <v>785.4</v>
      </c>
      <c r="V8" s="46" t="s">
        <v>8</v>
      </c>
      <c r="W8" s="31" t="s">
        <v>8</v>
      </c>
      <c r="X8" s="40">
        <f t="shared" si="1"/>
        <v>636.61828367710723</v>
      </c>
      <c r="Y8" s="41" t="str">
        <f t="shared" si="2"/>
        <v/>
      </c>
      <c r="Z8" s="41" t="str">
        <f t="shared" si="3"/>
        <v/>
      </c>
    </row>
    <row r="9" spans="1:26" s="30" customFormat="1" x14ac:dyDescent="0.15">
      <c r="A9" s="34">
        <v>17</v>
      </c>
      <c r="B9" s="39" t="s">
        <v>114</v>
      </c>
      <c r="C9" s="34" t="s">
        <v>52</v>
      </c>
      <c r="D9" s="24">
        <v>0.80700000000000005</v>
      </c>
      <c r="E9" s="36">
        <f>D9*0.0357/0.001401</f>
        <v>20.563811563169168</v>
      </c>
      <c r="F9" s="33" t="s">
        <v>24</v>
      </c>
      <c r="G9" s="33">
        <v>30</v>
      </c>
      <c r="H9" s="33" t="s">
        <v>28</v>
      </c>
      <c r="I9" s="33"/>
      <c r="J9" s="37">
        <v>0.9</v>
      </c>
      <c r="K9" s="34" t="s">
        <v>214</v>
      </c>
      <c r="L9" s="34" t="s">
        <v>215</v>
      </c>
      <c r="M9" s="34" t="s">
        <v>215</v>
      </c>
      <c r="N9" s="34" t="s">
        <v>215</v>
      </c>
      <c r="O9" s="38">
        <v>1</v>
      </c>
      <c r="P9" s="24">
        <v>71.3</v>
      </c>
      <c r="Q9" s="24">
        <v>101.3</v>
      </c>
      <c r="R9" s="17" t="s">
        <v>8</v>
      </c>
      <c r="S9" s="31" t="s">
        <v>33</v>
      </c>
      <c r="U9" s="29">
        <v>502</v>
      </c>
      <c r="V9" s="33">
        <v>1400</v>
      </c>
      <c r="W9" s="31" t="s">
        <v>8</v>
      </c>
      <c r="X9" s="40">
        <f t="shared" si="1"/>
        <v>996.01593625498003</v>
      </c>
      <c r="Y9" s="41">
        <f t="shared" si="2"/>
        <v>835.71428571428567</v>
      </c>
      <c r="Z9" s="41" t="str">
        <f t="shared" si="3"/>
        <v/>
      </c>
    </row>
    <row r="10" spans="1:26" s="30" customFormat="1" x14ac:dyDescent="0.15">
      <c r="A10" s="34">
        <v>18</v>
      </c>
      <c r="B10" s="39" t="s">
        <v>115</v>
      </c>
      <c r="C10" s="34" t="s">
        <v>52</v>
      </c>
      <c r="D10" s="24">
        <v>0.56799999999999995</v>
      </c>
      <c r="E10" s="36">
        <f>D10*0.0357/0.001401</f>
        <v>14.473661670235547</v>
      </c>
      <c r="F10" s="33" t="s">
        <v>24</v>
      </c>
      <c r="G10" s="33">
        <v>30</v>
      </c>
      <c r="H10" s="33" t="s">
        <v>28</v>
      </c>
      <c r="I10" s="33"/>
      <c r="J10" s="37">
        <v>0.9</v>
      </c>
      <c r="K10" s="34" t="s">
        <v>214</v>
      </c>
      <c r="L10" s="34" t="s">
        <v>215</v>
      </c>
      <c r="M10" s="34" t="s">
        <v>215</v>
      </c>
      <c r="N10" s="34" t="s">
        <v>215</v>
      </c>
      <c r="O10" s="38">
        <v>1</v>
      </c>
      <c r="P10" s="24">
        <v>81.3</v>
      </c>
      <c r="Q10" s="24">
        <v>101.3</v>
      </c>
      <c r="R10" s="17" t="s">
        <v>8</v>
      </c>
      <c r="S10" s="31" t="s">
        <v>33</v>
      </c>
      <c r="U10" s="29">
        <v>498</v>
      </c>
      <c r="V10" s="33">
        <v>1394</v>
      </c>
      <c r="W10" s="31" t="s">
        <v>8</v>
      </c>
      <c r="X10" s="40">
        <f t="shared" si="1"/>
        <v>1004.016064257028</v>
      </c>
      <c r="Y10" s="41">
        <f t="shared" si="2"/>
        <v>839.31133428981343</v>
      </c>
      <c r="Z10" s="41" t="str">
        <f t="shared" si="3"/>
        <v/>
      </c>
    </row>
    <row r="11" spans="1:26" s="30" customFormat="1" x14ac:dyDescent="0.15">
      <c r="A11" s="34">
        <v>15</v>
      </c>
      <c r="B11" s="39" t="s">
        <v>112</v>
      </c>
      <c r="C11" s="34" t="s">
        <v>52</v>
      </c>
      <c r="D11" s="24">
        <v>0.53500000000000003</v>
      </c>
      <c r="E11" s="36">
        <f>D11*0.0357/0.001401</f>
        <v>13.632762312633835</v>
      </c>
      <c r="F11" s="33" t="s">
        <v>47</v>
      </c>
      <c r="G11" s="33">
        <v>30</v>
      </c>
      <c r="H11" s="33" t="s">
        <v>48</v>
      </c>
      <c r="I11" s="33"/>
      <c r="J11" s="37">
        <v>0.9</v>
      </c>
      <c r="K11" s="34" t="s">
        <v>214</v>
      </c>
      <c r="L11" s="34" t="s">
        <v>215</v>
      </c>
      <c r="M11" s="34" t="s">
        <v>215</v>
      </c>
      <c r="N11" s="34" t="s">
        <v>215</v>
      </c>
      <c r="O11" s="38">
        <v>1</v>
      </c>
      <c r="P11" s="24">
        <v>51.3</v>
      </c>
      <c r="Q11" s="24">
        <v>101.3</v>
      </c>
      <c r="R11" s="17" t="s">
        <v>49</v>
      </c>
      <c r="S11" s="31" t="s">
        <v>50</v>
      </c>
      <c r="U11" s="29">
        <v>528</v>
      </c>
      <c r="V11" s="33">
        <v>1552</v>
      </c>
      <c r="W11" s="31" t="s">
        <v>8</v>
      </c>
      <c r="X11" s="40">
        <f t="shared" si="1"/>
        <v>946.969696969697</v>
      </c>
      <c r="Y11" s="41">
        <f t="shared" si="2"/>
        <v>753.86597938144325</v>
      </c>
      <c r="Z11" s="41" t="str">
        <f t="shared" si="3"/>
        <v/>
      </c>
    </row>
    <row r="12" spans="1:26" s="30" customFormat="1" x14ac:dyDescent="0.15">
      <c r="A12" s="34">
        <v>10</v>
      </c>
      <c r="B12" s="35" t="s">
        <v>20</v>
      </c>
      <c r="C12" s="34" t="s">
        <v>0</v>
      </c>
      <c r="D12" s="4">
        <v>0.22</v>
      </c>
      <c r="E12" s="36">
        <f>D12*0.03547/0.00127</f>
        <v>6.1444094488188972</v>
      </c>
      <c r="F12" s="33" t="s">
        <v>24</v>
      </c>
      <c r="G12" s="33">
        <v>30</v>
      </c>
      <c r="H12" s="33" t="s">
        <v>27</v>
      </c>
      <c r="I12" s="33"/>
      <c r="J12" s="37">
        <v>0.87</v>
      </c>
      <c r="K12" s="34" t="s">
        <v>214</v>
      </c>
      <c r="L12" s="34" t="s">
        <v>215</v>
      </c>
      <c r="M12" s="34" t="s">
        <v>215</v>
      </c>
      <c r="N12" s="34" t="s">
        <v>215</v>
      </c>
      <c r="O12" s="38">
        <v>0.98</v>
      </c>
      <c r="P12" s="24">
        <v>0.3</v>
      </c>
      <c r="Q12" s="24">
        <v>101.3</v>
      </c>
      <c r="R12" s="17" t="s">
        <v>8</v>
      </c>
      <c r="S12" s="31" t="s">
        <v>51</v>
      </c>
      <c r="U12" s="29"/>
      <c r="W12" s="31"/>
      <c r="X12" s="40" t="str">
        <f t="shared" si="1"/>
        <v/>
      </c>
      <c r="Y12" s="41" t="str">
        <f t="shared" si="2"/>
        <v/>
      </c>
      <c r="Z12" s="41" t="str">
        <f t="shared" si="3"/>
        <v/>
      </c>
    </row>
    <row r="13" spans="1:26" s="30" customFormat="1" x14ac:dyDescent="0.15">
      <c r="A13" s="34">
        <v>11</v>
      </c>
      <c r="B13" s="35" t="s">
        <v>21</v>
      </c>
      <c r="C13" s="34" t="s">
        <v>0</v>
      </c>
      <c r="D13" s="4">
        <v>0.3</v>
      </c>
      <c r="E13" s="36">
        <f>D13*0.03547/0.00127</f>
        <v>8.3787401574803138</v>
      </c>
      <c r="F13" s="33" t="s">
        <v>24</v>
      </c>
      <c r="G13" s="33">
        <v>30</v>
      </c>
      <c r="H13" s="33" t="s">
        <v>27</v>
      </c>
      <c r="I13" s="33"/>
      <c r="J13" s="37">
        <v>0.87</v>
      </c>
      <c r="K13" s="34" t="s">
        <v>214</v>
      </c>
      <c r="L13" s="34" t="s">
        <v>215</v>
      </c>
      <c r="M13" s="34" t="s">
        <v>215</v>
      </c>
      <c r="N13" s="34" t="s">
        <v>215</v>
      </c>
      <c r="O13" s="38">
        <v>0.98</v>
      </c>
      <c r="P13" s="24">
        <v>0.25</v>
      </c>
      <c r="Q13" s="24">
        <v>101.3</v>
      </c>
      <c r="R13" s="17" t="s">
        <v>8</v>
      </c>
      <c r="S13" s="31" t="s">
        <v>51</v>
      </c>
      <c r="U13" s="29"/>
      <c r="W13" s="31"/>
      <c r="X13" s="40" t="str">
        <f t="shared" si="1"/>
        <v/>
      </c>
      <c r="Y13" s="41" t="str">
        <f t="shared" si="2"/>
        <v/>
      </c>
      <c r="Z13" s="41" t="str">
        <f t="shared" si="3"/>
        <v/>
      </c>
    </row>
    <row r="14" spans="1:26" s="30" customFormat="1" x14ac:dyDescent="0.15">
      <c r="A14" s="34">
        <v>12</v>
      </c>
      <c r="B14" s="39" t="s">
        <v>22</v>
      </c>
      <c r="C14" s="34" t="s">
        <v>25</v>
      </c>
      <c r="D14" s="4">
        <v>0.65500000000000003</v>
      </c>
      <c r="E14" s="36">
        <f>D14*0.0357/0.001401</f>
        <v>16.690578158458248</v>
      </c>
      <c r="F14" s="33" t="s">
        <v>30</v>
      </c>
      <c r="G14" s="33">
        <v>30</v>
      </c>
      <c r="H14" s="33" t="s">
        <v>28</v>
      </c>
      <c r="I14" s="33"/>
      <c r="J14" s="37">
        <v>0.83</v>
      </c>
      <c r="K14" s="34" t="s">
        <v>214</v>
      </c>
      <c r="L14" s="34" t="s">
        <v>215</v>
      </c>
      <c r="M14" s="34" t="s">
        <v>215</v>
      </c>
      <c r="N14" s="34" t="s">
        <v>215</v>
      </c>
      <c r="O14" s="38">
        <v>0.6</v>
      </c>
      <c r="P14" s="24">
        <v>31.3</v>
      </c>
      <c r="Q14" s="24">
        <v>101.3</v>
      </c>
      <c r="R14" s="17" t="s">
        <v>29</v>
      </c>
      <c r="S14" s="31" t="s">
        <v>33</v>
      </c>
      <c r="T14" s="30" t="s">
        <v>101</v>
      </c>
      <c r="U14" s="29" t="s">
        <v>45</v>
      </c>
      <c r="V14" s="30" t="s">
        <v>45</v>
      </c>
      <c r="W14" s="31" t="s">
        <v>8</v>
      </c>
      <c r="X14" s="40" t="str">
        <f t="shared" si="1"/>
        <v/>
      </c>
      <c r="Y14" s="41" t="str">
        <f t="shared" si="2"/>
        <v/>
      </c>
      <c r="Z14" s="41" t="str">
        <f t="shared" si="3"/>
        <v/>
      </c>
    </row>
    <row r="15" spans="1:26" s="30" customFormat="1" x14ac:dyDescent="0.15">
      <c r="A15" s="34">
        <v>13</v>
      </c>
      <c r="B15" s="39" t="s">
        <v>34</v>
      </c>
      <c r="C15" s="34" t="s">
        <v>31</v>
      </c>
      <c r="D15" s="4">
        <v>0.439</v>
      </c>
      <c r="E15" s="36">
        <f>D15*0.0357/0.001401</f>
        <v>11.186509635974305</v>
      </c>
      <c r="F15" s="33" t="s">
        <v>30</v>
      </c>
      <c r="G15" s="33">
        <v>30</v>
      </c>
      <c r="H15" s="33" t="s">
        <v>28</v>
      </c>
      <c r="I15" s="33"/>
      <c r="J15" s="37">
        <v>0.61199999999999999</v>
      </c>
      <c r="K15" s="34" t="s">
        <v>214</v>
      </c>
      <c r="L15" s="34" t="s">
        <v>215</v>
      </c>
      <c r="M15" s="34" t="s">
        <v>215</v>
      </c>
      <c r="N15" s="34" t="s">
        <v>215</v>
      </c>
      <c r="O15" s="38">
        <v>0.6</v>
      </c>
      <c r="P15" s="24">
        <v>31.3</v>
      </c>
      <c r="Q15" s="24">
        <v>101.3</v>
      </c>
      <c r="R15" s="17" t="s">
        <v>32</v>
      </c>
      <c r="S15" s="31" t="s">
        <v>33</v>
      </c>
      <c r="U15" s="32">
        <v>720</v>
      </c>
      <c r="V15" s="33">
        <v>2020</v>
      </c>
      <c r="W15" s="31" t="s">
        <v>44</v>
      </c>
      <c r="X15" s="40">
        <f t="shared" si="1"/>
        <v>694.44444444444446</v>
      </c>
      <c r="Y15" s="41">
        <f t="shared" si="2"/>
        <v>579.20792079207922</v>
      </c>
      <c r="Z15" s="41" t="str">
        <f t="shared" si="3"/>
        <v/>
      </c>
    </row>
    <row r="16" spans="1:26" s="30" customFormat="1" x14ac:dyDescent="0.15">
      <c r="A16" s="34">
        <v>14</v>
      </c>
      <c r="B16" s="39" t="s">
        <v>46</v>
      </c>
      <c r="C16" s="34" t="s">
        <v>31</v>
      </c>
      <c r="D16" s="4">
        <v>0.41499999999999998</v>
      </c>
      <c r="E16" s="36">
        <f>D16*0.0357/0.001401</f>
        <v>10.574946466809424</v>
      </c>
      <c r="F16" s="33" t="s">
        <v>28</v>
      </c>
      <c r="G16" s="33">
        <v>30</v>
      </c>
      <c r="H16" s="33" t="s">
        <v>28</v>
      </c>
      <c r="I16" s="33"/>
      <c r="J16" s="37">
        <v>0.81</v>
      </c>
      <c r="K16" s="34" t="s">
        <v>214</v>
      </c>
      <c r="L16" s="34" t="s">
        <v>215</v>
      </c>
      <c r="M16" s="34" t="s">
        <v>215</v>
      </c>
      <c r="N16" s="34" t="s">
        <v>215</v>
      </c>
      <c r="O16" s="38">
        <v>0.6</v>
      </c>
      <c r="P16" s="24">
        <v>31.3</v>
      </c>
      <c r="Q16" s="24">
        <v>101.3</v>
      </c>
      <c r="R16" s="17" t="s">
        <v>44</v>
      </c>
      <c r="S16" s="31" t="s">
        <v>33</v>
      </c>
      <c r="U16" s="29">
        <v>728</v>
      </c>
      <c r="V16" s="33">
        <v>2004</v>
      </c>
      <c r="W16" s="31" t="s">
        <v>44</v>
      </c>
      <c r="X16" s="40">
        <f t="shared" si="1"/>
        <v>686.81318681318692</v>
      </c>
      <c r="Y16" s="41">
        <f t="shared" si="2"/>
        <v>583.83233532934128</v>
      </c>
      <c r="Z16" s="41" t="str">
        <f t="shared" si="3"/>
        <v/>
      </c>
    </row>
    <row r="17" spans="1:26" s="30" customFormat="1" x14ac:dyDescent="0.15">
      <c r="A17" s="34">
        <v>16</v>
      </c>
      <c r="B17" s="39" t="s">
        <v>113</v>
      </c>
      <c r="C17" s="34" t="s">
        <v>52</v>
      </c>
      <c r="D17" s="33">
        <v>0.47099999999999997</v>
      </c>
      <c r="E17" s="36">
        <f>D17*0.0357/0.001401</f>
        <v>12.001927194860816</v>
      </c>
      <c r="F17" s="33" t="s">
        <v>24</v>
      </c>
      <c r="G17" s="33">
        <v>30</v>
      </c>
      <c r="H17" s="33" t="s">
        <v>28</v>
      </c>
      <c r="I17" s="33"/>
      <c r="J17" s="37">
        <v>0.9</v>
      </c>
      <c r="K17" s="34" t="s">
        <v>214</v>
      </c>
      <c r="L17" s="34" t="s">
        <v>215</v>
      </c>
      <c r="M17" s="34" t="s">
        <v>215</v>
      </c>
      <c r="N17" s="34" t="s">
        <v>215</v>
      </c>
      <c r="O17" s="38">
        <v>1</v>
      </c>
      <c r="P17" s="24">
        <v>101.3</v>
      </c>
      <c r="Q17" s="24">
        <v>101.3</v>
      </c>
      <c r="R17" s="17" t="s">
        <v>8</v>
      </c>
      <c r="S17" s="31" t="s">
        <v>51</v>
      </c>
      <c r="T17" s="46"/>
      <c r="U17" s="29"/>
      <c r="V17" s="46"/>
      <c r="W17" s="31"/>
      <c r="X17" s="40" t="str">
        <f t="shared" si="1"/>
        <v/>
      </c>
      <c r="Y17" s="41" t="str">
        <f t="shared" si="2"/>
        <v/>
      </c>
      <c r="Z17" s="41" t="str">
        <f t="shared" si="3"/>
        <v/>
      </c>
    </row>
    <row r="18" spans="1:26" s="30" customFormat="1" x14ac:dyDescent="0.15">
      <c r="A18" s="34">
        <v>6</v>
      </c>
      <c r="B18" s="35" t="s">
        <v>16</v>
      </c>
      <c r="C18" s="34" t="s">
        <v>0</v>
      </c>
      <c r="D18" s="46">
        <v>0.35</v>
      </c>
      <c r="E18" s="36">
        <f>D18*0.03547/0.00127</f>
        <v>9.7751968503936997</v>
      </c>
      <c r="F18" s="33" t="s">
        <v>24</v>
      </c>
      <c r="G18" s="33">
        <v>30</v>
      </c>
      <c r="H18" s="33" t="s">
        <v>27</v>
      </c>
      <c r="I18" s="33"/>
      <c r="J18" s="37">
        <v>0.9</v>
      </c>
      <c r="K18" s="34" t="s">
        <v>214</v>
      </c>
      <c r="L18" s="34" t="s">
        <v>215</v>
      </c>
      <c r="M18" s="34" t="s">
        <v>215</v>
      </c>
      <c r="N18" s="34" t="s">
        <v>215</v>
      </c>
      <c r="O18" s="38">
        <v>0.98</v>
      </c>
      <c r="P18" s="24">
        <v>0.4</v>
      </c>
      <c r="Q18" s="24">
        <v>101.3</v>
      </c>
      <c r="R18" s="17" t="s">
        <v>8</v>
      </c>
      <c r="S18" s="31" t="s">
        <v>51</v>
      </c>
      <c r="T18" s="31"/>
      <c r="U18" s="31"/>
      <c r="V18" s="31"/>
      <c r="W18" s="31"/>
      <c r="X18" s="40" t="str">
        <f t="shared" si="1"/>
        <v/>
      </c>
      <c r="Y18" s="41" t="str">
        <f t="shared" si="2"/>
        <v/>
      </c>
      <c r="Z18" s="41" t="str">
        <f t="shared" si="3"/>
        <v/>
      </c>
    </row>
    <row r="19" spans="1:26" s="30" customFormat="1" x14ac:dyDescent="0.15">
      <c r="A19" s="34">
        <v>9</v>
      </c>
      <c r="B19" s="35" t="s">
        <v>19</v>
      </c>
      <c r="C19" s="34" t="s">
        <v>0</v>
      </c>
      <c r="D19" s="46">
        <v>0.3</v>
      </c>
      <c r="E19" s="36">
        <f>D19*0.03547/0.00127</f>
        <v>8.3787401574803138</v>
      </c>
      <c r="F19" s="33" t="s">
        <v>24</v>
      </c>
      <c r="G19" s="33">
        <v>30</v>
      </c>
      <c r="H19" s="33" t="s">
        <v>27</v>
      </c>
      <c r="I19" s="33"/>
      <c r="J19" s="37">
        <v>0.9</v>
      </c>
      <c r="K19" s="34" t="s">
        <v>214</v>
      </c>
      <c r="L19" s="34" t="s">
        <v>215</v>
      </c>
      <c r="M19" s="34" t="s">
        <v>215</v>
      </c>
      <c r="N19" s="34" t="s">
        <v>215</v>
      </c>
      <c r="O19" s="38">
        <v>0.98</v>
      </c>
      <c r="P19" s="24">
        <v>0.35</v>
      </c>
      <c r="Q19" s="24">
        <v>101.3</v>
      </c>
      <c r="R19" s="17" t="s">
        <v>8</v>
      </c>
      <c r="S19" s="31" t="s">
        <v>51</v>
      </c>
      <c r="U19" s="29"/>
      <c r="W19" s="31"/>
      <c r="X19" s="40" t="str">
        <f t="shared" si="1"/>
        <v/>
      </c>
      <c r="Y19" s="41" t="str">
        <f t="shared" si="2"/>
        <v/>
      </c>
      <c r="Z19" s="41" t="str">
        <f t="shared" si="3"/>
        <v/>
      </c>
    </row>
    <row r="20" spans="1:26" s="30" customFormat="1" x14ac:dyDescent="0.15">
      <c r="A20" s="34">
        <v>7</v>
      </c>
      <c r="B20" s="35" t="s">
        <v>17</v>
      </c>
      <c r="C20" s="34" t="s">
        <v>0</v>
      </c>
      <c r="D20" s="46">
        <v>0.224</v>
      </c>
      <c r="E20" s="36">
        <f>D20*0.03547/0.00127</f>
        <v>6.2561259842519688</v>
      </c>
      <c r="F20" s="33" t="s">
        <v>24</v>
      </c>
      <c r="G20" s="33">
        <v>30</v>
      </c>
      <c r="H20" s="33" t="s">
        <v>27</v>
      </c>
      <c r="I20" s="33"/>
      <c r="J20" s="37">
        <v>0.9</v>
      </c>
      <c r="K20" s="34" t="s">
        <v>214</v>
      </c>
      <c r="L20" s="34" t="s">
        <v>215</v>
      </c>
      <c r="M20" s="34" t="s">
        <v>215</v>
      </c>
      <c r="N20" s="34" t="s">
        <v>215</v>
      </c>
      <c r="O20" s="38">
        <v>0.98</v>
      </c>
      <c r="P20" s="24">
        <v>0.37</v>
      </c>
      <c r="Q20" s="24">
        <v>101.3</v>
      </c>
      <c r="R20" s="17" t="s">
        <v>8</v>
      </c>
      <c r="S20" s="31" t="s">
        <v>51</v>
      </c>
      <c r="U20" s="29"/>
      <c r="W20" s="31"/>
      <c r="X20" s="40" t="str">
        <f t="shared" si="1"/>
        <v/>
      </c>
      <c r="Y20" s="41" t="str">
        <f t="shared" si="2"/>
        <v/>
      </c>
      <c r="Z20" s="41" t="str">
        <f t="shared" si="3"/>
        <v/>
      </c>
    </row>
    <row r="21" spans="1:26" s="30" customFormat="1" x14ac:dyDescent="0.15">
      <c r="A21" s="34">
        <v>19</v>
      </c>
      <c r="B21" s="39" t="s">
        <v>116</v>
      </c>
      <c r="C21" s="34" t="s">
        <v>53</v>
      </c>
      <c r="D21" s="45">
        <v>0.66169999999999995</v>
      </c>
      <c r="E21" s="36">
        <f t="shared" ref="E21:E53" si="4">D21*0.0357/0.001401</f>
        <v>16.86130620985011</v>
      </c>
      <c r="F21" s="33" t="s">
        <v>24</v>
      </c>
      <c r="G21" s="33">
        <v>30</v>
      </c>
      <c r="H21" s="33" t="s">
        <v>28</v>
      </c>
      <c r="I21" s="33"/>
      <c r="J21" s="37">
        <v>1</v>
      </c>
      <c r="K21" s="34" t="s">
        <v>214</v>
      </c>
      <c r="L21" s="34" t="s">
        <v>215</v>
      </c>
      <c r="M21" s="34" t="s">
        <v>215</v>
      </c>
      <c r="N21" s="34" t="s">
        <v>215</v>
      </c>
      <c r="O21" s="38">
        <v>1</v>
      </c>
      <c r="P21" s="24">
        <v>31.3</v>
      </c>
      <c r="Q21" s="24">
        <v>101.3</v>
      </c>
      <c r="R21" s="17" t="s">
        <v>8</v>
      </c>
      <c r="S21" s="31" t="s">
        <v>4</v>
      </c>
      <c r="U21" s="29">
        <v>600</v>
      </c>
      <c r="V21" s="30">
        <v>1760</v>
      </c>
      <c r="W21" s="31" t="s">
        <v>8</v>
      </c>
      <c r="X21" s="40">
        <f t="shared" si="1"/>
        <v>833.33333333333337</v>
      </c>
      <c r="Y21" s="41">
        <f t="shared" si="2"/>
        <v>664.77272727272725</v>
      </c>
      <c r="Z21" s="41" t="str">
        <f t="shared" si="3"/>
        <v/>
      </c>
    </row>
    <row r="22" spans="1:26" s="30" customFormat="1" x14ac:dyDescent="0.15">
      <c r="A22" s="34">
        <v>20</v>
      </c>
      <c r="B22" s="39" t="s">
        <v>117</v>
      </c>
      <c r="C22" s="34" t="s">
        <v>53</v>
      </c>
      <c r="D22" s="4">
        <v>0.96499999999999997</v>
      </c>
      <c r="E22" s="36">
        <f t="shared" si="4"/>
        <v>24.589935760171308</v>
      </c>
      <c r="F22" s="33" t="s">
        <v>24</v>
      </c>
      <c r="G22" s="33">
        <v>30</v>
      </c>
      <c r="H22" s="33" t="s">
        <v>28</v>
      </c>
      <c r="I22" s="33"/>
      <c r="J22" s="37">
        <v>1.04</v>
      </c>
      <c r="K22" s="34" t="s">
        <v>214</v>
      </c>
      <c r="L22" s="34" t="s">
        <v>215</v>
      </c>
      <c r="M22" s="34" t="s">
        <v>215</v>
      </c>
      <c r="N22" s="34" t="s">
        <v>215</v>
      </c>
      <c r="O22" s="38">
        <v>1</v>
      </c>
      <c r="P22" s="24">
        <v>51.2</v>
      </c>
      <c r="Q22" s="24">
        <v>101.3</v>
      </c>
      <c r="R22" s="17" t="s">
        <v>8</v>
      </c>
      <c r="S22" s="31" t="s">
        <v>33</v>
      </c>
      <c r="U22" s="29">
        <v>532</v>
      </c>
      <c r="V22" s="30">
        <v>1542</v>
      </c>
      <c r="W22" s="31" t="s">
        <v>8</v>
      </c>
      <c r="X22" s="40">
        <f t="shared" si="1"/>
        <v>939.84962406015029</v>
      </c>
      <c r="Y22" s="41">
        <f t="shared" si="2"/>
        <v>758.75486381322958</v>
      </c>
      <c r="Z22" s="41" t="str">
        <f t="shared" si="3"/>
        <v/>
      </c>
    </row>
    <row r="23" spans="1:26" s="30" customFormat="1" x14ac:dyDescent="0.15">
      <c r="A23" s="34">
        <v>21</v>
      </c>
      <c r="B23" s="39" t="s">
        <v>118</v>
      </c>
      <c r="C23" s="34" t="s">
        <v>53</v>
      </c>
      <c r="D23" s="4">
        <v>0.66800000000000004</v>
      </c>
      <c r="E23" s="36">
        <f t="shared" si="4"/>
        <v>17.021841541755894</v>
      </c>
      <c r="F23" s="33" t="s">
        <v>24</v>
      </c>
      <c r="G23" s="33">
        <v>30</v>
      </c>
      <c r="H23" s="33" t="s">
        <v>28</v>
      </c>
      <c r="I23" s="33"/>
      <c r="J23" s="37">
        <v>1</v>
      </c>
      <c r="K23" s="34" t="s">
        <v>214</v>
      </c>
      <c r="L23" s="34" t="s">
        <v>215</v>
      </c>
      <c r="M23" s="34" t="s">
        <v>215</v>
      </c>
      <c r="N23" s="34" t="s">
        <v>215</v>
      </c>
      <c r="O23" s="38">
        <v>1</v>
      </c>
      <c r="P23" s="24">
        <v>71.3</v>
      </c>
      <c r="Q23" s="24">
        <v>101.3</v>
      </c>
      <c r="R23" s="17" t="s">
        <v>8</v>
      </c>
      <c r="S23" s="31" t="s">
        <v>33</v>
      </c>
      <c r="U23" s="29">
        <v>480</v>
      </c>
      <c r="V23" s="30">
        <v>1388</v>
      </c>
      <c r="W23" s="31" t="s">
        <v>8</v>
      </c>
      <c r="X23" s="40">
        <f t="shared" si="1"/>
        <v>1041.6666666666667</v>
      </c>
      <c r="Y23" s="41">
        <f t="shared" si="2"/>
        <v>842.93948126801149</v>
      </c>
      <c r="Z23" s="41" t="str">
        <f t="shared" si="3"/>
        <v/>
      </c>
    </row>
    <row r="24" spans="1:26" s="30" customFormat="1" x14ac:dyDescent="0.15">
      <c r="A24" s="34">
        <v>22</v>
      </c>
      <c r="B24" s="39" t="s">
        <v>123</v>
      </c>
      <c r="C24" s="34" t="s">
        <v>53</v>
      </c>
      <c r="D24" s="4">
        <v>0.59899999999999998</v>
      </c>
      <c r="E24" s="36">
        <f t="shared" si="4"/>
        <v>15.263597430406854</v>
      </c>
      <c r="F24" s="33" t="s">
        <v>24</v>
      </c>
      <c r="G24" s="33">
        <v>30</v>
      </c>
      <c r="H24" s="33" t="s">
        <v>28</v>
      </c>
      <c r="I24" s="33"/>
      <c r="J24" s="37">
        <v>1</v>
      </c>
      <c r="K24" s="34" t="s">
        <v>214</v>
      </c>
      <c r="L24" s="34" t="s">
        <v>215</v>
      </c>
      <c r="M24" s="34" t="s">
        <v>215</v>
      </c>
      <c r="N24" s="34" t="s">
        <v>215</v>
      </c>
      <c r="O24" s="38">
        <v>1</v>
      </c>
      <c r="P24" s="24">
        <v>81.2</v>
      </c>
      <c r="Q24" s="24">
        <v>101.3</v>
      </c>
      <c r="R24" s="17" t="s">
        <v>8</v>
      </c>
      <c r="S24" s="31" t="s">
        <v>33</v>
      </c>
      <c r="U24" s="29">
        <v>502</v>
      </c>
      <c r="V24" s="30">
        <v>1376</v>
      </c>
      <c r="W24" s="31" t="s">
        <v>8</v>
      </c>
      <c r="X24" s="40">
        <f t="shared" si="1"/>
        <v>996.01593625498003</v>
      </c>
      <c r="Y24" s="41">
        <f t="shared" si="2"/>
        <v>850.29069767441854</v>
      </c>
      <c r="Z24" s="41" t="str">
        <f t="shared" si="3"/>
        <v/>
      </c>
    </row>
    <row r="25" spans="1:26" s="30" customFormat="1" x14ac:dyDescent="0.15">
      <c r="A25" s="34">
        <v>23</v>
      </c>
      <c r="B25" s="39" t="s">
        <v>119</v>
      </c>
      <c r="C25" s="34" t="s">
        <v>53</v>
      </c>
      <c r="D25" s="4">
        <v>0.26300000000000001</v>
      </c>
      <c r="E25" s="36">
        <f t="shared" si="4"/>
        <v>6.7017130620985021</v>
      </c>
      <c r="F25" s="33" t="s">
        <v>24</v>
      </c>
      <c r="G25" s="33">
        <v>30</v>
      </c>
      <c r="H25" s="33" t="s">
        <v>28</v>
      </c>
      <c r="I25" s="33"/>
      <c r="J25" s="37">
        <v>1</v>
      </c>
      <c r="K25" s="34" t="s">
        <v>214</v>
      </c>
      <c r="L25" s="34" t="s">
        <v>215</v>
      </c>
      <c r="M25" s="34" t="s">
        <v>215</v>
      </c>
      <c r="N25" s="34" t="s">
        <v>215</v>
      </c>
      <c r="O25" s="38">
        <v>1</v>
      </c>
      <c r="P25" s="24">
        <v>91.1</v>
      </c>
      <c r="Q25" s="24">
        <v>101.3</v>
      </c>
      <c r="R25" s="17" t="s">
        <v>8</v>
      </c>
      <c r="S25" s="31" t="s">
        <v>33</v>
      </c>
      <c r="U25" s="29">
        <v>514</v>
      </c>
      <c r="V25" s="30">
        <v>1400</v>
      </c>
      <c r="W25" s="31" t="s">
        <v>8</v>
      </c>
      <c r="X25" s="40">
        <f t="shared" si="1"/>
        <v>972.7626459143969</v>
      </c>
      <c r="Y25" s="41">
        <f t="shared" si="2"/>
        <v>835.71428571428567</v>
      </c>
      <c r="Z25" s="41" t="str">
        <f t="shared" si="3"/>
        <v/>
      </c>
    </row>
    <row r="26" spans="1:26" s="30" customFormat="1" x14ac:dyDescent="0.15">
      <c r="A26" s="34">
        <v>24</v>
      </c>
      <c r="B26" s="39" t="s">
        <v>120</v>
      </c>
      <c r="C26" s="34" t="s">
        <v>54</v>
      </c>
      <c r="D26" s="4">
        <v>0.60199999999999998</v>
      </c>
      <c r="E26" s="36">
        <f t="shared" si="4"/>
        <v>15.340042826552464</v>
      </c>
      <c r="F26" s="33" t="s">
        <v>24</v>
      </c>
      <c r="G26" s="33">
        <v>30</v>
      </c>
      <c r="H26" s="33" t="s">
        <v>28</v>
      </c>
      <c r="I26" s="33"/>
      <c r="J26" s="37">
        <v>1</v>
      </c>
      <c r="K26" s="34" t="s">
        <v>214</v>
      </c>
      <c r="L26" s="34" t="s">
        <v>215</v>
      </c>
      <c r="M26" s="34" t="s">
        <v>215</v>
      </c>
      <c r="N26" s="34" t="s">
        <v>215</v>
      </c>
      <c r="O26" s="38">
        <v>1</v>
      </c>
      <c r="P26" s="24">
        <v>86.3</v>
      </c>
      <c r="Q26" s="24">
        <v>101.3</v>
      </c>
      <c r="R26" s="17" t="s">
        <v>8</v>
      </c>
      <c r="S26" s="31" t="s">
        <v>33</v>
      </c>
      <c r="U26" s="29">
        <v>504</v>
      </c>
      <c r="V26" s="30">
        <v>1382</v>
      </c>
      <c r="W26" s="31" t="s">
        <v>8</v>
      </c>
      <c r="X26" s="40">
        <f t="shared" si="1"/>
        <v>992.06349206349205</v>
      </c>
      <c r="Y26" s="41">
        <f t="shared" si="2"/>
        <v>846.59913169319816</v>
      </c>
      <c r="Z26" s="41" t="str">
        <f t="shared" si="3"/>
        <v/>
      </c>
    </row>
    <row r="27" spans="1:26" s="30" customFormat="1" x14ac:dyDescent="0.15">
      <c r="A27" s="34">
        <v>25</v>
      </c>
      <c r="B27" s="39" t="s">
        <v>121</v>
      </c>
      <c r="C27" s="34" t="s">
        <v>54</v>
      </c>
      <c r="D27" s="4">
        <v>0.52900000000000003</v>
      </c>
      <c r="E27" s="36">
        <f t="shared" si="4"/>
        <v>13.479871520342614</v>
      </c>
      <c r="F27" s="33" t="s">
        <v>24</v>
      </c>
      <c r="G27" s="33">
        <v>30</v>
      </c>
      <c r="H27" s="33" t="s">
        <v>28</v>
      </c>
      <c r="I27" s="33"/>
      <c r="J27" s="37">
        <v>1</v>
      </c>
      <c r="K27" s="34" t="s">
        <v>214</v>
      </c>
      <c r="L27" s="34" t="s">
        <v>215</v>
      </c>
      <c r="M27" s="34" t="s">
        <v>215</v>
      </c>
      <c r="N27" s="34" t="s">
        <v>215</v>
      </c>
      <c r="O27" s="38">
        <v>1</v>
      </c>
      <c r="P27" s="24">
        <v>96.3</v>
      </c>
      <c r="Q27" s="24">
        <v>101.3</v>
      </c>
      <c r="R27" s="17" t="s">
        <v>8</v>
      </c>
      <c r="S27" s="31" t="s">
        <v>33</v>
      </c>
      <c r="U27" s="29">
        <v>520</v>
      </c>
      <c r="V27" s="30">
        <v>1406</v>
      </c>
      <c r="W27" s="31" t="s">
        <v>8</v>
      </c>
      <c r="X27" s="40">
        <f t="shared" si="1"/>
        <v>961.53846153846155</v>
      </c>
      <c r="Y27" s="41">
        <f t="shared" si="2"/>
        <v>832.1479374110952</v>
      </c>
      <c r="Z27" s="41" t="str">
        <f t="shared" si="3"/>
        <v/>
      </c>
    </row>
    <row r="28" spans="1:26" s="30" customFormat="1" x14ac:dyDescent="0.15">
      <c r="A28" s="34">
        <v>26</v>
      </c>
      <c r="B28" s="39" t="s">
        <v>111</v>
      </c>
      <c r="C28" s="34" t="s">
        <v>55</v>
      </c>
      <c r="D28" s="4">
        <v>0.55600000000000005</v>
      </c>
      <c r="E28" s="36">
        <f t="shared" si="4"/>
        <v>14.16788008565311</v>
      </c>
      <c r="F28" s="33" t="s">
        <v>24</v>
      </c>
      <c r="G28" s="33">
        <v>30</v>
      </c>
      <c r="H28" s="33" t="s">
        <v>28</v>
      </c>
      <c r="I28" s="33"/>
      <c r="J28" s="37">
        <v>1</v>
      </c>
      <c r="K28" s="34" t="s">
        <v>215</v>
      </c>
      <c r="L28" s="34" t="s">
        <v>215</v>
      </c>
      <c r="M28" s="34" t="s">
        <v>215</v>
      </c>
      <c r="N28" s="34" t="s">
        <v>215</v>
      </c>
      <c r="O28" s="38">
        <v>0.95</v>
      </c>
      <c r="P28" s="24">
        <v>86.3</v>
      </c>
      <c r="Q28" s="24">
        <v>101.3</v>
      </c>
      <c r="R28" s="17" t="s">
        <v>8</v>
      </c>
      <c r="S28" s="31" t="s">
        <v>33</v>
      </c>
      <c r="U28" s="29">
        <v>510</v>
      </c>
      <c r="V28" s="30">
        <v>1404</v>
      </c>
      <c r="W28" s="31">
        <v>680</v>
      </c>
      <c r="X28" s="40">
        <f t="shared" si="1"/>
        <v>980.39215686274508</v>
      </c>
      <c r="Y28" s="41">
        <f t="shared" si="2"/>
        <v>833.33333333333326</v>
      </c>
      <c r="Z28" s="41">
        <f t="shared" si="3"/>
        <v>735.29411764705878</v>
      </c>
    </row>
    <row r="29" spans="1:26" s="30" customFormat="1" x14ac:dyDescent="0.15">
      <c r="A29" s="34">
        <v>27</v>
      </c>
      <c r="B29" s="39" t="s">
        <v>91</v>
      </c>
      <c r="C29" s="34" t="s">
        <v>60</v>
      </c>
      <c r="D29" s="4"/>
      <c r="E29" s="36">
        <f t="shared" si="4"/>
        <v>0</v>
      </c>
      <c r="F29" s="33" t="s">
        <v>24</v>
      </c>
      <c r="G29" s="33">
        <v>30</v>
      </c>
      <c r="H29" s="33" t="s">
        <v>28</v>
      </c>
      <c r="I29" s="33"/>
      <c r="J29" s="37" t="s">
        <v>62</v>
      </c>
      <c r="K29" s="34" t="s">
        <v>215</v>
      </c>
      <c r="L29" s="34" t="s">
        <v>215</v>
      </c>
      <c r="M29" s="34" t="s">
        <v>215</v>
      </c>
      <c r="N29" s="34" t="s">
        <v>215</v>
      </c>
      <c r="O29" s="38">
        <v>0.7</v>
      </c>
      <c r="P29" s="24">
        <v>86.3</v>
      </c>
      <c r="Q29" s="24">
        <v>101.3</v>
      </c>
      <c r="R29" s="17" t="s">
        <v>8</v>
      </c>
      <c r="S29" s="31" t="s">
        <v>51</v>
      </c>
      <c r="T29" s="30" t="s">
        <v>90</v>
      </c>
      <c r="U29" s="29"/>
      <c r="W29" s="31"/>
      <c r="X29" s="40" t="str">
        <f t="shared" si="1"/>
        <v/>
      </c>
      <c r="Y29" s="41" t="str">
        <f t="shared" si="2"/>
        <v/>
      </c>
      <c r="Z29" s="41" t="str">
        <f t="shared" si="3"/>
        <v/>
      </c>
    </row>
    <row r="30" spans="1:26" s="30" customFormat="1" x14ac:dyDescent="0.15">
      <c r="A30" s="34">
        <v>28</v>
      </c>
      <c r="B30" s="39" t="s">
        <v>122</v>
      </c>
      <c r="C30" s="34" t="s">
        <v>60</v>
      </c>
      <c r="D30" s="4">
        <v>0.28499999999999998</v>
      </c>
      <c r="E30" s="36">
        <f t="shared" si="4"/>
        <v>7.2623126338329769</v>
      </c>
      <c r="F30" s="33" t="s">
        <v>24</v>
      </c>
      <c r="G30" s="33">
        <v>30</v>
      </c>
      <c r="H30" s="33" t="s">
        <v>61</v>
      </c>
      <c r="I30" s="33"/>
      <c r="J30" s="37" t="s">
        <v>62</v>
      </c>
      <c r="K30" s="34" t="s">
        <v>214</v>
      </c>
      <c r="L30" s="34" t="s">
        <v>215</v>
      </c>
      <c r="M30" s="34" t="s">
        <v>215</v>
      </c>
      <c r="N30" s="34" t="s">
        <v>215</v>
      </c>
      <c r="O30" s="38">
        <v>0.7</v>
      </c>
      <c r="P30" s="24">
        <v>86.3</v>
      </c>
      <c r="Q30" s="24">
        <v>101.3</v>
      </c>
      <c r="R30" s="17" t="s">
        <v>8</v>
      </c>
      <c r="S30" s="31" t="s">
        <v>51</v>
      </c>
      <c r="U30" s="29"/>
      <c r="W30" s="31"/>
      <c r="X30" s="40" t="str">
        <f t="shared" si="1"/>
        <v/>
      </c>
      <c r="Y30" s="41" t="str">
        <f t="shared" si="2"/>
        <v/>
      </c>
      <c r="Z30" s="41" t="str">
        <f t="shared" si="3"/>
        <v/>
      </c>
    </row>
    <row r="31" spans="1:26" s="30" customFormat="1" x14ac:dyDescent="0.15">
      <c r="A31" s="34">
        <v>29</v>
      </c>
      <c r="B31" s="39" t="s">
        <v>108</v>
      </c>
      <c r="C31" s="34" t="s">
        <v>56</v>
      </c>
      <c r="D31" s="4">
        <v>0.46899999999999997</v>
      </c>
      <c r="E31" s="36">
        <f t="shared" si="4"/>
        <v>11.950963597430407</v>
      </c>
      <c r="F31" s="33" t="s">
        <v>57</v>
      </c>
      <c r="G31" s="33">
        <v>30</v>
      </c>
      <c r="H31" s="33" t="s">
        <v>176</v>
      </c>
      <c r="I31" s="33"/>
      <c r="J31" s="37">
        <v>1</v>
      </c>
      <c r="K31" s="34" t="s">
        <v>215</v>
      </c>
      <c r="L31" s="34" t="s">
        <v>215</v>
      </c>
      <c r="M31" s="34" t="s">
        <v>215</v>
      </c>
      <c r="N31" s="34" t="s">
        <v>215</v>
      </c>
      <c r="O31" s="38">
        <v>0.95</v>
      </c>
      <c r="P31" s="24">
        <f>101.3-79.9</f>
        <v>21.399999999999991</v>
      </c>
      <c r="Q31" s="24">
        <v>101.3</v>
      </c>
      <c r="R31" s="17" t="s">
        <v>58</v>
      </c>
      <c r="S31" s="31" t="s">
        <v>149</v>
      </c>
      <c r="U31" s="29">
        <v>1030</v>
      </c>
      <c r="V31" s="30">
        <v>2746</v>
      </c>
      <c r="W31" s="31">
        <v>1188</v>
      </c>
      <c r="X31" s="40">
        <f t="shared" si="1"/>
        <v>485.43689320388347</v>
      </c>
      <c r="Y31" s="41">
        <f t="shared" si="2"/>
        <v>426.07428987618351</v>
      </c>
      <c r="Z31" s="41">
        <f t="shared" si="3"/>
        <v>420.87542087542084</v>
      </c>
    </row>
    <row r="32" spans="1:26" s="30" customFormat="1" x14ac:dyDescent="0.15">
      <c r="A32" s="34">
        <v>30</v>
      </c>
      <c r="B32" s="39" t="s">
        <v>109</v>
      </c>
      <c r="C32" s="34" t="s">
        <v>59</v>
      </c>
      <c r="D32" s="4">
        <v>0.63300000000000001</v>
      </c>
      <c r="E32" s="36">
        <f t="shared" si="4"/>
        <v>16.129978586723773</v>
      </c>
      <c r="F32" s="33" t="s">
        <v>57</v>
      </c>
      <c r="G32" s="33">
        <v>30</v>
      </c>
      <c r="H32" s="33" t="s">
        <v>176</v>
      </c>
      <c r="I32" s="33"/>
      <c r="J32" s="37">
        <v>1</v>
      </c>
      <c r="K32" s="34" t="s">
        <v>215</v>
      </c>
      <c r="L32" s="34" t="s">
        <v>215</v>
      </c>
      <c r="M32" s="34" t="s">
        <v>215</v>
      </c>
      <c r="N32" s="34" t="s">
        <v>215</v>
      </c>
      <c r="O32" s="38">
        <v>0.95</v>
      </c>
      <c r="P32" s="24">
        <v>36.299999999999997</v>
      </c>
      <c r="Q32" s="24">
        <v>101.3</v>
      </c>
      <c r="R32" s="17" t="s">
        <v>8</v>
      </c>
      <c r="S32" s="31" t="s">
        <v>4</v>
      </c>
      <c r="U32" s="29">
        <v>554</v>
      </c>
      <c r="V32" s="30">
        <v>1638</v>
      </c>
      <c r="W32" s="31">
        <v>790</v>
      </c>
      <c r="X32" s="40">
        <f t="shared" si="1"/>
        <v>902.52707581227435</v>
      </c>
      <c r="Y32" s="41">
        <f t="shared" si="2"/>
        <v>714.28571428571433</v>
      </c>
      <c r="Z32" s="41">
        <f t="shared" si="3"/>
        <v>632.91139240506334</v>
      </c>
    </row>
    <row r="33" spans="1:26" s="30" customFormat="1" x14ac:dyDescent="0.15">
      <c r="A33" s="34">
        <v>31</v>
      </c>
      <c r="B33" s="39" t="s">
        <v>110</v>
      </c>
      <c r="C33" s="34" t="s">
        <v>63</v>
      </c>
      <c r="D33" s="4">
        <v>0.29799999999999999</v>
      </c>
      <c r="E33" s="36">
        <f t="shared" si="4"/>
        <v>7.593576017130621</v>
      </c>
      <c r="F33" s="33" t="s">
        <v>24</v>
      </c>
      <c r="G33" s="33">
        <v>30</v>
      </c>
      <c r="H33" s="33" t="s">
        <v>64</v>
      </c>
      <c r="I33" s="33"/>
      <c r="J33" s="37" t="s">
        <v>65</v>
      </c>
      <c r="K33" s="34" t="s">
        <v>215</v>
      </c>
      <c r="L33" s="34" t="s">
        <v>215</v>
      </c>
      <c r="M33" s="34" t="s">
        <v>215</v>
      </c>
      <c r="N33" s="34" t="s">
        <v>215</v>
      </c>
      <c r="O33" s="38">
        <v>0.7</v>
      </c>
      <c r="P33" s="24">
        <v>86.3</v>
      </c>
      <c r="Q33" s="24">
        <v>101.3</v>
      </c>
      <c r="R33" s="17" t="s">
        <v>8</v>
      </c>
      <c r="S33" s="31" t="s">
        <v>51</v>
      </c>
      <c r="U33" s="29"/>
      <c r="W33" s="31"/>
      <c r="X33" s="40" t="str">
        <f t="shared" si="1"/>
        <v/>
      </c>
      <c r="Y33" s="41" t="str">
        <f t="shared" si="2"/>
        <v/>
      </c>
      <c r="Z33" s="41" t="str">
        <f t="shared" si="3"/>
        <v/>
      </c>
    </row>
    <row r="34" spans="1:26" s="30" customFormat="1" x14ac:dyDescent="0.15">
      <c r="A34" s="34">
        <v>39</v>
      </c>
      <c r="B34" s="39" t="s">
        <v>78</v>
      </c>
      <c r="C34" s="34" t="s">
        <v>79</v>
      </c>
      <c r="D34" s="4">
        <v>0.59299999999999997</v>
      </c>
      <c r="E34" s="36">
        <f t="shared" si="4"/>
        <v>15.110706638115634</v>
      </c>
      <c r="F34" s="33" t="s">
        <v>24</v>
      </c>
      <c r="G34" s="33">
        <v>30</v>
      </c>
      <c r="H34" s="33" t="s">
        <v>28</v>
      </c>
      <c r="I34" s="33"/>
      <c r="J34" s="37" t="s">
        <v>76</v>
      </c>
      <c r="K34" s="34" t="s">
        <v>215</v>
      </c>
      <c r="L34" s="34" t="s">
        <v>215</v>
      </c>
      <c r="M34" s="34" t="s">
        <v>215</v>
      </c>
      <c r="N34" s="34" t="s">
        <v>215</v>
      </c>
      <c r="O34" s="38">
        <v>0.8</v>
      </c>
      <c r="P34" s="24">
        <v>71.3</v>
      </c>
      <c r="Q34" s="24">
        <v>101.3</v>
      </c>
      <c r="R34" s="17" t="s">
        <v>8</v>
      </c>
      <c r="S34" s="31" t="s">
        <v>51</v>
      </c>
      <c r="U34" s="29"/>
      <c r="W34" s="31"/>
      <c r="X34" s="40" t="str">
        <f t="shared" si="1"/>
        <v/>
      </c>
      <c r="Y34" s="41" t="str">
        <f t="shared" si="2"/>
        <v/>
      </c>
      <c r="Z34" s="41" t="str">
        <f t="shared" si="3"/>
        <v/>
      </c>
    </row>
    <row r="35" spans="1:26" s="30" customFormat="1" x14ac:dyDescent="0.15">
      <c r="A35" s="34">
        <v>33</v>
      </c>
      <c r="B35" s="39" t="s">
        <v>70</v>
      </c>
      <c r="C35" s="34" t="s">
        <v>68</v>
      </c>
      <c r="D35" s="4">
        <v>0.182</v>
      </c>
      <c r="E35" s="36">
        <f t="shared" si="4"/>
        <v>4.6376873661670244</v>
      </c>
      <c r="F35" s="33" t="s">
        <v>24</v>
      </c>
      <c r="G35" s="33">
        <v>30</v>
      </c>
      <c r="H35" s="33" t="s">
        <v>176</v>
      </c>
      <c r="I35" s="33"/>
      <c r="J35" s="37">
        <v>1.05</v>
      </c>
      <c r="K35" s="34" t="s">
        <v>215</v>
      </c>
      <c r="L35" s="34" t="s">
        <v>215</v>
      </c>
      <c r="M35" s="34" t="s">
        <v>215</v>
      </c>
      <c r="N35" s="34" t="s">
        <v>215</v>
      </c>
      <c r="O35" s="38">
        <v>1</v>
      </c>
      <c r="P35" s="24">
        <f>101.3-29.9</f>
        <v>71.400000000000006</v>
      </c>
      <c r="Q35" s="24">
        <v>101.3</v>
      </c>
      <c r="R35" s="17" t="s">
        <v>8</v>
      </c>
      <c r="S35" s="31" t="s">
        <v>51</v>
      </c>
      <c r="T35" s="30" t="s">
        <v>124</v>
      </c>
      <c r="U35" s="29"/>
      <c r="W35" s="31"/>
      <c r="X35" s="40" t="str">
        <f t="shared" ref="X35:X53" si="5">IFERROR(0.5/U35*10^6,"")</f>
        <v/>
      </c>
      <c r="Y35" s="41" t="str">
        <f t="shared" ref="Y35:Y53" si="6">IFERROR(1.17/V35*10^6,"")</f>
        <v/>
      </c>
      <c r="Z35" s="41" t="str">
        <f t="shared" ref="Z35:Z53" si="7">IFERROR(0.5/W35*10^6,"")</f>
        <v/>
      </c>
    </row>
    <row r="36" spans="1:26" s="30" customFormat="1" x14ac:dyDescent="0.15">
      <c r="A36" s="34">
        <v>34</v>
      </c>
      <c r="B36" s="39" t="s">
        <v>69</v>
      </c>
      <c r="C36" s="34" t="s">
        <v>71</v>
      </c>
      <c r="D36" s="4">
        <v>0.51800000000000002</v>
      </c>
      <c r="E36" s="36">
        <f t="shared" si="4"/>
        <v>13.199571734475377</v>
      </c>
      <c r="F36" s="33" t="s">
        <v>24</v>
      </c>
      <c r="G36" s="33">
        <v>30</v>
      </c>
      <c r="H36" s="33" t="s">
        <v>28</v>
      </c>
      <c r="I36" s="33"/>
      <c r="J36" s="37" t="s">
        <v>62</v>
      </c>
      <c r="K36" s="34" t="s">
        <v>215</v>
      </c>
      <c r="L36" s="34" t="s">
        <v>215</v>
      </c>
      <c r="M36" s="34" t="s">
        <v>215</v>
      </c>
      <c r="N36" s="34" t="s">
        <v>215</v>
      </c>
      <c r="O36" s="38">
        <v>1</v>
      </c>
      <c r="P36" s="24">
        <v>101.3</v>
      </c>
      <c r="Q36" s="24">
        <v>101.3</v>
      </c>
      <c r="R36" s="17" t="s">
        <v>8</v>
      </c>
      <c r="S36" s="31" t="s">
        <v>51</v>
      </c>
      <c r="U36" s="29"/>
      <c r="W36" s="31"/>
      <c r="X36" s="40" t="str">
        <f t="shared" si="5"/>
        <v/>
      </c>
      <c r="Y36" s="41" t="str">
        <f t="shared" si="6"/>
        <v/>
      </c>
      <c r="Z36" s="41" t="str">
        <f t="shared" si="7"/>
        <v/>
      </c>
    </row>
    <row r="37" spans="1:26" s="30" customFormat="1" x14ac:dyDescent="0.15">
      <c r="A37" s="34">
        <v>35</v>
      </c>
      <c r="B37" s="39" t="s">
        <v>73</v>
      </c>
      <c r="C37" s="34" t="s">
        <v>72</v>
      </c>
      <c r="D37" s="4">
        <v>0.76300000000000001</v>
      </c>
      <c r="E37" s="36">
        <f t="shared" si="4"/>
        <v>19.442612419700218</v>
      </c>
      <c r="F37" s="33" t="s">
        <v>24</v>
      </c>
      <c r="G37" s="33">
        <v>30</v>
      </c>
      <c r="H37" s="33" t="s">
        <v>176</v>
      </c>
      <c r="I37" s="33"/>
      <c r="J37" s="37">
        <v>1.05</v>
      </c>
      <c r="K37" s="34" t="s">
        <v>215</v>
      </c>
      <c r="L37" s="34" t="s">
        <v>215</v>
      </c>
      <c r="M37" s="34" t="s">
        <v>215</v>
      </c>
      <c r="N37" s="34" t="s">
        <v>215</v>
      </c>
      <c r="O37" s="38">
        <v>1</v>
      </c>
      <c r="P37" s="24">
        <v>61.3</v>
      </c>
      <c r="Q37" s="24">
        <v>101.3</v>
      </c>
      <c r="R37" s="17" t="s">
        <v>8</v>
      </c>
      <c r="S37" s="31" t="s">
        <v>4</v>
      </c>
      <c r="U37" s="29">
        <v>528</v>
      </c>
      <c r="V37" s="30">
        <v>1466</v>
      </c>
      <c r="W37" s="31">
        <v>718</v>
      </c>
      <c r="X37" s="40">
        <f t="shared" si="5"/>
        <v>946.969696969697</v>
      </c>
      <c r="Y37" s="41">
        <f t="shared" si="6"/>
        <v>798.09004092769442</v>
      </c>
      <c r="Z37" s="41">
        <f t="shared" si="7"/>
        <v>696.3788300835655</v>
      </c>
    </row>
    <row r="38" spans="1:26" s="30" customFormat="1" x14ac:dyDescent="0.15">
      <c r="A38" s="34">
        <v>36</v>
      </c>
      <c r="B38" s="39" t="s">
        <v>74</v>
      </c>
      <c r="C38" s="34" t="s">
        <v>60</v>
      </c>
      <c r="D38" s="4">
        <v>0.159</v>
      </c>
      <c r="E38" s="36">
        <f t="shared" si="4"/>
        <v>4.0516059957173454</v>
      </c>
      <c r="F38" s="33" t="s">
        <v>24</v>
      </c>
      <c r="G38" s="33">
        <v>30</v>
      </c>
      <c r="H38" s="33" t="s">
        <v>28</v>
      </c>
      <c r="I38" s="33"/>
      <c r="J38" s="37" t="s">
        <v>62</v>
      </c>
      <c r="K38" s="34" t="s">
        <v>215</v>
      </c>
      <c r="L38" s="34" t="s">
        <v>215</v>
      </c>
      <c r="M38" s="34" t="s">
        <v>215</v>
      </c>
      <c r="N38" s="34" t="s">
        <v>215</v>
      </c>
      <c r="O38" s="38">
        <v>0.6</v>
      </c>
      <c r="P38" s="24">
        <v>101.3</v>
      </c>
      <c r="Q38" s="24">
        <v>101.3</v>
      </c>
      <c r="R38" s="17" t="s">
        <v>8</v>
      </c>
      <c r="S38" s="31" t="s">
        <v>51</v>
      </c>
      <c r="U38" s="29"/>
      <c r="W38" s="31"/>
      <c r="X38" s="40" t="str">
        <f t="shared" si="5"/>
        <v/>
      </c>
      <c r="Y38" s="41" t="str">
        <f t="shared" si="6"/>
        <v/>
      </c>
      <c r="Z38" s="41" t="str">
        <f t="shared" si="7"/>
        <v/>
      </c>
    </row>
    <row r="39" spans="1:26" s="30" customFormat="1" x14ac:dyDescent="0.15">
      <c r="A39" s="34">
        <v>37</v>
      </c>
      <c r="B39" s="39" t="s">
        <v>75</v>
      </c>
      <c r="C39" s="34" t="s">
        <v>60</v>
      </c>
      <c r="D39" s="4">
        <v>0.34200000000000003</v>
      </c>
      <c r="E39" s="36">
        <f t="shared" si="4"/>
        <v>8.714775160599574</v>
      </c>
      <c r="F39" s="33" t="s">
        <v>24</v>
      </c>
      <c r="G39" s="33">
        <v>30</v>
      </c>
      <c r="H39" s="33" t="s">
        <v>28</v>
      </c>
      <c r="I39" s="33"/>
      <c r="J39" s="37" t="s">
        <v>76</v>
      </c>
      <c r="K39" s="34" t="s">
        <v>215</v>
      </c>
      <c r="L39" s="34" t="s">
        <v>215</v>
      </c>
      <c r="M39" s="34" t="s">
        <v>215</v>
      </c>
      <c r="N39" s="34" t="s">
        <v>215</v>
      </c>
      <c r="O39" s="38">
        <v>0.8</v>
      </c>
      <c r="P39" s="24">
        <v>101.3</v>
      </c>
      <c r="Q39" s="24">
        <v>101.3</v>
      </c>
      <c r="R39" s="17" t="s">
        <v>8</v>
      </c>
      <c r="S39" s="31" t="s">
        <v>51</v>
      </c>
      <c r="U39" s="29"/>
      <c r="W39" s="31"/>
      <c r="X39" s="40" t="str">
        <f t="shared" si="5"/>
        <v/>
      </c>
      <c r="Y39" s="41" t="str">
        <f t="shared" si="6"/>
        <v/>
      </c>
      <c r="Z39" s="41" t="str">
        <f t="shared" si="7"/>
        <v/>
      </c>
    </row>
    <row r="40" spans="1:26" s="30" customFormat="1" x14ac:dyDescent="0.15">
      <c r="A40" s="34">
        <v>51</v>
      </c>
      <c r="B40" s="39" t="s">
        <v>141</v>
      </c>
      <c r="C40" s="34" t="s">
        <v>81</v>
      </c>
      <c r="D40" s="4">
        <v>0.58799999999999997</v>
      </c>
      <c r="E40" s="36">
        <f t="shared" si="4"/>
        <v>14.983297644539615</v>
      </c>
      <c r="F40" s="33" t="s">
        <v>24</v>
      </c>
      <c r="G40" s="33">
        <v>30</v>
      </c>
      <c r="H40" s="33" t="s">
        <v>176</v>
      </c>
      <c r="I40" s="33"/>
      <c r="J40" s="37">
        <v>1.04</v>
      </c>
      <c r="K40" s="34" t="s">
        <v>215</v>
      </c>
      <c r="L40" s="34" t="s">
        <v>215</v>
      </c>
      <c r="M40" s="34" t="s">
        <v>215</v>
      </c>
      <c r="N40" s="34" t="s">
        <v>215</v>
      </c>
      <c r="O40" s="38">
        <v>1</v>
      </c>
      <c r="P40" s="24">
        <v>71.3</v>
      </c>
      <c r="Q40" s="24">
        <v>101.3</v>
      </c>
      <c r="R40" s="17" t="s">
        <v>8</v>
      </c>
      <c r="S40" s="31" t="s">
        <v>4</v>
      </c>
      <c r="U40" s="29">
        <v>506</v>
      </c>
      <c r="V40" s="30">
        <v>1398</v>
      </c>
      <c r="W40" s="31">
        <v>692</v>
      </c>
      <c r="X40" s="40">
        <f t="shared" si="5"/>
        <v>988.14229249011851</v>
      </c>
      <c r="Y40" s="41">
        <f t="shared" si="6"/>
        <v>836.90987124463516</v>
      </c>
      <c r="Z40" s="41">
        <f t="shared" si="7"/>
        <v>722.54335260115602</v>
      </c>
    </row>
    <row r="41" spans="1:26" s="30" customFormat="1" x14ac:dyDescent="0.15">
      <c r="A41" s="34">
        <v>43</v>
      </c>
      <c r="B41" s="39" t="s">
        <v>95</v>
      </c>
      <c r="C41" s="34" t="s">
        <v>92</v>
      </c>
      <c r="D41" s="4">
        <v>0.53400000000000003</v>
      </c>
      <c r="E41" s="36">
        <f t="shared" si="4"/>
        <v>13.607280513918631</v>
      </c>
      <c r="F41" s="33" t="s">
        <v>24</v>
      </c>
      <c r="G41" s="33">
        <v>30</v>
      </c>
      <c r="H41" s="33" t="s">
        <v>93</v>
      </c>
      <c r="I41" s="33"/>
      <c r="J41" s="37" t="s">
        <v>107</v>
      </c>
      <c r="K41" s="34" t="s">
        <v>215</v>
      </c>
      <c r="L41" s="34" t="s">
        <v>215</v>
      </c>
      <c r="M41" s="34" t="s">
        <v>215</v>
      </c>
      <c r="N41" s="34" t="s">
        <v>215</v>
      </c>
      <c r="O41" s="38">
        <v>0.8</v>
      </c>
      <c r="P41" s="24">
        <v>71.3</v>
      </c>
      <c r="Q41" s="24">
        <v>101.3</v>
      </c>
      <c r="R41" s="17" t="s">
        <v>8</v>
      </c>
      <c r="S41" s="31" t="s">
        <v>33</v>
      </c>
      <c r="T41" s="30" t="s">
        <v>94</v>
      </c>
      <c r="U41" s="29">
        <v>526</v>
      </c>
      <c r="V41" s="30">
        <v>1438</v>
      </c>
      <c r="W41" s="31">
        <v>688</v>
      </c>
      <c r="X41" s="40">
        <f t="shared" si="5"/>
        <v>950.57034220532319</v>
      </c>
      <c r="Y41" s="41">
        <f t="shared" si="6"/>
        <v>813.6300417246174</v>
      </c>
      <c r="Z41" s="41">
        <f t="shared" si="7"/>
        <v>726.74418604651157</v>
      </c>
    </row>
    <row r="42" spans="1:26" s="30" customFormat="1" x14ac:dyDescent="0.15">
      <c r="A42" s="34">
        <v>40</v>
      </c>
      <c r="B42" s="39" t="s">
        <v>82</v>
      </c>
      <c r="C42" s="34" t="s">
        <v>81</v>
      </c>
      <c r="D42" s="4">
        <v>0.28399999999999997</v>
      </c>
      <c r="E42" s="36">
        <f t="shared" si="4"/>
        <v>7.2368308351177735</v>
      </c>
      <c r="F42" s="33" t="s">
        <v>24</v>
      </c>
      <c r="G42" s="33">
        <v>30</v>
      </c>
      <c r="H42" s="33" t="s">
        <v>176</v>
      </c>
      <c r="I42" s="33"/>
      <c r="J42" s="37">
        <v>1.04</v>
      </c>
      <c r="K42" s="34" t="s">
        <v>215</v>
      </c>
      <c r="L42" s="34" t="s">
        <v>215</v>
      </c>
      <c r="M42" s="34" t="s">
        <v>215</v>
      </c>
      <c r="N42" s="34" t="s">
        <v>215</v>
      </c>
      <c r="O42" s="38">
        <v>1</v>
      </c>
      <c r="P42" s="24">
        <v>51.1</v>
      </c>
      <c r="Q42" s="24">
        <v>101.3</v>
      </c>
      <c r="R42" s="17" t="s">
        <v>8</v>
      </c>
      <c r="S42" s="31" t="s">
        <v>51</v>
      </c>
      <c r="T42" s="30" t="s">
        <v>86</v>
      </c>
      <c r="U42" s="29"/>
      <c r="W42" s="31"/>
      <c r="X42" s="40" t="str">
        <f t="shared" si="5"/>
        <v/>
      </c>
      <c r="Y42" s="41" t="str">
        <f t="shared" si="6"/>
        <v/>
      </c>
      <c r="Z42" s="41" t="str">
        <f t="shared" si="7"/>
        <v/>
      </c>
    </row>
    <row r="43" spans="1:26" s="30" customFormat="1" x14ac:dyDescent="0.15">
      <c r="A43" s="34">
        <v>41</v>
      </c>
      <c r="B43" s="39" t="s">
        <v>87</v>
      </c>
      <c r="C43" s="34" t="s">
        <v>84</v>
      </c>
      <c r="D43" s="4">
        <v>0.47599999999999998</v>
      </c>
      <c r="E43" s="36">
        <f t="shared" si="4"/>
        <v>12.129336188436831</v>
      </c>
      <c r="F43" s="33" t="s">
        <v>24</v>
      </c>
      <c r="G43" s="33">
        <v>30</v>
      </c>
      <c r="H43" s="33" t="s">
        <v>83</v>
      </c>
      <c r="I43" s="33"/>
      <c r="J43" s="37">
        <v>1.02</v>
      </c>
      <c r="K43" s="34" t="s">
        <v>215</v>
      </c>
      <c r="L43" s="34" t="s">
        <v>215</v>
      </c>
      <c r="M43" s="34" t="s">
        <v>215</v>
      </c>
      <c r="N43" s="34" t="s">
        <v>215</v>
      </c>
      <c r="O43" s="38">
        <v>1</v>
      </c>
      <c r="P43" s="24">
        <v>61.3</v>
      </c>
      <c r="Q43" s="24">
        <v>101.3</v>
      </c>
      <c r="R43" s="17" t="s">
        <v>8</v>
      </c>
      <c r="S43" s="31" t="s">
        <v>4</v>
      </c>
      <c r="U43" s="29">
        <v>478</v>
      </c>
      <c r="V43" s="30">
        <v>1390</v>
      </c>
      <c r="W43" s="31">
        <v>682</v>
      </c>
      <c r="X43" s="40">
        <f t="shared" si="5"/>
        <v>1046.0251046025103</v>
      </c>
      <c r="Y43" s="41">
        <f t="shared" si="6"/>
        <v>841.72661870503589</v>
      </c>
      <c r="Z43" s="41">
        <f t="shared" si="7"/>
        <v>733.13782991202345</v>
      </c>
    </row>
    <row r="44" spans="1:26" s="30" customFormat="1" x14ac:dyDescent="0.15">
      <c r="A44" s="34">
        <v>42</v>
      </c>
      <c r="B44" s="39" t="s">
        <v>88</v>
      </c>
      <c r="C44" s="34" t="s">
        <v>89</v>
      </c>
      <c r="D44" s="4">
        <v>0.85799999999999998</v>
      </c>
      <c r="E44" s="36">
        <f t="shared" si="4"/>
        <v>21.863383297644543</v>
      </c>
      <c r="F44" s="33" t="s">
        <v>24</v>
      </c>
      <c r="G44" s="33">
        <v>30</v>
      </c>
      <c r="H44" s="33" t="s">
        <v>176</v>
      </c>
      <c r="I44" s="33"/>
      <c r="J44" s="37">
        <v>0.97</v>
      </c>
      <c r="K44" s="34" t="s">
        <v>215</v>
      </c>
      <c r="L44" s="34" t="s">
        <v>215</v>
      </c>
      <c r="M44" s="34" t="s">
        <v>215</v>
      </c>
      <c r="N44" s="34" t="s">
        <v>215</v>
      </c>
      <c r="O44" s="38">
        <v>1</v>
      </c>
      <c r="P44" s="24">
        <f>101.3-49.9</f>
        <v>51.4</v>
      </c>
      <c r="Q44" s="24">
        <v>101.3</v>
      </c>
      <c r="R44" s="17" t="s">
        <v>8</v>
      </c>
      <c r="S44" s="31" t="s">
        <v>4</v>
      </c>
      <c r="U44" s="29">
        <v>518</v>
      </c>
      <c r="V44" s="30">
        <v>1504</v>
      </c>
      <c r="W44" s="31">
        <v>732</v>
      </c>
      <c r="X44" s="40">
        <f t="shared" si="5"/>
        <v>965.25096525096524</v>
      </c>
      <c r="Y44" s="41">
        <f t="shared" si="6"/>
        <v>777.92553191489355</v>
      </c>
      <c r="Z44" s="41">
        <f t="shared" si="7"/>
        <v>683.06010928961746</v>
      </c>
    </row>
    <row r="45" spans="1:26" s="30" customFormat="1" x14ac:dyDescent="0.15">
      <c r="A45" s="34">
        <v>32</v>
      </c>
      <c r="B45" s="39" t="s">
        <v>67</v>
      </c>
      <c r="C45" s="34" t="s">
        <v>63</v>
      </c>
      <c r="D45" s="4">
        <v>0.27</v>
      </c>
      <c r="E45" s="36">
        <f t="shared" si="4"/>
        <v>6.8800856531049268</v>
      </c>
      <c r="F45" s="33" t="s">
        <v>24</v>
      </c>
      <c r="G45" s="33">
        <v>30</v>
      </c>
      <c r="H45" s="33" t="s">
        <v>28</v>
      </c>
      <c r="I45" s="33"/>
      <c r="J45" s="37" t="s">
        <v>66</v>
      </c>
      <c r="K45" s="34" t="s">
        <v>215</v>
      </c>
      <c r="L45" s="34" t="s">
        <v>215</v>
      </c>
      <c r="M45" s="34" t="s">
        <v>215</v>
      </c>
      <c r="N45" s="34" t="s">
        <v>215</v>
      </c>
      <c r="O45" s="38">
        <v>0.6</v>
      </c>
      <c r="P45" s="24">
        <v>71.3</v>
      </c>
      <c r="Q45" s="24">
        <v>101.3</v>
      </c>
      <c r="R45" s="17" t="s">
        <v>8</v>
      </c>
      <c r="S45" s="31" t="s">
        <v>51</v>
      </c>
      <c r="U45" s="29"/>
      <c r="W45" s="31"/>
      <c r="X45" s="40" t="str">
        <f t="shared" si="5"/>
        <v/>
      </c>
      <c r="Y45" s="41" t="str">
        <f t="shared" si="6"/>
        <v/>
      </c>
      <c r="Z45" s="41" t="str">
        <f t="shared" si="7"/>
        <v/>
      </c>
    </row>
    <row r="46" spans="1:26" s="30" customFormat="1" x14ac:dyDescent="0.15">
      <c r="A46" s="34">
        <v>44</v>
      </c>
      <c r="B46" s="39" t="s">
        <v>98</v>
      </c>
      <c r="C46" s="34" t="s">
        <v>96</v>
      </c>
      <c r="D46" s="4">
        <v>0.307</v>
      </c>
      <c r="E46" s="36">
        <f t="shared" si="4"/>
        <v>7.8229122055674525</v>
      </c>
      <c r="F46" s="33" t="s">
        <v>24</v>
      </c>
      <c r="G46" s="33">
        <v>30</v>
      </c>
      <c r="H46" s="33" t="s">
        <v>93</v>
      </c>
      <c r="I46" s="33"/>
      <c r="J46" s="37" t="s">
        <v>62</v>
      </c>
      <c r="K46" s="34" t="s">
        <v>215</v>
      </c>
      <c r="L46" s="34" t="s">
        <v>215</v>
      </c>
      <c r="M46" s="34" t="s">
        <v>215</v>
      </c>
      <c r="N46" s="34" t="s">
        <v>215</v>
      </c>
      <c r="O46" s="38">
        <v>0.8</v>
      </c>
      <c r="P46" s="24">
        <v>101.3</v>
      </c>
      <c r="Q46" s="24">
        <v>101.3</v>
      </c>
      <c r="R46" s="17" t="s">
        <v>97</v>
      </c>
      <c r="S46" s="31" t="s">
        <v>99</v>
      </c>
      <c r="U46" s="29"/>
      <c r="W46" s="31"/>
      <c r="X46" s="40" t="str">
        <f t="shared" si="5"/>
        <v/>
      </c>
      <c r="Y46" s="41" t="str">
        <f t="shared" si="6"/>
        <v/>
      </c>
      <c r="Z46" s="41" t="str">
        <f t="shared" si="7"/>
        <v/>
      </c>
    </row>
    <row r="47" spans="1:26" s="30" customFormat="1" x14ac:dyDescent="0.15">
      <c r="A47" s="34">
        <v>45</v>
      </c>
      <c r="B47" s="39" t="s">
        <v>100</v>
      </c>
      <c r="C47" s="34" t="s">
        <v>96</v>
      </c>
      <c r="D47" s="4">
        <v>0.45900000000000002</v>
      </c>
      <c r="E47" s="36">
        <f t="shared" si="4"/>
        <v>11.696145610278375</v>
      </c>
      <c r="F47" s="33" t="s">
        <v>24</v>
      </c>
      <c r="G47" s="33">
        <v>30</v>
      </c>
      <c r="H47" s="33" t="s">
        <v>28</v>
      </c>
      <c r="I47" s="33"/>
      <c r="J47" s="37" t="s">
        <v>128</v>
      </c>
      <c r="K47" s="34" t="s">
        <v>215</v>
      </c>
      <c r="L47" s="34" t="s">
        <v>215</v>
      </c>
      <c r="M47" s="34" t="s">
        <v>215</v>
      </c>
      <c r="N47" s="34" t="s">
        <v>215</v>
      </c>
      <c r="O47" s="38">
        <v>0.8</v>
      </c>
      <c r="P47" s="24">
        <v>81.2</v>
      </c>
      <c r="Q47" s="24">
        <v>101.3</v>
      </c>
      <c r="R47" s="17" t="s">
        <v>8</v>
      </c>
      <c r="S47" s="31" t="s">
        <v>51</v>
      </c>
      <c r="U47" s="29"/>
      <c r="W47" s="31"/>
      <c r="X47" s="40" t="str">
        <f t="shared" si="5"/>
        <v/>
      </c>
      <c r="Y47" s="41" t="str">
        <f t="shared" si="6"/>
        <v/>
      </c>
      <c r="Z47" s="41" t="str">
        <f t="shared" si="7"/>
        <v/>
      </c>
    </row>
    <row r="48" spans="1:26" s="30" customFormat="1" x14ac:dyDescent="0.15">
      <c r="A48" s="34">
        <v>46</v>
      </c>
      <c r="B48" s="39" t="s">
        <v>130</v>
      </c>
      <c r="C48" s="34" t="s">
        <v>125</v>
      </c>
      <c r="D48" s="4">
        <v>0.60199999999999998</v>
      </c>
      <c r="E48" s="36">
        <f t="shared" si="4"/>
        <v>15.340042826552464</v>
      </c>
      <c r="F48" s="33" t="s">
        <v>126</v>
      </c>
      <c r="G48" s="33">
        <v>30</v>
      </c>
      <c r="H48" s="33" t="s">
        <v>127</v>
      </c>
      <c r="I48" s="33"/>
      <c r="J48" s="37">
        <v>1</v>
      </c>
      <c r="K48" s="34" t="s">
        <v>215</v>
      </c>
      <c r="L48" s="34" t="s">
        <v>215</v>
      </c>
      <c r="M48" s="34" t="s">
        <v>215</v>
      </c>
      <c r="N48" s="34" t="s">
        <v>215</v>
      </c>
      <c r="O48" s="38">
        <v>1</v>
      </c>
      <c r="P48" s="24">
        <v>81.3</v>
      </c>
      <c r="Q48" s="24">
        <v>101.3</v>
      </c>
      <c r="R48" s="17" t="s">
        <v>8</v>
      </c>
      <c r="S48" s="31" t="s">
        <v>129</v>
      </c>
      <c r="U48" s="29">
        <v>488</v>
      </c>
      <c r="V48" s="30">
        <v>1356</v>
      </c>
      <c r="W48" s="31">
        <v>664</v>
      </c>
      <c r="X48" s="40">
        <f t="shared" si="5"/>
        <v>1024.5901639344263</v>
      </c>
      <c r="Y48" s="41">
        <f t="shared" si="6"/>
        <v>862.83185840707961</v>
      </c>
      <c r="Z48" s="41">
        <f t="shared" si="7"/>
        <v>753.01204819277109</v>
      </c>
    </row>
    <row r="49" spans="1:26" s="30" customFormat="1" x14ac:dyDescent="0.15">
      <c r="A49" s="34">
        <v>47</v>
      </c>
      <c r="B49" s="39" t="s">
        <v>134</v>
      </c>
      <c r="C49" s="34" t="s">
        <v>133</v>
      </c>
      <c r="D49" s="4">
        <v>0.19700000000000001</v>
      </c>
      <c r="E49" s="36">
        <f t="shared" si="4"/>
        <v>5.0199143468950762</v>
      </c>
      <c r="F49" s="33" t="s">
        <v>131</v>
      </c>
      <c r="G49" s="33">
        <v>30</v>
      </c>
      <c r="H49" s="33" t="s">
        <v>28</v>
      </c>
      <c r="I49" s="33"/>
      <c r="J49" s="37">
        <v>1</v>
      </c>
      <c r="K49" s="34" t="s">
        <v>215</v>
      </c>
      <c r="L49" s="34" t="s">
        <v>215</v>
      </c>
      <c r="M49" s="34" t="s">
        <v>215</v>
      </c>
      <c r="N49" s="34" t="s">
        <v>215</v>
      </c>
      <c r="O49" s="38">
        <v>1</v>
      </c>
      <c r="P49" s="24">
        <v>51.3</v>
      </c>
      <c r="Q49" s="24">
        <v>101.3</v>
      </c>
      <c r="R49" s="17" t="s">
        <v>132</v>
      </c>
      <c r="S49" s="31" t="s">
        <v>33</v>
      </c>
      <c r="T49" s="30" t="s">
        <v>135</v>
      </c>
      <c r="U49" s="29">
        <v>576</v>
      </c>
      <c r="V49" s="30">
        <v>1542</v>
      </c>
      <c r="W49" s="31">
        <v>756</v>
      </c>
      <c r="X49" s="40">
        <f t="shared" si="5"/>
        <v>868.05555555555554</v>
      </c>
      <c r="Y49" s="41">
        <f t="shared" si="6"/>
        <v>758.75486381322958</v>
      </c>
      <c r="Z49" s="41">
        <f t="shared" si="7"/>
        <v>661.37566137566137</v>
      </c>
    </row>
    <row r="50" spans="1:26" s="30" customFormat="1" x14ac:dyDescent="0.15">
      <c r="A50" s="34">
        <v>48</v>
      </c>
      <c r="B50" s="39" t="s">
        <v>137</v>
      </c>
      <c r="C50" s="34" t="s">
        <v>84</v>
      </c>
      <c r="D50" s="4">
        <v>0.69199999999999995</v>
      </c>
      <c r="E50" s="36">
        <f t="shared" si="4"/>
        <v>17.633404710920772</v>
      </c>
      <c r="F50" s="33" t="s">
        <v>24</v>
      </c>
      <c r="G50" s="33">
        <v>30</v>
      </c>
      <c r="H50" s="33" t="s">
        <v>136</v>
      </c>
      <c r="I50" s="33"/>
      <c r="J50" s="37">
        <v>1.05</v>
      </c>
      <c r="K50" s="34" t="s">
        <v>215</v>
      </c>
      <c r="L50" s="34" t="s">
        <v>215</v>
      </c>
      <c r="M50" s="34" t="s">
        <v>215</v>
      </c>
      <c r="N50" s="34" t="s">
        <v>215</v>
      </c>
      <c r="O50" s="38">
        <v>1</v>
      </c>
      <c r="P50" s="24">
        <v>66.3</v>
      </c>
      <c r="Q50" s="24">
        <v>101.3</v>
      </c>
      <c r="R50" s="17" t="s">
        <v>8</v>
      </c>
      <c r="S50" s="31" t="s">
        <v>33</v>
      </c>
      <c r="U50" s="29">
        <v>488</v>
      </c>
      <c r="V50" s="30">
        <v>1374</v>
      </c>
      <c r="W50" s="31">
        <v>676</v>
      </c>
      <c r="X50" s="40">
        <f t="shared" si="5"/>
        <v>1024.5901639344263</v>
      </c>
      <c r="Y50" s="41">
        <f t="shared" si="6"/>
        <v>851.52838427947586</v>
      </c>
      <c r="Z50" s="41">
        <f t="shared" si="7"/>
        <v>739.64497041420111</v>
      </c>
    </row>
    <row r="51" spans="1:26" s="30" customFormat="1" x14ac:dyDescent="0.15">
      <c r="A51" s="34">
        <v>49</v>
      </c>
      <c r="B51" s="39" t="s">
        <v>139</v>
      </c>
      <c r="C51" s="34" t="s">
        <v>81</v>
      </c>
      <c r="D51" s="4">
        <v>0.308</v>
      </c>
      <c r="E51" s="36">
        <f t="shared" si="4"/>
        <v>7.8483940042826568</v>
      </c>
      <c r="F51" s="33" t="s">
        <v>24</v>
      </c>
      <c r="G51" s="33">
        <v>30</v>
      </c>
      <c r="H51" s="33" t="s">
        <v>176</v>
      </c>
      <c r="I51" s="33"/>
      <c r="J51" s="37">
        <v>1.05</v>
      </c>
      <c r="K51" s="34" t="s">
        <v>215</v>
      </c>
      <c r="L51" s="34" t="s">
        <v>215</v>
      </c>
      <c r="M51" s="34" t="s">
        <v>215</v>
      </c>
      <c r="N51" s="34" t="s">
        <v>215</v>
      </c>
      <c r="O51" s="38">
        <v>1</v>
      </c>
      <c r="P51" s="24">
        <v>66.3</v>
      </c>
      <c r="Q51" s="24">
        <v>101.3</v>
      </c>
      <c r="R51" s="17" t="s">
        <v>8</v>
      </c>
      <c r="S51" s="31" t="s">
        <v>4</v>
      </c>
      <c r="T51" s="30" t="s">
        <v>138</v>
      </c>
      <c r="U51" s="29">
        <v>504</v>
      </c>
      <c r="V51" s="30">
        <v>1404</v>
      </c>
      <c r="W51" s="31">
        <v>686</v>
      </c>
      <c r="X51" s="40">
        <f t="shared" si="5"/>
        <v>992.06349206349205</v>
      </c>
      <c r="Y51" s="41">
        <f t="shared" si="6"/>
        <v>833.33333333333326</v>
      </c>
      <c r="Z51" s="41">
        <f t="shared" si="7"/>
        <v>728.86297376093296</v>
      </c>
    </row>
    <row r="52" spans="1:26" s="30" customFormat="1" x14ac:dyDescent="0.15">
      <c r="A52" s="34">
        <v>50</v>
      </c>
      <c r="B52" s="39" t="s">
        <v>140</v>
      </c>
      <c r="C52" s="34" t="s">
        <v>84</v>
      </c>
      <c r="D52" s="4">
        <v>0.27700000000000002</v>
      </c>
      <c r="E52" s="36">
        <f t="shared" si="4"/>
        <v>7.0584582441113497</v>
      </c>
      <c r="F52" s="33" t="s">
        <v>24</v>
      </c>
      <c r="G52" s="33">
        <v>30</v>
      </c>
      <c r="H52" s="33" t="s">
        <v>136</v>
      </c>
      <c r="I52" s="33"/>
      <c r="J52" s="37">
        <v>1.05</v>
      </c>
      <c r="K52" s="34" t="s">
        <v>215</v>
      </c>
      <c r="L52" s="34" t="s">
        <v>215</v>
      </c>
      <c r="M52" s="34" t="s">
        <v>215</v>
      </c>
      <c r="N52" s="34" t="s">
        <v>215</v>
      </c>
      <c r="O52" s="38">
        <v>1</v>
      </c>
      <c r="P52" s="24">
        <v>51.3</v>
      </c>
      <c r="Q52" s="24">
        <v>101.3</v>
      </c>
      <c r="R52" s="17" t="s">
        <v>8</v>
      </c>
      <c r="S52" s="31" t="s">
        <v>148</v>
      </c>
      <c r="U52" s="29">
        <v>918</v>
      </c>
      <c r="V52" s="30">
        <v>2386</v>
      </c>
      <c r="W52" s="31">
        <v>1074</v>
      </c>
      <c r="X52" s="40">
        <f t="shared" si="5"/>
        <v>544.66230936819181</v>
      </c>
      <c r="Y52" s="41">
        <f t="shared" si="6"/>
        <v>490.36043587594298</v>
      </c>
      <c r="Z52" s="41">
        <f t="shared" si="7"/>
        <v>465.54934823091247</v>
      </c>
    </row>
    <row r="53" spans="1:26" s="30" customFormat="1" x14ac:dyDescent="0.15">
      <c r="A53" s="34">
        <v>38</v>
      </c>
      <c r="B53" s="39" t="s">
        <v>77</v>
      </c>
      <c r="C53" s="34" t="s">
        <v>80</v>
      </c>
      <c r="D53" s="4">
        <v>0.24099999999999999</v>
      </c>
      <c r="E53" s="36">
        <f t="shared" si="4"/>
        <v>6.1411134903640265</v>
      </c>
      <c r="F53" s="33" t="s">
        <v>24</v>
      </c>
      <c r="G53" s="33">
        <v>30</v>
      </c>
      <c r="H53" s="33" t="s">
        <v>28</v>
      </c>
      <c r="I53" s="33"/>
      <c r="J53" s="37" t="s">
        <v>76</v>
      </c>
      <c r="K53" s="34" t="s">
        <v>215</v>
      </c>
      <c r="L53" s="34" t="s">
        <v>215</v>
      </c>
      <c r="M53" s="34" t="s">
        <v>215</v>
      </c>
      <c r="N53" s="34" t="s">
        <v>215</v>
      </c>
      <c r="O53" s="38">
        <v>0.55000000000000004</v>
      </c>
      <c r="P53" s="24">
        <v>71.3</v>
      </c>
      <c r="Q53" s="24">
        <v>101.3</v>
      </c>
      <c r="R53" s="17" t="s">
        <v>8</v>
      </c>
      <c r="S53" s="31" t="s">
        <v>51</v>
      </c>
      <c r="U53" s="29"/>
      <c r="W53" s="31"/>
      <c r="X53" s="40" t="str">
        <f t="shared" si="5"/>
        <v/>
      </c>
      <c r="Y53" s="41" t="str">
        <f t="shared" si="6"/>
        <v/>
      </c>
      <c r="Z53" s="41" t="str">
        <f t="shared" si="7"/>
        <v/>
      </c>
    </row>
    <row r="54" spans="1:26" s="30" customFormat="1" x14ac:dyDescent="0.15">
      <c r="A54" s="34">
        <v>52</v>
      </c>
      <c r="B54" s="39" t="s">
        <v>142</v>
      </c>
      <c r="C54" s="34" t="s">
        <v>81</v>
      </c>
      <c r="D54" s="4">
        <v>0.21199999999999999</v>
      </c>
      <c r="E54" s="36">
        <f t="shared" ref="E54:E61" si="8">D54*0.0357/0.001401</f>
        <v>5.4021413276231272</v>
      </c>
      <c r="F54" s="33" t="s">
        <v>24</v>
      </c>
      <c r="G54" s="33">
        <v>30</v>
      </c>
      <c r="H54" s="33" t="s">
        <v>176</v>
      </c>
      <c r="I54" s="33"/>
      <c r="J54" s="37">
        <v>1.04</v>
      </c>
      <c r="K54" s="34" t="s">
        <v>215</v>
      </c>
      <c r="L54" s="34" t="s">
        <v>215</v>
      </c>
      <c r="M54" s="34" t="s">
        <v>215</v>
      </c>
      <c r="N54" s="34" t="s">
        <v>215</v>
      </c>
      <c r="O54" s="38">
        <v>1</v>
      </c>
      <c r="P54" s="24">
        <v>101.3</v>
      </c>
      <c r="Q54" s="24">
        <v>101.3</v>
      </c>
      <c r="R54" s="17" t="s">
        <v>8</v>
      </c>
      <c r="S54" s="31" t="s">
        <v>33</v>
      </c>
      <c r="U54" s="29">
        <v>558</v>
      </c>
      <c r="V54" s="30">
        <v>1486</v>
      </c>
      <c r="W54" s="31">
        <v>716</v>
      </c>
      <c r="X54" s="40">
        <f t="shared" ref="X54:X66" si="9">IFERROR(0.5/U54*10^6,"")</f>
        <v>896.05734767025092</v>
      </c>
      <c r="Y54" s="41">
        <f t="shared" ref="Y54:Y66" si="10">IFERROR(1.17/V54*10^6,"")</f>
        <v>787.34858681022877</v>
      </c>
      <c r="Z54" s="41">
        <f t="shared" ref="Z54:Z66" si="11">IFERROR(0.5/W54*10^6,"")</f>
        <v>698.32402234636879</v>
      </c>
    </row>
    <row r="55" spans="1:26" s="30" customFormat="1" x14ac:dyDescent="0.15">
      <c r="A55" s="34">
        <v>53</v>
      </c>
      <c r="B55" s="39" t="s">
        <v>144</v>
      </c>
      <c r="C55" s="34" t="s">
        <v>84</v>
      </c>
      <c r="D55" s="4">
        <v>0.47599999999999998</v>
      </c>
      <c r="E55" s="36">
        <f t="shared" si="8"/>
        <v>12.129336188436831</v>
      </c>
      <c r="F55" s="33" t="s">
        <v>24</v>
      </c>
      <c r="G55" s="33">
        <v>30</v>
      </c>
      <c r="H55" s="33" t="s">
        <v>143</v>
      </c>
      <c r="I55" s="33"/>
      <c r="J55" s="37">
        <v>1.03</v>
      </c>
      <c r="K55" s="34" t="s">
        <v>215</v>
      </c>
      <c r="L55" s="34" t="s">
        <v>215</v>
      </c>
      <c r="M55" s="34" t="s">
        <v>215</v>
      </c>
      <c r="N55" s="34" t="s">
        <v>215</v>
      </c>
      <c r="O55" s="38">
        <v>1</v>
      </c>
      <c r="P55" s="24">
        <v>101.3</v>
      </c>
      <c r="Q55" s="24">
        <v>101.3</v>
      </c>
      <c r="R55" s="17" t="s">
        <v>8</v>
      </c>
      <c r="S55" s="31" t="s">
        <v>33</v>
      </c>
      <c r="U55" s="29">
        <v>522</v>
      </c>
      <c r="V55" s="30">
        <v>1378</v>
      </c>
      <c r="W55" s="31">
        <v>658</v>
      </c>
      <c r="X55" s="40">
        <f t="shared" si="9"/>
        <v>957.8544061302681</v>
      </c>
      <c r="Y55" s="41">
        <f t="shared" si="10"/>
        <v>849.05660377358492</v>
      </c>
      <c r="Z55" s="41">
        <f t="shared" si="11"/>
        <v>759.87841945288756</v>
      </c>
    </row>
    <row r="56" spans="1:26" s="30" customFormat="1" x14ac:dyDescent="0.15">
      <c r="A56" s="34">
        <v>54</v>
      </c>
      <c r="B56" s="39" t="s">
        <v>155</v>
      </c>
      <c r="C56" s="34" t="s">
        <v>145</v>
      </c>
      <c r="D56" s="4">
        <v>0.61499999999999999</v>
      </c>
      <c r="E56" s="36">
        <f t="shared" si="8"/>
        <v>15.67130620985011</v>
      </c>
      <c r="F56" s="33" t="s">
        <v>146</v>
      </c>
      <c r="G56" s="33">
        <v>30</v>
      </c>
      <c r="H56" s="33" t="s">
        <v>147</v>
      </c>
      <c r="I56" s="33"/>
      <c r="J56" s="37">
        <v>0.98</v>
      </c>
      <c r="K56" s="34" t="s">
        <v>215</v>
      </c>
      <c r="L56" s="34" t="s">
        <v>215</v>
      </c>
      <c r="M56" s="34" t="s">
        <v>215</v>
      </c>
      <c r="N56" s="34" t="s">
        <v>215</v>
      </c>
      <c r="O56" s="38">
        <v>1</v>
      </c>
      <c r="P56" s="24">
        <f>101.3-19.9</f>
        <v>81.400000000000006</v>
      </c>
      <c r="Q56" s="24">
        <v>101.3</v>
      </c>
      <c r="R56" s="17" t="s">
        <v>150</v>
      </c>
      <c r="S56" s="31" t="s">
        <v>151</v>
      </c>
      <c r="U56" s="29">
        <v>486</v>
      </c>
      <c r="V56" s="30">
        <v>1342</v>
      </c>
      <c r="W56" s="31">
        <v>652</v>
      </c>
      <c r="X56" s="40">
        <f t="shared" si="9"/>
        <v>1028.80658436214</v>
      </c>
      <c r="Y56" s="41">
        <f t="shared" si="10"/>
        <v>871.8330849478391</v>
      </c>
      <c r="Z56" s="41">
        <f t="shared" si="11"/>
        <v>766.87116564417181</v>
      </c>
    </row>
    <row r="57" spans="1:26" s="30" customFormat="1" x14ac:dyDescent="0.15">
      <c r="A57" s="34">
        <v>55</v>
      </c>
      <c r="B57" s="39" t="s">
        <v>156</v>
      </c>
      <c r="C57" s="34" t="s">
        <v>153</v>
      </c>
      <c r="D57" s="4">
        <v>0.42399999999999999</v>
      </c>
      <c r="E57" s="36">
        <f t="shared" si="8"/>
        <v>10.804282655246254</v>
      </c>
      <c r="F57" s="33" t="s">
        <v>146</v>
      </c>
      <c r="G57" s="33">
        <v>30</v>
      </c>
      <c r="H57" s="33" t="s">
        <v>147</v>
      </c>
      <c r="I57" s="33"/>
      <c r="J57" s="37" t="s">
        <v>152</v>
      </c>
      <c r="K57" s="34" t="s">
        <v>215</v>
      </c>
      <c r="L57" s="34" t="s">
        <v>215</v>
      </c>
      <c r="M57" s="34" t="s">
        <v>215</v>
      </c>
      <c r="N57" s="34" t="s">
        <v>215</v>
      </c>
      <c r="O57" s="38">
        <v>0.8</v>
      </c>
      <c r="P57" s="24">
        <v>81.2</v>
      </c>
      <c r="Q57" s="24">
        <v>101.3</v>
      </c>
      <c r="R57" s="17" t="s">
        <v>8</v>
      </c>
      <c r="S57" s="31" t="s">
        <v>154</v>
      </c>
      <c r="T57" s="30" t="s">
        <v>157</v>
      </c>
      <c r="U57" s="29">
        <v>914</v>
      </c>
      <c r="V57" s="30">
        <v>2302</v>
      </c>
      <c r="W57" s="31">
        <v>1022</v>
      </c>
      <c r="X57" s="40">
        <f t="shared" si="9"/>
        <v>547.04595185995618</v>
      </c>
      <c r="Y57" s="41">
        <f t="shared" si="10"/>
        <v>508.25369244135533</v>
      </c>
      <c r="Z57" s="41">
        <f t="shared" si="11"/>
        <v>489.23679060665359</v>
      </c>
    </row>
    <row r="58" spans="1:26" s="30" customFormat="1" x14ac:dyDescent="0.15">
      <c r="A58" s="34">
        <v>56</v>
      </c>
      <c r="B58" s="39" t="s">
        <v>159</v>
      </c>
      <c r="C58" s="34" t="s">
        <v>153</v>
      </c>
      <c r="D58" s="4">
        <v>0.34499999999999997</v>
      </c>
      <c r="E58" s="36">
        <f t="shared" si="8"/>
        <v>8.7912205567451824</v>
      </c>
      <c r="F58" s="33" t="s">
        <v>146</v>
      </c>
      <c r="G58" s="33">
        <v>30</v>
      </c>
      <c r="H58" s="33" t="s">
        <v>147</v>
      </c>
      <c r="I58" s="33"/>
      <c r="J58" s="37" t="s">
        <v>152</v>
      </c>
      <c r="K58" s="34" t="s">
        <v>215</v>
      </c>
      <c r="L58" s="34" t="s">
        <v>215</v>
      </c>
      <c r="M58" s="34" t="s">
        <v>215</v>
      </c>
      <c r="N58" s="34" t="s">
        <v>215</v>
      </c>
      <c r="O58" s="38">
        <v>0.7</v>
      </c>
      <c r="P58" s="24">
        <v>81.3</v>
      </c>
      <c r="Q58" s="24">
        <v>101.3</v>
      </c>
      <c r="R58" s="17" t="s">
        <v>8</v>
      </c>
      <c r="S58" s="31" t="s">
        <v>158</v>
      </c>
      <c r="T58" s="30" t="s">
        <v>160</v>
      </c>
      <c r="U58" s="29"/>
      <c r="W58" s="31"/>
      <c r="X58" s="40" t="str">
        <f t="shared" si="9"/>
        <v/>
      </c>
      <c r="Y58" s="41" t="str">
        <f t="shared" si="10"/>
        <v/>
      </c>
      <c r="Z58" s="41" t="str">
        <f t="shared" si="11"/>
        <v/>
      </c>
    </row>
    <row r="59" spans="1:26" s="30" customFormat="1" x14ac:dyDescent="0.15">
      <c r="A59" s="34">
        <v>57</v>
      </c>
      <c r="B59" s="39" t="s">
        <v>164</v>
      </c>
      <c r="C59" s="34" t="s">
        <v>165</v>
      </c>
      <c r="D59" s="4">
        <v>0.56000000000000005</v>
      </c>
      <c r="E59" s="36">
        <f t="shared" si="8"/>
        <v>14.269807280513922</v>
      </c>
      <c r="F59" s="33" t="s">
        <v>24</v>
      </c>
      <c r="G59" s="33">
        <v>30</v>
      </c>
      <c r="H59" s="33" t="s">
        <v>163</v>
      </c>
      <c r="I59" s="33">
        <v>12</v>
      </c>
      <c r="J59" s="37">
        <v>0.98</v>
      </c>
      <c r="K59" s="34" t="s">
        <v>215</v>
      </c>
      <c r="L59" s="34" t="s">
        <v>215</v>
      </c>
      <c r="M59" s="34" t="s">
        <v>215</v>
      </c>
      <c r="N59" s="34" t="s">
        <v>215</v>
      </c>
      <c r="O59" s="38">
        <v>1</v>
      </c>
      <c r="P59" s="24">
        <v>81.400000000000006</v>
      </c>
      <c r="Q59" s="24">
        <v>0.54</v>
      </c>
      <c r="R59" s="17">
        <v>420</v>
      </c>
      <c r="S59" s="31" t="s">
        <v>33</v>
      </c>
      <c r="T59" s="30" t="s">
        <v>161</v>
      </c>
      <c r="U59" s="29">
        <v>266</v>
      </c>
      <c r="V59" s="30">
        <v>612</v>
      </c>
      <c r="W59" s="31">
        <v>272</v>
      </c>
      <c r="X59" s="40">
        <f t="shared" si="9"/>
        <v>1879.6992481203006</v>
      </c>
      <c r="Y59" s="41">
        <f t="shared" si="10"/>
        <v>1911.7647058823529</v>
      </c>
      <c r="Z59" s="41">
        <f t="shared" si="11"/>
        <v>1838.2352941176471</v>
      </c>
    </row>
    <row r="60" spans="1:26" s="30" customFormat="1" x14ac:dyDescent="0.15">
      <c r="A60" s="34">
        <v>58</v>
      </c>
      <c r="B60" s="39" t="s">
        <v>167</v>
      </c>
      <c r="C60" s="34" t="s">
        <v>165</v>
      </c>
      <c r="D60" s="4">
        <v>0.52300000000000002</v>
      </c>
      <c r="E60" s="36">
        <f t="shared" si="8"/>
        <v>13.326980728051394</v>
      </c>
      <c r="F60" s="33" t="s">
        <v>166</v>
      </c>
      <c r="G60" s="33">
        <v>30</v>
      </c>
      <c r="H60" s="33" t="s">
        <v>163</v>
      </c>
      <c r="I60" s="33">
        <v>12</v>
      </c>
      <c r="J60" s="37">
        <v>0.99</v>
      </c>
      <c r="K60" s="34" t="s">
        <v>215</v>
      </c>
      <c r="L60" s="34" t="s">
        <v>215</v>
      </c>
      <c r="M60" s="34" t="s">
        <v>215</v>
      </c>
      <c r="N60" s="34" t="s">
        <v>215</v>
      </c>
      <c r="O60" s="38">
        <v>1</v>
      </c>
      <c r="P60" s="24">
        <v>81.400000000000006</v>
      </c>
      <c r="Q60" s="24">
        <v>0.99</v>
      </c>
      <c r="R60" s="17">
        <v>420</v>
      </c>
      <c r="S60" s="31" t="s">
        <v>33</v>
      </c>
      <c r="T60" s="30" t="s">
        <v>168</v>
      </c>
      <c r="U60" s="29">
        <v>382</v>
      </c>
      <c r="V60" s="30">
        <v>754</v>
      </c>
      <c r="W60" s="31">
        <v>242</v>
      </c>
      <c r="X60" s="40">
        <f t="shared" si="9"/>
        <v>1308.9005235602094</v>
      </c>
      <c r="Y60" s="41">
        <f t="shared" si="10"/>
        <v>1551.7241379310344</v>
      </c>
      <c r="Z60" s="41">
        <f t="shared" si="11"/>
        <v>2066.1157024793388</v>
      </c>
    </row>
    <row r="61" spans="1:26" s="30" customFormat="1" x14ac:dyDescent="0.15">
      <c r="A61" s="34">
        <v>59</v>
      </c>
      <c r="B61" s="39" t="s">
        <v>171</v>
      </c>
      <c r="C61" s="34" t="s">
        <v>169</v>
      </c>
      <c r="D61" s="4">
        <v>0.316</v>
      </c>
      <c r="E61" s="36">
        <f t="shared" si="8"/>
        <v>8.0522483940042839</v>
      </c>
      <c r="F61" s="33" t="s">
        <v>28</v>
      </c>
      <c r="G61" s="33">
        <v>15</v>
      </c>
      <c r="H61" s="33" t="s">
        <v>170</v>
      </c>
      <c r="I61" s="33"/>
      <c r="J61" s="37">
        <v>0.77</v>
      </c>
      <c r="K61" s="34" t="s">
        <v>215</v>
      </c>
      <c r="L61" s="34" t="s">
        <v>215</v>
      </c>
      <c r="M61" s="34" t="s">
        <v>215</v>
      </c>
      <c r="N61" s="34" t="s">
        <v>215</v>
      </c>
      <c r="O61" s="38">
        <v>1</v>
      </c>
      <c r="P61" s="24">
        <v>101.3</v>
      </c>
      <c r="Q61" s="24">
        <v>101.3</v>
      </c>
      <c r="R61" s="17" t="s">
        <v>8</v>
      </c>
      <c r="S61" s="31" t="s">
        <v>33</v>
      </c>
      <c r="T61" s="30" t="s">
        <v>172</v>
      </c>
      <c r="U61" s="29">
        <v>799.99999999999989</v>
      </c>
      <c r="V61" s="30">
        <v>1879.9999999999998</v>
      </c>
      <c r="W61" s="31">
        <v>760.00000000000023</v>
      </c>
      <c r="X61" s="40">
        <f t="shared" si="9"/>
        <v>625.00000000000011</v>
      </c>
      <c r="Y61" s="41">
        <f t="shared" si="10"/>
        <v>622.34042553191489</v>
      </c>
      <c r="Z61" s="41">
        <f t="shared" si="11"/>
        <v>657.89473684210498</v>
      </c>
    </row>
    <row r="62" spans="1:26" s="30" customFormat="1" x14ac:dyDescent="0.15">
      <c r="A62" s="34">
        <v>60</v>
      </c>
      <c r="B62" s="39" t="s">
        <v>174</v>
      </c>
      <c r="C62" s="34" t="s">
        <v>169</v>
      </c>
      <c r="D62" s="4"/>
      <c r="E62" s="36">
        <v>17.8</v>
      </c>
      <c r="F62" s="33" t="s">
        <v>24</v>
      </c>
      <c r="G62" s="33">
        <v>15</v>
      </c>
      <c r="H62" s="33" t="s">
        <v>28</v>
      </c>
      <c r="I62" s="33"/>
      <c r="J62" s="37">
        <v>0.99</v>
      </c>
      <c r="K62" s="34" t="s">
        <v>215</v>
      </c>
      <c r="L62" s="34" t="s">
        <v>215</v>
      </c>
      <c r="M62" s="34" t="s">
        <v>215</v>
      </c>
      <c r="N62" s="34" t="s">
        <v>215</v>
      </c>
      <c r="O62" s="38">
        <v>1</v>
      </c>
      <c r="P62" s="24">
        <v>90.6</v>
      </c>
      <c r="Q62" s="24">
        <v>101.3</v>
      </c>
      <c r="R62" s="17" t="s">
        <v>8</v>
      </c>
      <c r="S62" s="31" t="s">
        <v>33</v>
      </c>
      <c r="T62" s="30" t="s">
        <v>173</v>
      </c>
      <c r="U62" s="29">
        <v>559.99999999999977</v>
      </c>
      <c r="V62" s="30">
        <v>1579.9999999999998</v>
      </c>
      <c r="W62" s="31">
        <v>760.00000000000023</v>
      </c>
      <c r="X62" s="40">
        <f t="shared" si="9"/>
        <v>892.85714285714323</v>
      </c>
      <c r="Y62" s="41">
        <f t="shared" si="10"/>
        <v>740.50632911392404</v>
      </c>
      <c r="Z62" s="41">
        <f t="shared" si="11"/>
        <v>657.89473684210498</v>
      </c>
    </row>
    <row r="63" spans="1:26" s="30" customFormat="1" x14ac:dyDescent="0.15">
      <c r="A63" s="34">
        <v>61</v>
      </c>
      <c r="B63" s="39" t="s">
        <v>179</v>
      </c>
      <c r="C63" s="34" t="s">
        <v>178</v>
      </c>
      <c r="D63" s="4"/>
      <c r="E63" s="36">
        <v>14.4</v>
      </c>
      <c r="F63" s="33" t="s">
        <v>24</v>
      </c>
      <c r="G63" s="33">
        <v>15</v>
      </c>
      <c r="H63" s="33" t="s">
        <v>175</v>
      </c>
      <c r="I63" s="33"/>
      <c r="J63" s="37">
        <v>1.01</v>
      </c>
      <c r="K63" s="34" t="s">
        <v>215</v>
      </c>
      <c r="L63" s="34" t="s">
        <v>215</v>
      </c>
      <c r="M63" s="34" t="s">
        <v>215</v>
      </c>
      <c r="N63" s="34" t="s">
        <v>215</v>
      </c>
      <c r="O63" s="38">
        <v>1</v>
      </c>
      <c r="P63" s="24">
        <v>61.3</v>
      </c>
      <c r="Q63" s="24">
        <v>101.3</v>
      </c>
      <c r="R63" s="17" t="s">
        <v>8</v>
      </c>
      <c r="S63" s="31" t="s">
        <v>4</v>
      </c>
      <c r="T63" s="30" t="s">
        <v>177</v>
      </c>
      <c r="U63" s="29">
        <v>640.00000000000011</v>
      </c>
      <c r="V63" s="30">
        <v>1820</v>
      </c>
      <c r="W63" s="31">
        <v>879.99999999999966</v>
      </c>
      <c r="X63" s="40">
        <f t="shared" si="9"/>
        <v>781.24999999999977</v>
      </c>
      <c r="Y63" s="41">
        <f t="shared" si="10"/>
        <v>642.85714285714278</v>
      </c>
      <c r="Z63" s="41">
        <f t="shared" si="11"/>
        <v>568.18181818181836</v>
      </c>
    </row>
    <row r="64" spans="1:26" s="30" customFormat="1" x14ac:dyDescent="0.15">
      <c r="A64" s="34">
        <v>62</v>
      </c>
      <c r="B64" s="39" t="s">
        <v>182</v>
      </c>
      <c r="C64" s="34" t="s">
        <v>180</v>
      </c>
      <c r="D64" s="4">
        <v>0.42799999999999999</v>
      </c>
      <c r="E64" s="36">
        <f>D64*0.0357/0.001401</f>
        <v>10.906209850107068</v>
      </c>
      <c r="F64" s="33" t="s">
        <v>24</v>
      </c>
      <c r="G64" s="33">
        <v>15</v>
      </c>
      <c r="H64" s="33" t="s">
        <v>181</v>
      </c>
      <c r="I64" s="33"/>
      <c r="J64" s="37">
        <v>0.98</v>
      </c>
      <c r="K64" s="34" t="s">
        <v>215</v>
      </c>
      <c r="L64" s="34" t="s">
        <v>215</v>
      </c>
      <c r="M64" s="34" t="s">
        <v>215</v>
      </c>
      <c r="N64" s="34" t="s">
        <v>215</v>
      </c>
      <c r="O64" s="38">
        <v>1</v>
      </c>
      <c r="P64" s="24">
        <v>101.3</v>
      </c>
      <c r="Q64" s="24">
        <v>98</v>
      </c>
      <c r="R64" s="17" t="s">
        <v>8</v>
      </c>
      <c r="S64" s="31" t="s">
        <v>184</v>
      </c>
      <c r="T64" s="30" t="s">
        <v>196</v>
      </c>
      <c r="U64" s="29">
        <v>638</v>
      </c>
      <c r="V64" s="30">
        <v>1740</v>
      </c>
      <c r="W64" s="31">
        <v>810</v>
      </c>
      <c r="X64" s="40">
        <f t="shared" si="9"/>
        <v>783.69905956112848</v>
      </c>
      <c r="Y64" s="41">
        <f t="shared" si="10"/>
        <v>672.41379310344826</v>
      </c>
      <c r="Z64" s="41">
        <f t="shared" si="11"/>
        <v>617.28395061728395</v>
      </c>
    </row>
    <row r="65" spans="1:26" s="30" customFormat="1" x14ac:dyDescent="0.15">
      <c r="A65" s="34">
        <v>63</v>
      </c>
      <c r="B65" s="39" t="s">
        <v>185</v>
      </c>
      <c r="C65" s="34" t="s">
        <v>183</v>
      </c>
      <c r="D65" s="4"/>
      <c r="E65" s="36">
        <v>10.9</v>
      </c>
      <c r="F65" s="33" t="s">
        <v>24</v>
      </c>
      <c r="G65" s="33">
        <v>15</v>
      </c>
      <c r="H65" s="33" t="s">
        <v>181</v>
      </c>
      <c r="I65" s="33"/>
      <c r="J65" s="37">
        <v>1.02</v>
      </c>
      <c r="K65" s="34" t="s">
        <v>215</v>
      </c>
      <c r="L65" s="34" t="s">
        <v>215</v>
      </c>
      <c r="M65" s="34" t="s">
        <v>215</v>
      </c>
      <c r="N65" s="34" t="s">
        <v>215</v>
      </c>
      <c r="O65" s="38">
        <v>1</v>
      </c>
      <c r="P65" s="24">
        <v>101.3</v>
      </c>
      <c r="Q65" s="24">
        <v>101.3</v>
      </c>
      <c r="R65" s="17" t="s">
        <v>8</v>
      </c>
      <c r="S65" s="31" t="s">
        <v>4</v>
      </c>
      <c r="U65" s="29">
        <v>640</v>
      </c>
      <c r="V65" s="30">
        <v>1760.0000000000002</v>
      </c>
      <c r="W65" s="31">
        <v>819.99999999999955</v>
      </c>
      <c r="X65" s="40">
        <f t="shared" si="9"/>
        <v>781.25</v>
      </c>
      <c r="Y65" s="41">
        <f t="shared" si="10"/>
        <v>664.77272727272714</v>
      </c>
      <c r="Z65" s="41">
        <f t="shared" si="11"/>
        <v>609.75609756097595</v>
      </c>
    </row>
    <row r="66" spans="1:26" s="30" customFormat="1" x14ac:dyDescent="0.15">
      <c r="A66" s="34">
        <v>64</v>
      </c>
      <c r="B66" s="39" t="s">
        <v>190</v>
      </c>
      <c r="C66" s="34" t="s">
        <v>186</v>
      </c>
      <c r="D66" s="4"/>
      <c r="E66" s="36">
        <v>12.2</v>
      </c>
      <c r="F66" s="33" t="s">
        <v>24</v>
      </c>
      <c r="G66" s="33">
        <v>15</v>
      </c>
      <c r="H66" s="33" t="s">
        <v>187</v>
      </c>
      <c r="I66" s="33"/>
      <c r="J66" s="37">
        <v>1.02</v>
      </c>
      <c r="K66" s="34" t="s">
        <v>215</v>
      </c>
      <c r="L66" s="34" t="s">
        <v>215</v>
      </c>
      <c r="M66" s="34" t="s">
        <v>215</v>
      </c>
      <c r="N66" s="34" t="s">
        <v>215</v>
      </c>
      <c r="O66" s="38">
        <v>1</v>
      </c>
      <c r="P66" s="24">
        <v>101.3</v>
      </c>
      <c r="Q66" s="24">
        <v>101.3</v>
      </c>
      <c r="R66" s="17" t="s">
        <v>188</v>
      </c>
      <c r="S66" s="31" t="s">
        <v>184</v>
      </c>
      <c r="T66" s="30" t="s">
        <v>189</v>
      </c>
      <c r="U66" s="29">
        <v>620.00000000000034</v>
      </c>
      <c r="V66" s="30">
        <v>1659.9999999999995</v>
      </c>
      <c r="W66" s="31">
        <v>780.00000000000034</v>
      </c>
      <c r="X66" s="40">
        <f t="shared" si="9"/>
        <v>806.4516129032254</v>
      </c>
      <c r="Y66" s="41">
        <f t="shared" si="10"/>
        <v>704.81927710843399</v>
      </c>
      <c r="Z66" s="41">
        <f t="shared" si="11"/>
        <v>641.02564102564065</v>
      </c>
    </row>
    <row r="67" spans="1:26" s="30" customFormat="1" x14ac:dyDescent="0.15">
      <c r="A67" s="34">
        <v>65</v>
      </c>
      <c r="B67" s="39" t="s">
        <v>193</v>
      </c>
      <c r="C67" s="34" t="s">
        <v>191</v>
      </c>
      <c r="D67" s="4"/>
      <c r="E67" s="36">
        <v>15.8</v>
      </c>
      <c r="F67" s="33" t="s">
        <v>24</v>
      </c>
      <c r="G67" s="33">
        <v>15</v>
      </c>
      <c r="H67" s="33" t="s">
        <v>28</v>
      </c>
      <c r="I67" s="33"/>
      <c r="J67" s="37">
        <v>1.03</v>
      </c>
      <c r="K67" s="34" t="s">
        <v>215</v>
      </c>
      <c r="L67" s="34" t="s">
        <v>215</v>
      </c>
      <c r="M67" s="34" t="s">
        <v>215</v>
      </c>
      <c r="N67" s="34" t="s">
        <v>215</v>
      </c>
      <c r="O67" s="38">
        <v>1</v>
      </c>
      <c r="P67" s="24">
        <v>80.8</v>
      </c>
      <c r="Q67" s="24">
        <v>101.3</v>
      </c>
      <c r="R67" s="17" t="s">
        <v>8</v>
      </c>
      <c r="S67" s="31" t="s">
        <v>129</v>
      </c>
      <c r="T67" s="30" t="s">
        <v>192</v>
      </c>
      <c r="U67" s="44">
        <v>579.99999999999977</v>
      </c>
      <c r="V67" s="44">
        <v>1520.0000000000005</v>
      </c>
      <c r="W67" s="44">
        <v>719.99999999999932</v>
      </c>
      <c r="X67" s="40">
        <f t="shared" ref="X67:X79" si="12">IFERROR(0.5/U67*10^6,"")</f>
        <v>862.06896551724174</v>
      </c>
      <c r="Y67" s="41">
        <f t="shared" ref="Y67:Y79" si="13">IFERROR(1.17/V67*10^6,"")</f>
        <v>769.73684210526278</v>
      </c>
      <c r="Z67" s="41">
        <f t="shared" ref="Z67:Z79" si="14">IFERROR(0.5/W67*10^6,"")</f>
        <v>694.44444444444514</v>
      </c>
    </row>
    <row r="68" spans="1:26" s="30" customFormat="1" x14ac:dyDescent="0.15">
      <c r="A68" s="34">
        <v>66</v>
      </c>
      <c r="B68" s="39" t="s">
        <v>197</v>
      </c>
      <c r="C68" s="34" t="s">
        <v>198</v>
      </c>
      <c r="D68" s="4"/>
      <c r="E68" s="36">
        <v>19</v>
      </c>
      <c r="F68" s="33" t="s">
        <v>24</v>
      </c>
      <c r="G68" s="33">
        <v>15</v>
      </c>
      <c r="H68" s="33" t="s">
        <v>28</v>
      </c>
      <c r="I68" s="33">
        <v>12</v>
      </c>
      <c r="J68" s="37">
        <v>1.08</v>
      </c>
      <c r="K68" s="34" t="s">
        <v>215</v>
      </c>
      <c r="L68" s="34" t="s">
        <v>215</v>
      </c>
      <c r="M68" s="34" t="s">
        <v>215</v>
      </c>
      <c r="N68" s="34" t="s">
        <v>215</v>
      </c>
      <c r="O68" s="38">
        <v>1</v>
      </c>
      <c r="P68" s="24">
        <v>61.3</v>
      </c>
      <c r="Q68" s="24">
        <v>0.78</v>
      </c>
      <c r="R68" s="17">
        <v>100</v>
      </c>
      <c r="S68" s="31" t="s">
        <v>129</v>
      </c>
      <c r="U68" s="29">
        <v>240</v>
      </c>
      <c r="V68" s="30">
        <v>534</v>
      </c>
      <c r="W68" s="31">
        <v>186</v>
      </c>
      <c r="X68" s="40">
        <f t="shared" si="12"/>
        <v>2083.3333333333335</v>
      </c>
      <c r="Y68" s="41">
        <f t="shared" si="13"/>
        <v>2191.0112359550558</v>
      </c>
      <c r="Z68" s="41">
        <f t="shared" si="14"/>
        <v>2688.172043010753</v>
      </c>
    </row>
    <row r="69" spans="1:26" s="30" customFormat="1" x14ac:dyDescent="0.15">
      <c r="A69" s="34">
        <v>67</v>
      </c>
      <c r="B69" s="39" t="s">
        <v>200</v>
      </c>
      <c r="C69" s="34" t="s">
        <v>199</v>
      </c>
      <c r="D69" s="4"/>
      <c r="E69" s="36">
        <v>22.4</v>
      </c>
      <c r="F69" s="33" t="s">
        <v>24</v>
      </c>
      <c r="G69" s="33">
        <v>15</v>
      </c>
      <c r="H69" s="33" t="s">
        <v>28</v>
      </c>
      <c r="I69" s="33">
        <v>12</v>
      </c>
      <c r="J69" s="37">
        <v>1.08</v>
      </c>
      <c r="K69" s="34" t="s">
        <v>215</v>
      </c>
      <c r="L69" s="34" t="s">
        <v>215</v>
      </c>
      <c r="M69" s="34" t="s">
        <v>215</v>
      </c>
      <c r="N69" s="34" t="s">
        <v>215</v>
      </c>
      <c r="O69" s="38">
        <v>1</v>
      </c>
      <c r="P69" s="24">
        <v>31.3</v>
      </c>
      <c r="Q69" s="24">
        <v>7.1</v>
      </c>
      <c r="R69" s="17">
        <v>8000</v>
      </c>
      <c r="S69" s="31" t="s">
        <v>129</v>
      </c>
      <c r="T69" s="30" t="s">
        <v>201</v>
      </c>
      <c r="U69" s="29">
        <v>280</v>
      </c>
      <c r="V69" s="30">
        <v>840</v>
      </c>
      <c r="W69" s="31">
        <v>400</v>
      </c>
      <c r="X69" s="40">
        <f t="shared" si="12"/>
        <v>1785.7142857142856</v>
      </c>
      <c r="Y69" s="41">
        <f t="shared" si="13"/>
        <v>1392.8571428571427</v>
      </c>
      <c r="Z69" s="41">
        <f t="shared" si="14"/>
        <v>1250</v>
      </c>
    </row>
    <row r="70" spans="1:26" s="30" customFormat="1" x14ac:dyDescent="0.15">
      <c r="A70" s="34">
        <v>68</v>
      </c>
      <c r="B70" s="39" t="s">
        <v>202</v>
      </c>
      <c r="C70" s="34" t="s">
        <v>204</v>
      </c>
      <c r="D70" s="4"/>
      <c r="E70" s="36"/>
      <c r="F70" s="33" t="s">
        <v>24</v>
      </c>
      <c r="G70" s="33">
        <v>30</v>
      </c>
      <c r="H70" s="33" t="s">
        <v>27</v>
      </c>
      <c r="I70" s="33">
        <v>12</v>
      </c>
      <c r="J70" s="37">
        <v>1.08</v>
      </c>
      <c r="K70" s="34" t="s">
        <v>215</v>
      </c>
      <c r="L70" s="34" t="s">
        <v>215</v>
      </c>
      <c r="M70" s="34" t="s">
        <v>215</v>
      </c>
      <c r="N70" s="34" t="s">
        <v>215</v>
      </c>
      <c r="O70" s="38">
        <v>1</v>
      </c>
      <c r="P70" s="24">
        <v>33</v>
      </c>
      <c r="Q70" s="24">
        <v>1.2</v>
      </c>
      <c r="R70" s="17">
        <v>130</v>
      </c>
      <c r="S70" s="31" t="s">
        <v>203</v>
      </c>
      <c r="U70" s="29"/>
      <c r="W70" s="31"/>
      <c r="X70" s="40" t="str">
        <f t="shared" si="12"/>
        <v/>
      </c>
      <c r="Y70" s="41" t="str">
        <f t="shared" si="13"/>
        <v/>
      </c>
      <c r="Z70" s="41" t="str">
        <f t="shared" si="14"/>
        <v/>
      </c>
    </row>
    <row r="71" spans="1:26" s="30" customFormat="1" x14ac:dyDescent="0.15">
      <c r="A71" s="34">
        <v>69</v>
      </c>
      <c r="B71" s="39" t="s">
        <v>207</v>
      </c>
      <c r="C71" s="34" t="s">
        <v>205</v>
      </c>
      <c r="D71" s="4"/>
      <c r="E71" s="36">
        <v>8.61</v>
      </c>
      <c r="F71" s="33" t="s">
        <v>24</v>
      </c>
      <c r="G71" s="33">
        <v>30</v>
      </c>
      <c r="H71" s="33" t="s">
        <v>27</v>
      </c>
      <c r="I71" s="33">
        <v>12</v>
      </c>
      <c r="J71" s="37">
        <v>1.08</v>
      </c>
      <c r="K71" s="34" t="s">
        <v>215</v>
      </c>
      <c r="L71" s="34" t="s">
        <v>215</v>
      </c>
      <c r="M71" s="34" t="s">
        <v>215</v>
      </c>
      <c r="N71" s="34" t="s">
        <v>215</v>
      </c>
      <c r="O71" s="38">
        <v>1</v>
      </c>
      <c r="P71" s="24">
        <v>17.5</v>
      </c>
      <c r="Q71" s="24">
        <v>0.3</v>
      </c>
      <c r="R71" s="17">
        <v>300</v>
      </c>
      <c r="S71" s="31" t="s">
        <v>4</v>
      </c>
      <c r="T71" s="30" t="s">
        <v>208</v>
      </c>
      <c r="U71" s="29">
        <v>240</v>
      </c>
      <c r="V71" s="30">
        <v>894</v>
      </c>
      <c r="W71" s="31">
        <v>208</v>
      </c>
      <c r="X71" s="40">
        <f t="shared" si="12"/>
        <v>2083.3333333333335</v>
      </c>
      <c r="Y71" s="41">
        <f t="shared" si="13"/>
        <v>1308.724832214765</v>
      </c>
      <c r="Z71" s="41">
        <f t="shared" si="14"/>
        <v>2403.8461538461538</v>
      </c>
    </row>
    <row r="72" spans="1:26" s="30" customFormat="1" x14ac:dyDescent="0.15">
      <c r="A72" s="34">
        <v>70</v>
      </c>
      <c r="B72" s="39" t="s">
        <v>218</v>
      </c>
      <c r="C72" s="34" t="s">
        <v>217</v>
      </c>
      <c r="D72" s="4">
        <v>0.39500000000000002</v>
      </c>
      <c r="E72" s="36">
        <f t="shared" ref="E72:E100" si="15">D72*0.0357/0.001401</f>
        <v>10.065310492505354</v>
      </c>
      <c r="F72" s="33" t="s">
        <v>24</v>
      </c>
      <c r="G72" s="33">
        <v>15</v>
      </c>
      <c r="H72" s="33" t="s">
        <v>209</v>
      </c>
      <c r="I72" s="33">
        <v>12</v>
      </c>
      <c r="J72" s="37">
        <v>1.085</v>
      </c>
      <c r="K72" s="34" t="s">
        <v>215</v>
      </c>
      <c r="L72" s="34" t="s">
        <v>216</v>
      </c>
      <c r="M72" s="34" t="s">
        <v>215</v>
      </c>
      <c r="N72" s="34" t="s">
        <v>215</v>
      </c>
      <c r="O72" s="38">
        <v>1</v>
      </c>
      <c r="P72" s="24">
        <v>61.3</v>
      </c>
      <c r="Q72" s="24">
        <v>1</v>
      </c>
      <c r="R72" s="17">
        <v>95</v>
      </c>
      <c r="S72" s="31" t="s">
        <v>129</v>
      </c>
      <c r="U72" s="29">
        <v>146</v>
      </c>
      <c r="V72" s="30">
        <v>342</v>
      </c>
      <c r="W72" s="31">
        <v>120</v>
      </c>
      <c r="X72" s="40">
        <f t="shared" si="12"/>
        <v>3424.6575342465753</v>
      </c>
      <c r="Y72" s="41">
        <f t="shared" si="13"/>
        <v>3421.0526315789471</v>
      </c>
      <c r="Z72" s="41">
        <f t="shared" si="14"/>
        <v>4166.666666666667</v>
      </c>
    </row>
    <row r="73" spans="1:26" s="30" customFormat="1" x14ac:dyDescent="0.15">
      <c r="A73" s="34">
        <v>71</v>
      </c>
      <c r="B73" s="39" t="s">
        <v>223</v>
      </c>
      <c r="C73" s="34" t="s">
        <v>219</v>
      </c>
      <c r="D73" s="4"/>
      <c r="E73" s="36">
        <v>15.034380000000001</v>
      </c>
      <c r="F73" s="33" t="s">
        <v>24</v>
      </c>
      <c r="G73" s="33">
        <v>15</v>
      </c>
      <c r="H73" s="33" t="s">
        <v>220</v>
      </c>
      <c r="I73" s="33">
        <v>12</v>
      </c>
      <c r="J73" s="37">
        <v>1.04</v>
      </c>
      <c r="K73" s="34" t="s">
        <v>221</v>
      </c>
      <c r="L73" s="34" t="s">
        <v>219</v>
      </c>
      <c r="M73" s="34" t="s">
        <v>215</v>
      </c>
      <c r="N73" s="34" t="s">
        <v>215</v>
      </c>
      <c r="O73" s="38">
        <v>1</v>
      </c>
      <c r="P73" s="24">
        <v>34.299999999999997</v>
      </c>
      <c r="Q73" s="24">
        <v>1</v>
      </c>
      <c r="R73" s="17">
        <v>130</v>
      </c>
      <c r="S73" s="31" t="s">
        <v>129</v>
      </c>
      <c r="U73" s="29">
        <v>126.00000000000111</v>
      </c>
      <c r="V73" s="30">
        <v>315.99999999999682</v>
      </c>
      <c r="W73" s="31">
        <v>114.00000000000298</v>
      </c>
      <c r="X73" s="40">
        <f t="shared" si="12"/>
        <v>3968.2539682539332</v>
      </c>
      <c r="Y73" s="41">
        <f t="shared" si="13"/>
        <v>3702.5316455696575</v>
      </c>
      <c r="Z73" s="41">
        <f t="shared" si="14"/>
        <v>4385.9649122805868</v>
      </c>
    </row>
    <row r="74" spans="1:26" s="30" customFormat="1" x14ac:dyDescent="0.15">
      <c r="A74" s="34"/>
      <c r="B74" s="39"/>
      <c r="C74" s="34" t="s">
        <v>222</v>
      </c>
      <c r="D74" s="4"/>
      <c r="E74" s="36">
        <f t="shared" si="15"/>
        <v>0</v>
      </c>
      <c r="F74" s="33"/>
      <c r="G74" s="33"/>
      <c r="H74" s="33"/>
      <c r="I74" s="33"/>
      <c r="J74" s="37"/>
      <c r="K74" s="34"/>
      <c r="L74" s="34"/>
      <c r="M74" s="34"/>
      <c r="N74" s="34"/>
      <c r="O74" s="38"/>
      <c r="P74" s="24"/>
      <c r="Q74" s="24"/>
      <c r="R74" s="17"/>
      <c r="S74" s="31"/>
      <c r="U74" s="29"/>
      <c r="W74" s="31"/>
      <c r="X74" s="40" t="str">
        <f t="shared" si="12"/>
        <v/>
      </c>
      <c r="Y74" s="41" t="str">
        <f t="shared" si="13"/>
        <v/>
      </c>
      <c r="Z74" s="41" t="str">
        <f t="shared" si="14"/>
        <v/>
      </c>
    </row>
    <row r="75" spans="1:26" s="30" customFormat="1" x14ac:dyDescent="0.15">
      <c r="A75" s="34"/>
      <c r="B75" s="39"/>
      <c r="C75" s="34"/>
      <c r="D75" s="4"/>
      <c r="E75" s="36">
        <f t="shared" si="15"/>
        <v>0</v>
      </c>
      <c r="F75" s="33"/>
      <c r="G75" s="33"/>
      <c r="H75" s="33"/>
      <c r="I75" s="33"/>
      <c r="J75" s="37"/>
      <c r="K75" s="34"/>
      <c r="L75" s="34"/>
      <c r="M75" s="34"/>
      <c r="N75" s="34"/>
      <c r="O75" s="38"/>
      <c r="P75" s="24"/>
      <c r="Q75" s="24"/>
      <c r="R75" s="17"/>
      <c r="S75" s="31"/>
      <c r="U75" s="29"/>
      <c r="W75" s="31"/>
      <c r="X75" s="40" t="str">
        <f t="shared" si="12"/>
        <v/>
      </c>
      <c r="Y75" s="41" t="str">
        <f t="shared" si="13"/>
        <v/>
      </c>
      <c r="Z75" s="41" t="str">
        <f t="shared" si="14"/>
        <v/>
      </c>
    </row>
    <row r="76" spans="1:26" s="30" customFormat="1" x14ac:dyDescent="0.15">
      <c r="A76" s="34"/>
      <c r="B76" s="39"/>
      <c r="C76" s="34"/>
      <c r="D76" s="4"/>
      <c r="E76" s="36">
        <f t="shared" si="15"/>
        <v>0</v>
      </c>
      <c r="F76" s="33"/>
      <c r="G76" s="33"/>
      <c r="H76" s="33"/>
      <c r="I76" s="33"/>
      <c r="J76" s="37"/>
      <c r="K76" s="34"/>
      <c r="L76" s="34"/>
      <c r="M76" s="34"/>
      <c r="N76" s="34"/>
      <c r="O76" s="38"/>
      <c r="P76" s="24"/>
      <c r="Q76" s="24"/>
      <c r="R76" s="17"/>
      <c r="S76" s="31"/>
      <c r="U76" s="29"/>
      <c r="W76" s="31"/>
      <c r="X76" s="40" t="str">
        <f t="shared" si="12"/>
        <v/>
      </c>
      <c r="Y76" s="41" t="str">
        <f t="shared" si="13"/>
        <v/>
      </c>
      <c r="Z76" s="41" t="str">
        <f t="shared" si="14"/>
        <v/>
      </c>
    </row>
    <row r="77" spans="1:26" s="30" customFormat="1" x14ac:dyDescent="0.15">
      <c r="A77" s="34"/>
      <c r="B77" s="39"/>
      <c r="C77" s="34"/>
      <c r="D77" s="4"/>
      <c r="E77" s="36">
        <f t="shared" si="15"/>
        <v>0</v>
      </c>
      <c r="F77" s="33"/>
      <c r="G77" s="33"/>
      <c r="H77" s="33"/>
      <c r="I77" s="33"/>
      <c r="J77" s="37"/>
      <c r="K77" s="34"/>
      <c r="L77" s="34"/>
      <c r="M77" s="34"/>
      <c r="N77" s="34"/>
      <c r="O77" s="38"/>
      <c r="P77" s="24"/>
      <c r="Q77" s="24"/>
      <c r="R77" s="17"/>
      <c r="S77" s="31"/>
      <c r="U77" s="29"/>
      <c r="W77" s="31"/>
      <c r="X77" s="40" t="str">
        <f t="shared" si="12"/>
        <v/>
      </c>
      <c r="Y77" s="41" t="str">
        <f t="shared" si="13"/>
        <v/>
      </c>
      <c r="Z77" s="41" t="str">
        <f t="shared" si="14"/>
        <v/>
      </c>
    </row>
    <row r="78" spans="1:26" s="30" customFormat="1" x14ac:dyDescent="0.15">
      <c r="A78" s="34"/>
      <c r="B78" s="39"/>
      <c r="C78" s="34"/>
      <c r="D78" s="4"/>
      <c r="E78" s="36">
        <f t="shared" si="15"/>
        <v>0</v>
      </c>
      <c r="F78" s="33"/>
      <c r="G78" s="33"/>
      <c r="H78" s="33"/>
      <c r="I78" s="33"/>
      <c r="J78" s="37"/>
      <c r="K78" s="34"/>
      <c r="L78" s="34"/>
      <c r="M78" s="34"/>
      <c r="N78" s="34"/>
      <c r="O78" s="38"/>
      <c r="P78" s="24"/>
      <c r="Q78" s="24"/>
      <c r="R78" s="17"/>
      <c r="S78" s="31"/>
      <c r="U78" s="29"/>
      <c r="W78" s="31"/>
      <c r="X78" s="40" t="str">
        <f t="shared" si="12"/>
        <v/>
      </c>
      <c r="Y78" s="41" t="str">
        <f t="shared" si="13"/>
        <v/>
      </c>
      <c r="Z78" s="41" t="str">
        <f t="shared" si="14"/>
        <v/>
      </c>
    </row>
    <row r="79" spans="1:26" s="30" customFormat="1" x14ac:dyDescent="0.15">
      <c r="A79" s="34"/>
      <c r="B79" s="39"/>
      <c r="C79" s="34"/>
      <c r="D79" s="4"/>
      <c r="E79" s="36">
        <f t="shared" si="15"/>
        <v>0</v>
      </c>
      <c r="F79" s="33"/>
      <c r="G79" s="33"/>
      <c r="H79" s="33"/>
      <c r="I79" s="33"/>
      <c r="J79" s="37"/>
      <c r="K79" s="34"/>
      <c r="L79" s="34"/>
      <c r="M79" s="34"/>
      <c r="N79" s="34"/>
      <c r="O79" s="38"/>
      <c r="P79" s="24"/>
      <c r="Q79" s="24"/>
      <c r="R79" s="17"/>
      <c r="S79" s="31"/>
      <c r="U79" s="29"/>
      <c r="W79" s="31"/>
      <c r="X79" s="40" t="str">
        <f t="shared" si="12"/>
        <v/>
      </c>
      <c r="Y79" s="41" t="str">
        <f t="shared" si="13"/>
        <v/>
      </c>
      <c r="Z79" s="41" t="str">
        <f t="shared" si="14"/>
        <v/>
      </c>
    </row>
    <row r="80" spans="1:26" s="30" customFormat="1" x14ac:dyDescent="0.15">
      <c r="A80" s="34"/>
      <c r="B80" s="39"/>
      <c r="C80" s="34"/>
      <c r="D80" s="4"/>
      <c r="E80" s="36">
        <f t="shared" si="15"/>
        <v>0</v>
      </c>
      <c r="F80" s="33"/>
      <c r="G80" s="33"/>
      <c r="H80" s="33"/>
      <c r="I80" s="33"/>
      <c r="J80" s="37"/>
      <c r="K80" s="34"/>
      <c r="L80" s="34"/>
      <c r="M80" s="34"/>
      <c r="N80" s="34"/>
      <c r="O80" s="38"/>
      <c r="P80" s="24"/>
      <c r="Q80" s="24"/>
      <c r="R80" s="17"/>
      <c r="S80" s="31"/>
      <c r="U80" s="29"/>
      <c r="W80" s="31"/>
      <c r="X80" s="40"/>
      <c r="Y80" s="41"/>
      <c r="Z80" s="43"/>
    </row>
    <row r="81" spans="1:26" s="30" customFormat="1" x14ac:dyDescent="0.15">
      <c r="A81" s="34"/>
      <c r="B81" s="39"/>
      <c r="C81" s="34"/>
      <c r="D81" s="4"/>
      <c r="E81" s="36">
        <f t="shared" si="15"/>
        <v>0</v>
      </c>
      <c r="F81" s="33"/>
      <c r="G81" s="33"/>
      <c r="H81" s="33"/>
      <c r="I81" s="33"/>
      <c r="J81" s="37"/>
      <c r="K81" s="34"/>
      <c r="L81" s="34"/>
      <c r="M81" s="34"/>
      <c r="N81" s="34"/>
      <c r="O81" s="38"/>
      <c r="P81" s="24"/>
      <c r="Q81" s="24"/>
      <c r="R81" s="17"/>
      <c r="S81" s="31"/>
      <c r="U81" s="29"/>
      <c r="W81" s="31"/>
      <c r="X81" s="40"/>
      <c r="Y81" s="41"/>
      <c r="Z81" s="43"/>
    </row>
    <row r="82" spans="1:26" s="30" customFormat="1" x14ac:dyDescent="0.15">
      <c r="A82" s="34"/>
      <c r="B82" s="39"/>
      <c r="C82" s="34"/>
      <c r="D82" s="4"/>
      <c r="E82" s="36">
        <f t="shared" si="15"/>
        <v>0</v>
      </c>
      <c r="F82" s="33"/>
      <c r="G82" s="33"/>
      <c r="H82" s="33"/>
      <c r="I82" s="33"/>
      <c r="J82" s="37"/>
      <c r="K82" s="34"/>
      <c r="L82" s="34"/>
      <c r="M82" s="34"/>
      <c r="N82" s="34"/>
      <c r="O82" s="38"/>
      <c r="P82" s="24"/>
      <c r="Q82" s="24"/>
      <c r="R82" s="17"/>
      <c r="S82" s="31"/>
      <c r="U82" s="29"/>
      <c r="W82" s="31"/>
      <c r="X82" s="40"/>
      <c r="Y82" s="41"/>
      <c r="Z82" s="43"/>
    </row>
    <row r="83" spans="1:26" s="30" customFormat="1" x14ac:dyDescent="0.15">
      <c r="A83" s="34"/>
      <c r="B83" s="39"/>
      <c r="C83" s="34"/>
      <c r="D83" s="4"/>
      <c r="E83" s="36">
        <f t="shared" si="15"/>
        <v>0</v>
      </c>
      <c r="F83" s="33"/>
      <c r="G83" s="33"/>
      <c r="H83" s="33"/>
      <c r="I83" s="33"/>
      <c r="J83" s="37"/>
      <c r="K83" s="34"/>
      <c r="L83" s="34"/>
      <c r="M83" s="34"/>
      <c r="N83" s="34"/>
      <c r="O83" s="38"/>
      <c r="P83" s="24"/>
      <c r="Q83" s="24"/>
      <c r="R83" s="17"/>
      <c r="S83" s="31"/>
      <c r="U83" s="29"/>
      <c r="W83" s="31"/>
      <c r="X83" s="40"/>
      <c r="Y83" s="41"/>
      <c r="Z83" s="43"/>
    </row>
    <row r="84" spans="1:26" s="30" customFormat="1" x14ac:dyDescent="0.15">
      <c r="A84" s="34"/>
      <c r="B84" s="39"/>
      <c r="C84" s="34"/>
      <c r="D84" s="4"/>
      <c r="E84" s="36">
        <f t="shared" si="15"/>
        <v>0</v>
      </c>
      <c r="F84" s="33"/>
      <c r="G84" s="33"/>
      <c r="H84" s="33"/>
      <c r="I84" s="33"/>
      <c r="J84" s="37"/>
      <c r="K84" s="34"/>
      <c r="L84" s="34"/>
      <c r="M84" s="34"/>
      <c r="N84" s="34"/>
      <c r="O84" s="38"/>
      <c r="P84" s="24"/>
      <c r="Q84" s="24"/>
      <c r="R84" s="17"/>
      <c r="S84" s="31"/>
      <c r="U84" s="29"/>
      <c r="W84" s="31"/>
      <c r="X84" s="40"/>
      <c r="Y84" s="41"/>
      <c r="Z84" s="43"/>
    </row>
    <row r="85" spans="1:26" s="30" customFormat="1" x14ac:dyDescent="0.15">
      <c r="A85" s="34"/>
      <c r="B85" s="39"/>
      <c r="C85" s="34"/>
      <c r="D85" s="4"/>
      <c r="E85" s="36">
        <f t="shared" si="15"/>
        <v>0</v>
      </c>
      <c r="F85" s="33"/>
      <c r="G85" s="33"/>
      <c r="H85" s="33"/>
      <c r="I85" s="33"/>
      <c r="J85" s="37"/>
      <c r="K85" s="34"/>
      <c r="L85" s="34"/>
      <c r="M85" s="34"/>
      <c r="N85" s="34"/>
      <c r="O85" s="38"/>
      <c r="P85" s="24"/>
      <c r="Q85" s="24"/>
      <c r="R85" s="17"/>
      <c r="S85" s="31"/>
      <c r="U85" s="29"/>
      <c r="W85" s="31"/>
      <c r="X85" s="40"/>
      <c r="Y85" s="41"/>
      <c r="Z85" s="43"/>
    </row>
    <row r="86" spans="1:26" s="30" customFormat="1" x14ac:dyDescent="0.15">
      <c r="A86" s="34"/>
      <c r="B86" s="39"/>
      <c r="C86" s="34"/>
      <c r="D86" s="4"/>
      <c r="E86" s="36">
        <f t="shared" si="15"/>
        <v>0</v>
      </c>
      <c r="F86" s="33"/>
      <c r="G86" s="33"/>
      <c r="H86" s="33"/>
      <c r="I86" s="33"/>
      <c r="J86" s="37"/>
      <c r="K86" s="34"/>
      <c r="L86" s="34"/>
      <c r="M86" s="34"/>
      <c r="N86" s="34"/>
      <c r="O86" s="38"/>
      <c r="P86" s="24"/>
      <c r="Q86" s="24"/>
      <c r="R86" s="17"/>
      <c r="S86" s="31"/>
      <c r="U86" s="29"/>
      <c r="W86" s="31"/>
      <c r="X86" s="40"/>
      <c r="Y86" s="41"/>
      <c r="Z86" s="43"/>
    </row>
    <row r="87" spans="1:26" s="30" customFormat="1" x14ac:dyDescent="0.15">
      <c r="A87" s="34"/>
      <c r="B87" s="39"/>
      <c r="C87" s="34"/>
      <c r="D87" s="4"/>
      <c r="E87" s="36">
        <f t="shared" si="15"/>
        <v>0</v>
      </c>
      <c r="F87" s="33"/>
      <c r="G87" s="33"/>
      <c r="H87" s="33"/>
      <c r="I87" s="33"/>
      <c r="J87" s="37"/>
      <c r="K87" s="34"/>
      <c r="L87" s="34"/>
      <c r="M87" s="34"/>
      <c r="N87" s="34"/>
      <c r="O87" s="38"/>
      <c r="P87" s="24"/>
      <c r="Q87" s="24"/>
      <c r="R87" s="17"/>
      <c r="S87" s="31"/>
      <c r="U87" s="29"/>
      <c r="W87" s="31"/>
      <c r="X87" s="40"/>
      <c r="Y87" s="41"/>
      <c r="Z87" s="43"/>
    </row>
    <row r="88" spans="1:26" s="30" customFormat="1" x14ac:dyDescent="0.15">
      <c r="A88" s="34"/>
      <c r="B88" s="39"/>
      <c r="C88" s="34"/>
      <c r="D88" s="4"/>
      <c r="E88" s="36">
        <f t="shared" si="15"/>
        <v>0</v>
      </c>
      <c r="F88" s="33"/>
      <c r="G88" s="33"/>
      <c r="H88" s="33"/>
      <c r="I88" s="33"/>
      <c r="J88" s="37"/>
      <c r="K88" s="34"/>
      <c r="L88" s="34"/>
      <c r="M88" s="34"/>
      <c r="N88" s="34"/>
      <c r="O88" s="38"/>
      <c r="P88" s="24"/>
      <c r="Q88" s="24"/>
      <c r="R88" s="17"/>
      <c r="S88" s="31"/>
      <c r="U88" s="29"/>
      <c r="W88" s="31"/>
      <c r="X88" s="40"/>
      <c r="Y88" s="41"/>
      <c r="Z88" s="43"/>
    </row>
    <row r="89" spans="1:26" s="30" customFormat="1" x14ac:dyDescent="0.15">
      <c r="A89" s="34"/>
      <c r="B89" s="39"/>
      <c r="C89" s="34"/>
      <c r="D89" s="4"/>
      <c r="E89" s="36">
        <f t="shared" si="15"/>
        <v>0</v>
      </c>
      <c r="F89" s="33"/>
      <c r="G89" s="33"/>
      <c r="H89" s="33"/>
      <c r="I89" s="33"/>
      <c r="J89" s="37"/>
      <c r="K89" s="34"/>
      <c r="L89" s="34"/>
      <c r="M89" s="34"/>
      <c r="N89" s="34"/>
      <c r="O89" s="38"/>
      <c r="P89" s="24"/>
      <c r="Q89" s="24"/>
      <c r="R89" s="17"/>
      <c r="S89" s="31"/>
      <c r="U89" s="29"/>
      <c r="W89" s="31"/>
      <c r="X89" s="40"/>
      <c r="Y89" s="41"/>
      <c r="Z89" s="43"/>
    </row>
    <row r="90" spans="1:26" s="30" customFormat="1" x14ac:dyDescent="0.15">
      <c r="A90" s="34"/>
      <c r="B90" s="39"/>
      <c r="C90" s="34"/>
      <c r="D90" s="4"/>
      <c r="E90" s="36">
        <f t="shared" si="15"/>
        <v>0</v>
      </c>
      <c r="F90" s="33"/>
      <c r="G90" s="33"/>
      <c r="H90" s="33"/>
      <c r="I90" s="33"/>
      <c r="J90" s="37"/>
      <c r="K90" s="34"/>
      <c r="L90" s="34"/>
      <c r="M90" s="34"/>
      <c r="N90" s="34"/>
      <c r="O90" s="38"/>
      <c r="P90" s="24"/>
      <c r="Q90" s="24"/>
      <c r="R90" s="17"/>
      <c r="S90" s="31"/>
      <c r="U90" s="29"/>
      <c r="W90" s="31"/>
      <c r="X90" s="40"/>
      <c r="Y90" s="41"/>
      <c r="Z90" s="43"/>
    </row>
    <row r="91" spans="1:26" s="30" customFormat="1" x14ac:dyDescent="0.15">
      <c r="A91" s="34"/>
      <c r="B91" s="39"/>
      <c r="C91" s="34"/>
      <c r="D91" s="4"/>
      <c r="E91" s="36">
        <f t="shared" si="15"/>
        <v>0</v>
      </c>
      <c r="F91" s="33"/>
      <c r="G91" s="33"/>
      <c r="H91" s="33"/>
      <c r="I91" s="33"/>
      <c r="J91" s="37"/>
      <c r="K91" s="34"/>
      <c r="L91" s="34"/>
      <c r="M91" s="34"/>
      <c r="N91" s="34"/>
      <c r="O91" s="38"/>
      <c r="P91" s="24"/>
      <c r="Q91" s="24"/>
      <c r="R91" s="17"/>
      <c r="S91" s="31"/>
      <c r="U91" s="29"/>
      <c r="W91" s="31"/>
      <c r="X91" s="40"/>
      <c r="Y91" s="41"/>
      <c r="Z91" s="43"/>
    </row>
    <row r="92" spans="1:26" s="30" customFormat="1" x14ac:dyDescent="0.15">
      <c r="A92" s="34"/>
      <c r="B92" s="39"/>
      <c r="C92" s="34"/>
      <c r="D92" s="4"/>
      <c r="E92" s="36">
        <f t="shared" si="15"/>
        <v>0</v>
      </c>
      <c r="F92" s="33"/>
      <c r="G92" s="33"/>
      <c r="H92" s="33"/>
      <c r="I92" s="33"/>
      <c r="J92" s="37"/>
      <c r="K92" s="34"/>
      <c r="L92" s="34"/>
      <c r="M92" s="34"/>
      <c r="N92" s="34"/>
      <c r="O92" s="38"/>
      <c r="P92" s="24"/>
      <c r="Q92" s="24"/>
      <c r="R92" s="17"/>
      <c r="S92" s="31"/>
      <c r="U92" s="29"/>
      <c r="W92" s="31"/>
      <c r="X92" s="40"/>
      <c r="Y92" s="41"/>
      <c r="Z92" s="43"/>
    </row>
    <row r="93" spans="1:26" s="30" customFormat="1" x14ac:dyDescent="0.15">
      <c r="A93" s="34"/>
      <c r="B93" s="39"/>
      <c r="C93" s="34"/>
      <c r="D93" s="4"/>
      <c r="E93" s="36">
        <f t="shared" si="15"/>
        <v>0</v>
      </c>
      <c r="F93" s="33"/>
      <c r="G93" s="33"/>
      <c r="H93" s="33"/>
      <c r="I93" s="33"/>
      <c r="J93" s="37"/>
      <c r="K93" s="34"/>
      <c r="L93" s="34"/>
      <c r="M93" s="34"/>
      <c r="N93" s="34"/>
      <c r="O93" s="38"/>
      <c r="P93" s="24"/>
      <c r="Q93" s="24"/>
      <c r="R93" s="17"/>
      <c r="S93" s="31"/>
      <c r="U93" s="29"/>
      <c r="W93" s="31"/>
      <c r="X93" s="40"/>
      <c r="Y93" s="41"/>
      <c r="Z93" s="43"/>
    </row>
    <row r="94" spans="1:26" s="30" customFormat="1" x14ac:dyDescent="0.15">
      <c r="A94" s="34"/>
      <c r="B94" s="39"/>
      <c r="C94" s="34"/>
      <c r="D94" s="4"/>
      <c r="E94" s="36">
        <f t="shared" si="15"/>
        <v>0</v>
      </c>
      <c r="F94" s="33"/>
      <c r="G94" s="33"/>
      <c r="H94" s="33"/>
      <c r="I94" s="33"/>
      <c r="J94" s="37"/>
      <c r="K94" s="34"/>
      <c r="L94" s="34"/>
      <c r="M94" s="34"/>
      <c r="N94" s="34"/>
      <c r="O94" s="38"/>
      <c r="P94" s="24"/>
      <c r="Q94" s="24"/>
      <c r="R94" s="17"/>
      <c r="S94" s="31"/>
      <c r="U94" s="29"/>
      <c r="W94" s="31"/>
      <c r="X94" s="40"/>
      <c r="Y94" s="41"/>
      <c r="Z94" s="43"/>
    </row>
    <row r="95" spans="1:26" s="30" customFormat="1" x14ac:dyDescent="0.15">
      <c r="A95" s="34"/>
      <c r="B95" s="39"/>
      <c r="C95" s="34"/>
      <c r="D95" s="4"/>
      <c r="E95" s="36">
        <f t="shared" si="15"/>
        <v>0</v>
      </c>
      <c r="F95" s="33"/>
      <c r="G95" s="33"/>
      <c r="H95" s="33"/>
      <c r="I95" s="33"/>
      <c r="J95" s="37"/>
      <c r="K95" s="34"/>
      <c r="L95" s="34"/>
      <c r="M95" s="34"/>
      <c r="N95" s="34"/>
      <c r="O95" s="38"/>
      <c r="P95" s="24"/>
      <c r="Q95" s="24"/>
      <c r="R95" s="17"/>
      <c r="S95" s="31"/>
      <c r="U95" s="29"/>
      <c r="W95" s="31"/>
      <c r="X95" s="40"/>
      <c r="Y95" s="41"/>
      <c r="Z95" s="43"/>
    </row>
    <row r="96" spans="1:26" s="30" customFormat="1" x14ac:dyDescent="0.15">
      <c r="A96" s="34"/>
      <c r="B96" s="39"/>
      <c r="C96" s="34"/>
      <c r="D96" s="4"/>
      <c r="E96" s="36">
        <f t="shared" si="15"/>
        <v>0</v>
      </c>
      <c r="F96" s="33"/>
      <c r="G96" s="33"/>
      <c r="H96" s="33"/>
      <c r="I96" s="33"/>
      <c r="J96" s="37"/>
      <c r="K96" s="34"/>
      <c r="L96" s="34"/>
      <c r="M96" s="34"/>
      <c r="N96" s="34"/>
      <c r="O96" s="38"/>
      <c r="P96" s="24"/>
      <c r="Q96" s="24"/>
      <c r="R96" s="17"/>
      <c r="S96" s="31"/>
      <c r="U96" s="29"/>
      <c r="W96" s="31"/>
      <c r="X96" s="40"/>
      <c r="Y96" s="41"/>
      <c r="Z96" s="43"/>
    </row>
    <row r="97" spans="1:26" s="30" customFormat="1" x14ac:dyDescent="0.15">
      <c r="A97" s="34"/>
      <c r="B97" s="39"/>
      <c r="C97" s="34"/>
      <c r="D97" s="4"/>
      <c r="E97" s="36">
        <f t="shared" si="15"/>
        <v>0</v>
      </c>
      <c r="F97" s="33"/>
      <c r="G97" s="33"/>
      <c r="H97" s="33"/>
      <c r="I97" s="33"/>
      <c r="J97" s="37"/>
      <c r="K97" s="34"/>
      <c r="L97" s="34"/>
      <c r="M97" s="34"/>
      <c r="N97" s="34"/>
      <c r="O97" s="38"/>
      <c r="P97" s="24"/>
      <c r="Q97" s="24"/>
      <c r="R97" s="17"/>
      <c r="S97" s="31"/>
      <c r="U97" s="29"/>
      <c r="W97" s="31"/>
      <c r="X97" s="40"/>
      <c r="Y97" s="41"/>
      <c r="Z97" s="43"/>
    </row>
    <row r="98" spans="1:26" s="30" customFormat="1" x14ac:dyDescent="0.15">
      <c r="A98" s="34"/>
      <c r="B98" s="39"/>
      <c r="C98" s="34"/>
      <c r="D98" s="4"/>
      <c r="E98" s="36">
        <f t="shared" si="15"/>
        <v>0</v>
      </c>
      <c r="F98" s="33"/>
      <c r="G98" s="33"/>
      <c r="H98" s="33"/>
      <c r="I98" s="33"/>
      <c r="J98" s="37"/>
      <c r="K98" s="34"/>
      <c r="L98" s="34"/>
      <c r="M98" s="34"/>
      <c r="N98" s="34"/>
      <c r="O98" s="38"/>
      <c r="P98" s="24"/>
      <c r="Q98" s="24"/>
      <c r="R98" s="17"/>
      <c r="S98" s="31"/>
      <c r="U98" s="29"/>
      <c r="W98" s="31"/>
      <c r="X98" s="40"/>
      <c r="Y98" s="41"/>
      <c r="Z98" s="43"/>
    </row>
    <row r="99" spans="1:26" s="30" customFormat="1" x14ac:dyDescent="0.15">
      <c r="A99" s="34"/>
      <c r="B99" s="39"/>
      <c r="C99" s="34"/>
      <c r="D99" s="4"/>
      <c r="E99" s="36">
        <f t="shared" si="15"/>
        <v>0</v>
      </c>
      <c r="F99" s="33"/>
      <c r="G99" s="33"/>
      <c r="H99" s="33"/>
      <c r="I99" s="33"/>
      <c r="J99" s="37"/>
      <c r="K99" s="34"/>
      <c r="L99" s="34"/>
      <c r="M99" s="34"/>
      <c r="N99" s="34"/>
      <c r="O99" s="38"/>
      <c r="P99" s="24"/>
      <c r="Q99" s="24"/>
      <c r="R99" s="17"/>
      <c r="S99" s="31"/>
      <c r="U99" s="29"/>
      <c r="W99" s="31"/>
      <c r="X99" s="40"/>
      <c r="Y99" s="41"/>
      <c r="Z99" s="43"/>
    </row>
    <row r="100" spans="1:26" s="30" customFormat="1" x14ac:dyDescent="0.15">
      <c r="A100" s="34"/>
      <c r="B100" s="39"/>
      <c r="C100" s="34"/>
      <c r="D100" s="4"/>
      <c r="E100" s="36">
        <f t="shared" si="15"/>
        <v>0</v>
      </c>
      <c r="F100" s="33"/>
      <c r="G100" s="33"/>
      <c r="H100" s="33"/>
      <c r="I100" s="33"/>
      <c r="J100" s="37"/>
      <c r="K100" s="34"/>
      <c r="L100" s="34"/>
      <c r="M100" s="34"/>
      <c r="N100" s="34"/>
      <c r="O100" s="38"/>
      <c r="P100" s="24"/>
      <c r="Q100" s="24"/>
      <c r="R100" s="17"/>
      <c r="S100" s="31"/>
      <c r="U100" s="29"/>
      <c r="W100" s="31"/>
      <c r="X100" s="40"/>
      <c r="Y100" s="41"/>
      <c r="Z100" s="43"/>
    </row>
    <row r="101" spans="1:26" s="30" customFormat="1" x14ac:dyDescent="0.15">
      <c r="A101" s="34"/>
      <c r="B101" s="39"/>
      <c r="C101" s="34"/>
      <c r="D101" s="4"/>
      <c r="E101" s="17"/>
      <c r="F101" s="33"/>
      <c r="G101" s="33"/>
      <c r="H101" s="33"/>
      <c r="I101" s="33"/>
      <c r="J101" s="37"/>
      <c r="K101" s="34"/>
      <c r="L101" s="34"/>
      <c r="M101" s="34"/>
      <c r="N101" s="34"/>
      <c r="O101" s="38"/>
      <c r="P101" s="24"/>
      <c r="Q101" s="24"/>
      <c r="R101" s="17"/>
      <c r="S101" s="31"/>
      <c r="U101" s="29"/>
      <c r="W101" s="31"/>
      <c r="X101" s="29"/>
      <c r="Z101" s="31"/>
    </row>
    <row r="102" spans="1:26" s="30" customFormat="1" x14ac:dyDescent="0.15">
      <c r="A102" s="34"/>
      <c r="B102" s="39"/>
      <c r="C102" s="34"/>
      <c r="D102" s="4"/>
      <c r="E102" s="17"/>
      <c r="F102" s="33"/>
      <c r="G102" s="33"/>
      <c r="H102" s="33"/>
      <c r="I102" s="33"/>
      <c r="J102" s="37"/>
      <c r="K102" s="34"/>
      <c r="L102" s="34"/>
      <c r="M102" s="34"/>
      <c r="N102" s="34"/>
      <c r="O102" s="38"/>
      <c r="P102" s="24"/>
      <c r="Q102" s="24"/>
      <c r="R102" s="17"/>
      <c r="S102" s="31"/>
      <c r="U102" s="29"/>
      <c r="W102" s="31"/>
      <c r="X102" s="29"/>
      <c r="Z102" s="31"/>
    </row>
    <row r="103" spans="1:26" s="30" customFormat="1" x14ac:dyDescent="0.15">
      <c r="A103" s="34"/>
      <c r="B103" s="39"/>
      <c r="C103" s="34"/>
      <c r="D103" s="4"/>
      <c r="E103" s="17"/>
      <c r="F103" s="33"/>
      <c r="G103" s="33"/>
      <c r="H103" s="33"/>
      <c r="I103" s="33"/>
      <c r="J103" s="37"/>
      <c r="K103" s="34"/>
      <c r="L103" s="34"/>
      <c r="M103" s="34"/>
      <c r="N103" s="34"/>
      <c r="O103" s="38"/>
      <c r="P103" s="24"/>
      <c r="Q103" s="24"/>
      <c r="R103" s="17"/>
      <c r="S103" s="31"/>
      <c r="U103" s="29"/>
      <c r="W103" s="31"/>
      <c r="X103" s="29"/>
      <c r="Z103" s="31"/>
    </row>
    <row r="104" spans="1:26" s="30" customFormat="1" x14ac:dyDescent="0.15">
      <c r="A104" s="34"/>
      <c r="B104" s="39"/>
      <c r="C104" s="34"/>
      <c r="D104" s="4"/>
      <c r="E104" s="17"/>
      <c r="F104" s="33"/>
      <c r="G104" s="33"/>
      <c r="H104" s="33"/>
      <c r="I104" s="33"/>
      <c r="J104" s="37"/>
      <c r="K104" s="34"/>
      <c r="L104" s="34"/>
      <c r="M104" s="34"/>
      <c r="N104" s="34"/>
      <c r="O104" s="38"/>
      <c r="P104" s="24"/>
      <c r="Q104" s="24"/>
      <c r="R104" s="17"/>
      <c r="S104" s="31"/>
      <c r="U104" s="29"/>
      <c r="W104" s="31"/>
      <c r="X104" s="29"/>
      <c r="Z104" s="31"/>
    </row>
    <row r="105" spans="1:26" s="30" customFormat="1" x14ac:dyDescent="0.15">
      <c r="A105" s="34"/>
      <c r="B105" s="39"/>
      <c r="C105" s="34"/>
      <c r="D105" s="4"/>
      <c r="E105" s="17"/>
      <c r="F105" s="33"/>
      <c r="G105" s="33"/>
      <c r="H105" s="33"/>
      <c r="I105" s="33"/>
      <c r="J105" s="37"/>
      <c r="K105" s="34"/>
      <c r="L105" s="34"/>
      <c r="M105" s="34"/>
      <c r="N105" s="34"/>
      <c r="O105" s="38"/>
      <c r="P105" s="24"/>
      <c r="Q105" s="24"/>
      <c r="R105" s="17"/>
      <c r="S105" s="31"/>
      <c r="U105" s="29"/>
      <c r="W105" s="31"/>
      <c r="X105" s="29"/>
      <c r="Z105" s="31"/>
    </row>
    <row r="106" spans="1:26" s="30" customFormat="1" x14ac:dyDescent="0.15">
      <c r="A106" s="34"/>
      <c r="B106" s="39"/>
      <c r="C106" s="34"/>
      <c r="D106" s="4"/>
      <c r="E106" s="17"/>
      <c r="F106" s="33"/>
      <c r="G106" s="33"/>
      <c r="H106" s="33"/>
      <c r="I106" s="33"/>
      <c r="J106" s="37"/>
      <c r="K106" s="34"/>
      <c r="L106" s="34"/>
      <c r="M106" s="34"/>
      <c r="N106" s="34"/>
      <c r="O106" s="38"/>
      <c r="P106" s="24"/>
      <c r="Q106" s="24"/>
      <c r="R106" s="17"/>
      <c r="S106" s="31"/>
      <c r="U106" s="29"/>
      <c r="W106" s="31"/>
      <c r="X106" s="29"/>
      <c r="Z106" s="31"/>
    </row>
    <row r="107" spans="1:26" s="30" customFormat="1" x14ac:dyDescent="0.15">
      <c r="A107" s="34"/>
      <c r="B107" s="39"/>
      <c r="C107" s="34"/>
      <c r="D107" s="4"/>
      <c r="E107" s="17"/>
      <c r="F107" s="33"/>
      <c r="G107" s="33"/>
      <c r="H107" s="33"/>
      <c r="I107" s="33"/>
      <c r="J107" s="37"/>
      <c r="K107" s="34"/>
      <c r="L107" s="34"/>
      <c r="M107" s="34"/>
      <c r="N107" s="34"/>
      <c r="O107" s="38"/>
      <c r="P107" s="24"/>
      <c r="Q107" s="24"/>
      <c r="R107" s="17"/>
      <c r="S107" s="31"/>
      <c r="U107" s="29"/>
      <c r="W107" s="31"/>
      <c r="X107" s="29"/>
      <c r="Z107" s="31"/>
    </row>
    <row r="108" spans="1:26" s="30" customFormat="1" x14ac:dyDescent="0.15">
      <c r="A108" s="34"/>
      <c r="B108" s="39"/>
      <c r="C108" s="34"/>
      <c r="D108" s="4"/>
      <c r="E108" s="17"/>
      <c r="F108" s="33"/>
      <c r="G108" s="33"/>
      <c r="H108" s="33"/>
      <c r="I108" s="33"/>
      <c r="J108" s="37"/>
      <c r="K108" s="34"/>
      <c r="L108" s="34"/>
      <c r="M108" s="34"/>
      <c r="N108" s="34"/>
      <c r="O108" s="38"/>
      <c r="P108" s="24"/>
      <c r="Q108" s="24"/>
      <c r="R108" s="17"/>
      <c r="S108" s="31"/>
      <c r="U108" s="29"/>
      <c r="W108" s="31"/>
      <c r="X108" s="29"/>
      <c r="Z108" s="31"/>
    </row>
    <row r="109" spans="1:26" s="30" customFormat="1" x14ac:dyDescent="0.15">
      <c r="A109" s="34"/>
      <c r="B109" s="39"/>
      <c r="C109" s="34"/>
      <c r="D109" s="4"/>
      <c r="E109" s="17"/>
      <c r="F109" s="33"/>
      <c r="G109" s="33"/>
      <c r="H109" s="33"/>
      <c r="I109" s="33"/>
      <c r="J109" s="37"/>
      <c r="K109" s="34"/>
      <c r="L109" s="34"/>
      <c r="M109" s="34"/>
      <c r="N109" s="34"/>
      <c r="O109" s="38"/>
      <c r="P109" s="24"/>
      <c r="Q109" s="24"/>
      <c r="R109" s="17"/>
      <c r="S109" s="31"/>
      <c r="U109" s="29"/>
      <c r="W109" s="31"/>
      <c r="X109" s="29"/>
      <c r="Z109" s="31"/>
    </row>
    <row r="110" spans="1:26" s="30" customFormat="1" x14ac:dyDescent="0.15">
      <c r="A110" s="34"/>
      <c r="B110" s="39"/>
      <c r="C110" s="34"/>
      <c r="D110" s="4"/>
      <c r="E110" s="17"/>
      <c r="F110" s="33"/>
      <c r="G110" s="33"/>
      <c r="H110" s="33"/>
      <c r="I110" s="33"/>
      <c r="J110" s="37"/>
      <c r="K110" s="34"/>
      <c r="L110" s="34"/>
      <c r="M110" s="34"/>
      <c r="N110" s="34"/>
      <c r="O110" s="38"/>
      <c r="P110" s="24"/>
      <c r="Q110" s="24"/>
      <c r="R110" s="17"/>
      <c r="S110" s="31"/>
      <c r="U110" s="29"/>
      <c r="W110" s="31"/>
      <c r="X110" s="29"/>
      <c r="Z110" s="31"/>
    </row>
    <row r="111" spans="1:26" s="30" customFormat="1" x14ac:dyDescent="0.15">
      <c r="A111" s="34"/>
      <c r="B111" s="39"/>
      <c r="C111" s="34"/>
      <c r="D111" s="4"/>
      <c r="E111" s="17"/>
      <c r="F111" s="33"/>
      <c r="G111" s="33"/>
      <c r="H111" s="33"/>
      <c r="I111" s="33"/>
      <c r="J111" s="37"/>
      <c r="K111" s="34"/>
      <c r="L111" s="34"/>
      <c r="M111" s="34"/>
      <c r="N111" s="34"/>
      <c r="O111" s="38"/>
      <c r="P111" s="24"/>
      <c r="Q111" s="24"/>
      <c r="R111" s="17"/>
      <c r="S111" s="31"/>
      <c r="U111" s="29"/>
      <c r="W111" s="31"/>
      <c r="X111" s="29"/>
      <c r="Z111" s="31"/>
    </row>
    <row r="112" spans="1:26" s="30" customFormat="1" x14ac:dyDescent="0.15">
      <c r="A112" s="34"/>
      <c r="B112" s="39"/>
      <c r="C112" s="34"/>
      <c r="D112" s="4"/>
      <c r="E112" s="17"/>
      <c r="F112" s="33"/>
      <c r="G112" s="33"/>
      <c r="H112" s="33"/>
      <c r="I112" s="33"/>
      <c r="J112" s="37"/>
      <c r="K112" s="34"/>
      <c r="L112" s="34"/>
      <c r="M112" s="34"/>
      <c r="N112" s="34"/>
      <c r="O112" s="38"/>
      <c r="P112" s="24"/>
      <c r="Q112" s="24"/>
      <c r="R112" s="17"/>
      <c r="S112" s="31"/>
      <c r="U112" s="29"/>
      <c r="W112" s="31"/>
      <c r="X112" s="29"/>
      <c r="Z112" s="31"/>
    </row>
    <row r="113" spans="1:26" s="30" customFormat="1" x14ac:dyDescent="0.15">
      <c r="A113" s="34"/>
      <c r="B113" s="39"/>
      <c r="C113" s="34"/>
      <c r="D113" s="4"/>
      <c r="E113" s="17"/>
      <c r="F113" s="33"/>
      <c r="G113" s="33"/>
      <c r="H113" s="33"/>
      <c r="I113" s="33"/>
      <c r="J113" s="37"/>
      <c r="K113" s="34"/>
      <c r="L113" s="34"/>
      <c r="M113" s="34"/>
      <c r="N113" s="34"/>
      <c r="O113" s="38"/>
      <c r="P113" s="24"/>
      <c r="Q113" s="24"/>
      <c r="R113" s="17"/>
      <c r="S113" s="31"/>
      <c r="U113" s="29"/>
      <c r="W113" s="31"/>
      <c r="X113" s="29"/>
      <c r="Z113" s="31"/>
    </row>
    <row r="114" spans="1:26" s="30" customFormat="1" x14ac:dyDescent="0.15">
      <c r="A114" s="34"/>
      <c r="B114" s="39"/>
      <c r="C114" s="34"/>
      <c r="D114" s="4"/>
      <c r="E114" s="17"/>
      <c r="F114" s="33"/>
      <c r="G114" s="33"/>
      <c r="H114" s="33"/>
      <c r="I114" s="33"/>
      <c r="J114" s="37"/>
      <c r="K114" s="34"/>
      <c r="L114" s="34"/>
      <c r="M114" s="34"/>
      <c r="N114" s="34"/>
      <c r="O114" s="38"/>
      <c r="P114" s="24"/>
      <c r="Q114" s="24"/>
      <c r="R114" s="17"/>
      <c r="S114" s="31"/>
      <c r="U114" s="29"/>
      <c r="W114" s="31"/>
      <c r="X114" s="29"/>
      <c r="Z114" s="31"/>
    </row>
    <row r="115" spans="1:26" s="30" customFormat="1" x14ac:dyDescent="0.15">
      <c r="A115" s="34"/>
      <c r="B115" s="39"/>
      <c r="C115" s="34"/>
      <c r="D115" s="4"/>
      <c r="E115" s="17"/>
      <c r="F115" s="33"/>
      <c r="G115" s="33"/>
      <c r="H115" s="33"/>
      <c r="I115" s="33"/>
      <c r="J115" s="37"/>
      <c r="K115" s="34"/>
      <c r="L115" s="34"/>
      <c r="M115" s="34"/>
      <c r="N115" s="34"/>
      <c r="O115" s="38"/>
      <c r="P115" s="24"/>
      <c r="Q115" s="24"/>
      <c r="R115" s="17"/>
      <c r="S115" s="31"/>
      <c r="U115" s="29"/>
      <c r="W115" s="31"/>
      <c r="X115" s="29"/>
      <c r="Z115" s="31"/>
    </row>
    <row r="116" spans="1:26" s="30" customFormat="1" x14ac:dyDescent="0.15">
      <c r="A116" s="34"/>
      <c r="B116" s="39"/>
      <c r="C116" s="34"/>
      <c r="D116" s="4"/>
      <c r="E116" s="17"/>
      <c r="F116" s="33"/>
      <c r="G116" s="33"/>
      <c r="H116" s="33"/>
      <c r="I116" s="33"/>
      <c r="J116" s="37"/>
      <c r="K116" s="34"/>
      <c r="L116" s="34"/>
      <c r="M116" s="34"/>
      <c r="N116" s="34"/>
      <c r="O116" s="38"/>
      <c r="P116" s="24"/>
      <c r="Q116" s="24"/>
      <c r="R116" s="17"/>
      <c r="S116" s="31"/>
      <c r="U116" s="29"/>
      <c r="W116" s="31"/>
      <c r="X116" s="29"/>
      <c r="Z116" s="31"/>
    </row>
    <row r="117" spans="1:26" s="30" customFormat="1" x14ac:dyDescent="0.15">
      <c r="A117" s="34"/>
      <c r="B117" s="39"/>
      <c r="C117" s="34"/>
      <c r="D117" s="4"/>
      <c r="E117" s="17"/>
      <c r="F117" s="33"/>
      <c r="G117" s="33"/>
      <c r="H117" s="33"/>
      <c r="I117" s="33"/>
      <c r="J117" s="37"/>
      <c r="K117" s="34"/>
      <c r="L117" s="34"/>
      <c r="M117" s="34"/>
      <c r="N117" s="34"/>
      <c r="O117" s="38"/>
      <c r="P117" s="24"/>
      <c r="Q117" s="24"/>
      <c r="R117" s="17"/>
      <c r="S117" s="31"/>
      <c r="U117" s="29"/>
      <c r="W117" s="31"/>
      <c r="X117" s="29"/>
      <c r="Z117" s="31"/>
    </row>
    <row r="118" spans="1:26" s="30" customFormat="1" x14ac:dyDescent="0.15">
      <c r="A118" s="34"/>
      <c r="B118" s="39"/>
      <c r="C118" s="34"/>
      <c r="D118" s="4"/>
      <c r="E118" s="17"/>
      <c r="F118" s="33"/>
      <c r="G118" s="33"/>
      <c r="H118" s="33"/>
      <c r="I118" s="33"/>
      <c r="J118" s="37"/>
      <c r="K118" s="34"/>
      <c r="L118" s="34"/>
      <c r="M118" s="34"/>
      <c r="N118" s="34"/>
      <c r="O118" s="38"/>
      <c r="P118" s="24"/>
      <c r="Q118" s="24"/>
      <c r="R118" s="17"/>
      <c r="S118" s="31"/>
      <c r="U118" s="29"/>
      <c r="W118" s="31"/>
      <c r="X118" s="29"/>
      <c r="Z118" s="31"/>
    </row>
    <row r="119" spans="1:26" s="30" customFormat="1" x14ac:dyDescent="0.15">
      <c r="A119" s="34"/>
      <c r="B119" s="39"/>
      <c r="C119" s="34"/>
      <c r="D119" s="4"/>
      <c r="E119" s="17"/>
      <c r="F119" s="33"/>
      <c r="G119" s="33"/>
      <c r="H119" s="33"/>
      <c r="I119" s="33"/>
      <c r="J119" s="37"/>
      <c r="K119" s="34"/>
      <c r="L119" s="34"/>
      <c r="M119" s="34"/>
      <c r="N119" s="34"/>
      <c r="O119" s="38"/>
      <c r="P119" s="24"/>
      <c r="Q119" s="24"/>
      <c r="R119" s="17"/>
      <c r="S119" s="31"/>
      <c r="U119" s="29"/>
      <c r="W119" s="31"/>
      <c r="X119" s="29"/>
      <c r="Z119" s="31"/>
    </row>
    <row r="120" spans="1:26" s="30" customFormat="1" x14ac:dyDescent="0.15">
      <c r="A120" s="34"/>
      <c r="B120" s="39"/>
      <c r="C120" s="34"/>
      <c r="D120" s="4"/>
      <c r="E120" s="17"/>
      <c r="F120" s="33"/>
      <c r="G120" s="33"/>
      <c r="H120" s="33"/>
      <c r="I120" s="33"/>
      <c r="J120" s="37"/>
      <c r="K120" s="34"/>
      <c r="L120" s="34"/>
      <c r="M120" s="34"/>
      <c r="N120" s="34"/>
      <c r="O120" s="38"/>
      <c r="P120" s="24"/>
      <c r="Q120" s="24"/>
      <c r="R120" s="17"/>
      <c r="S120" s="31"/>
      <c r="U120" s="29"/>
      <c r="W120" s="31"/>
      <c r="X120" s="29"/>
      <c r="Z120" s="31"/>
    </row>
    <row r="121" spans="1:26" s="30" customFormat="1" x14ac:dyDescent="0.15">
      <c r="A121" s="34"/>
      <c r="B121" s="39"/>
      <c r="C121" s="34"/>
      <c r="D121" s="4"/>
      <c r="E121" s="17"/>
      <c r="F121" s="33"/>
      <c r="G121" s="33"/>
      <c r="H121" s="33"/>
      <c r="I121" s="33"/>
      <c r="J121" s="37"/>
      <c r="K121" s="34"/>
      <c r="L121" s="34"/>
      <c r="M121" s="34"/>
      <c r="N121" s="34"/>
      <c r="O121" s="38"/>
      <c r="P121" s="24"/>
      <c r="Q121" s="24"/>
      <c r="R121" s="17"/>
      <c r="S121" s="31"/>
      <c r="U121" s="29"/>
      <c r="W121" s="31"/>
      <c r="X121" s="29"/>
      <c r="Z121" s="31"/>
    </row>
    <row r="122" spans="1:26" s="30" customFormat="1" x14ac:dyDescent="0.15">
      <c r="A122" s="34"/>
      <c r="B122" s="39"/>
      <c r="C122" s="34"/>
      <c r="D122" s="4"/>
      <c r="E122" s="17"/>
      <c r="F122" s="33"/>
      <c r="G122" s="33"/>
      <c r="H122" s="33"/>
      <c r="I122" s="33"/>
      <c r="J122" s="37"/>
      <c r="K122" s="34"/>
      <c r="L122" s="34"/>
      <c r="M122" s="34"/>
      <c r="N122" s="34"/>
      <c r="O122" s="38"/>
      <c r="P122" s="24"/>
      <c r="Q122" s="24"/>
      <c r="R122" s="17"/>
      <c r="S122" s="31"/>
      <c r="U122" s="29"/>
      <c r="W122" s="31"/>
      <c r="X122" s="29"/>
      <c r="Z122" s="31"/>
    </row>
    <row r="123" spans="1:26" s="30" customFormat="1" x14ac:dyDescent="0.15">
      <c r="A123" s="34"/>
      <c r="B123" s="39"/>
      <c r="C123" s="34"/>
      <c r="D123" s="4"/>
      <c r="E123" s="17"/>
      <c r="F123" s="33"/>
      <c r="G123" s="33"/>
      <c r="H123" s="33"/>
      <c r="I123" s="33"/>
      <c r="J123" s="37"/>
      <c r="K123" s="34"/>
      <c r="L123" s="34"/>
      <c r="M123" s="34"/>
      <c r="N123" s="34"/>
      <c r="O123" s="38"/>
      <c r="P123" s="24"/>
      <c r="Q123" s="24"/>
      <c r="R123" s="17"/>
      <c r="S123" s="31"/>
      <c r="U123" s="29"/>
      <c r="W123" s="31"/>
      <c r="X123" s="29"/>
      <c r="Z123" s="31"/>
    </row>
    <row r="124" spans="1:26" s="30" customFormat="1" x14ac:dyDescent="0.15">
      <c r="A124" s="34"/>
      <c r="B124" s="39"/>
      <c r="C124" s="34"/>
      <c r="D124" s="4"/>
      <c r="E124" s="17"/>
      <c r="F124" s="33"/>
      <c r="G124" s="33"/>
      <c r="H124" s="33"/>
      <c r="I124" s="33"/>
      <c r="J124" s="37"/>
      <c r="K124" s="34"/>
      <c r="L124" s="34"/>
      <c r="M124" s="34"/>
      <c r="N124" s="34"/>
      <c r="O124" s="38"/>
      <c r="P124" s="24"/>
      <c r="Q124" s="24"/>
      <c r="R124" s="17"/>
      <c r="S124" s="31"/>
      <c r="U124" s="29"/>
      <c r="W124" s="31"/>
      <c r="X124" s="29"/>
      <c r="Z124" s="31"/>
    </row>
    <row r="125" spans="1:26" s="30" customFormat="1" x14ac:dyDescent="0.15">
      <c r="A125" s="34"/>
      <c r="B125" s="39"/>
      <c r="C125" s="34"/>
      <c r="D125" s="4"/>
      <c r="E125" s="17"/>
      <c r="F125" s="33"/>
      <c r="G125" s="33"/>
      <c r="H125" s="33"/>
      <c r="I125" s="33"/>
      <c r="J125" s="37"/>
      <c r="K125" s="34"/>
      <c r="L125" s="34"/>
      <c r="M125" s="34"/>
      <c r="N125" s="34"/>
      <c r="O125" s="38"/>
      <c r="P125" s="24"/>
      <c r="Q125" s="24"/>
      <c r="R125" s="17"/>
      <c r="S125" s="31"/>
      <c r="U125" s="29"/>
      <c r="W125" s="31"/>
      <c r="X125" s="29"/>
      <c r="Z125" s="31"/>
    </row>
    <row r="126" spans="1:26" s="30" customFormat="1" x14ac:dyDescent="0.15">
      <c r="A126" s="34"/>
      <c r="B126" s="39"/>
      <c r="C126" s="34"/>
      <c r="D126" s="4"/>
      <c r="E126" s="17"/>
      <c r="F126" s="33"/>
      <c r="G126" s="33"/>
      <c r="H126" s="33"/>
      <c r="I126" s="33"/>
      <c r="J126" s="37"/>
      <c r="K126" s="34"/>
      <c r="L126" s="34"/>
      <c r="M126" s="34"/>
      <c r="N126" s="34"/>
      <c r="O126" s="38"/>
      <c r="P126" s="24"/>
      <c r="Q126" s="24"/>
      <c r="R126" s="17"/>
      <c r="S126" s="31"/>
      <c r="U126" s="29"/>
      <c r="W126" s="31"/>
      <c r="X126" s="29"/>
      <c r="Z126" s="31"/>
    </row>
    <row r="127" spans="1:26" s="30" customFormat="1" x14ac:dyDescent="0.15">
      <c r="A127" s="34"/>
      <c r="B127" s="39"/>
      <c r="C127" s="34"/>
      <c r="D127" s="4"/>
      <c r="E127" s="17"/>
      <c r="F127" s="33"/>
      <c r="G127" s="33"/>
      <c r="H127" s="33"/>
      <c r="I127" s="33"/>
      <c r="J127" s="37"/>
      <c r="K127" s="34"/>
      <c r="L127" s="34"/>
      <c r="M127" s="34"/>
      <c r="N127" s="34"/>
      <c r="O127" s="38"/>
      <c r="P127" s="24"/>
      <c r="Q127" s="24"/>
      <c r="R127" s="17"/>
      <c r="S127" s="31"/>
      <c r="U127" s="29"/>
      <c r="W127" s="31"/>
      <c r="X127" s="29"/>
      <c r="Z127" s="31"/>
    </row>
    <row r="128" spans="1:26" s="30" customFormat="1" x14ac:dyDescent="0.15">
      <c r="A128" s="34"/>
      <c r="B128" s="39"/>
      <c r="C128" s="34"/>
      <c r="D128" s="4"/>
      <c r="E128" s="17"/>
      <c r="F128" s="33"/>
      <c r="G128" s="33"/>
      <c r="H128" s="33"/>
      <c r="I128" s="33"/>
      <c r="J128" s="37"/>
      <c r="K128" s="34"/>
      <c r="L128" s="34"/>
      <c r="M128" s="34"/>
      <c r="N128" s="34"/>
      <c r="O128" s="38"/>
      <c r="P128" s="24"/>
      <c r="Q128" s="24"/>
      <c r="R128" s="17"/>
      <c r="S128" s="31"/>
      <c r="U128" s="29"/>
      <c r="W128" s="31"/>
      <c r="X128" s="29"/>
      <c r="Z128" s="31"/>
    </row>
    <row r="129" spans="1:26" s="30" customFormat="1" x14ac:dyDescent="0.15">
      <c r="A129" s="34"/>
      <c r="B129" s="39"/>
      <c r="C129" s="34"/>
      <c r="D129" s="4"/>
      <c r="E129" s="17"/>
      <c r="F129" s="33"/>
      <c r="G129" s="33"/>
      <c r="H129" s="33"/>
      <c r="I129" s="33"/>
      <c r="J129" s="37"/>
      <c r="K129" s="34"/>
      <c r="L129" s="34"/>
      <c r="M129" s="34"/>
      <c r="N129" s="34"/>
      <c r="O129" s="38"/>
      <c r="P129" s="24"/>
      <c r="Q129" s="24"/>
      <c r="R129" s="17"/>
      <c r="S129" s="31"/>
      <c r="U129" s="29"/>
      <c r="W129" s="31"/>
      <c r="X129" s="29"/>
      <c r="Z129" s="31"/>
    </row>
    <row r="130" spans="1:26" s="30" customFormat="1" x14ac:dyDescent="0.15">
      <c r="A130" s="34"/>
      <c r="B130" s="39"/>
      <c r="C130" s="34"/>
      <c r="D130" s="4"/>
      <c r="E130" s="17"/>
      <c r="F130" s="33"/>
      <c r="G130" s="33"/>
      <c r="H130" s="33"/>
      <c r="I130" s="33"/>
      <c r="J130" s="37"/>
      <c r="K130" s="34"/>
      <c r="L130" s="34"/>
      <c r="M130" s="34"/>
      <c r="N130" s="34"/>
      <c r="O130" s="38"/>
      <c r="P130" s="24"/>
      <c r="Q130" s="24"/>
      <c r="R130" s="17"/>
      <c r="S130" s="31"/>
      <c r="U130" s="29"/>
      <c r="W130" s="31"/>
      <c r="X130" s="29"/>
      <c r="Z130" s="31"/>
    </row>
    <row r="131" spans="1:26" s="30" customFormat="1" x14ac:dyDescent="0.15">
      <c r="A131" s="34"/>
      <c r="B131" s="39"/>
      <c r="C131" s="34"/>
      <c r="D131" s="4"/>
      <c r="E131" s="17"/>
      <c r="F131" s="33"/>
      <c r="G131" s="33"/>
      <c r="H131" s="33"/>
      <c r="I131" s="33"/>
      <c r="J131" s="37"/>
      <c r="K131" s="34"/>
      <c r="L131" s="34"/>
      <c r="M131" s="34"/>
      <c r="N131" s="34"/>
      <c r="O131" s="38"/>
      <c r="P131" s="24"/>
      <c r="Q131" s="24"/>
      <c r="R131" s="17"/>
      <c r="S131" s="31"/>
      <c r="U131" s="29"/>
      <c r="W131" s="31"/>
      <c r="X131" s="29"/>
      <c r="Z131" s="31"/>
    </row>
    <row r="132" spans="1:26" s="30" customFormat="1" x14ac:dyDescent="0.15">
      <c r="A132" s="34"/>
      <c r="B132" s="39"/>
      <c r="C132" s="34"/>
      <c r="D132" s="4"/>
      <c r="E132" s="17"/>
      <c r="F132" s="33"/>
      <c r="G132" s="33"/>
      <c r="H132" s="33"/>
      <c r="I132" s="33"/>
      <c r="J132" s="37"/>
      <c r="K132" s="34"/>
      <c r="L132" s="34"/>
      <c r="M132" s="34"/>
      <c r="N132" s="34"/>
      <c r="O132" s="38"/>
      <c r="P132" s="24"/>
      <c r="Q132" s="24"/>
      <c r="R132" s="17"/>
      <c r="S132" s="31"/>
      <c r="U132" s="29"/>
      <c r="W132" s="31"/>
      <c r="X132" s="29"/>
      <c r="Z132" s="31"/>
    </row>
    <row r="133" spans="1:26" s="30" customFormat="1" x14ac:dyDescent="0.15">
      <c r="A133" s="34"/>
      <c r="B133" s="39"/>
      <c r="C133" s="34"/>
      <c r="D133" s="4"/>
      <c r="E133" s="17"/>
      <c r="F133" s="33"/>
      <c r="G133" s="33"/>
      <c r="H133" s="33"/>
      <c r="I133" s="33"/>
      <c r="J133" s="37"/>
      <c r="K133" s="34"/>
      <c r="L133" s="34"/>
      <c r="M133" s="34"/>
      <c r="N133" s="34"/>
      <c r="O133" s="38"/>
      <c r="P133" s="24"/>
      <c r="Q133" s="24"/>
      <c r="R133" s="17"/>
      <c r="S133" s="31"/>
      <c r="U133" s="29"/>
      <c r="W133" s="31"/>
      <c r="X133" s="29"/>
      <c r="Z133" s="31"/>
    </row>
    <row r="134" spans="1:26" s="30" customFormat="1" x14ac:dyDescent="0.15">
      <c r="A134" s="34"/>
      <c r="B134" s="39"/>
      <c r="C134" s="34"/>
      <c r="D134" s="4"/>
      <c r="E134" s="17"/>
      <c r="F134" s="33"/>
      <c r="G134" s="33"/>
      <c r="H134" s="33"/>
      <c r="I134" s="33"/>
      <c r="J134" s="37"/>
      <c r="K134" s="34"/>
      <c r="L134" s="34"/>
      <c r="M134" s="34"/>
      <c r="N134" s="34"/>
      <c r="O134" s="38"/>
      <c r="P134" s="24"/>
      <c r="Q134" s="24"/>
      <c r="R134" s="17"/>
      <c r="S134" s="31"/>
      <c r="U134" s="29"/>
      <c r="W134" s="31"/>
      <c r="X134" s="29"/>
      <c r="Z134" s="31"/>
    </row>
    <row r="135" spans="1:26" s="30" customFormat="1" x14ac:dyDescent="0.15">
      <c r="A135" s="34"/>
      <c r="B135" s="39"/>
      <c r="C135" s="34"/>
      <c r="D135" s="4"/>
      <c r="E135" s="17"/>
      <c r="F135" s="33"/>
      <c r="G135" s="33"/>
      <c r="H135" s="33"/>
      <c r="I135" s="33"/>
      <c r="J135" s="37"/>
      <c r="K135" s="34"/>
      <c r="L135" s="34"/>
      <c r="M135" s="34"/>
      <c r="N135" s="34"/>
      <c r="O135" s="38"/>
      <c r="P135" s="24"/>
      <c r="Q135" s="24"/>
      <c r="R135" s="17"/>
      <c r="S135" s="31"/>
      <c r="U135" s="29"/>
      <c r="W135" s="31"/>
      <c r="X135" s="29"/>
      <c r="Z135" s="31"/>
    </row>
    <row r="136" spans="1:26" s="30" customFormat="1" x14ac:dyDescent="0.15">
      <c r="A136" s="34"/>
      <c r="B136" s="39"/>
      <c r="C136" s="34"/>
      <c r="D136" s="4"/>
      <c r="E136" s="17"/>
      <c r="F136" s="33"/>
      <c r="G136" s="33"/>
      <c r="H136" s="33"/>
      <c r="I136" s="33"/>
      <c r="J136" s="37"/>
      <c r="K136" s="34"/>
      <c r="L136" s="34"/>
      <c r="M136" s="34"/>
      <c r="N136" s="34"/>
      <c r="O136" s="38"/>
      <c r="P136" s="24"/>
      <c r="Q136" s="24"/>
      <c r="R136" s="17"/>
      <c r="S136" s="31"/>
      <c r="U136" s="29"/>
      <c r="W136" s="31"/>
      <c r="X136" s="29"/>
      <c r="Z136" s="31"/>
    </row>
    <row r="137" spans="1:26" s="30" customFormat="1" x14ac:dyDescent="0.15">
      <c r="A137" s="34"/>
      <c r="B137" s="39"/>
      <c r="C137" s="34"/>
      <c r="D137" s="4"/>
      <c r="E137" s="17"/>
      <c r="F137" s="33"/>
      <c r="G137" s="33"/>
      <c r="H137" s="33"/>
      <c r="I137" s="33"/>
      <c r="J137" s="37"/>
      <c r="K137" s="34"/>
      <c r="L137" s="34"/>
      <c r="M137" s="34"/>
      <c r="N137" s="34"/>
      <c r="O137" s="38"/>
      <c r="P137" s="24"/>
      <c r="Q137" s="24"/>
      <c r="R137" s="17"/>
      <c r="S137" s="31"/>
      <c r="U137" s="29"/>
      <c r="W137" s="31"/>
      <c r="X137" s="29"/>
      <c r="Z137" s="31"/>
    </row>
    <row r="138" spans="1:26" s="30" customFormat="1" x14ac:dyDescent="0.15">
      <c r="A138" s="34"/>
      <c r="B138" s="39"/>
      <c r="C138" s="34"/>
      <c r="D138" s="4"/>
      <c r="E138" s="17"/>
      <c r="F138" s="33"/>
      <c r="G138" s="33"/>
      <c r="H138" s="33"/>
      <c r="I138" s="33"/>
      <c r="J138" s="37"/>
      <c r="K138" s="34"/>
      <c r="L138" s="34"/>
      <c r="M138" s="34"/>
      <c r="N138" s="34"/>
      <c r="O138" s="38"/>
      <c r="P138" s="24"/>
      <c r="Q138" s="24"/>
      <c r="R138" s="17"/>
      <c r="S138" s="31"/>
      <c r="U138" s="29"/>
      <c r="W138" s="31"/>
      <c r="X138" s="29"/>
      <c r="Z138" s="31"/>
    </row>
    <row r="139" spans="1:26" s="30" customFormat="1" x14ac:dyDescent="0.15">
      <c r="A139" s="34"/>
      <c r="B139" s="39"/>
      <c r="C139" s="34"/>
      <c r="D139" s="4"/>
      <c r="E139" s="17"/>
      <c r="F139" s="33"/>
      <c r="G139" s="33"/>
      <c r="H139" s="33"/>
      <c r="I139" s="33"/>
      <c r="J139" s="37"/>
      <c r="K139" s="34"/>
      <c r="L139" s="34"/>
      <c r="M139" s="34"/>
      <c r="N139" s="34"/>
      <c r="O139" s="38"/>
      <c r="P139" s="24"/>
      <c r="Q139" s="24"/>
      <c r="R139" s="17"/>
      <c r="S139" s="31"/>
      <c r="U139" s="29"/>
      <c r="W139" s="31"/>
      <c r="X139" s="29"/>
      <c r="Z139" s="31"/>
    </row>
    <row r="140" spans="1:26" s="30" customFormat="1" x14ac:dyDescent="0.15">
      <c r="A140" s="34"/>
      <c r="B140" s="39"/>
      <c r="C140" s="34"/>
      <c r="D140" s="4"/>
      <c r="E140" s="17"/>
      <c r="F140" s="33"/>
      <c r="G140" s="33"/>
      <c r="H140" s="33"/>
      <c r="I140" s="33"/>
      <c r="J140" s="37"/>
      <c r="K140" s="34"/>
      <c r="L140" s="34"/>
      <c r="M140" s="34"/>
      <c r="N140" s="34"/>
      <c r="O140" s="38"/>
      <c r="P140" s="24"/>
      <c r="Q140" s="24"/>
      <c r="R140" s="17"/>
      <c r="S140" s="31"/>
      <c r="U140" s="29"/>
      <c r="W140" s="31"/>
      <c r="X140" s="29"/>
      <c r="Z140" s="31"/>
    </row>
    <row r="141" spans="1:26" s="30" customFormat="1" x14ac:dyDescent="0.15">
      <c r="A141" s="34"/>
      <c r="B141" s="39"/>
      <c r="C141" s="34"/>
      <c r="D141" s="4"/>
      <c r="E141" s="17"/>
      <c r="F141" s="33"/>
      <c r="G141" s="33"/>
      <c r="H141" s="33"/>
      <c r="I141" s="33"/>
      <c r="J141" s="37"/>
      <c r="K141" s="34"/>
      <c r="L141" s="34"/>
      <c r="M141" s="34"/>
      <c r="N141" s="34"/>
      <c r="O141" s="38"/>
      <c r="P141" s="24"/>
      <c r="Q141" s="24"/>
      <c r="R141" s="17"/>
      <c r="S141" s="31"/>
      <c r="U141" s="29"/>
      <c r="W141" s="31"/>
      <c r="X141" s="29"/>
      <c r="Z141" s="31"/>
    </row>
    <row r="142" spans="1:26" s="30" customFormat="1" x14ac:dyDescent="0.15">
      <c r="A142" s="34"/>
      <c r="B142" s="39"/>
      <c r="C142" s="34"/>
      <c r="D142" s="4"/>
      <c r="E142" s="17"/>
      <c r="F142" s="33"/>
      <c r="G142" s="33"/>
      <c r="H142" s="33"/>
      <c r="I142" s="33"/>
      <c r="J142" s="37"/>
      <c r="K142" s="34"/>
      <c r="L142" s="34"/>
      <c r="M142" s="34"/>
      <c r="N142" s="34"/>
      <c r="O142" s="38"/>
      <c r="P142" s="24"/>
      <c r="Q142" s="24"/>
      <c r="R142" s="17"/>
      <c r="S142" s="31"/>
      <c r="U142" s="29"/>
      <c r="W142" s="31"/>
      <c r="X142" s="29"/>
      <c r="Z142" s="31"/>
    </row>
    <row r="143" spans="1:26" s="30" customFormat="1" x14ac:dyDescent="0.15">
      <c r="A143" s="34"/>
      <c r="B143" s="39"/>
      <c r="C143" s="34"/>
      <c r="D143" s="4"/>
      <c r="E143" s="17"/>
      <c r="F143" s="33"/>
      <c r="G143" s="33"/>
      <c r="H143" s="33"/>
      <c r="I143" s="33"/>
      <c r="J143" s="37"/>
      <c r="K143" s="34"/>
      <c r="L143" s="34"/>
      <c r="M143" s="34"/>
      <c r="N143" s="34"/>
      <c r="O143" s="38"/>
      <c r="P143" s="24"/>
      <c r="Q143" s="24"/>
      <c r="R143" s="17"/>
      <c r="S143" s="31"/>
      <c r="U143" s="29"/>
      <c r="W143" s="31"/>
      <c r="X143" s="29"/>
      <c r="Z143" s="31"/>
    </row>
    <row r="144" spans="1:26" s="30" customFormat="1" x14ac:dyDescent="0.15">
      <c r="A144" s="34"/>
      <c r="B144" s="39"/>
      <c r="C144" s="34"/>
      <c r="D144" s="4"/>
      <c r="E144" s="17"/>
      <c r="F144" s="33"/>
      <c r="G144" s="33"/>
      <c r="H144" s="33"/>
      <c r="I144" s="33"/>
      <c r="J144" s="37"/>
      <c r="K144" s="34"/>
      <c r="L144" s="34"/>
      <c r="M144" s="34"/>
      <c r="N144" s="34"/>
      <c r="O144" s="38"/>
      <c r="P144" s="24"/>
      <c r="Q144" s="24"/>
      <c r="R144" s="17"/>
      <c r="S144" s="31"/>
      <c r="U144" s="29"/>
      <c r="W144" s="31"/>
      <c r="X144" s="29"/>
      <c r="Z144" s="31"/>
    </row>
    <row r="145" spans="1:26" s="30" customFormat="1" x14ac:dyDescent="0.15">
      <c r="A145" s="34"/>
      <c r="B145" s="39"/>
      <c r="C145" s="34"/>
      <c r="D145" s="4"/>
      <c r="E145" s="17"/>
      <c r="F145" s="33"/>
      <c r="G145" s="33"/>
      <c r="H145" s="33"/>
      <c r="I145" s="33"/>
      <c r="J145" s="37"/>
      <c r="K145" s="34"/>
      <c r="L145" s="34"/>
      <c r="M145" s="34"/>
      <c r="N145" s="34"/>
      <c r="O145" s="38"/>
      <c r="P145" s="24"/>
      <c r="Q145" s="24"/>
      <c r="R145" s="17"/>
      <c r="S145" s="31"/>
      <c r="U145" s="29"/>
      <c r="W145" s="31"/>
      <c r="X145" s="29"/>
      <c r="Z145" s="31"/>
    </row>
    <row r="146" spans="1:26" s="30" customFormat="1" x14ac:dyDescent="0.15">
      <c r="A146" s="34"/>
      <c r="B146" s="39"/>
      <c r="C146" s="34"/>
      <c r="D146" s="4"/>
      <c r="E146" s="17"/>
      <c r="F146" s="33"/>
      <c r="G146" s="33"/>
      <c r="H146" s="33"/>
      <c r="I146" s="33"/>
      <c r="J146" s="37"/>
      <c r="K146" s="34"/>
      <c r="L146" s="34"/>
      <c r="M146" s="34"/>
      <c r="N146" s="34"/>
      <c r="O146" s="38"/>
      <c r="P146" s="24"/>
      <c r="Q146" s="24"/>
      <c r="R146" s="17"/>
      <c r="S146" s="31"/>
      <c r="U146" s="29"/>
      <c r="W146" s="31"/>
      <c r="X146" s="29"/>
      <c r="Z146" s="31"/>
    </row>
    <row r="147" spans="1:26" s="30" customFormat="1" x14ac:dyDescent="0.15">
      <c r="A147" s="34"/>
      <c r="B147" s="39"/>
      <c r="C147" s="34"/>
      <c r="D147" s="4"/>
      <c r="E147" s="17"/>
      <c r="F147" s="33"/>
      <c r="G147" s="33"/>
      <c r="H147" s="33"/>
      <c r="I147" s="33"/>
      <c r="J147" s="37"/>
      <c r="K147" s="34"/>
      <c r="L147" s="34"/>
      <c r="M147" s="34"/>
      <c r="N147" s="34"/>
      <c r="O147" s="38"/>
      <c r="P147" s="24"/>
      <c r="Q147" s="24"/>
      <c r="R147" s="17"/>
      <c r="S147" s="31"/>
      <c r="U147" s="29"/>
      <c r="W147" s="31"/>
      <c r="X147" s="29"/>
      <c r="Z147" s="31"/>
    </row>
    <row r="148" spans="1:26" s="30" customFormat="1" x14ac:dyDescent="0.15">
      <c r="A148" s="34"/>
      <c r="B148" s="39"/>
      <c r="C148" s="34"/>
      <c r="D148" s="4"/>
      <c r="E148" s="17"/>
      <c r="F148" s="33"/>
      <c r="G148" s="33"/>
      <c r="H148" s="33"/>
      <c r="I148" s="33"/>
      <c r="J148" s="37"/>
      <c r="K148" s="34"/>
      <c r="L148" s="34"/>
      <c r="M148" s="34"/>
      <c r="N148" s="34"/>
      <c r="O148" s="38"/>
      <c r="P148" s="24"/>
      <c r="Q148" s="24"/>
      <c r="R148" s="17"/>
      <c r="S148" s="31"/>
      <c r="U148" s="29"/>
      <c r="W148" s="31"/>
      <c r="X148" s="29"/>
      <c r="Z148" s="31"/>
    </row>
    <row r="149" spans="1:26" s="30" customFormat="1" x14ac:dyDescent="0.15">
      <c r="A149" s="34"/>
      <c r="B149" s="39"/>
      <c r="C149" s="34"/>
      <c r="D149" s="4"/>
      <c r="E149" s="17"/>
      <c r="F149" s="33"/>
      <c r="G149" s="33"/>
      <c r="H149" s="33"/>
      <c r="I149" s="33"/>
      <c r="J149" s="37"/>
      <c r="K149" s="34"/>
      <c r="L149" s="34"/>
      <c r="M149" s="34"/>
      <c r="N149" s="34"/>
      <c r="O149" s="38"/>
      <c r="P149" s="24"/>
      <c r="Q149" s="24"/>
      <c r="R149" s="17"/>
      <c r="S149" s="31"/>
      <c r="U149" s="29"/>
      <c r="W149" s="31"/>
      <c r="X149" s="29"/>
      <c r="Z149" s="31"/>
    </row>
    <row r="150" spans="1:26" s="30" customFormat="1" x14ac:dyDescent="0.15">
      <c r="A150" s="34"/>
      <c r="B150" s="39"/>
      <c r="C150" s="34"/>
      <c r="D150" s="4"/>
      <c r="E150" s="17"/>
      <c r="F150" s="33"/>
      <c r="G150" s="33"/>
      <c r="H150" s="33"/>
      <c r="I150" s="33"/>
      <c r="J150" s="37"/>
      <c r="K150" s="34"/>
      <c r="L150" s="34"/>
      <c r="M150" s="34"/>
      <c r="N150" s="34"/>
      <c r="O150" s="38"/>
      <c r="P150" s="24"/>
      <c r="Q150" s="24"/>
      <c r="R150" s="17"/>
      <c r="S150" s="31"/>
      <c r="U150" s="29"/>
      <c r="W150" s="31"/>
      <c r="X150" s="29"/>
      <c r="Z150" s="31"/>
    </row>
    <row r="151" spans="1:26" s="30" customFormat="1" x14ac:dyDescent="0.15">
      <c r="A151" s="34"/>
      <c r="B151" s="39"/>
      <c r="C151" s="34"/>
      <c r="D151" s="4"/>
      <c r="E151" s="17"/>
      <c r="F151" s="33"/>
      <c r="G151" s="33"/>
      <c r="H151" s="33"/>
      <c r="I151" s="33"/>
      <c r="J151" s="37"/>
      <c r="K151" s="34"/>
      <c r="L151" s="34"/>
      <c r="M151" s="34"/>
      <c r="N151" s="34"/>
      <c r="O151" s="38"/>
      <c r="P151" s="24"/>
      <c r="Q151" s="24"/>
      <c r="R151" s="17"/>
      <c r="S151" s="31"/>
      <c r="U151" s="29"/>
      <c r="W151" s="31"/>
      <c r="X151" s="29"/>
      <c r="Z151" s="31"/>
    </row>
    <row r="152" spans="1:26" s="30" customFormat="1" x14ac:dyDescent="0.15">
      <c r="A152" s="34"/>
      <c r="B152" s="39"/>
      <c r="C152" s="34"/>
      <c r="D152" s="4"/>
      <c r="E152" s="17"/>
      <c r="F152" s="33"/>
      <c r="G152" s="33"/>
      <c r="H152" s="33"/>
      <c r="I152" s="33"/>
      <c r="J152" s="37"/>
      <c r="K152" s="34"/>
      <c r="L152" s="34"/>
      <c r="M152" s="34"/>
      <c r="N152" s="34"/>
      <c r="O152" s="38"/>
      <c r="P152" s="24"/>
      <c r="Q152" s="24"/>
      <c r="R152" s="17"/>
      <c r="S152" s="31"/>
      <c r="U152" s="29"/>
      <c r="W152" s="31"/>
      <c r="X152" s="29"/>
      <c r="Z152" s="31"/>
    </row>
    <row r="153" spans="1:26" s="30" customFormat="1" x14ac:dyDescent="0.15">
      <c r="A153" s="34"/>
      <c r="B153" s="39"/>
      <c r="C153" s="34"/>
      <c r="D153" s="4"/>
      <c r="E153" s="17"/>
      <c r="F153" s="33"/>
      <c r="G153" s="33"/>
      <c r="H153" s="33"/>
      <c r="I153" s="33"/>
      <c r="J153" s="37"/>
      <c r="K153" s="34"/>
      <c r="L153" s="34"/>
      <c r="M153" s="34"/>
      <c r="N153" s="34"/>
      <c r="O153" s="38"/>
      <c r="P153" s="24"/>
      <c r="Q153" s="24"/>
      <c r="R153" s="17"/>
      <c r="S153" s="31"/>
      <c r="U153" s="29"/>
      <c r="W153" s="31"/>
      <c r="X153" s="29"/>
      <c r="Z153" s="31"/>
    </row>
    <row r="154" spans="1:26" s="30" customFormat="1" x14ac:dyDescent="0.15">
      <c r="A154" s="34"/>
      <c r="B154" s="39"/>
      <c r="C154" s="34"/>
      <c r="D154" s="4"/>
      <c r="E154" s="17"/>
      <c r="F154" s="33"/>
      <c r="G154" s="33"/>
      <c r="H154" s="33"/>
      <c r="I154" s="33"/>
      <c r="J154" s="37"/>
      <c r="K154" s="34"/>
      <c r="L154" s="34"/>
      <c r="M154" s="34"/>
      <c r="N154" s="34"/>
      <c r="O154" s="38"/>
      <c r="P154" s="24"/>
      <c r="Q154" s="24"/>
      <c r="R154" s="17"/>
      <c r="S154" s="31"/>
      <c r="U154" s="29"/>
      <c r="W154" s="31"/>
      <c r="X154" s="29"/>
      <c r="Z154" s="31"/>
    </row>
    <row r="155" spans="1:26" s="30" customFormat="1" x14ac:dyDescent="0.15">
      <c r="A155" s="34"/>
      <c r="B155" s="39"/>
      <c r="C155" s="34"/>
      <c r="D155" s="4"/>
      <c r="E155" s="17"/>
      <c r="F155" s="33"/>
      <c r="G155" s="33"/>
      <c r="H155" s="33"/>
      <c r="I155" s="33"/>
      <c r="J155" s="37"/>
      <c r="K155" s="34"/>
      <c r="L155" s="34"/>
      <c r="M155" s="34"/>
      <c r="N155" s="34"/>
      <c r="O155" s="38"/>
      <c r="P155" s="24"/>
      <c r="Q155" s="24"/>
      <c r="R155" s="17"/>
      <c r="S155" s="31"/>
      <c r="U155" s="29"/>
      <c r="W155" s="31"/>
      <c r="X155" s="29"/>
      <c r="Z155" s="31"/>
    </row>
    <row r="156" spans="1:26" s="30" customFormat="1" x14ac:dyDescent="0.15">
      <c r="A156" s="34"/>
      <c r="B156" s="39"/>
      <c r="C156" s="34"/>
      <c r="D156" s="4"/>
      <c r="E156" s="17"/>
      <c r="F156" s="33"/>
      <c r="G156" s="33"/>
      <c r="H156" s="33"/>
      <c r="I156" s="33"/>
      <c r="J156" s="37"/>
      <c r="K156" s="34"/>
      <c r="L156" s="34"/>
      <c r="M156" s="34"/>
      <c r="N156" s="34"/>
      <c r="O156" s="38"/>
      <c r="P156" s="24"/>
      <c r="Q156" s="24"/>
      <c r="R156" s="17"/>
      <c r="S156" s="31"/>
      <c r="U156" s="29"/>
      <c r="W156" s="31"/>
      <c r="X156" s="29"/>
      <c r="Z156" s="31"/>
    </row>
    <row r="157" spans="1:26" s="30" customFormat="1" x14ac:dyDescent="0.15">
      <c r="A157" s="34"/>
      <c r="B157" s="39"/>
      <c r="C157" s="34"/>
      <c r="D157" s="4"/>
      <c r="E157" s="17"/>
      <c r="F157" s="33"/>
      <c r="G157" s="33"/>
      <c r="H157" s="33"/>
      <c r="I157" s="33"/>
      <c r="J157" s="37"/>
      <c r="K157" s="34"/>
      <c r="L157" s="34"/>
      <c r="M157" s="34"/>
      <c r="N157" s="34"/>
      <c r="O157" s="38"/>
      <c r="P157" s="24"/>
      <c r="Q157" s="24"/>
      <c r="R157" s="17"/>
      <c r="S157" s="31"/>
      <c r="U157" s="29"/>
      <c r="W157" s="31"/>
      <c r="X157" s="29"/>
      <c r="Z157" s="31"/>
    </row>
    <row r="158" spans="1:26" s="30" customFormat="1" x14ac:dyDescent="0.15">
      <c r="A158" s="34"/>
      <c r="B158" s="39"/>
      <c r="C158" s="34"/>
      <c r="D158" s="4"/>
      <c r="E158" s="17"/>
      <c r="F158" s="33"/>
      <c r="G158" s="33"/>
      <c r="H158" s="33"/>
      <c r="I158" s="33"/>
      <c r="J158" s="37"/>
      <c r="K158" s="34"/>
      <c r="L158" s="34"/>
      <c r="M158" s="34"/>
      <c r="N158" s="34"/>
      <c r="O158" s="38"/>
      <c r="P158" s="24"/>
      <c r="Q158" s="24"/>
      <c r="R158" s="17"/>
      <c r="S158" s="31"/>
      <c r="U158" s="29"/>
      <c r="W158" s="31"/>
      <c r="X158" s="29"/>
      <c r="Z158" s="31"/>
    </row>
    <row r="159" spans="1:26" s="30" customFormat="1" x14ac:dyDescent="0.15">
      <c r="A159" s="34"/>
      <c r="B159" s="39"/>
      <c r="C159" s="34"/>
      <c r="D159" s="4"/>
      <c r="E159" s="17"/>
      <c r="F159" s="33"/>
      <c r="G159" s="33"/>
      <c r="H159" s="33"/>
      <c r="I159" s="33"/>
      <c r="J159" s="37"/>
      <c r="K159" s="34"/>
      <c r="L159" s="34"/>
      <c r="M159" s="34"/>
      <c r="N159" s="34"/>
      <c r="O159" s="38"/>
      <c r="P159" s="24"/>
      <c r="Q159" s="24"/>
      <c r="R159" s="17"/>
      <c r="S159" s="31"/>
      <c r="U159" s="29"/>
      <c r="W159" s="31"/>
      <c r="X159" s="29"/>
      <c r="Z159" s="31"/>
    </row>
    <row r="160" spans="1:26" s="30" customFormat="1" x14ac:dyDescent="0.15">
      <c r="A160" s="34"/>
      <c r="B160" s="39"/>
      <c r="C160" s="34"/>
      <c r="D160" s="4"/>
      <c r="E160" s="17"/>
      <c r="F160" s="33"/>
      <c r="G160" s="33"/>
      <c r="H160" s="33"/>
      <c r="I160" s="33"/>
      <c r="J160" s="37"/>
      <c r="K160" s="34"/>
      <c r="L160" s="34"/>
      <c r="M160" s="34"/>
      <c r="N160" s="34"/>
      <c r="O160" s="38"/>
      <c r="P160" s="24"/>
      <c r="Q160" s="24"/>
      <c r="R160" s="17"/>
      <c r="S160" s="31"/>
      <c r="U160" s="29"/>
      <c r="W160" s="31"/>
      <c r="X160" s="29"/>
      <c r="Z160" s="31"/>
    </row>
    <row r="161" spans="1:26" s="30" customFormat="1" x14ac:dyDescent="0.15">
      <c r="A161" s="34"/>
      <c r="B161" s="39"/>
      <c r="C161" s="34"/>
      <c r="D161" s="4"/>
      <c r="E161" s="17"/>
      <c r="F161" s="33"/>
      <c r="G161" s="33"/>
      <c r="H161" s="33"/>
      <c r="I161" s="33"/>
      <c r="J161" s="37"/>
      <c r="K161" s="34"/>
      <c r="L161" s="34"/>
      <c r="M161" s="34"/>
      <c r="N161" s="34"/>
      <c r="O161" s="38"/>
      <c r="P161" s="24"/>
      <c r="Q161" s="24"/>
      <c r="R161" s="17"/>
      <c r="S161" s="31"/>
      <c r="U161" s="29"/>
      <c r="W161" s="31"/>
      <c r="X161" s="29"/>
      <c r="Z161" s="31"/>
    </row>
    <row r="162" spans="1:26" s="30" customFormat="1" x14ac:dyDescent="0.15">
      <c r="A162" s="34"/>
      <c r="B162" s="39"/>
      <c r="C162" s="34"/>
      <c r="D162" s="4"/>
      <c r="E162" s="17"/>
      <c r="F162" s="33"/>
      <c r="G162" s="33"/>
      <c r="H162" s="33"/>
      <c r="I162" s="33"/>
      <c r="J162" s="37"/>
      <c r="K162" s="34"/>
      <c r="L162" s="34"/>
      <c r="M162" s="34"/>
      <c r="N162" s="34"/>
      <c r="O162" s="38"/>
      <c r="P162" s="24"/>
      <c r="Q162" s="24"/>
      <c r="R162" s="17"/>
      <c r="S162" s="31"/>
      <c r="U162" s="29"/>
      <c r="W162" s="31"/>
      <c r="X162" s="29"/>
      <c r="Z162" s="31"/>
    </row>
    <row r="163" spans="1:26" s="30" customFormat="1" x14ac:dyDescent="0.15">
      <c r="A163" s="34"/>
      <c r="B163" s="39"/>
      <c r="C163" s="34"/>
      <c r="D163" s="4"/>
      <c r="E163" s="17"/>
      <c r="F163" s="33"/>
      <c r="G163" s="33"/>
      <c r="H163" s="33"/>
      <c r="I163" s="33"/>
      <c r="J163" s="37"/>
      <c r="K163" s="34"/>
      <c r="L163" s="34"/>
      <c r="M163" s="34"/>
      <c r="N163" s="34"/>
      <c r="O163" s="38"/>
      <c r="P163" s="24"/>
      <c r="Q163" s="24"/>
      <c r="R163" s="17"/>
      <c r="S163" s="31"/>
      <c r="U163" s="29"/>
      <c r="W163" s="31"/>
      <c r="X163" s="29"/>
      <c r="Z163" s="31"/>
    </row>
    <row r="164" spans="1:26" s="30" customFormat="1" x14ac:dyDescent="0.15">
      <c r="A164" s="34"/>
      <c r="B164" s="39"/>
      <c r="C164" s="34"/>
      <c r="D164" s="4"/>
      <c r="E164" s="17"/>
      <c r="F164" s="33"/>
      <c r="G164" s="33"/>
      <c r="H164" s="33"/>
      <c r="I164" s="33"/>
      <c r="J164" s="37"/>
      <c r="K164" s="34"/>
      <c r="L164" s="34"/>
      <c r="M164" s="34"/>
      <c r="N164" s="34"/>
      <c r="O164" s="38"/>
      <c r="P164" s="24"/>
      <c r="Q164" s="24"/>
      <c r="R164" s="17"/>
      <c r="S164" s="31"/>
      <c r="U164" s="29"/>
      <c r="W164" s="31"/>
      <c r="X164" s="29"/>
      <c r="Z164" s="31"/>
    </row>
    <row r="165" spans="1:26" s="30" customFormat="1" x14ac:dyDescent="0.15">
      <c r="A165" s="34"/>
      <c r="B165" s="39"/>
      <c r="C165" s="34"/>
      <c r="D165" s="4"/>
      <c r="E165" s="17"/>
      <c r="F165" s="33"/>
      <c r="G165" s="33"/>
      <c r="H165" s="33"/>
      <c r="I165" s="33"/>
      <c r="J165" s="37"/>
      <c r="K165" s="34"/>
      <c r="L165" s="34"/>
      <c r="M165" s="34"/>
      <c r="N165" s="34"/>
      <c r="O165" s="38"/>
      <c r="P165" s="24"/>
      <c r="Q165" s="24"/>
      <c r="R165" s="17"/>
      <c r="S165" s="31"/>
      <c r="U165" s="29"/>
      <c r="W165" s="31"/>
      <c r="X165" s="29"/>
      <c r="Z165" s="31"/>
    </row>
    <row r="166" spans="1:26" s="30" customFormat="1" x14ac:dyDescent="0.15">
      <c r="A166" s="34"/>
      <c r="B166" s="39"/>
      <c r="C166" s="34"/>
      <c r="D166" s="4"/>
      <c r="E166" s="17"/>
      <c r="F166" s="33"/>
      <c r="G166" s="33"/>
      <c r="H166" s="33"/>
      <c r="I166" s="33"/>
      <c r="J166" s="37"/>
      <c r="K166" s="34"/>
      <c r="L166" s="34"/>
      <c r="M166" s="34"/>
      <c r="N166" s="34"/>
      <c r="O166" s="38"/>
      <c r="P166" s="24"/>
      <c r="Q166" s="24"/>
      <c r="R166" s="17"/>
      <c r="S166" s="31"/>
      <c r="U166" s="29"/>
      <c r="W166" s="31"/>
      <c r="X166" s="29"/>
      <c r="Z166" s="31"/>
    </row>
    <row r="167" spans="1:26" s="30" customFormat="1" x14ac:dyDescent="0.15">
      <c r="A167" s="34"/>
      <c r="B167" s="39"/>
      <c r="C167" s="34"/>
      <c r="D167" s="4"/>
      <c r="E167" s="17"/>
      <c r="F167" s="33"/>
      <c r="G167" s="33"/>
      <c r="H167" s="33"/>
      <c r="I167" s="33"/>
      <c r="J167" s="37"/>
      <c r="K167" s="34"/>
      <c r="L167" s="34"/>
      <c r="M167" s="34"/>
      <c r="N167" s="34"/>
      <c r="O167" s="38"/>
      <c r="P167" s="24"/>
      <c r="Q167" s="24"/>
      <c r="R167" s="17"/>
      <c r="S167" s="31"/>
      <c r="U167" s="29"/>
      <c r="W167" s="31"/>
      <c r="X167" s="29"/>
      <c r="Z167" s="31"/>
    </row>
    <row r="168" spans="1:26" s="30" customFormat="1" x14ac:dyDescent="0.15">
      <c r="A168" s="34"/>
      <c r="B168" s="39"/>
      <c r="C168" s="34"/>
      <c r="D168" s="4"/>
      <c r="E168" s="17"/>
      <c r="F168" s="33"/>
      <c r="G168" s="33"/>
      <c r="H168" s="33"/>
      <c r="I168" s="33"/>
      <c r="J168" s="37"/>
      <c r="K168" s="34"/>
      <c r="L168" s="34"/>
      <c r="M168" s="34"/>
      <c r="N168" s="34"/>
      <c r="O168" s="38"/>
      <c r="P168" s="24"/>
      <c r="Q168" s="24"/>
      <c r="R168" s="17"/>
      <c r="S168" s="31"/>
      <c r="U168" s="29"/>
      <c r="W168" s="31"/>
      <c r="X168" s="29"/>
      <c r="Z168" s="31"/>
    </row>
    <row r="169" spans="1:26" s="30" customFormat="1" x14ac:dyDescent="0.15">
      <c r="A169" s="34"/>
      <c r="B169" s="39"/>
      <c r="C169" s="34"/>
      <c r="D169" s="4"/>
      <c r="E169" s="17"/>
      <c r="F169" s="33"/>
      <c r="G169" s="33"/>
      <c r="H169" s="33"/>
      <c r="I169" s="33"/>
      <c r="J169" s="37"/>
      <c r="K169" s="34"/>
      <c r="L169" s="34"/>
      <c r="M169" s="34"/>
      <c r="N169" s="34"/>
      <c r="O169" s="38"/>
      <c r="P169" s="24"/>
      <c r="Q169" s="24"/>
      <c r="R169" s="17"/>
      <c r="S169" s="31"/>
      <c r="U169" s="29"/>
      <c r="W169" s="31"/>
      <c r="X169" s="29"/>
      <c r="Z169" s="31"/>
    </row>
    <row r="170" spans="1:26" s="30" customFormat="1" x14ac:dyDescent="0.15">
      <c r="A170" s="34"/>
      <c r="B170" s="39"/>
      <c r="C170" s="34"/>
      <c r="D170" s="4"/>
      <c r="E170" s="17"/>
      <c r="F170" s="33"/>
      <c r="G170" s="33"/>
      <c r="H170" s="33"/>
      <c r="I170" s="33"/>
      <c r="J170" s="37"/>
      <c r="K170" s="34"/>
      <c r="L170" s="34"/>
      <c r="M170" s="34"/>
      <c r="N170" s="34"/>
      <c r="O170" s="38"/>
      <c r="P170" s="24"/>
      <c r="Q170" s="24"/>
      <c r="R170" s="17"/>
      <c r="S170" s="31"/>
      <c r="U170" s="29"/>
      <c r="W170" s="31"/>
      <c r="X170" s="29"/>
      <c r="Z170" s="31"/>
    </row>
    <row r="171" spans="1:26" s="30" customFormat="1" x14ac:dyDescent="0.15">
      <c r="A171" s="34"/>
      <c r="B171" s="39"/>
      <c r="C171" s="34"/>
      <c r="D171" s="4"/>
      <c r="E171" s="17"/>
      <c r="F171" s="33"/>
      <c r="G171" s="33"/>
      <c r="H171" s="33"/>
      <c r="I171" s="33"/>
      <c r="J171" s="37"/>
      <c r="K171" s="34"/>
      <c r="L171" s="34"/>
      <c r="M171" s="34"/>
      <c r="N171" s="34"/>
      <c r="O171" s="38"/>
      <c r="P171" s="24"/>
      <c r="Q171" s="24"/>
      <c r="R171" s="17"/>
      <c r="S171" s="31"/>
      <c r="U171" s="29"/>
      <c r="W171" s="31"/>
      <c r="X171" s="29"/>
      <c r="Z171" s="31"/>
    </row>
    <row r="172" spans="1:26" s="30" customFormat="1" x14ac:dyDescent="0.15">
      <c r="A172" s="34"/>
      <c r="B172" s="39"/>
      <c r="C172" s="34"/>
      <c r="D172" s="4"/>
      <c r="E172" s="17"/>
      <c r="F172" s="33"/>
      <c r="G172" s="33"/>
      <c r="H172" s="33"/>
      <c r="I172" s="33"/>
      <c r="J172" s="37"/>
      <c r="K172" s="34"/>
      <c r="L172" s="34"/>
      <c r="M172" s="34"/>
      <c r="N172" s="34"/>
      <c r="O172" s="38"/>
      <c r="P172" s="24"/>
      <c r="Q172" s="24"/>
      <c r="R172" s="17"/>
      <c r="S172" s="31"/>
      <c r="U172" s="29"/>
      <c r="W172" s="31"/>
      <c r="X172" s="29"/>
      <c r="Z172" s="31"/>
    </row>
    <row r="173" spans="1:26" s="30" customFormat="1" x14ac:dyDescent="0.15">
      <c r="A173" s="34"/>
      <c r="B173" s="39"/>
      <c r="C173" s="34"/>
      <c r="D173" s="4"/>
      <c r="E173" s="17"/>
      <c r="F173" s="33"/>
      <c r="G173" s="33"/>
      <c r="H173" s="33"/>
      <c r="I173" s="33"/>
      <c r="J173" s="37"/>
      <c r="K173" s="34"/>
      <c r="L173" s="34"/>
      <c r="M173" s="34"/>
      <c r="N173" s="34"/>
      <c r="O173" s="38"/>
      <c r="P173" s="24"/>
      <c r="Q173" s="24"/>
      <c r="R173" s="17"/>
      <c r="S173" s="31"/>
      <c r="U173" s="29"/>
      <c r="W173" s="31"/>
      <c r="X173" s="29"/>
      <c r="Z173" s="31"/>
    </row>
    <row r="174" spans="1:26" s="30" customFormat="1" x14ac:dyDescent="0.15">
      <c r="A174" s="34"/>
      <c r="B174" s="39"/>
      <c r="C174" s="34"/>
      <c r="D174" s="4"/>
      <c r="E174" s="17"/>
      <c r="F174" s="33"/>
      <c r="G174" s="33"/>
      <c r="H174" s="33"/>
      <c r="I174" s="33"/>
      <c r="J174" s="37"/>
      <c r="K174" s="34"/>
      <c r="L174" s="34"/>
      <c r="M174" s="34"/>
      <c r="N174" s="34"/>
      <c r="O174" s="38"/>
      <c r="P174" s="24"/>
      <c r="Q174" s="24"/>
      <c r="R174" s="17"/>
      <c r="S174" s="31"/>
      <c r="U174" s="29"/>
      <c r="W174" s="31"/>
      <c r="X174" s="29"/>
      <c r="Z174" s="31"/>
    </row>
    <row r="175" spans="1:26" s="30" customFormat="1" x14ac:dyDescent="0.15">
      <c r="A175" s="34"/>
      <c r="B175" s="39"/>
      <c r="C175" s="34"/>
      <c r="D175" s="4"/>
      <c r="E175" s="17"/>
      <c r="F175" s="33"/>
      <c r="G175" s="33"/>
      <c r="H175" s="33"/>
      <c r="I175" s="33"/>
      <c r="J175" s="37"/>
      <c r="K175" s="34"/>
      <c r="L175" s="34"/>
      <c r="M175" s="34"/>
      <c r="N175" s="34"/>
      <c r="O175" s="38"/>
      <c r="P175" s="24"/>
      <c r="Q175" s="24"/>
      <c r="R175" s="17"/>
      <c r="S175" s="31"/>
      <c r="U175" s="29"/>
      <c r="W175" s="31"/>
      <c r="X175" s="29"/>
      <c r="Z175" s="31"/>
    </row>
    <row r="176" spans="1:26" s="30" customFormat="1" x14ac:dyDescent="0.15">
      <c r="A176" s="34"/>
      <c r="B176" s="39"/>
      <c r="C176" s="34"/>
      <c r="D176" s="4"/>
      <c r="E176" s="17"/>
      <c r="F176" s="33"/>
      <c r="G176" s="33"/>
      <c r="H176" s="33"/>
      <c r="I176" s="33"/>
      <c r="J176" s="37"/>
      <c r="K176" s="34"/>
      <c r="L176" s="34"/>
      <c r="M176" s="34"/>
      <c r="N176" s="34"/>
      <c r="O176" s="38"/>
      <c r="P176" s="24"/>
      <c r="Q176" s="24"/>
      <c r="R176" s="17"/>
      <c r="S176" s="31"/>
      <c r="U176" s="29"/>
      <c r="W176" s="31"/>
      <c r="X176" s="29"/>
      <c r="Z176" s="31"/>
    </row>
    <row r="177" spans="1:26" s="30" customFormat="1" x14ac:dyDescent="0.15">
      <c r="A177" s="34"/>
      <c r="B177" s="39"/>
      <c r="C177" s="34"/>
      <c r="D177" s="4"/>
      <c r="E177" s="17"/>
      <c r="F177" s="33"/>
      <c r="G177" s="33"/>
      <c r="H177" s="33"/>
      <c r="I177" s="33"/>
      <c r="J177" s="37"/>
      <c r="K177" s="34"/>
      <c r="L177" s="34"/>
      <c r="M177" s="34"/>
      <c r="N177" s="34"/>
      <c r="O177" s="38"/>
      <c r="P177" s="24"/>
      <c r="Q177" s="24"/>
      <c r="R177" s="17"/>
      <c r="S177" s="31"/>
      <c r="U177" s="29"/>
      <c r="W177" s="31"/>
      <c r="X177" s="29"/>
      <c r="Z177" s="31"/>
    </row>
    <row r="178" spans="1:26" s="30" customFormat="1" x14ac:dyDescent="0.15">
      <c r="A178" s="34"/>
      <c r="B178" s="39"/>
      <c r="C178" s="34"/>
      <c r="D178" s="4"/>
      <c r="E178" s="17"/>
      <c r="F178" s="33"/>
      <c r="G178" s="33"/>
      <c r="H178" s="33"/>
      <c r="I178" s="33"/>
      <c r="J178" s="37"/>
      <c r="K178" s="34"/>
      <c r="L178" s="34"/>
      <c r="M178" s="34"/>
      <c r="N178" s="34"/>
      <c r="O178" s="38"/>
      <c r="P178" s="24"/>
      <c r="Q178" s="24"/>
      <c r="R178" s="17"/>
      <c r="S178" s="31"/>
      <c r="U178" s="29"/>
      <c r="W178" s="31"/>
      <c r="X178" s="29"/>
      <c r="Z178" s="31"/>
    </row>
    <row r="179" spans="1:26" s="30" customFormat="1" x14ac:dyDescent="0.15">
      <c r="A179" s="34"/>
      <c r="B179" s="39"/>
      <c r="C179" s="34"/>
      <c r="D179" s="4"/>
      <c r="E179" s="17"/>
      <c r="F179" s="33"/>
      <c r="G179" s="33"/>
      <c r="H179" s="33"/>
      <c r="I179" s="33"/>
      <c r="J179" s="37"/>
      <c r="K179" s="34"/>
      <c r="L179" s="34"/>
      <c r="M179" s="34"/>
      <c r="N179" s="34"/>
      <c r="O179" s="38"/>
      <c r="P179" s="24"/>
      <c r="Q179" s="24"/>
      <c r="R179" s="17"/>
      <c r="S179" s="31"/>
      <c r="U179" s="29"/>
      <c r="W179" s="31"/>
      <c r="X179" s="29"/>
      <c r="Z179" s="31"/>
    </row>
    <row r="180" spans="1:26" s="30" customFormat="1" x14ac:dyDescent="0.15">
      <c r="A180" s="34"/>
      <c r="B180" s="39"/>
      <c r="C180" s="34"/>
      <c r="D180" s="4"/>
      <c r="E180" s="17"/>
      <c r="F180" s="33"/>
      <c r="G180" s="33"/>
      <c r="H180" s="33"/>
      <c r="I180" s="33"/>
      <c r="J180" s="37"/>
      <c r="K180" s="34"/>
      <c r="L180" s="34"/>
      <c r="M180" s="34"/>
      <c r="N180" s="34"/>
      <c r="O180" s="38"/>
      <c r="P180" s="24"/>
      <c r="Q180" s="24"/>
      <c r="R180" s="17"/>
      <c r="S180" s="31"/>
      <c r="U180" s="29"/>
      <c r="W180" s="31"/>
      <c r="X180" s="29"/>
      <c r="Z180" s="31"/>
    </row>
    <row r="181" spans="1:26" s="30" customFormat="1" x14ac:dyDescent="0.15">
      <c r="A181" s="34"/>
      <c r="B181" s="39"/>
      <c r="C181" s="34"/>
      <c r="D181" s="4"/>
      <c r="E181" s="17"/>
      <c r="F181" s="33"/>
      <c r="G181" s="33"/>
      <c r="H181" s="33"/>
      <c r="I181" s="33"/>
      <c r="J181" s="37"/>
      <c r="K181" s="34"/>
      <c r="L181" s="34"/>
      <c r="M181" s="34"/>
      <c r="N181" s="34"/>
      <c r="O181" s="38"/>
      <c r="P181" s="24"/>
      <c r="Q181" s="24"/>
      <c r="R181" s="17"/>
      <c r="S181" s="31"/>
      <c r="U181" s="29"/>
      <c r="W181" s="31"/>
      <c r="X181" s="29"/>
      <c r="Z181" s="31"/>
    </row>
    <row r="182" spans="1:26" s="30" customFormat="1" x14ac:dyDescent="0.15">
      <c r="A182" s="34"/>
      <c r="B182" s="39"/>
      <c r="C182" s="34"/>
      <c r="D182" s="4"/>
      <c r="E182" s="17"/>
      <c r="F182" s="33"/>
      <c r="G182" s="33"/>
      <c r="H182" s="33"/>
      <c r="I182" s="33"/>
      <c r="J182" s="37"/>
      <c r="K182" s="34"/>
      <c r="L182" s="34"/>
      <c r="M182" s="34"/>
      <c r="N182" s="34"/>
      <c r="O182" s="38"/>
      <c r="P182" s="24"/>
      <c r="Q182" s="24"/>
      <c r="R182" s="17"/>
      <c r="S182" s="31"/>
      <c r="U182" s="29"/>
      <c r="W182" s="31"/>
      <c r="X182" s="29"/>
      <c r="Z182" s="31"/>
    </row>
    <row r="183" spans="1:26" s="30" customFormat="1" x14ac:dyDescent="0.15">
      <c r="A183" s="34"/>
      <c r="B183" s="39"/>
      <c r="C183" s="34"/>
      <c r="D183" s="4"/>
      <c r="E183" s="17"/>
      <c r="F183" s="33"/>
      <c r="G183" s="33"/>
      <c r="H183" s="33"/>
      <c r="I183" s="33"/>
      <c r="J183" s="37"/>
      <c r="K183" s="34"/>
      <c r="L183" s="34"/>
      <c r="M183" s="34"/>
      <c r="N183" s="34"/>
      <c r="O183" s="38"/>
      <c r="P183" s="24"/>
      <c r="Q183" s="24"/>
      <c r="R183" s="17"/>
      <c r="S183" s="31"/>
      <c r="U183" s="29"/>
      <c r="W183" s="31"/>
      <c r="X183" s="29"/>
      <c r="Z183" s="31"/>
    </row>
    <row r="184" spans="1:26" s="30" customFormat="1" x14ac:dyDescent="0.15">
      <c r="A184" s="34"/>
      <c r="B184" s="39"/>
      <c r="C184" s="34"/>
      <c r="D184" s="4"/>
      <c r="E184" s="17"/>
      <c r="F184" s="33"/>
      <c r="G184" s="33"/>
      <c r="H184" s="33"/>
      <c r="I184" s="33"/>
      <c r="J184" s="37"/>
      <c r="K184" s="34"/>
      <c r="L184" s="34"/>
      <c r="M184" s="34"/>
      <c r="N184" s="34"/>
      <c r="O184" s="38"/>
      <c r="P184" s="24"/>
      <c r="Q184" s="24"/>
      <c r="R184" s="17"/>
      <c r="S184" s="31"/>
      <c r="U184" s="29"/>
      <c r="W184" s="31"/>
      <c r="X184" s="29"/>
      <c r="Z184" s="31"/>
    </row>
    <row r="185" spans="1:26" s="30" customFormat="1" x14ac:dyDescent="0.15">
      <c r="A185" s="34"/>
      <c r="B185" s="39"/>
      <c r="C185" s="34"/>
      <c r="D185" s="4"/>
      <c r="E185" s="17"/>
      <c r="F185" s="33"/>
      <c r="G185" s="33"/>
      <c r="H185" s="33"/>
      <c r="I185" s="33"/>
      <c r="J185" s="37"/>
      <c r="K185" s="34"/>
      <c r="L185" s="34"/>
      <c r="M185" s="34"/>
      <c r="N185" s="34"/>
      <c r="O185" s="38"/>
      <c r="P185" s="24"/>
      <c r="Q185" s="24"/>
      <c r="R185" s="17"/>
      <c r="S185" s="31"/>
      <c r="U185" s="29"/>
      <c r="W185" s="31"/>
      <c r="X185" s="29"/>
      <c r="Z185" s="31"/>
    </row>
    <row r="186" spans="1:26" s="30" customFormat="1" x14ac:dyDescent="0.15">
      <c r="A186" s="34"/>
      <c r="B186" s="39"/>
      <c r="C186" s="34"/>
      <c r="D186" s="4"/>
      <c r="E186" s="17"/>
      <c r="F186" s="33"/>
      <c r="G186" s="33"/>
      <c r="H186" s="33"/>
      <c r="I186" s="33"/>
      <c r="J186" s="37"/>
      <c r="K186" s="34"/>
      <c r="L186" s="34"/>
      <c r="M186" s="34"/>
      <c r="N186" s="34"/>
      <c r="O186" s="38"/>
      <c r="P186" s="24"/>
      <c r="Q186" s="24"/>
      <c r="R186" s="17"/>
      <c r="S186" s="31"/>
      <c r="U186" s="29"/>
      <c r="W186" s="31"/>
      <c r="X186" s="29"/>
      <c r="Z186" s="31"/>
    </row>
    <row r="187" spans="1:26" s="30" customFormat="1" x14ac:dyDescent="0.15">
      <c r="A187" s="34"/>
      <c r="B187" s="39"/>
      <c r="C187" s="34"/>
      <c r="D187" s="4"/>
      <c r="E187" s="17"/>
      <c r="F187" s="33"/>
      <c r="G187" s="33"/>
      <c r="H187" s="33"/>
      <c r="I187" s="33"/>
      <c r="J187" s="37"/>
      <c r="K187" s="34"/>
      <c r="L187" s="34"/>
      <c r="M187" s="34"/>
      <c r="N187" s="34"/>
      <c r="O187" s="38"/>
      <c r="P187" s="24"/>
      <c r="Q187" s="24"/>
      <c r="R187" s="17"/>
      <c r="S187" s="31"/>
      <c r="U187" s="29"/>
      <c r="W187" s="31"/>
      <c r="X187" s="29"/>
      <c r="Z187" s="31"/>
    </row>
    <row r="188" spans="1:26" s="30" customFormat="1" x14ac:dyDescent="0.15">
      <c r="A188" s="34"/>
      <c r="B188" s="39"/>
      <c r="C188" s="34"/>
      <c r="D188" s="4"/>
      <c r="E188" s="17"/>
      <c r="F188" s="33"/>
      <c r="G188" s="33"/>
      <c r="H188" s="33"/>
      <c r="I188" s="33"/>
      <c r="J188" s="37"/>
      <c r="K188" s="34"/>
      <c r="L188" s="34"/>
      <c r="M188" s="34"/>
      <c r="N188" s="34"/>
      <c r="O188" s="38"/>
      <c r="P188" s="24"/>
      <c r="Q188" s="24"/>
      <c r="R188" s="17"/>
      <c r="S188" s="31"/>
      <c r="U188" s="29"/>
      <c r="W188" s="31"/>
      <c r="X188" s="29"/>
      <c r="Z188" s="31"/>
    </row>
    <row r="189" spans="1:26" s="30" customFormat="1" x14ac:dyDescent="0.15">
      <c r="A189" s="34"/>
      <c r="B189" s="39"/>
      <c r="C189" s="34"/>
      <c r="D189" s="4"/>
      <c r="E189" s="17"/>
      <c r="F189" s="33"/>
      <c r="G189" s="33"/>
      <c r="H189" s="33"/>
      <c r="I189" s="33"/>
      <c r="J189" s="37"/>
      <c r="K189" s="34"/>
      <c r="L189" s="34"/>
      <c r="M189" s="34"/>
      <c r="N189" s="34"/>
      <c r="O189" s="38"/>
      <c r="P189" s="24"/>
      <c r="Q189" s="24"/>
      <c r="R189" s="17"/>
      <c r="S189" s="31"/>
      <c r="U189" s="29"/>
      <c r="W189" s="31"/>
      <c r="X189" s="29"/>
      <c r="Z189" s="31"/>
    </row>
    <row r="190" spans="1:26" s="30" customFormat="1" x14ac:dyDescent="0.15">
      <c r="A190" s="34"/>
      <c r="B190" s="39"/>
      <c r="C190" s="34"/>
      <c r="D190" s="4"/>
      <c r="E190" s="17"/>
      <c r="F190" s="33"/>
      <c r="G190" s="33"/>
      <c r="H190" s="33"/>
      <c r="I190" s="33"/>
      <c r="J190" s="37"/>
      <c r="K190" s="34"/>
      <c r="L190" s="34"/>
      <c r="M190" s="34"/>
      <c r="N190" s="34"/>
      <c r="O190" s="38"/>
      <c r="P190" s="24"/>
      <c r="Q190" s="24"/>
      <c r="R190" s="17"/>
      <c r="S190" s="31"/>
      <c r="U190" s="29"/>
      <c r="W190" s="31"/>
      <c r="X190" s="29"/>
      <c r="Z190" s="31"/>
    </row>
    <row r="191" spans="1:26" s="30" customFormat="1" x14ac:dyDescent="0.15">
      <c r="A191" s="34"/>
      <c r="B191" s="39"/>
      <c r="C191" s="34"/>
      <c r="D191" s="4"/>
      <c r="E191" s="17"/>
      <c r="F191" s="33"/>
      <c r="G191" s="33"/>
      <c r="H191" s="33"/>
      <c r="I191" s="33"/>
      <c r="J191" s="37"/>
      <c r="K191" s="34"/>
      <c r="L191" s="34"/>
      <c r="M191" s="34"/>
      <c r="N191" s="34"/>
      <c r="O191" s="38"/>
      <c r="P191" s="24"/>
      <c r="Q191" s="24"/>
      <c r="R191" s="17"/>
      <c r="S191" s="31"/>
      <c r="U191" s="29"/>
      <c r="W191" s="31"/>
      <c r="X191" s="29"/>
      <c r="Z191" s="31"/>
    </row>
    <row r="192" spans="1:26" s="30" customFormat="1" x14ac:dyDescent="0.15">
      <c r="A192" s="34"/>
      <c r="B192" s="39"/>
      <c r="C192" s="34"/>
      <c r="D192" s="4"/>
      <c r="E192" s="17"/>
      <c r="F192" s="33"/>
      <c r="G192" s="33"/>
      <c r="H192" s="33"/>
      <c r="I192" s="33"/>
      <c r="J192" s="37"/>
      <c r="K192" s="34"/>
      <c r="L192" s="34"/>
      <c r="M192" s="34"/>
      <c r="N192" s="34"/>
      <c r="O192" s="38"/>
      <c r="P192" s="24"/>
      <c r="Q192" s="24"/>
      <c r="R192" s="17"/>
      <c r="S192" s="31"/>
      <c r="U192" s="29"/>
      <c r="W192" s="31"/>
      <c r="X192" s="29"/>
      <c r="Z192" s="31"/>
    </row>
    <row r="193" spans="1:26" s="30" customFormat="1" x14ac:dyDescent="0.15">
      <c r="A193" s="34"/>
      <c r="B193" s="39"/>
      <c r="C193" s="34"/>
      <c r="D193" s="4"/>
      <c r="E193" s="17"/>
      <c r="F193" s="33"/>
      <c r="G193" s="33"/>
      <c r="H193" s="33"/>
      <c r="I193" s="33"/>
      <c r="J193" s="37"/>
      <c r="K193" s="34"/>
      <c r="L193" s="34"/>
      <c r="M193" s="34"/>
      <c r="N193" s="34"/>
      <c r="O193" s="38"/>
      <c r="P193" s="24"/>
      <c r="Q193" s="24"/>
      <c r="R193" s="17"/>
      <c r="S193" s="31"/>
      <c r="U193" s="29"/>
      <c r="W193" s="31"/>
      <c r="X193" s="29"/>
      <c r="Z193" s="31"/>
    </row>
    <row r="194" spans="1:26" s="30" customFormat="1" x14ac:dyDescent="0.15">
      <c r="A194" s="34"/>
      <c r="B194" s="39"/>
      <c r="C194" s="34"/>
      <c r="D194" s="4"/>
      <c r="E194" s="17"/>
      <c r="F194" s="33"/>
      <c r="G194" s="33"/>
      <c r="H194" s="33"/>
      <c r="I194" s="33"/>
      <c r="J194" s="37"/>
      <c r="K194" s="34"/>
      <c r="L194" s="34"/>
      <c r="M194" s="34"/>
      <c r="N194" s="34"/>
      <c r="O194" s="38"/>
      <c r="P194" s="24"/>
      <c r="Q194" s="24"/>
      <c r="R194" s="17"/>
      <c r="S194" s="31"/>
      <c r="U194" s="29"/>
      <c r="W194" s="31"/>
      <c r="X194" s="29"/>
      <c r="Z194" s="31"/>
    </row>
    <row r="195" spans="1:26" s="30" customFormat="1" x14ac:dyDescent="0.15">
      <c r="A195" s="34"/>
      <c r="B195" s="39"/>
      <c r="C195" s="34"/>
      <c r="D195" s="4"/>
      <c r="E195" s="17"/>
      <c r="F195" s="33"/>
      <c r="G195" s="33"/>
      <c r="H195" s="33"/>
      <c r="I195" s="33"/>
      <c r="J195" s="37"/>
      <c r="K195" s="34"/>
      <c r="L195" s="34"/>
      <c r="M195" s="34"/>
      <c r="N195" s="34"/>
      <c r="O195" s="38"/>
      <c r="P195" s="24"/>
      <c r="Q195" s="24"/>
      <c r="R195" s="17"/>
      <c r="S195" s="31"/>
      <c r="U195" s="29"/>
      <c r="W195" s="31"/>
      <c r="X195" s="29"/>
      <c r="Z195" s="31"/>
    </row>
    <row r="196" spans="1:26" s="30" customFormat="1" x14ac:dyDescent="0.15">
      <c r="A196" s="34"/>
      <c r="B196" s="39"/>
      <c r="C196" s="34"/>
      <c r="D196" s="4"/>
      <c r="E196" s="17"/>
      <c r="F196" s="33"/>
      <c r="G196" s="33"/>
      <c r="H196" s="33"/>
      <c r="I196" s="33"/>
      <c r="J196" s="37"/>
      <c r="K196" s="34"/>
      <c r="L196" s="34"/>
      <c r="M196" s="34"/>
      <c r="N196" s="34"/>
      <c r="O196" s="38"/>
      <c r="P196" s="24"/>
      <c r="Q196" s="24"/>
      <c r="R196" s="17"/>
      <c r="S196" s="31"/>
      <c r="U196" s="29"/>
      <c r="W196" s="31"/>
      <c r="X196" s="29"/>
      <c r="Z196" s="31"/>
    </row>
    <row r="197" spans="1:26" s="30" customFormat="1" x14ac:dyDescent="0.15">
      <c r="A197" s="34"/>
      <c r="B197" s="39"/>
      <c r="C197" s="34"/>
      <c r="D197" s="4"/>
      <c r="E197" s="17"/>
      <c r="F197" s="33"/>
      <c r="G197" s="33"/>
      <c r="H197" s="33"/>
      <c r="I197" s="33"/>
      <c r="J197" s="37"/>
      <c r="K197" s="34"/>
      <c r="L197" s="34"/>
      <c r="M197" s="34"/>
      <c r="N197" s="34"/>
      <c r="O197" s="38"/>
      <c r="P197" s="24"/>
      <c r="Q197" s="24"/>
      <c r="R197" s="17"/>
      <c r="S197" s="31"/>
      <c r="U197" s="29"/>
      <c r="W197" s="31"/>
      <c r="X197" s="29"/>
      <c r="Z197" s="31"/>
    </row>
    <row r="198" spans="1:26" s="30" customFormat="1" x14ac:dyDescent="0.15">
      <c r="A198" s="34"/>
      <c r="B198" s="39"/>
      <c r="C198" s="34"/>
      <c r="D198" s="4"/>
      <c r="E198" s="17"/>
      <c r="F198" s="33"/>
      <c r="G198" s="33"/>
      <c r="H198" s="33"/>
      <c r="I198" s="33"/>
      <c r="J198" s="37"/>
      <c r="K198" s="34"/>
      <c r="L198" s="34"/>
      <c r="M198" s="34"/>
      <c r="N198" s="34"/>
      <c r="O198" s="38"/>
      <c r="P198" s="24"/>
      <c r="Q198" s="24"/>
      <c r="R198" s="17"/>
      <c r="S198" s="31"/>
      <c r="U198" s="29"/>
      <c r="W198" s="31"/>
      <c r="X198" s="29"/>
      <c r="Z198" s="31"/>
    </row>
    <row r="199" spans="1:26" s="30" customFormat="1" x14ac:dyDescent="0.15">
      <c r="A199" s="34"/>
      <c r="B199" s="39"/>
      <c r="C199" s="34"/>
      <c r="D199" s="4"/>
      <c r="E199" s="17"/>
      <c r="F199" s="33"/>
      <c r="G199" s="33"/>
      <c r="H199" s="33"/>
      <c r="I199" s="33"/>
      <c r="J199" s="37"/>
      <c r="K199" s="34"/>
      <c r="L199" s="34"/>
      <c r="M199" s="34"/>
      <c r="N199" s="34"/>
      <c r="O199" s="38"/>
      <c r="P199" s="24"/>
      <c r="Q199" s="24"/>
      <c r="R199" s="17"/>
      <c r="S199" s="31"/>
      <c r="U199" s="29"/>
      <c r="W199" s="31"/>
      <c r="X199" s="29"/>
      <c r="Z199" s="31"/>
    </row>
    <row r="200" spans="1:26" s="30" customFormat="1" x14ac:dyDescent="0.15">
      <c r="A200" s="34"/>
      <c r="B200" s="39"/>
      <c r="C200" s="34"/>
      <c r="D200" s="4"/>
      <c r="E200" s="17"/>
      <c r="F200" s="33"/>
      <c r="G200" s="33"/>
      <c r="H200" s="33"/>
      <c r="I200" s="33"/>
      <c r="J200" s="37"/>
      <c r="K200" s="34"/>
      <c r="L200" s="34"/>
      <c r="M200" s="34"/>
      <c r="N200" s="34"/>
      <c r="O200" s="38"/>
      <c r="P200" s="24"/>
      <c r="Q200" s="24"/>
      <c r="R200" s="17"/>
      <c r="S200" s="31"/>
      <c r="U200" s="29"/>
      <c r="W200" s="31"/>
      <c r="X200" s="29"/>
      <c r="Z200" s="31"/>
    </row>
    <row r="201" spans="1:26" s="30" customFormat="1" x14ac:dyDescent="0.15">
      <c r="A201" s="34"/>
      <c r="B201" s="39"/>
      <c r="C201" s="34"/>
      <c r="D201" s="4"/>
      <c r="E201" s="17"/>
      <c r="F201" s="33"/>
      <c r="G201" s="33"/>
      <c r="H201" s="33"/>
      <c r="I201" s="33"/>
      <c r="J201" s="37"/>
      <c r="K201" s="34"/>
      <c r="L201" s="34"/>
      <c r="M201" s="34"/>
      <c r="N201" s="34"/>
      <c r="O201" s="38"/>
      <c r="P201" s="24"/>
      <c r="Q201" s="24"/>
      <c r="R201" s="17"/>
      <c r="S201" s="31"/>
      <c r="U201" s="29"/>
      <c r="W201" s="31"/>
      <c r="X201" s="29"/>
      <c r="Z201" s="31"/>
    </row>
    <row r="202" spans="1:26" s="30" customFormat="1" x14ac:dyDescent="0.15">
      <c r="A202" s="34"/>
      <c r="B202" s="39"/>
      <c r="C202" s="34"/>
      <c r="D202" s="4"/>
      <c r="E202" s="17"/>
      <c r="F202" s="33"/>
      <c r="G202" s="33"/>
      <c r="H202" s="33"/>
      <c r="I202" s="33"/>
      <c r="J202" s="37"/>
      <c r="K202" s="34"/>
      <c r="L202" s="34"/>
      <c r="M202" s="34"/>
      <c r="N202" s="34"/>
      <c r="O202" s="38"/>
      <c r="P202" s="24"/>
      <c r="Q202" s="24"/>
      <c r="R202" s="17"/>
      <c r="S202" s="31"/>
      <c r="U202" s="29"/>
      <c r="W202" s="31"/>
      <c r="X202" s="29"/>
      <c r="Z202" s="31"/>
    </row>
    <row r="203" spans="1:26" s="30" customFormat="1" x14ac:dyDescent="0.15">
      <c r="A203" s="34"/>
      <c r="B203" s="39"/>
      <c r="C203" s="34"/>
      <c r="D203" s="4"/>
      <c r="E203" s="17"/>
      <c r="F203" s="33"/>
      <c r="G203" s="33"/>
      <c r="H203" s="33"/>
      <c r="I203" s="33"/>
      <c r="J203" s="37"/>
      <c r="K203" s="34"/>
      <c r="L203" s="34"/>
      <c r="M203" s="34"/>
      <c r="N203" s="34"/>
      <c r="O203" s="38"/>
      <c r="P203" s="24"/>
      <c r="Q203" s="24"/>
      <c r="R203" s="17"/>
      <c r="S203" s="31"/>
      <c r="U203" s="29"/>
      <c r="W203" s="31"/>
      <c r="X203" s="29"/>
      <c r="Z203" s="31"/>
    </row>
    <row r="204" spans="1:26" s="30" customFormat="1" x14ac:dyDescent="0.15">
      <c r="A204" s="34"/>
      <c r="B204" s="39"/>
      <c r="C204" s="34"/>
      <c r="D204" s="4"/>
      <c r="E204" s="17"/>
      <c r="F204" s="33"/>
      <c r="G204" s="33"/>
      <c r="H204" s="33"/>
      <c r="I204" s="33"/>
      <c r="J204" s="37"/>
      <c r="K204" s="34"/>
      <c r="L204" s="34"/>
      <c r="M204" s="34"/>
      <c r="N204" s="34"/>
      <c r="O204" s="38"/>
      <c r="P204" s="24"/>
      <c r="Q204" s="24"/>
      <c r="R204" s="17"/>
      <c r="S204" s="31"/>
      <c r="U204" s="29"/>
      <c r="W204" s="31"/>
      <c r="X204" s="29"/>
      <c r="Z204" s="31"/>
    </row>
    <row r="205" spans="1:26" s="30" customFormat="1" x14ac:dyDescent="0.15">
      <c r="A205" s="34"/>
      <c r="B205" s="39"/>
      <c r="C205" s="34"/>
      <c r="D205" s="4"/>
      <c r="E205" s="17"/>
      <c r="F205" s="33"/>
      <c r="G205" s="33"/>
      <c r="H205" s="33"/>
      <c r="I205" s="33"/>
      <c r="J205" s="37"/>
      <c r="K205" s="34"/>
      <c r="L205" s="34"/>
      <c r="M205" s="34"/>
      <c r="N205" s="34"/>
      <c r="O205" s="38"/>
      <c r="P205" s="24"/>
      <c r="Q205" s="24"/>
      <c r="R205" s="17"/>
      <c r="S205" s="31"/>
      <c r="U205" s="29"/>
      <c r="W205" s="31"/>
      <c r="X205" s="29"/>
      <c r="Z205" s="31"/>
    </row>
    <row r="206" spans="1:26" s="30" customFormat="1" x14ac:dyDescent="0.15">
      <c r="A206" s="34"/>
      <c r="B206" s="39"/>
      <c r="C206" s="34"/>
      <c r="D206" s="4"/>
      <c r="E206" s="17"/>
      <c r="F206" s="33"/>
      <c r="G206" s="33"/>
      <c r="H206" s="33"/>
      <c r="I206" s="33"/>
      <c r="J206" s="37"/>
      <c r="K206" s="34"/>
      <c r="L206" s="34"/>
      <c r="M206" s="34"/>
      <c r="N206" s="34"/>
      <c r="O206" s="38"/>
      <c r="P206" s="24"/>
      <c r="Q206" s="24"/>
      <c r="R206" s="17"/>
      <c r="S206" s="31"/>
      <c r="U206" s="29"/>
      <c r="W206" s="31"/>
      <c r="X206" s="29"/>
      <c r="Z206" s="31"/>
    </row>
    <row r="207" spans="1:26" s="30" customFormat="1" x14ac:dyDescent="0.15">
      <c r="A207" s="34"/>
      <c r="B207" s="39"/>
      <c r="C207" s="34"/>
      <c r="D207" s="4"/>
      <c r="E207" s="17"/>
      <c r="F207" s="33"/>
      <c r="G207" s="33"/>
      <c r="H207" s="33"/>
      <c r="I207" s="33"/>
      <c r="J207" s="37"/>
      <c r="K207" s="34"/>
      <c r="L207" s="34"/>
      <c r="M207" s="34"/>
      <c r="N207" s="34"/>
      <c r="O207" s="38"/>
      <c r="P207" s="24"/>
      <c r="Q207" s="24"/>
      <c r="R207" s="17"/>
      <c r="S207" s="31"/>
      <c r="U207" s="29"/>
      <c r="W207" s="31"/>
      <c r="X207" s="29"/>
      <c r="Z207" s="31"/>
    </row>
    <row r="208" spans="1:26" s="30" customFormat="1" x14ac:dyDescent="0.15">
      <c r="A208" s="34"/>
      <c r="B208" s="39"/>
      <c r="C208" s="34"/>
      <c r="D208" s="4"/>
      <c r="E208" s="17"/>
      <c r="F208" s="33"/>
      <c r="G208" s="33"/>
      <c r="H208" s="33"/>
      <c r="I208" s="33"/>
      <c r="J208" s="37"/>
      <c r="K208" s="34"/>
      <c r="L208" s="34"/>
      <c r="M208" s="34"/>
      <c r="N208" s="34"/>
      <c r="O208" s="38"/>
      <c r="P208" s="24"/>
      <c r="Q208" s="24"/>
      <c r="R208" s="17"/>
      <c r="S208" s="31"/>
      <c r="U208" s="29"/>
      <c r="W208" s="31"/>
      <c r="X208" s="29"/>
      <c r="Z208" s="31"/>
    </row>
    <row r="209" spans="1:26" s="30" customFormat="1" x14ac:dyDescent="0.15">
      <c r="A209" s="34"/>
      <c r="B209" s="39"/>
      <c r="C209" s="34"/>
      <c r="D209" s="4"/>
      <c r="E209" s="17"/>
      <c r="F209" s="33"/>
      <c r="G209" s="33"/>
      <c r="H209" s="33"/>
      <c r="I209" s="33"/>
      <c r="J209" s="37"/>
      <c r="K209" s="34"/>
      <c r="L209" s="34"/>
      <c r="M209" s="34"/>
      <c r="N209" s="34"/>
      <c r="O209" s="38"/>
      <c r="P209" s="24"/>
      <c r="Q209" s="24"/>
      <c r="R209" s="17"/>
      <c r="S209" s="31"/>
      <c r="U209" s="29"/>
      <c r="W209" s="31"/>
      <c r="X209" s="29"/>
      <c r="Z209" s="31"/>
    </row>
    <row r="210" spans="1:26" s="30" customFormat="1" x14ac:dyDescent="0.15">
      <c r="A210" s="34"/>
      <c r="B210" s="39"/>
      <c r="C210" s="34"/>
      <c r="D210" s="4"/>
      <c r="E210" s="17"/>
      <c r="F210" s="33"/>
      <c r="G210" s="33"/>
      <c r="H210" s="33"/>
      <c r="I210" s="33"/>
      <c r="J210" s="37"/>
      <c r="K210" s="34"/>
      <c r="L210" s="34"/>
      <c r="M210" s="34"/>
      <c r="N210" s="34"/>
      <c r="O210" s="38"/>
      <c r="P210" s="24"/>
      <c r="Q210" s="24"/>
      <c r="R210" s="17"/>
      <c r="S210" s="31"/>
      <c r="U210" s="29"/>
      <c r="W210" s="31"/>
      <c r="X210" s="29"/>
      <c r="Z210" s="31"/>
    </row>
    <row r="211" spans="1:26" s="30" customFormat="1" x14ac:dyDescent="0.15">
      <c r="A211" s="34"/>
      <c r="B211" s="39"/>
      <c r="C211" s="34"/>
      <c r="D211" s="4"/>
      <c r="E211" s="17"/>
      <c r="F211" s="33"/>
      <c r="G211" s="33"/>
      <c r="H211" s="33"/>
      <c r="I211" s="33"/>
      <c r="J211" s="37"/>
      <c r="K211" s="34"/>
      <c r="L211" s="34"/>
      <c r="M211" s="34"/>
      <c r="N211" s="34"/>
      <c r="O211" s="38"/>
      <c r="P211" s="24"/>
      <c r="Q211" s="24"/>
      <c r="R211" s="17"/>
      <c r="S211" s="31"/>
      <c r="U211" s="29"/>
      <c r="W211" s="31"/>
      <c r="X211" s="29"/>
      <c r="Z211" s="31"/>
    </row>
    <row r="212" spans="1:26" s="30" customFormat="1" x14ac:dyDescent="0.15">
      <c r="A212" s="34"/>
      <c r="B212" s="39"/>
      <c r="C212" s="34"/>
      <c r="D212" s="4"/>
      <c r="E212" s="17"/>
      <c r="F212" s="33"/>
      <c r="G212" s="33"/>
      <c r="H212" s="33"/>
      <c r="I212" s="33"/>
      <c r="J212" s="37"/>
      <c r="K212" s="34"/>
      <c r="L212" s="34"/>
      <c r="M212" s="34"/>
      <c r="N212" s="34"/>
      <c r="O212" s="38"/>
      <c r="P212" s="24"/>
      <c r="Q212" s="24"/>
      <c r="R212" s="17"/>
      <c r="S212" s="31"/>
      <c r="U212" s="29"/>
      <c r="W212" s="31"/>
      <c r="X212" s="29"/>
      <c r="Z212" s="31"/>
    </row>
    <row r="213" spans="1:26" s="30" customFormat="1" x14ac:dyDescent="0.15">
      <c r="A213" s="34"/>
      <c r="B213" s="39"/>
      <c r="C213" s="34"/>
      <c r="D213" s="4"/>
      <c r="E213" s="17"/>
      <c r="F213" s="33"/>
      <c r="G213" s="33"/>
      <c r="H213" s="33"/>
      <c r="I213" s="33"/>
      <c r="J213" s="37"/>
      <c r="K213" s="34"/>
      <c r="L213" s="34"/>
      <c r="M213" s="34"/>
      <c r="N213" s="34"/>
      <c r="O213" s="38"/>
      <c r="P213" s="24"/>
      <c r="Q213" s="24"/>
      <c r="R213" s="17"/>
      <c r="S213" s="31"/>
      <c r="U213" s="29"/>
      <c r="W213" s="31"/>
      <c r="X213" s="29"/>
      <c r="Z213" s="31"/>
    </row>
    <row r="214" spans="1:26" s="30" customFormat="1" x14ac:dyDescent="0.15">
      <c r="A214" s="34"/>
      <c r="B214" s="39"/>
      <c r="C214" s="34"/>
      <c r="D214" s="4"/>
      <c r="E214" s="17"/>
      <c r="F214" s="33"/>
      <c r="G214" s="33"/>
      <c r="H214" s="33"/>
      <c r="I214" s="33"/>
      <c r="J214" s="37"/>
      <c r="K214" s="34"/>
      <c r="L214" s="34"/>
      <c r="M214" s="34"/>
      <c r="N214" s="34"/>
      <c r="O214" s="38"/>
      <c r="P214" s="24"/>
      <c r="Q214" s="24"/>
      <c r="R214" s="17"/>
      <c r="S214" s="31"/>
      <c r="U214" s="29"/>
      <c r="W214" s="31"/>
      <c r="X214" s="29"/>
      <c r="Z214" s="31"/>
    </row>
    <row r="215" spans="1:26" s="30" customFormat="1" x14ac:dyDescent="0.15">
      <c r="A215" s="34"/>
      <c r="B215" s="39"/>
      <c r="C215" s="34"/>
      <c r="D215" s="4"/>
      <c r="E215" s="17"/>
      <c r="F215" s="33"/>
      <c r="G215" s="33"/>
      <c r="H215" s="33"/>
      <c r="I215" s="33"/>
      <c r="J215" s="37"/>
      <c r="K215" s="34"/>
      <c r="L215" s="34"/>
      <c r="M215" s="34"/>
      <c r="N215" s="34"/>
      <c r="O215" s="38"/>
      <c r="P215" s="24"/>
      <c r="Q215" s="24"/>
      <c r="R215" s="17"/>
      <c r="S215" s="31"/>
      <c r="U215" s="29"/>
      <c r="W215" s="31"/>
      <c r="X215" s="29"/>
      <c r="Z215" s="31"/>
    </row>
    <row r="216" spans="1:26" s="30" customFormat="1" x14ac:dyDescent="0.15">
      <c r="A216" s="34"/>
      <c r="B216" s="39"/>
      <c r="C216" s="34"/>
      <c r="D216" s="4"/>
      <c r="E216" s="17"/>
      <c r="F216" s="33"/>
      <c r="G216" s="33"/>
      <c r="H216" s="33"/>
      <c r="I216" s="33"/>
      <c r="J216" s="37"/>
      <c r="K216" s="34"/>
      <c r="L216" s="34"/>
      <c r="M216" s="34"/>
      <c r="N216" s="34"/>
      <c r="O216" s="38"/>
      <c r="P216" s="24"/>
      <c r="Q216" s="24"/>
      <c r="R216" s="17"/>
      <c r="S216" s="31"/>
      <c r="U216" s="29"/>
      <c r="W216" s="31"/>
      <c r="X216" s="29"/>
      <c r="Z216" s="31"/>
    </row>
    <row r="217" spans="1:26" s="30" customFormat="1" x14ac:dyDescent="0.15">
      <c r="A217" s="34"/>
      <c r="B217" s="39"/>
      <c r="C217" s="34"/>
      <c r="D217" s="4"/>
      <c r="E217" s="17"/>
      <c r="F217" s="33"/>
      <c r="G217" s="33"/>
      <c r="H217" s="33"/>
      <c r="I217" s="33"/>
      <c r="J217" s="37"/>
      <c r="K217" s="34"/>
      <c r="L217" s="34"/>
      <c r="M217" s="34"/>
      <c r="N217" s="34"/>
      <c r="O217" s="38"/>
      <c r="P217" s="24"/>
      <c r="Q217" s="24"/>
      <c r="R217" s="17"/>
      <c r="S217" s="31"/>
      <c r="U217" s="29"/>
      <c r="W217" s="31"/>
      <c r="X217" s="29"/>
      <c r="Z217" s="31"/>
    </row>
    <row r="218" spans="1:26" s="30" customFormat="1" x14ac:dyDescent="0.15">
      <c r="A218" s="34"/>
      <c r="B218" s="39"/>
      <c r="C218" s="34"/>
      <c r="D218" s="4"/>
      <c r="E218" s="17"/>
      <c r="F218" s="33"/>
      <c r="G218" s="33"/>
      <c r="H218" s="33"/>
      <c r="I218" s="33"/>
      <c r="J218" s="37"/>
      <c r="K218" s="34"/>
      <c r="L218" s="34"/>
      <c r="M218" s="34"/>
      <c r="N218" s="34"/>
      <c r="O218" s="38"/>
      <c r="P218" s="24"/>
      <c r="Q218" s="24"/>
      <c r="R218" s="17"/>
      <c r="S218" s="31"/>
      <c r="U218" s="29"/>
      <c r="W218" s="31"/>
      <c r="X218" s="29"/>
      <c r="Z218" s="31"/>
    </row>
    <row r="219" spans="1:26" s="30" customFormat="1" x14ac:dyDescent="0.15">
      <c r="A219" s="34"/>
      <c r="B219" s="39"/>
      <c r="C219" s="34"/>
      <c r="D219" s="4"/>
      <c r="E219" s="17"/>
      <c r="F219" s="33"/>
      <c r="G219" s="33"/>
      <c r="H219" s="33"/>
      <c r="I219" s="33"/>
      <c r="J219" s="37"/>
      <c r="K219" s="34"/>
      <c r="L219" s="34"/>
      <c r="M219" s="34"/>
      <c r="N219" s="34"/>
      <c r="O219" s="38"/>
      <c r="P219" s="24"/>
      <c r="Q219" s="24"/>
      <c r="R219" s="17"/>
      <c r="S219" s="31"/>
      <c r="U219" s="29"/>
      <c r="W219" s="31"/>
      <c r="X219" s="29"/>
      <c r="Z219" s="31"/>
    </row>
    <row r="220" spans="1:26" s="30" customFormat="1" x14ac:dyDescent="0.15">
      <c r="A220" s="34"/>
      <c r="B220" s="39"/>
      <c r="C220" s="34"/>
      <c r="D220" s="4"/>
      <c r="E220" s="17"/>
      <c r="F220" s="33"/>
      <c r="G220" s="33"/>
      <c r="H220" s="33"/>
      <c r="I220" s="33"/>
      <c r="J220" s="37"/>
      <c r="K220" s="34"/>
      <c r="L220" s="34"/>
      <c r="M220" s="34"/>
      <c r="N220" s="34"/>
      <c r="O220" s="38"/>
      <c r="P220" s="24"/>
      <c r="Q220" s="24"/>
      <c r="R220" s="17"/>
      <c r="S220" s="31"/>
      <c r="U220" s="29"/>
      <c r="W220" s="31"/>
      <c r="X220" s="29"/>
      <c r="Z220" s="31"/>
    </row>
    <row r="221" spans="1:26" s="30" customFormat="1" x14ac:dyDescent="0.15">
      <c r="A221" s="34"/>
      <c r="B221" s="39"/>
      <c r="C221" s="34"/>
      <c r="D221" s="4"/>
      <c r="E221" s="17"/>
      <c r="F221" s="33"/>
      <c r="G221" s="33"/>
      <c r="H221" s="33"/>
      <c r="I221" s="33"/>
      <c r="J221" s="37"/>
      <c r="K221" s="34"/>
      <c r="L221" s="34"/>
      <c r="M221" s="34"/>
      <c r="N221" s="34"/>
      <c r="O221" s="38"/>
      <c r="P221" s="24"/>
      <c r="Q221" s="24"/>
      <c r="R221" s="17"/>
      <c r="S221" s="31"/>
      <c r="U221" s="29"/>
      <c r="W221" s="31"/>
      <c r="X221" s="29"/>
      <c r="Z221" s="31"/>
    </row>
    <row r="222" spans="1:26" s="30" customFormat="1" x14ac:dyDescent="0.15">
      <c r="A222" s="34"/>
      <c r="B222" s="39"/>
      <c r="C222" s="34"/>
      <c r="D222" s="4"/>
      <c r="E222" s="17"/>
      <c r="F222" s="33"/>
      <c r="G222" s="33"/>
      <c r="H222" s="33"/>
      <c r="I222" s="33"/>
      <c r="J222" s="37"/>
      <c r="K222" s="34"/>
      <c r="L222" s="34"/>
      <c r="M222" s="34"/>
      <c r="N222" s="34"/>
      <c r="O222" s="38"/>
      <c r="P222" s="24"/>
      <c r="Q222" s="24"/>
      <c r="R222" s="17"/>
      <c r="S222" s="31"/>
      <c r="U222" s="29"/>
      <c r="W222" s="31"/>
      <c r="X222" s="29"/>
      <c r="Z222" s="31"/>
    </row>
    <row r="223" spans="1:26" s="30" customFormat="1" x14ac:dyDescent="0.15">
      <c r="A223" s="34"/>
      <c r="B223" s="39"/>
      <c r="C223" s="34"/>
      <c r="D223" s="4"/>
      <c r="E223" s="17"/>
      <c r="F223" s="33"/>
      <c r="G223" s="33"/>
      <c r="H223" s="33"/>
      <c r="I223" s="33"/>
      <c r="J223" s="37"/>
      <c r="K223" s="34"/>
      <c r="L223" s="34"/>
      <c r="M223" s="34"/>
      <c r="N223" s="34"/>
      <c r="O223" s="38"/>
      <c r="P223" s="24"/>
      <c r="Q223" s="24"/>
      <c r="R223" s="17"/>
      <c r="S223" s="31"/>
      <c r="U223" s="29"/>
      <c r="W223" s="31"/>
      <c r="X223" s="29"/>
      <c r="Z223" s="31"/>
    </row>
    <row r="224" spans="1:26" s="30" customFormat="1" x14ac:dyDescent="0.15">
      <c r="A224" s="34"/>
      <c r="B224" s="39"/>
      <c r="C224" s="34"/>
      <c r="D224" s="4"/>
      <c r="E224" s="17"/>
      <c r="F224" s="33"/>
      <c r="G224" s="33"/>
      <c r="H224" s="33"/>
      <c r="I224" s="33"/>
      <c r="J224" s="37"/>
      <c r="K224" s="34"/>
      <c r="L224" s="34"/>
      <c r="M224" s="34"/>
      <c r="N224" s="34"/>
      <c r="O224" s="38"/>
      <c r="P224" s="24"/>
      <c r="Q224" s="24"/>
      <c r="R224" s="17"/>
      <c r="S224" s="31"/>
      <c r="U224" s="29"/>
      <c r="W224" s="31"/>
      <c r="X224" s="29"/>
      <c r="Z224" s="31"/>
    </row>
    <row r="225" spans="1:26" s="30" customFormat="1" x14ac:dyDescent="0.15">
      <c r="A225" s="34"/>
      <c r="B225" s="39"/>
      <c r="C225" s="34"/>
      <c r="D225" s="4"/>
      <c r="E225" s="17"/>
      <c r="F225" s="33"/>
      <c r="G225" s="33"/>
      <c r="H225" s="33"/>
      <c r="I225" s="33"/>
      <c r="J225" s="37"/>
      <c r="K225" s="34"/>
      <c r="L225" s="34"/>
      <c r="M225" s="34"/>
      <c r="N225" s="34"/>
      <c r="O225" s="38"/>
      <c r="P225" s="24"/>
      <c r="Q225" s="24"/>
      <c r="R225" s="17"/>
      <c r="S225" s="31"/>
      <c r="U225" s="29"/>
      <c r="W225" s="31"/>
      <c r="X225" s="29"/>
      <c r="Z225" s="31"/>
    </row>
    <row r="226" spans="1:26" s="30" customFormat="1" x14ac:dyDescent="0.15">
      <c r="A226" s="34"/>
      <c r="B226" s="39"/>
      <c r="C226" s="34"/>
      <c r="D226" s="4"/>
      <c r="E226" s="17"/>
      <c r="F226" s="33"/>
      <c r="G226" s="33"/>
      <c r="H226" s="33"/>
      <c r="I226" s="33"/>
      <c r="J226" s="37"/>
      <c r="K226" s="34"/>
      <c r="L226" s="34"/>
      <c r="M226" s="34"/>
      <c r="N226" s="34"/>
      <c r="O226" s="38"/>
      <c r="P226" s="24"/>
      <c r="Q226" s="24"/>
      <c r="R226" s="17"/>
      <c r="S226" s="31"/>
      <c r="U226" s="29"/>
      <c r="W226" s="31"/>
      <c r="X226" s="29"/>
      <c r="Z226" s="31"/>
    </row>
    <row r="227" spans="1:26" s="30" customFormat="1" x14ac:dyDescent="0.15">
      <c r="A227" s="34"/>
      <c r="B227" s="39"/>
      <c r="C227" s="34"/>
      <c r="D227" s="4"/>
      <c r="E227" s="17"/>
      <c r="F227" s="33"/>
      <c r="G227" s="33"/>
      <c r="H227" s="33"/>
      <c r="I227" s="33"/>
      <c r="J227" s="37"/>
      <c r="K227" s="34"/>
      <c r="L227" s="34"/>
      <c r="M227" s="34"/>
      <c r="N227" s="34"/>
      <c r="O227" s="38"/>
      <c r="P227" s="24"/>
      <c r="Q227" s="24"/>
      <c r="R227" s="17"/>
      <c r="S227" s="31"/>
      <c r="U227" s="29"/>
      <c r="W227" s="31"/>
      <c r="X227" s="29"/>
      <c r="Z227" s="31"/>
    </row>
    <row r="228" spans="1:26" s="30" customFormat="1" x14ac:dyDescent="0.15">
      <c r="A228" s="34"/>
      <c r="B228" s="39"/>
      <c r="C228" s="34"/>
      <c r="D228" s="4"/>
      <c r="E228" s="17"/>
      <c r="F228" s="33"/>
      <c r="G228" s="33"/>
      <c r="H228" s="33"/>
      <c r="I228" s="33"/>
      <c r="J228" s="37"/>
      <c r="K228" s="34"/>
      <c r="L228" s="34"/>
      <c r="M228" s="34"/>
      <c r="N228" s="34"/>
      <c r="O228" s="38"/>
      <c r="P228" s="24"/>
      <c r="Q228" s="24"/>
      <c r="R228" s="17"/>
      <c r="S228" s="31"/>
      <c r="U228" s="29"/>
      <c r="W228" s="31"/>
      <c r="X228" s="29"/>
      <c r="Z228" s="31"/>
    </row>
    <row r="229" spans="1:26" s="30" customFormat="1" x14ac:dyDescent="0.15">
      <c r="A229" s="34"/>
      <c r="B229" s="39"/>
      <c r="C229" s="34"/>
      <c r="D229" s="4"/>
      <c r="E229" s="17"/>
      <c r="F229" s="33"/>
      <c r="G229" s="33"/>
      <c r="H229" s="33"/>
      <c r="I229" s="33"/>
      <c r="J229" s="37"/>
      <c r="K229" s="34"/>
      <c r="L229" s="34"/>
      <c r="M229" s="34"/>
      <c r="N229" s="34"/>
      <c r="O229" s="38"/>
      <c r="P229" s="24"/>
      <c r="Q229" s="24"/>
      <c r="R229" s="17"/>
      <c r="S229" s="31"/>
      <c r="U229" s="29"/>
      <c r="W229" s="31"/>
      <c r="X229" s="29"/>
      <c r="Z229" s="31"/>
    </row>
    <row r="230" spans="1:26" s="30" customFormat="1" x14ac:dyDescent="0.15">
      <c r="A230" s="34"/>
      <c r="B230" s="39"/>
      <c r="C230" s="34"/>
      <c r="D230" s="4"/>
      <c r="E230" s="17"/>
      <c r="F230" s="33"/>
      <c r="G230" s="33"/>
      <c r="H230" s="33"/>
      <c r="I230" s="33"/>
      <c r="J230" s="37"/>
      <c r="K230" s="34"/>
      <c r="L230" s="34"/>
      <c r="M230" s="34"/>
      <c r="N230" s="34"/>
      <c r="O230" s="38"/>
      <c r="P230" s="24"/>
      <c r="Q230" s="24"/>
      <c r="R230" s="17"/>
      <c r="S230" s="31"/>
      <c r="U230" s="29"/>
      <c r="W230" s="31"/>
      <c r="X230" s="29"/>
      <c r="Z230" s="31"/>
    </row>
  </sheetData>
  <phoneticPr fontId="1"/>
  <pageMargins left="0.25" right="0.25" top="0.75" bottom="0.75" header="0.3" footer="0.3"/>
  <pageSetup paperSize="9" scale="52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筑波大学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ar-tonelico</dc:creator>
  <cp:lastModifiedBy>kurosaka</cp:lastModifiedBy>
  <cp:lastPrinted>2023-01-23T07:22:27Z</cp:lastPrinted>
  <dcterms:created xsi:type="dcterms:W3CDTF">2022-01-13T06:42:47Z</dcterms:created>
  <dcterms:modified xsi:type="dcterms:W3CDTF">2023-05-31T05:03:50Z</dcterms:modified>
</cp:coreProperties>
</file>