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nal\Dropbox\Extra\PS\2.4\Submission\data\"/>
    </mc:Choice>
  </mc:AlternateContent>
  <bookViews>
    <workbookView xWindow="0" yWindow="0" windowWidth="16380" windowHeight="8190" activeTab="4"/>
  </bookViews>
  <sheets>
    <sheet name="Preliminary" sheetId="1" r:id="rId1"/>
    <sheet name="Q2" sheetId="2" r:id="rId2"/>
    <sheet name="Q3.1" sheetId="3" r:id="rId3"/>
    <sheet name="Q3.2" sheetId="4" r:id="rId4"/>
    <sheet name="Q3.3" sheetId="5" r:id="rId5"/>
    <sheet name="Q3.4" sheetId="6" r:id="rId6"/>
  </sheets>
  <definedNames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Sheet_Title" localSheetId="1">"Q2"</definedName>
    <definedName name="_xlnm.Sheet_Title" localSheetId="2">"Q3.1"</definedName>
    <definedName name="_xlnm.Sheet_Title" localSheetId="3">"Q3.2"</definedName>
    <definedName name="_xlnm.Sheet_Title" localSheetId="4">"Q3.3"</definedName>
    <definedName name="_xlnm.Sheet_Title" localSheetId="5">"Q3.4"</definedName>
  </definedNames>
  <calcPr calcId="152511" iterate="1" iterateDelta="1E-4"/>
</workbook>
</file>

<file path=xl/calcChain.xml><?xml version="1.0" encoding="utf-8"?>
<calcChain xmlns="http://schemas.openxmlformats.org/spreadsheetml/2006/main">
  <c r="K11" i="3" l="1"/>
  <c r="D11" i="3"/>
  <c r="I35" i="3"/>
  <c r="H35" i="3"/>
  <c r="G35" i="3"/>
  <c r="F35" i="3"/>
  <c r="E35" i="3"/>
  <c r="I43" i="3"/>
  <c r="H43" i="3"/>
  <c r="G43" i="3"/>
  <c r="F43" i="3"/>
  <c r="E43" i="3"/>
  <c r="I51" i="3"/>
  <c r="H51" i="3"/>
  <c r="G51" i="3"/>
  <c r="F51" i="3"/>
  <c r="E51" i="3"/>
  <c r="P51" i="3"/>
  <c r="O51" i="3"/>
  <c r="N51" i="3"/>
  <c r="M51" i="3"/>
  <c r="L51" i="3"/>
  <c r="P43" i="3"/>
  <c r="O43" i="3"/>
  <c r="N43" i="3"/>
  <c r="M43" i="3"/>
  <c r="L43" i="3"/>
  <c r="P35" i="3"/>
  <c r="O35" i="3"/>
  <c r="N35" i="3"/>
  <c r="M35" i="3"/>
  <c r="L35" i="3"/>
  <c r="P27" i="3"/>
  <c r="O27" i="3"/>
  <c r="N27" i="3"/>
  <c r="M27" i="3"/>
  <c r="L27" i="3"/>
  <c r="P19" i="3"/>
  <c r="O19" i="3"/>
  <c r="N19" i="3"/>
  <c r="M19" i="3"/>
  <c r="L19" i="3"/>
  <c r="P11" i="3"/>
  <c r="O11" i="3"/>
  <c r="N11" i="3"/>
  <c r="M11" i="3"/>
  <c r="L11" i="3"/>
  <c r="I27" i="3"/>
  <c r="H27" i="3"/>
  <c r="G27" i="3"/>
  <c r="F27" i="3"/>
  <c r="E27" i="3"/>
  <c r="I19" i="3"/>
  <c r="H19" i="3"/>
  <c r="G19" i="3"/>
  <c r="F19" i="3"/>
  <c r="E19" i="3"/>
  <c r="H4" i="6"/>
  <c r="H5" i="6" s="1"/>
  <c r="E4" i="6"/>
  <c r="H17" i="5"/>
  <c r="H18" i="5" s="1"/>
  <c r="H13" i="5"/>
  <c r="H14" i="5" s="1"/>
  <c r="H8" i="5"/>
  <c r="H9" i="5" s="1"/>
  <c r="H5" i="5"/>
  <c r="H4" i="5"/>
  <c r="H99" i="4"/>
  <c r="G99" i="4"/>
  <c r="I98" i="4"/>
  <c r="I99" i="4" s="1"/>
  <c r="H98" i="4"/>
  <c r="G98" i="4"/>
  <c r="F98" i="4"/>
  <c r="F99" i="4" s="1"/>
  <c r="E98" i="4"/>
  <c r="E99" i="4" s="1"/>
  <c r="D98" i="4"/>
  <c r="H91" i="4"/>
  <c r="G91" i="4"/>
  <c r="I90" i="4"/>
  <c r="I91" i="4" s="1"/>
  <c r="H90" i="4"/>
  <c r="G90" i="4"/>
  <c r="F90" i="4"/>
  <c r="F91" i="4" s="1"/>
  <c r="E90" i="4"/>
  <c r="E91" i="4" s="1"/>
  <c r="D90" i="4"/>
  <c r="H83" i="4"/>
  <c r="G83" i="4"/>
  <c r="I82" i="4"/>
  <c r="I83" i="4" s="1"/>
  <c r="H82" i="4"/>
  <c r="G82" i="4"/>
  <c r="F82" i="4"/>
  <c r="F83" i="4" s="1"/>
  <c r="E82" i="4"/>
  <c r="E83" i="4" s="1"/>
  <c r="D82" i="4"/>
  <c r="E100" i="4" s="1"/>
  <c r="H75" i="4"/>
  <c r="G75" i="4"/>
  <c r="I74" i="4"/>
  <c r="I75" i="4" s="1"/>
  <c r="H74" i="4"/>
  <c r="G74" i="4"/>
  <c r="F74" i="4"/>
  <c r="F75" i="4" s="1"/>
  <c r="E74" i="4"/>
  <c r="E75" i="4" s="1"/>
  <c r="D74" i="4"/>
  <c r="H68" i="4"/>
  <c r="G68" i="4"/>
  <c r="I67" i="4"/>
  <c r="I68" i="4" s="1"/>
  <c r="H67" i="4"/>
  <c r="G67" i="4"/>
  <c r="F67" i="4"/>
  <c r="F68" i="4" s="1"/>
  <c r="E67" i="4"/>
  <c r="E68" i="4" s="1"/>
  <c r="D67" i="4"/>
  <c r="H61" i="4"/>
  <c r="G61" i="4"/>
  <c r="I60" i="4"/>
  <c r="I61" i="4" s="1"/>
  <c r="H60" i="4"/>
  <c r="G60" i="4"/>
  <c r="F60" i="4"/>
  <c r="F61" i="4" s="1"/>
  <c r="E60" i="4"/>
  <c r="E61" i="4" s="1"/>
  <c r="D60" i="4"/>
  <c r="E69" i="4" s="1"/>
  <c r="H43" i="4"/>
  <c r="S42" i="4"/>
  <c r="R42" i="4"/>
  <c r="Q42" i="4"/>
  <c r="Q43" i="4" s="1"/>
  <c r="P42" i="4"/>
  <c r="P43" i="4" s="1"/>
  <c r="O42" i="4"/>
  <c r="O43" i="4" s="1"/>
  <c r="N42" i="4"/>
  <c r="N43" i="4" s="1"/>
  <c r="M42" i="4"/>
  <c r="J42" i="4"/>
  <c r="I42" i="4"/>
  <c r="H42" i="4"/>
  <c r="G42" i="4"/>
  <c r="F42" i="4"/>
  <c r="E42" i="4"/>
  <c r="D42" i="4"/>
  <c r="H37" i="4"/>
  <c r="S36" i="4"/>
  <c r="R36" i="4"/>
  <c r="Q36" i="4"/>
  <c r="Q37" i="4" s="1"/>
  <c r="P36" i="4"/>
  <c r="P37" i="4" s="1"/>
  <c r="O36" i="4"/>
  <c r="O37" i="4" s="1"/>
  <c r="N36" i="4"/>
  <c r="N37" i="4" s="1"/>
  <c r="M36" i="4"/>
  <c r="J36" i="4"/>
  <c r="I36" i="4"/>
  <c r="H36" i="4"/>
  <c r="G36" i="4"/>
  <c r="F36" i="4"/>
  <c r="E36" i="4"/>
  <c r="D36" i="4"/>
  <c r="H31" i="4"/>
  <c r="S30" i="4"/>
  <c r="R30" i="4"/>
  <c r="Q30" i="4"/>
  <c r="Q31" i="4" s="1"/>
  <c r="P30" i="4"/>
  <c r="P31" i="4" s="1"/>
  <c r="O30" i="4"/>
  <c r="O31" i="4" s="1"/>
  <c r="N30" i="4"/>
  <c r="N31" i="4" s="1"/>
  <c r="M30" i="4"/>
  <c r="R43" i="4" s="1"/>
  <c r="J30" i="4"/>
  <c r="I30" i="4"/>
  <c r="H30" i="4"/>
  <c r="G30" i="4"/>
  <c r="F30" i="4"/>
  <c r="E30" i="4"/>
  <c r="D30" i="4"/>
  <c r="I43" i="4" s="1"/>
  <c r="N23" i="4"/>
  <c r="T22" i="4"/>
  <c r="S22" i="4"/>
  <c r="R22" i="4"/>
  <c r="Q22" i="4"/>
  <c r="P22" i="4"/>
  <c r="O22" i="4"/>
  <c r="N22" i="4"/>
  <c r="M22" i="4"/>
  <c r="K22" i="4"/>
  <c r="K23" i="4" s="1"/>
  <c r="J22" i="4"/>
  <c r="I22" i="4"/>
  <c r="H22" i="4"/>
  <c r="G22" i="4"/>
  <c r="F22" i="4"/>
  <c r="E22" i="4"/>
  <c r="D22" i="4"/>
  <c r="T17" i="4"/>
  <c r="S17" i="4"/>
  <c r="P17" i="4"/>
  <c r="O17" i="4"/>
  <c r="J17" i="4"/>
  <c r="F17" i="4"/>
  <c r="T16" i="4"/>
  <c r="S16" i="4"/>
  <c r="R16" i="4"/>
  <c r="Q16" i="4"/>
  <c r="P16" i="4"/>
  <c r="O16" i="4"/>
  <c r="N16" i="4"/>
  <c r="N17" i="4" s="1"/>
  <c r="M16" i="4"/>
  <c r="K16" i="4"/>
  <c r="K17" i="4" s="1"/>
  <c r="J16" i="4"/>
  <c r="I16" i="4"/>
  <c r="I17" i="4" s="1"/>
  <c r="H16" i="4"/>
  <c r="G16" i="4"/>
  <c r="F16" i="4"/>
  <c r="E16" i="4"/>
  <c r="E17" i="4" s="1"/>
  <c r="D16" i="4"/>
  <c r="R11" i="4"/>
  <c r="Q11" i="4"/>
  <c r="N11" i="4"/>
  <c r="H11" i="4"/>
  <c r="T10" i="4"/>
  <c r="T11" i="4" s="1"/>
  <c r="S10" i="4"/>
  <c r="S11" i="4" s="1"/>
  <c r="R10" i="4"/>
  <c r="Q10" i="4"/>
  <c r="P10" i="4"/>
  <c r="O10" i="4"/>
  <c r="N10" i="4"/>
  <c r="M10" i="4"/>
  <c r="P23" i="4" s="1"/>
  <c r="K10" i="4"/>
  <c r="K11" i="4" s="1"/>
  <c r="J10" i="4"/>
  <c r="J11" i="4" s="1"/>
  <c r="I10" i="4"/>
  <c r="I11" i="4" s="1"/>
  <c r="H10" i="4"/>
  <c r="G10" i="4"/>
  <c r="G11" i="4" s="1"/>
  <c r="F10" i="4"/>
  <c r="E10" i="4"/>
  <c r="D10" i="4"/>
  <c r="E76" i="4" s="1"/>
  <c r="P106" i="3"/>
  <c r="O106" i="3"/>
  <c r="N106" i="3"/>
  <c r="M106" i="3"/>
  <c r="L106" i="3"/>
  <c r="K106" i="3"/>
  <c r="I106" i="3"/>
  <c r="H106" i="3"/>
  <c r="G106" i="3"/>
  <c r="F106" i="3"/>
  <c r="E106" i="3"/>
  <c r="D106" i="3"/>
  <c r="P98" i="3"/>
  <c r="O98" i="3"/>
  <c r="N98" i="3"/>
  <c r="M98" i="3"/>
  <c r="L98" i="3"/>
  <c r="K98" i="3"/>
  <c r="I98" i="3"/>
  <c r="H98" i="3"/>
  <c r="G98" i="3"/>
  <c r="F98" i="3"/>
  <c r="E98" i="3"/>
  <c r="D98" i="3"/>
  <c r="P90" i="3"/>
  <c r="O90" i="3"/>
  <c r="N90" i="3"/>
  <c r="M90" i="3"/>
  <c r="L90" i="3"/>
  <c r="K90" i="3"/>
  <c r="I90" i="3"/>
  <c r="H90" i="3"/>
  <c r="G90" i="3"/>
  <c r="F90" i="3"/>
  <c r="E90" i="3"/>
  <c r="D90" i="3"/>
  <c r="P82" i="3"/>
  <c r="O82" i="3"/>
  <c r="N82" i="3"/>
  <c r="M82" i="3"/>
  <c r="L82" i="3"/>
  <c r="K82" i="3"/>
  <c r="I82" i="3"/>
  <c r="H82" i="3"/>
  <c r="G82" i="3"/>
  <c r="F82" i="3"/>
  <c r="E82" i="3"/>
  <c r="D82" i="3"/>
  <c r="P74" i="3"/>
  <c r="O74" i="3"/>
  <c r="N74" i="3"/>
  <c r="M74" i="3"/>
  <c r="L74" i="3"/>
  <c r="K74" i="3"/>
  <c r="I74" i="3"/>
  <c r="H74" i="3"/>
  <c r="G74" i="3"/>
  <c r="F74" i="3"/>
  <c r="E74" i="3"/>
  <c r="D74" i="3"/>
  <c r="P66" i="3"/>
  <c r="O66" i="3"/>
  <c r="N66" i="3"/>
  <c r="M66" i="3"/>
  <c r="L66" i="3"/>
  <c r="K66" i="3"/>
  <c r="I66" i="3"/>
  <c r="H66" i="3"/>
  <c r="G66" i="3"/>
  <c r="F66" i="3"/>
  <c r="E66" i="3"/>
  <c r="D66" i="3"/>
  <c r="P50" i="3"/>
  <c r="O50" i="3"/>
  <c r="N50" i="3"/>
  <c r="M50" i="3"/>
  <c r="L50" i="3"/>
  <c r="K50" i="3"/>
  <c r="I50" i="3"/>
  <c r="H50" i="3"/>
  <c r="G50" i="3"/>
  <c r="F50" i="3"/>
  <c r="E50" i="3"/>
  <c r="D50" i="3"/>
  <c r="P42" i="3"/>
  <c r="O42" i="3"/>
  <c r="N42" i="3"/>
  <c r="M42" i="3"/>
  <c r="L42" i="3"/>
  <c r="K42" i="3"/>
  <c r="I42" i="3"/>
  <c r="H42" i="3"/>
  <c r="G42" i="3"/>
  <c r="F42" i="3"/>
  <c r="E42" i="3"/>
  <c r="D42" i="3"/>
  <c r="P34" i="3"/>
  <c r="O34" i="3"/>
  <c r="N34" i="3"/>
  <c r="M34" i="3"/>
  <c r="L34" i="3"/>
  <c r="K34" i="3"/>
  <c r="I34" i="3"/>
  <c r="H34" i="3"/>
  <c r="G34" i="3"/>
  <c r="F34" i="3"/>
  <c r="E34" i="3"/>
  <c r="D34" i="3"/>
  <c r="P26" i="3"/>
  <c r="O26" i="3"/>
  <c r="N26" i="3"/>
  <c r="M26" i="3"/>
  <c r="L26" i="3"/>
  <c r="K26" i="3"/>
  <c r="I26" i="3"/>
  <c r="H26" i="3"/>
  <c r="G26" i="3"/>
  <c r="F26" i="3"/>
  <c r="E26" i="3"/>
  <c r="D26" i="3"/>
  <c r="P18" i="3"/>
  <c r="O18" i="3"/>
  <c r="N18" i="3"/>
  <c r="M18" i="3"/>
  <c r="L18" i="3"/>
  <c r="K18" i="3"/>
  <c r="I18" i="3"/>
  <c r="H18" i="3"/>
  <c r="G18" i="3"/>
  <c r="F18" i="3"/>
  <c r="E18" i="3"/>
  <c r="D18" i="3"/>
  <c r="P10" i="3"/>
  <c r="O10" i="3"/>
  <c r="N10" i="3"/>
  <c r="M10" i="3"/>
  <c r="L10" i="3"/>
  <c r="K10" i="3"/>
  <c r="I10" i="3"/>
  <c r="I11" i="3" s="1"/>
  <c r="H10" i="3"/>
  <c r="H11" i="3" s="1"/>
  <c r="G10" i="3"/>
  <c r="G11" i="3" s="1"/>
  <c r="F10" i="3"/>
  <c r="F11" i="3" s="1"/>
  <c r="E10" i="3"/>
  <c r="E11" i="3" s="1"/>
  <c r="D10" i="3"/>
  <c r="L13" i="2"/>
  <c r="I13" i="2"/>
  <c r="Q11" i="2"/>
  <c r="P11" i="2"/>
  <c r="O11" i="2"/>
  <c r="N11" i="2"/>
  <c r="M11" i="2"/>
  <c r="L11" i="2"/>
  <c r="K11" i="2"/>
  <c r="N13" i="2" s="1"/>
  <c r="I11" i="2"/>
  <c r="H11" i="2"/>
  <c r="G11" i="2"/>
  <c r="F11" i="2"/>
  <c r="E11" i="2"/>
  <c r="D11" i="2"/>
  <c r="C11" i="2"/>
  <c r="D13" i="2" s="1"/>
  <c r="L54" i="1"/>
  <c r="K54" i="1"/>
  <c r="G54" i="1"/>
  <c r="O53" i="1"/>
  <c r="N53" i="1"/>
  <c r="M53" i="1"/>
  <c r="L53" i="1"/>
  <c r="K53" i="1"/>
  <c r="J53" i="1"/>
  <c r="N54" i="1" s="1"/>
  <c r="H53" i="1"/>
  <c r="G53" i="1"/>
  <c r="F53" i="1"/>
  <c r="F54" i="1" s="1"/>
  <c r="E53" i="1"/>
  <c r="D53" i="1"/>
  <c r="C53" i="1"/>
  <c r="D54" i="1" s="1"/>
  <c r="F46" i="1"/>
  <c r="E46" i="1"/>
  <c r="D46" i="1"/>
  <c r="O45" i="1"/>
  <c r="N45" i="1"/>
  <c r="M45" i="1"/>
  <c r="L45" i="1"/>
  <c r="K45" i="1"/>
  <c r="J45" i="1"/>
  <c r="L47" i="1" s="1"/>
  <c r="H45" i="1"/>
  <c r="H46" i="1" s="1"/>
  <c r="H47" i="1" s="1"/>
  <c r="G45" i="1"/>
  <c r="G46" i="1" s="1"/>
  <c r="G47" i="1" s="1"/>
  <c r="F45" i="1"/>
  <c r="E45" i="1"/>
  <c r="D45" i="1"/>
  <c r="C45" i="1"/>
  <c r="F47" i="1" s="1"/>
  <c r="M39" i="1"/>
  <c r="L39" i="1"/>
  <c r="O38" i="1"/>
  <c r="N38" i="1"/>
  <c r="M38" i="1"/>
  <c r="L38" i="1"/>
  <c r="K38" i="1"/>
  <c r="J38" i="1"/>
  <c r="O39" i="1" s="1"/>
  <c r="H38" i="1"/>
  <c r="G38" i="1"/>
  <c r="F38" i="1"/>
  <c r="E38" i="1"/>
  <c r="D38" i="1"/>
  <c r="C38" i="1"/>
  <c r="E39" i="1" s="1"/>
  <c r="E25" i="1"/>
  <c r="M24" i="1"/>
  <c r="L24" i="1"/>
  <c r="K24" i="1"/>
  <c r="J24" i="1"/>
  <c r="K25" i="1" s="1"/>
  <c r="F24" i="1"/>
  <c r="E24" i="1"/>
  <c r="D24" i="1"/>
  <c r="C24" i="1"/>
  <c r="F25" i="1" s="1"/>
  <c r="M17" i="1"/>
  <c r="L17" i="1"/>
  <c r="K17" i="1"/>
  <c r="J17" i="1"/>
  <c r="M18" i="1" s="1"/>
  <c r="F17" i="1"/>
  <c r="E17" i="1"/>
  <c r="D17" i="1"/>
  <c r="C17" i="1"/>
  <c r="E18" i="1" s="1"/>
  <c r="M11" i="1"/>
  <c r="M10" i="1"/>
  <c r="L10" i="1"/>
  <c r="K10" i="1"/>
  <c r="J10" i="1"/>
  <c r="L11" i="1" s="1"/>
  <c r="F10" i="1"/>
  <c r="E10" i="1"/>
  <c r="D10" i="1"/>
  <c r="C10" i="1"/>
  <c r="F11" i="1" s="1"/>
  <c r="D11" i="1" l="1"/>
  <c r="F18" i="1"/>
  <c r="L25" i="1"/>
  <c r="F39" i="1"/>
  <c r="M47" i="1"/>
  <c r="E54" i="1"/>
  <c r="O54" i="1"/>
  <c r="E13" i="2"/>
  <c r="O13" i="2"/>
  <c r="G23" i="4"/>
  <c r="Q23" i="4"/>
  <c r="F62" i="4"/>
  <c r="F69" i="4"/>
  <c r="F76" i="4"/>
  <c r="F84" i="4"/>
  <c r="F92" i="4"/>
  <c r="F100" i="4"/>
  <c r="E11" i="1"/>
  <c r="K18" i="1"/>
  <c r="M25" i="1"/>
  <c r="G39" i="1"/>
  <c r="D47" i="1"/>
  <c r="N47" i="1"/>
  <c r="F13" i="2"/>
  <c r="P13" i="2"/>
  <c r="H23" i="4"/>
  <c r="R23" i="4"/>
  <c r="G62" i="4"/>
  <c r="G69" i="4"/>
  <c r="G76" i="4"/>
  <c r="G84" i="4"/>
  <c r="G92" i="4"/>
  <c r="G100" i="4"/>
  <c r="L18" i="1"/>
  <c r="H39" i="1"/>
  <c r="E47" i="1"/>
  <c r="O47" i="1"/>
  <c r="G13" i="2"/>
  <c r="Q13" i="2"/>
  <c r="E11" i="4"/>
  <c r="O11" i="4"/>
  <c r="G17" i="4"/>
  <c r="Q17" i="4"/>
  <c r="I23" i="4"/>
  <c r="S23" i="4"/>
  <c r="E31" i="4"/>
  <c r="E37" i="4"/>
  <c r="E43" i="4"/>
  <c r="H62" i="4"/>
  <c r="H69" i="4"/>
  <c r="H76" i="4"/>
  <c r="H84" i="4"/>
  <c r="H92" i="4"/>
  <c r="H100" i="4"/>
  <c r="K11" i="1"/>
  <c r="K39" i="1"/>
  <c r="H54" i="1"/>
  <c r="H13" i="2"/>
  <c r="F11" i="4"/>
  <c r="P11" i="4"/>
  <c r="H17" i="4"/>
  <c r="R17" i="4"/>
  <c r="J23" i="4"/>
  <c r="T23" i="4"/>
  <c r="F31" i="4"/>
  <c r="R31" i="4"/>
  <c r="F37" i="4"/>
  <c r="R37" i="4"/>
  <c r="F43" i="4"/>
  <c r="I62" i="4"/>
  <c r="I69" i="4"/>
  <c r="I76" i="4"/>
  <c r="I84" i="4"/>
  <c r="I92" i="4"/>
  <c r="I100" i="4"/>
  <c r="D25" i="1"/>
  <c r="G31" i="4"/>
  <c r="G37" i="4"/>
  <c r="G43" i="4"/>
  <c r="D18" i="1"/>
  <c r="D39" i="1"/>
  <c r="N39" i="1"/>
  <c r="K47" i="1"/>
  <c r="M54" i="1"/>
  <c r="M13" i="2"/>
  <c r="E23" i="4"/>
  <c r="O23" i="4"/>
  <c r="I31" i="4"/>
  <c r="I37" i="4"/>
  <c r="D5" i="6"/>
  <c r="F23" i="4"/>
  <c r="E62" i="4"/>
  <c r="E84" i="4"/>
  <c r="E92" i="4"/>
</calcChain>
</file>

<file path=xl/sharedStrings.xml><?xml version="1.0" encoding="utf-8"?>
<sst xmlns="http://schemas.openxmlformats.org/spreadsheetml/2006/main" count="237" uniqueCount="53">
  <si>
    <t>Question 2</t>
  </si>
  <si>
    <t>PAPI</t>
  </si>
  <si>
    <t>PENT</t>
  </si>
  <si>
    <t>dual</t>
  </si>
  <si>
    <t>oneread</t>
  </si>
  <si>
    <t>allread</t>
  </si>
  <si>
    <t>01 - Derived+NonBlocking</t>
  </si>
  <si>
    <t>Run1</t>
  </si>
  <si>
    <t>Run2</t>
  </si>
  <si>
    <t>Run3</t>
  </si>
  <si>
    <t>Avg</t>
  </si>
  <si>
    <t>SpeedUp</t>
  </si>
  <si>
    <t>02 - Buffers+NonBlocking</t>
  </si>
  <si>
    <t>03 - Derived+Blocking</t>
  </si>
  <si>
    <t>SCOREP</t>
  </si>
  <si>
    <t>Speed/Proc</t>
  </si>
  <si>
    <t>Question 3.1</t>
  </si>
  <si>
    <t>Total Time</t>
  </si>
  <si>
    <t>ONEREAD</t>
  </si>
  <si>
    <t>ALLREAD</t>
  </si>
  <si>
    <t>COJACK</t>
  </si>
  <si>
    <t>CLASSIC</t>
  </si>
  <si>
    <t>Data</t>
  </si>
  <si>
    <t>DUAL</t>
  </si>
  <si>
    <t>NODAL</t>
  </si>
  <si>
    <t>DRALL</t>
  </si>
  <si>
    <t>For 1 Process</t>
  </si>
  <si>
    <t>QUESTION 3.2</t>
  </si>
  <si>
    <t>Question 3.3</t>
  </si>
  <si>
    <t>Total</t>
  </si>
  <si>
    <t>MPI</t>
  </si>
  <si>
    <t>MPI Overhead</t>
  </si>
  <si>
    <t>Allreduce</t>
  </si>
  <si>
    <t>Isend</t>
  </si>
  <si>
    <t>Irecv</t>
  </si>
  <si>
    <t>Wait</t>
  </si>
  <si>
    <t>Reduce</t>
  </si>
  <si>
    <t>Scatter</t>
  </si>
  <si>
    <t>Scatterv</t>
  </si>
  <si>
    <t>Gather</t>
  </si>
  <si>
    <t>Gatherv</t>
  </si>
  <si>
    <t>MPI_Finalize</t>
  </si>
  <si>
    <t>Initialization</t>
  </si>
  <si>
    <t>Total MPI Time</t>
  </si>
  <si>
    <t>MPI_OVERHEAD</t>
  </si>
  <si>
    <t>Computation</t>
  </si>
  <si>
    <t>Finalization</t>
  </si>
  <si>
    <t>Process0</t>
  </si>
  <si>
    <t>Process1</t>
  </si>
  <si>
    <t>Question 3.4</t>
  </si>
  <si>
    <t>1 Iteration</t>
  </si>
  <si>
    <t>micro seconds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</si>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</sst>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8"/>
      <color rgb="FF000000"/>
      <name val="Sans"/>
      <family val="2"/>
      <charset val="1"/>
    </font>
    <font>
      <b/>
      <sz val="10"/>
      <color rgb="FF000000"/>
      <name val="Sans"/>
      <family val="2"/>
      <charset val="1"/>
    </font>
    <font>
      <b/>
      <sz val="14"/>
      <color rgb="FF800000"/>
      <name val="Arial"/>
      <family val="2"/>
      <charset val="1"/>
    </font>
    <font>
      <b/>
      <sz val="10"/>
      <color rgb="FFFF0000"/>
      <name val="Sans"/>
      <family val="2"/>
      <charset val="1"/>
    </font>
    <font>
      <b/>
      <sz val="8"/>
      <color rgb="FFFF0000"/>
      <name val="Sans"/>
      <family val="2"/>
      <charset val="1"/>
    </font>
    <font>
      <b/>
      <sz val="14"/>
      <color rgb="FFFF0000"/>
      <name val="Sans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  <family val="2"/>
      <charset val="1"/>
    </font>
    <font>
      <b/>
      <i/>
      <sz val="14"/>
      <name val="Arial"/>
      <family val="2"/>
      <charset val="1"/>
    </font>
    <font>
      <sz val="10"/>
      <color rgb="FFFF0000"/>
      <name val="Sans"/>
      <family val="2"/>
      <charset val="1"/>
    </font>
    <font>
      <sz val="10"/>
      <color rgb="FF800000"/>
      <name val="Sans"/>
      <family val="2"/>
      <charset val="1"/>
    </font>
    <font>
      <b/>
      <sz val="14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4"/>
      <color rgb="FF000000"/>
      <name val="Sans"/>
      <family val="2"/>
      <charset val="1"/>
    </font>
    <font>
      <b/>
      <sz val="12"/>
      <color rgb="FF000000"/>
      <name val="Sans"/>
      <family val="2"/>
      <charset val="1"/>
    </font>
    <font>
      <b/>
      <sz val="11"/>
      <color rgb="FFFF0000"/>
      <name val="Sans"/>
      <family val="2"/>
      <charset val="1"/>
    </font>
    <font>
      <sz val="12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4" fillId="2" borderId="0" xfId="0" applyFont="1" applyFill="1"/>
    <xf numFmtId="0" fontId="1" fillId="2" borderId="0" xfId="0" applyFont="1" applyFill="1" applyBorder="1" applyAlignment="1"/>
    <xf numFmtId="0" fontId="5" fillId="0" borderId="0" xfId="0" applyFont="1" applyBorder="1" applyAlignment="1"/>
    <xf numFmtId="0" fontId="6" fillId="2" borderId="0" xfId="0" applyFont="1" applyFill="1" applyBorder="1" applyAlignment="1"/>
    <xf numFmtId="0" fontId="7" fillId="0" borderId="0" xfId="0" applyFont="1" applyBorder="1" applyAlignment="1"/>
    <xf numFmtId="0" fontId="8" fillId="0" borderId="0" xfId="0" applyFont="1"/>
    <xf numFmtId="0" fontId="9" fillId="0" borderId="0" xfId="0" applyFont="1"/>
    <xf numFmtId="0" fontId="8" fillId="2" borderId="0" xfId="0" applyFont="1" applyFill="1"/>
    <xf numFmtId="0" fontId="1" fillId="0" borderId="0" xfId="0" applyFont="1" applyBorder="1" applyAlignment="1"/>
    <xf numFmtId="0" fontId="1" fillId="3" borderId="0" xfId="0" applyFont="1" applyFill="1" applyBorder="1" applyAlignment="1"/>
    <xf numFmtId="0" fontId="10" fillId="0" borderId="0" xfId="0" applyFont="1"/>
    <xf numFmtId="0" fontId="11" fillId="0" borderId="0" xfId="0" applyFont="1" applyBorder="1" applyAlignment="1"/>
    <xf numFmtId="0" fontId="12" fillId="2" borderId="0" xfId="0" applyFont="1" applyFill="1" applyBorder="1" applyAlignment="1"/>
    <xf numFmtId="0" fontId="13" fillId="0" borderId="0" xfId="0" applyFont="1" applyBorder="1" applyAlignment="1"/>
    <xf numFmtId="0" fontId="14" fillId="0" borderId="0" xfId="0" applyFont="1" applyBorder="1" applyAlignment="1"/>
    <xf numFmtId="0" fontId="15" fillId="0" borderId="0" xfId="0" applyFont="1" applyBorder="1" applyAlignment="1"/>
    <xf numFmtId="0" fontId="16" fillId="0" borderId="0" xfId="0" applyFont="1" applyBorder="1" applyAlignment="1"/>
    <xf numFmtId="0" fontId="17" fillId="2" borderId="0" xfId="0" applyFont="1" applyFill="1" applyBorder="1" applyAlignment="1"/>
    <xf numFmtId="0" fontId="17" fillId="0" borderId="0" xfId="0" applyFont="1" applyBorder="1" applyAlignment="1"/>
    <xf numFmtId="0" fontId="18" fillId="0" borderId="0" xfId="0" applyFont="1"/>
    <xf numFmtId="0" fontId="3" fillId="2" borderId="0" xfId="0" applyFont="1" applyFill="1" applyBorder="1" applyAlignment="1"/>
    <xf numFmtId="0" fontId="19" fillId="0" borderId="0" xfId="0" applyFont="1"/>
    <xf numFmtId="0" fontId="20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 b="1">
                <a:solidFill>
                  <a:srgbClr val="595959"/>
                </a:solidFill>
                <a:latin typeface="Calibri"/>
              </a:rPr>
              <a:t>PENT DUAL ALLREAD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673253094229949E-2"/>
          <c:y val="3.9139129025166378E-2"/>
          <c:w val="0.92068286963249502"/>
          <c:h val="0.8825265420598104"/>
        </c:manualLayout>
      </c:layout>
      <c:scatterChart>
        <c:scatterStyle val="lineMarker"/>
        <c:varyColors val="0"/>
        <c:ser>
          <c:idx val="0"/>
          <c:order val="0"/>
          <c:tx>
            <c:v>DerivedData+NonBlocking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xVal>
            <c:numRef>
              <c:f>Preliminary!$J$5:$M$5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Preliminary!$J$11:$M$11</c:f>
              <c:numCache>
                <c:formatCode>General</c:formatCode>
                <c:ptCount val="4"/>
                <c:pt idx="0">
                  <c:v>1</c:v>
                </c:pt>
                <c:pt idx="1">
                  <c:v>2.027679002487373</c:v>
                </c:pt>
                <c:pt idx="2">
                  <c:v>4.456871815892721</c:v>
                </c:pt>
                <c:pt idx="3">
                  <c:v>8.8885487027334129</c:v>
                </c:pt>
              </c:numCache>
            </c:numRef>
          </c:yVal>
          <c:smooth val="1"/>
        </c:ser>
        <c:ser>
          <c:idx val="1"/>
          <c:order val="1"/>
          <c:tx>
            <c:v>Buffers+NonBlocking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Preliminary!$J$5:$M$5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Preliminary!$J$18:$M$18</c:f>
              <c:numCache>
                <c:formatCode>General</c:formatCode>
                <c:ptCount val="4"/>
                <c:pt idx="0">
                  <c:v>1</c:v>
                </c:pt>
                <c:pt idx="1">
                  <c:v>2.0542207992259227</c:v>
                </c:pt>
                <c:pt idx="2">
                  <c:v>4.2778779734960546</c:v>
                </c:pt>
                <c:pt idx="3">
                  <c:v>9.0280120285569581</c:v>
                </c:pt>
              </c:numCache>
            </c:numRef>
          </c:yVal>
          <c:smooth val="1"/>
        </c:ser>
        <c:ser>
          <c:idx val="2"/>
          <c:order val="2"/>
          <c:tx>
            <c:v>Buffers+Blocking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xVal>
            <c:numRef>
              <c:f>Preliminary!$J$5:$M$5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Preliminary!$J$25:$M$25</c:f>
              <c:numCache>
                <c:formatCode>General</c:formatCode>
                <c:ptCount val="4"/>
                <c:pt idx="0">
                  <c:v>1</c:v>
                </c:pt>
                <c:pt idx="1">
                  <c:v>2.0363922141147865</c:v>
                </c:pt>
                <c:pt idx="2">
                  <c:v>3.8178380529770899</c:v>
                </c:pt>
                <c:pt idx="3">
                  <c:v>6.9731345088770516</c:v>
                </c:pt>
              </c:numCache>
            </c:numRef>
          </c:yVal>
          <c:smooth val="1"/>
        </c:ser>
        <c:ser>
          <c:idx val="3"/>
          <c:order val="3"/>
          <c:tx>
            <c:v>Linear SpeedUp</c:v>
          </c:tx>
          <c:spPr>
            <a:ln w="12600">
              <a:solidFill>
                <a:srgbClr val="FFC000"/>
              </a:solidFill>
              <a:round/>
            </a:ln>
          </c:spPr>
          <c:marker>
            <c:symbol val="none"/>
          </c:marker>
          <c:xVal>
            <c:numRef>
              <c:f>Preliminary!$J$5:$M$5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Preliminary!$J$5:$M$5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2248"/>
        <c:axId val="207633032"/>
      </c:scatterChart>
      <c:valAx>
        <c:axId val="207632248"/>
        <c:scaling>
          <c:logBase val="2"/>
          <c:orientation val="minMax"/>
          <c:max val="1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7633032"/>
        <c:crossesAt val="1"/>
        <c:crossBetween val="midCat"/>
      </c:valAx>
      <c:valAx>
        <c:axId val="207633032"/>
        <c:scaling>
          <c:logBase val="2"/>
          <c:orientation val="minMax"/>
          <c:max val="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7632248"/>
        <c:crossesAt val="1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4.9999950304329188E-2"/>
          <c:y val="5.4941397619042341E-2"/>
          <c:w val="0.44558274350488231"/>
          <c:h val="0.6101600961976181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2000" b="1">
                <a:solidFill>
                  <a:srgbClr val="595959"/>
                </a:solidFill>
                <a:latin typeface="Calibri"/>
              </a:rPr>
              <a:t>PENT DUAL ALLREAD -- SCOREP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DerivedData+NonBlocking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Preliminary!$J$33:$O$33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Preliminary!$J$39:$O$39</c:f>
              <c:numCache>
                <c:formatCode>General</c:formatCode>
                <c:ptCount val="6"/>
                <c:pt idx="0">
                  <c:v>1</c:v>
                </c:pt>
                <c:pt idx="1">
                  <c:v>2.0014025245441798</c:v>
                </c:pt>
                <c:pt idx="2">
                  <c:v>4.0028050490883595</c:v>
                </c:pt>
                <c:pt idx="3">
                  <c:v>6.9779951100244499</c:v>
                </c:pt>
                <c:pt idx="4">
                  <c:v>8.2011494252873565</c:v>
                </c:pt>
                <c:pt idx="5">
                  <c:v>4.3773006134969323</c:v>
                </c:pt>
              </c:numCache>
            </c:numRef>
          </c:yVal>
          <c:smooth val="1"/>
        </c:ser>
        <c:ser>
          <c:idx val="1"/>
          <c:order val="1"/>
          <c:tx>
            <c:v>Buffers+NonBlocking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xVal>
            <c:numRef>
              <c:f>Preliminary!$J$33:$O$33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Preliminary!$J$47:$O$47</c:f>
              <c:numCache>
                <c:formatCode>General</c:formatCode>
                <c:ptCount val="6"/>
                <c:pt idx="0">
                  <c:v>1</c:v>
                </c:pt>
                <c:pt idx="1">
                  <c:v>1.9985964912280703</c:v>
                </c:pt>
                <c:pt idx="2">
                  <c:v>4.0112676056338028</c:v>
                </c:pt>
                <c:pt idx="3">
                  <c:v>8.030076697382837</c:v>
                </c:pt>
                <c:pt idx="4">
                  <c:v>8.0679886685552429</c:v>
                </c:pt>
                <c:pt idx="5">
                  <c:v>4.3480916030534358</c:v>
                </c:pt>
              </c:numCache>
            </c:numRef>
          </c:yVal>
          <c:smooth val="1"/>
        </c:ser>
        <c:ser>
          <c:idx val="2"/>
          <c:order val="2"/>
          <c:tx>
            <c:v>Buffers+Blocking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xVal>
            <c:numRef>
              <c:f>Preliminary!$J$33:$O$33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Preliminary!$J$54:$O$54</c:f>
              <c:numCache>
                <c:formatCode>General</c:formatCode>
                <c:ptCount val="6"/>
                <c:pt idx="0">
                  <c:v>1</c:v>
                </c:pt>
                <c:pt idx="1">
                  <c:v>1.9930167597765363</c:v>
                </c:pt>
                <c:pt idx="2">
                  <c:v>3.9311294765840223</c:v>
                </c:pt>
                <c:pt idx="3">
                  <c:v>6.9609756097560984</c:v>
                </c:pt>
                <c:pt idx="4">
                  <c:v>10.827010622154781</c:v>
                </c:pt>
                <c:pt idx="5">
                  <c:v>6.8804243008678894</c:v>
                </c:pt>
              </c:numCache>
            </c:numRef>
          </c:yVal>
          <c:smooth val="1"/>
        </c:ser>
        <c:ser>
          <c:idx val="3"/>
          <c:order val="3"/>
          <c:tx>
            <c:v>Linear SpeedUp</c:v>
          </c:tx>
          <c:spPr>
            <a:ln w="6480">
              <a:solidFill>
                <a:srgbClr val="FFC000"/>
              </a:solidFill>
              <a:round/>
            </a:ln>
          </c:spPr>
          <c:marker>
            <c:symbol val="none"/>
          </c:marker>
          <c:xVal>
            <c:numRef>
              <c:f>Preliminary!$J$33:$O$33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Preliminary!$J$33:$O$33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0288"/>
        <c:axId val="252487048"/>
      </c:scatterChart>
      <c:valAx>
        <c:axId val="207630288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2487048"/>
        <c:crossesAt val="1"/>
        <c:crossBetween val="midCat"/>
      </c:valAx>
      <c:valAx>
        <c:axId val="25248704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7630288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2000" b="1">
                <a:solidFill>
                  <a:srgbClr val="595959"/>
                </a:solidFill>
                <a:latin typeface="Calibri"/>
              </a:rPr>
              <a:t>PENT DUAL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2351157972268374E-2"/>
          <c:y val="4.4229538639129727E-2"/>
          <c:w val="0.90141469427793042"/>
          <c:h val="0.85597121670284448"/>
        </c:manualLayout>
      </c:layout>
      <c:scatterChart>
        <c:scatterStyle val="lineMarker"/>
        <c:varyColors val="0"/>
        <c:ser>
          <c:idx val="0"/>
          <c:order val="0"/>
          <c:tx>
            <c:v>ONEREAD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'Q2'!$C$5:$I$5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'Q2'!$C$13:$I$13</c:f>
              <c:numCache>
                <c:formatCode>General</c:formatCode>
                <c:ptCount val="7"/>
                <c:pt idx="0">
                  <c:v>1</c:v>
                </c:pt>
                <c:pt idx="1">
                  <c:v>1.9789798267934793</c:v>
                </c:pt>
                <c:pt idx="2">
                  <c:v>4.2762488630853719</c:v>
                </c:pt>
                <c:pt idx="3">
                  <c:v>9.1215484272201692</c:v>
                </c:pt>
                <c:pt idx="4">
                  <c:v>19.359852221166086</c:v>
                </c:pt>
                <c:pt idx="5">
                  <c:v>25.801567952578996</c:v>
                </c:pt>
                <c:pt idx="6">
                  <c:v>25.165776897074252</c:v>
                </c:pt>
              </c:numCache>
            </c:numRef>
          </c:yVal>
          <c:smooth val="1"/>
        </c:ser>
        <c:ser>
          <c:idx val="1"/>
          <c:order val="1"/>
          <c:tx>
            <c:v>ALLREAD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'Q2'!$K$5:$Q$5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'Q2'!$K$13:$Q$13</c:f>
              <c:numCache>
                <c:formatCode>General</c:formatCode>
                <c:ptCount val="7"/>
                <c:pt idx="0">
                  <c:v>1</c:v>
                </c:pt>
                <c:pt idx="1">
                  <c:v>2.0542207992259227</c:v>
                </c:pt>
                <c:pt idx="2">
                  <c:v>4.2778779734960546</c:v>
                </c:pt>
                <c:pt idx="3">
                  <c:v>9.0280120285569581</c:v>
                </c:pt>
                <c:pt idx="4">
                  <c:v>19.222497063743461</c:v>
                </c:pt>
                <c:pt idx="5">
                  <c:v>23.633211103915428</c:v>
                </c:pt>
                <c:pt idx="6">
                  <c:v>23.307160519399815</c:v>
                </c:pt>
              </c:numCache>
            </c:numRef>
          </c:yVal>
          <c:smooth val="1"/>
        </c:ser>
        <c:ser>
          <c:idx val="2"/>
          <c:order val="2"/>
          <c:tx>
            <c:v>Linear SpeedUp</c:v>
          </c:tx>
          <c:spPr>
            <a:ln w="64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'Q2'!$C$5:$I$5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'Q2'!$K$5:$Q$5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2491360"/>
        <c:axId val="252491752"/>
      </c:scatterChart>
      <c:valAx>
        <c:axId val="252491360"/>
        <c:scaling>
          <c:logBase val="2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2491752"/>
        <c:crossesAt val="1"/>
        <c:crossBetween val="midCat"/>
      </c:valAx>
      <c:valAx>
        <c:axId val="252491752"/>
        <c:scaling>
          <c:logBase val="2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2491360"/>
        <c:crossesAt val="1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1705379407339014"/>
          <c:y val="0.1688540634135936"/>
          <c:w val="0.22613265811236055"/>
          <c:h val="0.2161128119549806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COJACK CLASSIC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263357292937"/>
          <c:y val="5.0925925925925923E-2"/>
          <c:w val="0.85797171228837477"/>
          <c:h val="0.79500729075532228"/>
        </c:manualLayout>
      </c:layout>
      <c:barChart>
        <c:barDir val="col"/>
        <c:grouping val="clustered"/>
        <c:varyColors val="0"/>
        <c:ser>
          <c:idx val="0"/>
          <c:order val="0"/>
          <c:tx>
            <c:v>ONEREAD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'Q3.1'!$E$5:$I$5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'Q3.1'!$E$11:$I$11</c:f>
              <c:numCache>
                <c:formatCode>General</c:formatCode>
                <c:ptCount val="5"/>
                <c:pt idx="0">
                  <c:v>0.56666666666666654</c:v>
                </c:pt>
                <c:pt idx="1">
                  <c:v>0.58416666666666661</c:v>
                </c:pt>
                <c:pt idx="2">
                  <c:v>0.59083333333333332</c:v>
                </c:pt>
                <c:pt idx="3">
                  <c:v>0.58041666666666669</c:v>
                </c:pt>
                <c:pt idx="4">
                  <c:v>0.82916666666666661</c:v>
                </c:pt>
              </c:numCache>
            </c:numRef>
          </c:val>
        </c:ser>
        <c:ser>
          <c:idx val="1"/>
          <c:order val="1"/>
          <c:tx>
            <c:v>ALLREAD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'Q3.1'!$L$11:$P$11</c:f>
              <c:numCache>
                <c:formatCode>General</c:formatCode>
                <c:ptCount val="5"/>
                <c:pt idx="0">
                  <c:v>0.56266766666666668</c:v>
                </c:pt>
                <c:pt idx="1">
                  <c:v>0.62513116666666668</c:v>
                </c:pt>
                <c:pt idx="2">
                  <c:v>0.69695333333333342</c:v>
                </c:pt>
                <c:pt idx="3">
                  <c:v>0.69522639583333345</c:v>
                </c:pt>
                <c:pt idx="4">
                  <c:v>1.1239106249999999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90576"/>
        <c:axId val="252489008"/>
      </c:barChart>
      <c:catAx>
        <c:axId val="25249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40534881241689918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89008"/>
        <c:crosses val="autoZero"/>
        <c:auto val="1"/>
        <c:lblAlgn val="ctr"/>
        <c:lblOffset val="100"/>
        <c:noMultiLvlLbl val="0"/>
      </c:catAx>
      <c:valAx>
        <c:axId val="25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PER PROCESS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6892225737229"/>
          <c:y val="0.16724482356372125"/>
          <c:w val="0.33966575417088352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DRALL NODAL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6426071741032"/>
          <c:y val="3.9922675006453835E-2"/>
          <c:w val="0.82134492563429584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tx>
            <c:v>ONEREAD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'Q3.1'!$L$5:$P$5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'Q3.1'!$E$51:$I$51</c:f>
              <c:numCache>
                <c:formatCode>General</c:formatCode>
                <c:ptCount val="5"/>
                <c:pt idx="0">
                  <c:v>0.21187</c:v>
                </c:pt>
                <c:pt idx="1">
                  <c:v>0.21618250000000003</c:v>
                </c:pt>
                <c:pt idx="2">
                  <c:v>0.22703045833333335</c:v>
                </c:pt>
                <c:pt idx="3">
                  <c:v>0.23994083333333335</c:v>
                </c:pt>
                <c:pt idx="4">
                  <c:v>0.35524052083333335</c:v>
                </c:pt>
              </c:numCache>
            </c:numRef>
          </c:val>
        </c:ser>
        <c:ser>
          <c:idx val="0"/>
          <c:order val="1"/>
          <c:tx>
            <c:v>ALLREAD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'Q3.1'!$L$5:$P$5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'Q3.1'!$L$51:$P$51</c:f>
              <c:numCache>
                <c:formatCode>General</c:formatCode>
                <c:ptCount val="5"/>
                <c:pt idx="0">
                  <c:v>0.22136166666666668</c:v>
                </c:pt>
                <c:pt idx="1">
                  <c:v>0.23258408333333333</c:v>
                </c:pt>
                <c:pt idx="2">
                  <c:v>0.27418041666666665</c:v>
                </c:pt>
                <c:pt idx="3">
                  <c:v>0.28929583333333336</c:v>
                </c:pt>
                <c:pt idx="4">
                  <c:v>0.52189708333333329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86656"/>
        <c:axId val="252485480"/>
      </c:barChart>
      <c:catAx>
        <c:axId val="25248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85480"/>
        <c:crosses val="autoZero"/>
        <c:auto val="1"/>
        <c:lblAlgn val="ctr"/>
        <c:lblOffset val="100"/>
        <c:noMultiLvlLbl val="0"/>
      </c:catAx>
      <c:valAx>
        <c:axId val="2524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 TIME PER PROCESS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23140857392824"/>
          <c:y val="0.1626151939340916"/>
          <c:w val="0.28076859142607169"/>
          <c:h val="0.14407780096377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COJACK ONEREAD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'Q3.1'!$E$5:$I$5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'Q3.1'!$E$13:$I$13</c:f>
              <c:numCache>
                <c:formatCode>General</c:formatCode>
                <c:ptCount val="5"/>
                <c:pt idx="0">
                  <c:v>34600000</c:v>
                </c:pt>
                <c:pt idx="1">
                  <c:v>42000000</c:v>
                </c:pt>
                <c:pt idx="2">
                  <c:v>48900000</c:v>
                </c:pt>
                <c:pt idx="3">
                  <c:v>53600000</c:v>
                </c:pt>
                <c:pt idx="4">
                  <c:v>56400000</c:v>
                </c:pt>
              </c:numCache>
            </c:numRef>
          </c:val>
        </c:ser>
        <c:ser>
          <c:idx val="1"/>
          <c:order val="1"/>
          <c:tx>
            <c:v>DUAL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'Q3.1'!$E$21:$I$21</c:f>
              <c:numCache>
                <c:formatCode>General</c:formatCode>
                <c:ptCount val="5"/>
                <c:pt idx="0">
                  <c:v>29700000</c:v>
                </c:pt>
                <c:pt idx="1">
                  <c:v>29800000</c:v>
                </c:pt>
                <c:pt idx="2">
                  <c:v>30000000</c:v>
                </c:pt>
                <c:pt idx="3">
                  <c:v>30200000</c:v>
                </c:pt>
                <c:pt idx="4">
                  <c:v>30400000</c:v>
                </c:pt>
              </c:numCache>
            </c:numRef>
          </c:val>
        </c:ser>
        <c:ser>
          <c:idx val="2"/>
          <c:order val="2"/>
          <c:tx>
            <c:v>NODAL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'Q3.1'!$E$29:$I$29</c:f>
              <c:numCache>
                <c:formatCode>General</c:formatCode>
                <c:ptCount val="5"/>
                <c:pt idx="0">
                  <c:v>29700000</c:v>
                </c:pt>
                <c:pt idx="1">
                  <c:v>29800000</c:v>
                </c:pt>
                <c:pt idx="2">
                  <c:v>29900000</c:v>
                </c:pt>
                <c:pt idx="3">
                  <c:v>30100000</c:v>
                </c:pt>
                <c:pt idx="4">
                  <c:v>30400000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89792"/>
        <c:axId val="252489400"/>
      </c:barChart>
      <c:catAx>
        <c:axId val="2524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89400"/>
        <c:crosses val="autoZero"/>
        <c:auto val="1"/>
        <c:lblAlgn val="ctr"/>
        <c:lblOffset val="100"/>
        <c:noMultiLvlLbl val="0"/>
      </c:catAx>
      <c:valAx>
        <c:axId val="2524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BYTES TRANSFERRED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85475282471905"/>
          <c:y val="6.2365585668026073E-2"/>
          <c:w val="0.13188709625601"/>
          <c:h val="0.28800411959717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DRALL ONEREAD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24498905982566"/>
          <c:y val="4.1366351005184564E-2"/>
          <c:w val="0.81922951001795374"/>
          <c:h val="0.79165157747337167"/>
        </c:manualLayout>
      </c:layout>
      <c:barChart>
        <c:barDir val="col"/>
        <c:grouping val="clustered"/>
        <c:varyColors val="0"/>
        <c:ser>
          <c:idx val="0"/>
          <c:order val="0"/>
          <c:tx>
            <c:v>CLASSIC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'Q3.1'!$E$5:$I$5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'Q3.1'!$E$37:$I$37</c:f>
              <c:numCache>
                <c:formatCode>General</c:formatCode>
                <c:ptCount val="5"/>
                <c:pt idx="0">
                  <c:v>5187700</c:v>
                </c:pt>
                <c:pt idx="1">
                  <c:v>6273120</c:v>
                </c:pt>
                <c:pt idx="2">
                  <c:v>7270500</c:v>
                </c:pt>
                <c:pt idx="3">
                  <c:v>7945020</c:v>
                </c:pt>
                <c:pt idx="4">
                  <c:v>8344400</c:v>
                </c:pt>
              </c:numCache>
            </c:numRef>
          </c:val>
        </c:ser>
        <c:ser>
          <c:idx val="1"/>
          <c:order val="1"/>
          <c:tx>
            <c:v>DUAL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'Q3.1'!$E$45:$I$45</c:f>
              <c:numCache>
                <c:formatCode>General</c:formatCode>
                <c:ptCount val="5"/>
                <c:pt idx="0">
                  <c:v>4479220</c:v>
                </c:pt>
                <c:pt idx="1">
                  <c:v>4506000</c:v>
                </c:pt>
                <c:pt idx="2">
                  <c:v>4548300</c:v>
                </c:pt>
                <c:pt idx="3">
                  <c:v>4611100</c:v>
                </c:pt>
                <c:pt idx="4">
                  <c:v>4686200</c:v>
                </c:pt>
              </c:numCache>
            </c:numRef>
          </c:val>
        </c:ser>
        <c:ser>
          <c:idx val="2"/>
          <c:order val="2"/>
          <c:tx>
            <c:v>NODAL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'Q3.1'!$E$53:$I$53</c:f>
              <c:numCache>
                <c:formatCode>General</c:formatCode>
                <c:ptCount val="5"/>
                <c:pt idx="0">
                  <c:v>4478600</c:v>
                </c:pt>
                <c:pt idx="1">
                  <c:v>4502600</c:v>
                </c:pt>
                <c:pt idx="2">
                  <c:v>4546000</c:v>
                </c:pt>
                <c:pt idx="3">
                  <c:v>4599900</c:v>
                </c:pt>
                <c:pt idx="4">
                  <c:v>4666000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90968"/>
        <c:axId val="252490184"/>
      </c:barChart>
      <c:catAx>
        <c:axId val="25249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90184"/>
        <c:crosses val="autoZero"/>
        <c:auto val="1"/>
        <c:lblAlgn val="ctr"/>
        <c:lblOffset val="100"/>
        <c:noMultiLvlLbl val="0"/>
      </c:catAx>
      <c:valAx>
        <c:axId val="2524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BYTES TRANSFERRED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9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7085250570324"/>
          <c:y val="6.2597031038976444E-2"/>
          <c:w val="0.13303196383042393"/>
          <c:h val="0.2543103767358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COJACK DUAL ALLREAD</a:t>
            </a:r>
            <a:endParaRPr lang="en-US" sz="2000" b="1"/>
          </a:p>
        </c:rich>
      </c:tx>
      <c:layout>
        <c:manualLayout>
          <c:xMode val="edge"/>
          <c:yMode val="edge"/>
          <c:x val="0.28800654451713176"/>
          <c:y val="5.5845745870234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94925634295713E-2"/>
          <c:y val="0.17171296296296296"/>
          <c:w val="0.86500153105861766"/>
          <c:h val="0.69773266456977434"/>
        </c:manualLayout>
      </c:layout>
      <c:scatterChart>
        <c:scatterStyle val="lineMarker"/>
        <c:varyColors val="0"/>
        <c:ser>
          <c:idx val="0"/>
          <c:order val="0"/>
          <c:tx>
            <c:v>DUAL ALLREAD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'Q3.2'!$D$5:$K$5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'Q3.2'!$M$17:$T$17</c:f>
              <c:numCache>
                <c:formatCode>General</c:formatCode>
                <c:ptCount val="8"/>
                <c:pt idx="0">
                  <c:v>1</c:v>
                </c:pt>
                <c:pt idx="1">
                  <c:v>2.0734391505021081</c:v>
                </c:pt>
                <c:pt idx="2">
                  <c:v>3.9572914032407662</c:v>
                </c:pt>
                <c:pt idx="3">
                  <c:v>6.7895185529694659</c:v>
                </c:pt>
                <c:pt idx="4">
                  <c:v>17.33343849458025</c:v>
                </c:pt>
                <c:pt idx="5">
                  <c:v>47.376870609628646</c:v>
                </c:pt>
                <c:pt idx="6">
                  <c:v>61.960584222686748</c:v>
                </c:pt>
                <c:pt idx="7">
                  <c:v>63.171820453182242</c:v>
                </c:pt>
              </c:numCache>
            </c:numRef>
          </c:yVal>
          <c:smooth val="0"/>
        </c:ser>
        <c:ser>
          <c:idx val="1"/>
          <c:order val="1"/>
          <c:tx>
            <c:v>Linear SpeedUp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'Q3.2'!$D$5:$J$5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'Q3.2'!$D$5:$J$5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87440"/>
        <c:axId val="252488224"/>
      </c:scatterChart>
      <c:valAx>
        <c:axId val="25248744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88224"/>
        <c:crosses val="autoZero"/>
        <c:crossBetween val="midCat"/>
      </c:valAx>
      <c:valAx>
        <c:axId val="2524882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37423447069114"/>
          <c:y val="0.27856408573928254"/>
          <c:w val="0.22918085616290201"/>
          <c:h val="0.13979689869335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1017693</xdr:colOff>
      <xdr:row>6</xdr:row>
      <xdr:rowOff>36004</xdr:rowOff>
    </xdr:from>
    <xdr:to>
      <xdr:col>10</xdr:col>
      <xdr:colOff>127000</xdr:colOff>
      <xdr:row>28</xdr:row>
      <xdr:rowOff>146088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50040</xdr:colOff>
      <xdr:row>53</xdr:row>
      <xdr:rowOff>153720</xdr:rowOff>
    </xdr:from>
    <xdr:to>
      <xdr:col>12</xdr:col>
      <xdr:colOff>95400</xdr:colOff>
      <xdr:row>75</xdr:row>
      <xdr:rowOff>33120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63360</xdr:colOff>
      <xdr:row>13</xdr:row>
      <xdr:rowOff>106560</xdr:rowOff>
    </xdr:from>
    <xdr:to>
      <xdr:col>13</xdr:col>
      <xdr:colOff>558360</xdr:colOff>
      <xdr:row>33</xdr:row>
      <xdr:rowOff>119520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359833</xdr:colOff>
      <xdr:row>1</xdr:row>
      <xdr:rowOff>10583</xdr:rowOff>
    </xdr:from>
    <xdr:to>
      <xdr:col>14</xdr:col>
      <xdr:colOff>571500</xdr:colOff>
      <xdr:row>18</xdr:row>
      <xdr:rowOff>55033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555622</xdr:colOff>
      <xdr:row>61</xdr:row>
      <xdr:rowOff>136524</xdr:rowOff>
    </xdr:from>
    <xdr:to>
      <xdr:col>8</xdr:col>
      <xdr:colOff>661455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460373</xdr:colOff>
      <xdr:row>56</xdr:row>
      <xdr:rowOff>125939</xdr:rowOff>
    </xdr:from>
    <xdr:to>
      <xdr:col>14</xdr:col>
      <xdr:colOff>137584</xdr:colOff>
      <xdr:row>82</xdr:row>
      <xdr:rowOff>126998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74083</xdr:rowOff>
    </xdr:from>
    <xdr:to>
      <xdr:col>7</xdr:col>
      <xdr:colOff>470960</xdr:colOff>
      <xdr:row>31</xdr:row>
      <xdr:rowOff>117474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624417</xdr:colOff>
      <xdr:row>15</xdr:row>
      <xdr:rowOff>116417</xdr:rowOff>
    </xdr:from>
    <xdr:to>
      <xdr:col>14</xdr:col>
      <xdr:colOff>243418</xdr:colOff>
      <xdr:row>39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296334</xdr:colOff>
      <xdr:row>8</xdr:row>
      <xdr:rowOff>105834</xdr:rowOff>
    </xdr:from>
    <xdr:to>
      <xdr:col>8</xdr:col>
      <xdr:colOff>50800</xdr:colOff>
      <xdr:row>28</xdr:row>
      <xdr:rowOff>51224</xdr:rowOff>
    </xdr:to>
    <xdr:pic>
      <xdr:nvPicPr>
        <xdr:cNvPr id="2" name="Picture 1" descr="C:\Users\Kunal\Dropbox\Extra\PS\2.4\3.4\Q3.4_Time_Pie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05" t="14825" r="14575" b="4786"/>
        <a:stretch/>
      </xdr:blipFill>
      <xdr:spPr bwMode="auto">
        <a:xfrm>
          <a:off x="1068917" y="1619251"/>
          <a:ext cx="4813300" cy="312039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zoomScale="90" zoomScaleNormal="90" workbookViewId="0">
      <selection activeCell="Q3" sqref="Q3"/>
    </sheetView>
  </sheetViews>
  <sheetFormatPr defaultRowHeight="12.75"/>
  <cols>
    <col min="1" max="1" width="19.7109375" style="1"/>
    <col min="2" max="2" width="10.42578125" style="2"/>
    <col min="3" max="3" width="10.28515625" style="1"/>
    <col min="4" max="4" width="11.140625" style="1"/>
    <col min="5" max="5" width="11.5703125" style="1"/>
    <col min="6" max="6" width="11.28515625" style="1"/>
    <col min="7" max="7" width="11.85546875" style="1"/>
    <col min="8" max="8" width="11" style="1"/>
    <col min="9" max="9" width="11.5703125" style="1"/>
    <col min="10" max="10" width="11.28515625" style="1"/>
    <col min="11" max="11" width="10.7109375" style="1"/>
    <col min="12" max="12" width="9" style="1"/>
    <col min="13" max="13" width="12.42578125" style="1"/>
    <col min="14" max="14" width="11.85546875" style="1"/>
    <col min="15" max="15" width="11" style="1"/>
    <col min="16" max="256" width="11.5703125" style="1"/>
    <col min="257" max="1025" width="9.85546875"/>
  </cols>
  <sheetData>
    <row r="1" spans="1:15">
      <c r="A1" s="3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ht="18">
      <c r="A2" s="4" t="s">
        <v>1</v>
      </c>
      <c r="B2"/>
      <c r="C2" s="3" t="s">
        <v>2</v>
      </c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" t="s">
        <v>3</v>
      </c>
      <c r="D3"/>
      <c r="E3"/>
      <c r="F3"/>
      <c r="G3"/>
      <c r="H3"/>
      <c r="I3"/>
      <c r="J3"/>
      <c r="K3"/>
      <c r="L3"/>
      <c r="M3"/>
      <c r="N3"/>
      <c r="O3"/>
    </row>
    <row r="4" spans="1:15">
      <c r="A4"/>
      <c r="B4"/>
      <c r="C4" s="3" t="s">
        <v>4</v>
      </c>
      <c r="D4" s="3"/>
      <c r="E4" s="3"/>
      <c r="F4" s="3"/>
      <c r="G4" s="3"/>
      <c r="H4" s="3"/>
      <c r="I4" s="3"/>
      <c r="J4" s="3" t="s">
        <v>5</v>
      </c>
      <c r="K4"/>
      <c r="L4"/>
      <c r="M4"/>
      <c r="N4"/>
      <c r="O4"/>
    </row>
    <row r="5" spans="1:15">
      <c r="A5"/>
      <c r="B5"/>
      <c r="C5">
        <v>1</v>
      </c>
      <c r="D5">
        <v>2</v>
      </c>
      <c r="E5">
        <v>4</v>
      </c>
      <c r="F5">
        <v>8</v>
      </c>
      <c r="G5"/>
      <c r="H5"/>
      <c r="I5"/>
      <c r="J5" s="1">
        <v>1</v>
      </c>
      <c r="K5">
        <v>2</v>
      </c>
      <c r="L5">
        <v>4</v>
      </c>
      <c r="M5">
        <v>8</v>
      </c>
      <c r="N5"/>
      <c r="O5"/>
    </row>
    <row r="6" spans="1:15">
      <c r="A6" s="3" t="s">
        <v>6</v>
      </c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>
      <c r="A7" s="3"/>
      <c r="B7" t="s">
        <v>7</v>
      </c>
      <c r="C7">
        <v>1.8423</v>
      </c>
      <c r="D7">
        <v>0.963198</v>
      </c>
      <c r="E7">
        <v>0.45596799999999998</v>
      </c>
      <c r="F7">
        <v>0.20574100000000001</v>
      </c>
      <c r="G7"/>
      <c r="H7"/>
      <c r="I7"/>
      <c r="J7" s="1">
        <v>1.8868</v>
      </c>
      <c r="K7">
        <v>0.925728</v>
      </c>
      <c r="L7">
        <v>0.41833399999999998</v>
      </c>
      <c r="M7">
        <v>0.21051</v>
      </c>
      <c r="N7"/>
      <c r="O7"/>
    </row>
    <row r="8" spans="1:15">
      <c r="A8" s="3"/>
      <c r="B8" t="s">
        <v>8</v>
      </c>
      <c r="C8">
        <v>1.8443499999999999</v>
      </c>
      <c r="D8">
        <v>0.96289499999999995</v>
      </c>
      <c r="E8">
        <v>0.45583699999999999</v>
      </c>
      <c r="F8">
        <v>0.208175</v>
      </c>
      <c r="G8"/>
      <c r="H8"/>
      <c r="I8"/>
      <c r="J8" s="1">
        <v>1.87524</v>
      </c>
      <c r="K8">
        <v>0.92594100000000001</v>
      </c>
      <c r="L8">
        <v>0.417043</v>
      </c>
      <c r="M8">
        <v>0.21118000000000001</v>
      </c>
      <c r="N8"/>
      <c r="O8"/>
    </row>
    <row r="9" spans="1:15">
      <c r="A9" s="3"/>
      <c r="B9" t="s">
        <v>9</v>
      </c>
      <c r="C9">
        <v>1.8499000000000001</v>
      </c>
      <c r="D9">
        <v>0.96222099999999999</v>
      </c>
      <c r="E9">
        <v>0.45589000000000002</v>
      </c>
      <c r="F9">
        <v>0.21004</v>
      </c>
      <c r="G9"/>
      <c r="H9"/>
      <c r="I9"/>
      <c r="J9" s="1">
        <v>1.8701000000000001</v>
      </c>
      <c r="K9">
        <v>0.92596000000000001</v>
      </c>
      <c r="L9">
        <v>0.42832100000000001</v>
      </c>
      <c r="M9">
        <v>0.21195</v>
      </c>
      <c r="N9"/>
      <c r="O9"/>
    </row>
    <row r="10" spans="1:15">
      <c r="A10" s="3"/>
      <c r="B10" t="s">
        <v>10</v>
      </c>
      <c r="C10">
        <f>SUM(C7:C9)/3</f>
        <v>1.8455166666666667</v>
      </c>
      <c r="D10">
        <f>SUM(D7:D9)/3</f>
        <v>0.96277133333333331</v>
      </c>
      <c r="E10">
        <f>SUM(E7:E9)/3</f>
        <v>0.45589833333333329</v>
      </c>
      <c r="F10">
        <f>SUM(F7:F9)/3</f>
        <v>0.20798533333333333</v>
      </c>
      <c r="G10"/>
      <c r="H10"/>
      <c r="I10"/>
      <c r="J10" s="1">
        <f>SUM(J7:J9)/3</f>
        <v>1.8773799999999998</v>
      </c>
      <c r="K10">
        <f>SUM(K7:K9)/3</f>
        <v>0.92587633333333341</v>
      </c>
      <c r="L10">
        <f>SUM(L7:L9)/3</f>
        <v>0.42123266666666664</v>
      </c>
      <c r="M10">
        <f>SUM(M7:M9)/3</f>
        <v>0.21121333333333334</v>
      </c>
      <c r="N10"/>
      <c r="O10"/>
    </row>
    <row r="11" spans="1:15">
      <c r="A11" s="3"/>
      <c r="B11" t="s">
        <v>11</v>
      </c>
      <c r="C11">
        <v>1</v>
      </c>
      <c r="D11" s="5">
        <f>C10/D10</f>
        <v>1.9168795359507311</v>
      </c>
      <c r="E11" s="5">
        <f>C10/E10</f>
        <v>4.0480882068004931</v>
      </c>
      <c r="F11" s="5">
        <f>C10/F10</f>
        <v>8.8733019635999977</v>
      </c>
      <c r="G11"/>
      <c r="H11"/>
      <c r="I11"/>
      <c r="J11" s="1">
        <v>1</v>
      </c>
      <c r="K11" s="5">
        <f>J10/K10</f>
        <v>2.027679002487373</v>
      </c>
      <c r="L11" s="5">
        <f>J10/L10</f>
        <v>4.456871815892721</v>
      </c>
      <c r="M11" s="5">
        <f>J10/M10</f>
        <v>8.8885487027334129</v>
      </c>
      <c r="N11"/>
      <c r="O11"/>
    </row>
    <row r="12" spans="1:15">
      <c r="A12" s="3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>
      <c r="A13" s="6" t="s">
        <v>12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>
      <c r="A14" s="3"/>
      <c r="B14" t="s">
        <v>7</v>
      </c>
      <c r="C14">
        <v>1.78349</v>
      </c>
      <c r="D14">
        <v>0.90925199999999995</v>
      </c>
      <c r="E14">
        <v>0.42083900000000002</v>
      </c>
      <c r="F14">
        <v>0.19714599999999999</v>
      </c>
      <c r="G14"/>
      <c r="H14"/>
      <c r="I14"/>
      <c r="J14" s="1">
        <v>1.835356</v>
      </c>
      <c r="K14">
        <v>0.87616499999999997</v>
      </c>
      <c r="L14">
        <v>0.42108099999999998</v>
      </c>
      <c r="M14">
        <v>0.20064000000000001</v>
      </c>
      <c r="N14"/>
      <c r="O14"/>
    </row>
    <row r="15" spans="1:15">
      <c r="A15" s="3"/>
      <c r="B15" t="s">
        <v>8</v>
      </c>
      <c r="C15">
        <v>1.8123</v>
      </c>
      <c r="D15">
        <v>0.90911699999999995</v>
      </c>
      <c r="E15">
        <v>0.42070099999999999</v>
      </c>
      <c r="F15">
        <v>0.19730300000000001</v>
      </c>
      <c r="G15"/>
      <c r="H15"/>
      <c r="I15"/>
      <c r="J15" s="1">
        <v>1.755474</v>
      </c>
      <c r="K15">
        <v>0.87677099999999997</v>
      </c>
      <c r="L15">
        <v>0.42066599999999998</v>
      </c>
      <c r="M15">
        <v>0.19896900000000001</v>
      </c>
      <c r="N15"/>
      <c r="O15"/>
    </row>
    <row r="16" spans="1:15">
      <c r="A16" s="3"/>
      <c r="B16" t="s">
        <v>9</v>
      </c>
      <c r="C16">
        <v>1.8016399999999999</v>
      </c>
      <c r="D16">
        <v>0.90901100000000001</v>
      </c>
      <c r="E16">
        <v>0.42064800000000002</v>
      </c>
      <c r="F16">
        <v>0.197274</v>
      </c>
      <c r="G16"/>
      <c r="H16"/>
      <c r="I16"/>
      <c r="J16" s="1">
        <v>1.8101149999999999</v>
      </c>
      <c r="K16">
        <v>0.87625799999999998</v>
      </c>
      <c r="L16">
        <v>0.42078199999999999</v>
      </c>
      <c r="M16">
        <v>0.19863400000000001</v>
      </c>
      <c r="N16"/>
      <c r="O16"/>
    </row>
    <row r="17" spans="1:15">
      <c r="A17" s="3"/>
      <c r="B17" t="s">
        <v>10</v>
      </c>
      <c r="C17">
        <f>SUM(C14:C16)/3</f>
        <v>1.7991433333333333</v>
      </c>
      <c r="D17">
        <f>SUM(D14:D16)/3</f>
        <v>0.90912666666666675</v>
      </c>
      <c r="E17">
        <f>SUM(E14:E16)/3</f>
        <v>0.42072933333333334</v>
      </c>
      <c r="F17">
        <f>SUM(F14:F16)/3</f>
        <v>0.197241</v>
      </c>
      <c r="G17"/>
      <c r="H17"/>
      <c r="I17"/>
      <c r="J17" s="1">
        <f>SUM(J14:J16)/3</f>
        <v>1.8003150000000001</v>
      </c>
      <c r="K17">
        <f>SUM(K14:K16)/3</f>
        <v>0.87639800000000001</v>
      </c>
      <c r="L17">
        <f>SUM(L14:L16)/3</f>
        <v>0.42084300000000002</v>
      </c>
      <c r="M17">
        <f>SUM(M14:M16)/3</f>
        <v>0.19941433333333333</v>
      </c>
      <c r="N17"/>
      <c r="O17"/>
    </row>
    <row r="18" spans="1:15">
      <c r="A18" s="3"/>
      <c r="B18" s="7" t="s">
        <v>11</v>
      </c>
      <c r="C18" s="5">
        <v>1</v>
      </c>
      <c r="D18" s="5">
        <f>C17/D17</f>
        <v>1.9789798267934793</v>
      </c>
      <c r="E18" s="5">
        <f>C17/E17</f>
        <v>4.2762488630853719</v>
      </c>
      <c r="F18" s="5">
        <f>C17/F17</f>
        <v>9.1215484272201692</v>
      </c>
      <c r="G18"/>
      <c r="H18"/>
      <c r="I18"/>
      <c r="J18" s="1">
        <v>1</v>
      </c>
      <c r="K18" s="5">
        <f>J17/K17</f>
        <v>2.0542207992259227</v>
      </c>
      <c r="L18" s="5">
        <f>J17/L17</f>
        <v>4.2778779734960546</v>
      </c>
      <c r="M18" s="5">
        <f>J17/M17</f>
        <v>9.0280120285569581</v>
      </c>
      <c r="N18"/>
      <c r="O18"/>
    </row>
    <row r="19" spans="1:15">
      <c r="A19" s="3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>
      <c r="A20" s="3" t="s">
        <v>13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>
      <c r="A21"/>
      <c r="B21" s="2" t="s">
        <v>7</v>
      </c>
      <c r="C21" s="1">
        <v>1.7728999999999999</v>
      </c>
      <c r="D21">
        <v>0.97520799999999996</v>
      </c>
      <c r="E21">
        <v>0.49417100000000003</v>
      </c>
      <c r="F21">
        <v>0.26134000000000002</v>
      </c>
      <c r="G21"/>
      <c r="H21"/>
      <c r="I21"/>
      <c r="J21" s="1">
        <v>1.84039</v>
      </c>
      <c r="K21">
        <v>0.90243399999999996</v>
      </c>
      <c r="L21">
        <v>0.48081000000000002</v>
      </c>
      <c r="M21">
        <v>0.26431900000000003</v>
      </c>
      <c r="N21"/>
      <c r="O21"/>
    </row>
    <row r="22" spans="1:15">
      <c r="A22"/>
      <c r="B22" s="2" t="s">
        <v>8</v>
      </c>
      <c r="C22" s="1">
        <v>1.7718</v>
      </c>
      <c r="D22">
        <v>0.97478600000000004</v>
      </c>
      <c r="E22">
        <v>0.49426100000000001</v>
      </c>
      <c r="F22">
        <v>0.26140000000000002</v>
      </c>
      <c r="G22"/>
      <c r="H22"/>
      <c r="I22"/>
      <c r="J22">
        <v>1.8423099999999999</v>
      </c>
      <c r="K22">
        <v>0.90697000000000005</v>
      </c>
      <c r="L22">
        <v>0.48602000000000001</v>
      </c>
      <c r="M22">
        <v>0.26491199999999998</v>
      </c>
      <c r="N22"/>
      <c r="O22"/>
    </row>
    <row r="23" spans="1:15">
      <c r="A23"/>
      <c r="B23" s="2" t="s">
        <v>9</v>
      </c>
      <c r="C23" s="1">
        <v>1.7821</v>
      </c>
      <c r="D23">
        <v>0.97511999999999999</v>
      </c>
      <c r="E23">
        <v>0.49431599999999998</v>
      </c>
      <c r="F23">
        <v>0.26133899999999999</v>
      </c>
      <c r="G23"/>
      <c r="H23"/>
      <c r="I23"/>
      <c r="J23">
        <v>1.8521000000000001</v>
      </c>
      <c r="K23">
        <v>0.90854000000000001</v>
      </c>
      <c r="L23">
        <v>0.48289100000000001</v>
      </c>
      <c r="M23">
        <v>0.26450099999999999</v>
      </c>
      <c r="N23"/>
      <c r="O23"/>
    </row>
    <row r="24" spans="1:15">
      <c r="A24"/>
      <c r="B24" s="2" t="s">
        <v>10</v>
      </c>
      <c r="C24" s="1">
        <f>SUM(C21:C23)/3</f>
        <v>1.7755999999999998</v>
      </c>
      <c r="D24">
        <f>SUM(D21:D23)/3</f>
        <v>0.97503799999999996</v>
      </c>
      <c r="E24">
        <f>SUM(E21:E23)/3</f>
        <v>0.49424933333333332</v>
      </c>
      <c r="F24">
        <f>SUM(F21:F23)/3</f>
        <v>0.26135966666666666</v>
      </c>
      <c r="G24"/>
      <c r="H24"/>
      <c r="I24"/>
      <c r="J24" s="1">
        <f>SUM(J21:J23)/3</f>
        <v>1.8449333333333333</v>
      </c>
      <c r="K24">
        <f>SUM(K21:K23)/3</f>
        <v>0.90598133333333342</v>
      </c>
      <c r="L24">
        <f>SUM(L21:L23)/3</f>
        <v>0.48324033333333333</v>
      </c>
      <c r="M24">
        <f>SUM(M21:M23)/3</f>
        <v>0.26457733333333333</v>
      </c>
      <c r="N24"/>
      <c r="O24"/>
    </row>
    <row r="25" spans="1:15">
      <c r="A25"/>
      <c r="B25" s="2" t="s">
        <v>11</v>
      </c>
      <c r="C25" s="1">
        <v>1</v>
      </c>
      <c r="D25" s="5">
        <f>C24/D24</f>
        <v>1.8210572305899873</v>
      </c>
      <c r="E25" s="5">
        <f>C24/E24</f>
        <v>3.5925187557157385</v>
      </c>
      <c r="F25" s="5">
        <f>C24/F24</f>
        <v>6.7937031855208465</v>
      </c>
      <c r="G25"/>
      <c r="H25"/>
      <c r="I25"/>
      <c r="J25" s="1">
        <v>1</v>
      </c>
      <c r="K25" s="5">
        <f>J24/K24</f>
        <v>2.0363922141147865</v>
      </c>
      <c r="L25" s="5">
        <f>J24/L24</f>
        <v>3.8178380529770899</v>
      </c>
      <c r="M25" s="5">
        <f>J24/M24</f>
        <v>6.9731345088770516</v>
      </c>
      <c r="N25"/>
      <c r="O25"/>
    </row>
    <row r="26" spans="1: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8">
      <c r="A29" s="4" t="s">
        <v>14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>
      <c r="A30"/>
      <c r="B30"/>
      <c r="C30" s="3" t="s">
        <v>2</v>
      </c>
      <c r="D30"/>
      <c r="E30"/>
      <c r="F30"/>
      <c r="G30"/>
      <c r="H30"/>
      <c r="I30"/>
      <c r="J30"/>
      <c r="K30"/>
      <c r="L30"/>
      <c r="M30"/>
      <c r="N30"/>
      <c r="O30"/>
    </row>
    <row r="31" spans="1:15">
      <c r="A31"/>
      <c r="B31"/>
      <c r="C31" s="3" t="s">
        <v>3</v>
      </c>
      <c r="D31"/>
      <c r="E31"/>
      <c r="F31"/>
      <c r="G31"/>
      <c r="H31"/>
      <c r="I31"/>
      <c r="J31"/>
      <c r="K31"/>
      <c r="L31"/>
      <c r="M31"/>
      <c r="N31"/>
      <c r="O31"/>
    </row>
    <row r="32" spans="1:15">
      <c r="A32"/>
      <c r="B32"/>
      <c r="C32" s="3" t="s">
        <v>4</v>
      </c>
      <c r="D32" s="3"/>
      <c r="E32" s="3"/>
      <c r="F32" s="3"/>
      <c r="G32" s="3"/>
      <c r="H32" s="3"/>
      <c r="I32" s="3"/>
      <c r="J32" s="3" t="s">
        <v>5</v>
      </c>
      <c r="K32"/>
      <c r="L32"/>
      <c r="M32"/>
      <c r="N32"/>
      <c r="O32"/>
    </row>
    <row r="33" spans="1:15">
      <c r="A33"/>
      <c r="B33"/>
      <c r="C33">
        <v>1</v>
      </c>
      <c r="D33">
        <v>2</v>
      </c>
      <c r="E33">
        <v>4</v>
      </c>
      <c r="F33">
        <v>8</v>
      </c>
      <c r="G33">
        <v>16</v>
      </c>
      <c r="H33">
        <v>32</v>
      </c>
      <c r="J33" s="1">
        <v>1</v>
      </c>
      <c r="K33">
        <v>2</v>
      </c>
      <c r="L33">
        <v>4</v>
      </c>
      <c r="M33">
        <v>8</v>
      </c>
      <c r="N33">
        <v>16</v>
      </c>
      <c r="O33">
        <v>32</v>
      </c>
    </row>
    <row r="34" spans="1:15">
      <c r="A34" s="3" t="s">
        <v>6</v>
      </c>
      <c r="B34"/>
      <c r="C34"/>
      <c r="D34"/>
      <c r="E34"/>
      <c r="F34"/>
      <c r="G34"/>
      <c r="H34"/>
      <c r="J34"/>
      <c r="K34"/>
      <c r="L34"/>
      <c r="M34"/>
      <c r="N34"/>
      <c r="O34"/>
    </row>
    <row r="35" spans="1:15">
      <c r="A35" s="3"/>
      <c r="B35" t="s">
        <v>7</v>
      </c>
      <c r="C35">
        <v>4.7300000000000004</v>
      </c>
      <c r="D35">
        <v>2.39</v>
      </c>
      <c r="E35">
        <v>1.18</v>
      </c>
      <c r="F35">
        <v>0.68</v>
      </c>
      <c r="G35">
        <v>0.57999999999999996</v>
      </c>
      <c r="H35">
        <v>1.08</v>
      </c>
      <c r="J35" s="1">
        <v>4.75</v>
      </c>
      <c r="K35">
        <v>2.39</v>
      </c>
      <c r="L35">
        <v>1.19</v>
      </c>
      <c r="M35">
        <v>0.68400000000000005</v>
      </c>
      <c r="N35">
        <v>0.57499999999999996</v>
      </c>
      <c r="O35">
        <v>1.085</v>
      </c>
    </row>
    <row r="36" spans="1:15">
      <c r="A36" s="3"/>
      <c r="B36" t="s">
        <v>8</v>
      </c>
      <c r="C36">
        <v>4.75</v>
      </c>
      <c r="D36">
        <v>2.37</v>
      </c>
      <c r="E36">
        <v>1.19</v>
      </c>
      <c r="F36">
        <v>0.68</v>
      </c>
      <c r="G36">
        <v>0.56999999999999995</v>
      </c>
      <c r="H36">
        <v>1.08</v>
      </c>
      <c r="J36" s="1">
        <v>4.75</v>
      </c>
      <c r="K36">
        <v>2.37</v>
      </c>
      <c r="L36">
        <v>1.1850000000000001</v>
      </c>
      <c r="M36">
        <v>0.68</v>
      </c>
      <c r="N36">
        <v>0.58499999999999996</v>
      </c>
      <c r="O36">
        <v>1.0900000000000001</v>
      </c>
    </row>
    <row r="37" spans="1:15">
      <c r="A37" s="3"/>
      <c r="B37" t="s">
        <v>9</v>
      </c>
      <c r="C37">
        <v>4.75</v>
      </c>
      <c r="D37">
        <v>2.4</v>
      </c>
      <c r="E37">
        <v>1.19</v>
      </c>
      <c r="F37">
        <v>0.68</v>
      </c>
      <c r="G37">
        <v>0.56999999999999995</v>
      </c>
      <c r="H37">
        <v>1.07</v>
      </c>
      <c r="J37" s="1">
        <v>4.7699999999999996</v>
      </c>
      <c r="K37">
        <v>2.37</v>
      </c>
      <c r="L37">
        <v>1.19</v>
      </c>
      <c r="M37">
        <v>0.68100000000000005</v>
      </c>
      <c r="N37">
        <v>0.57999999999999996</v>
      </c>
      <c r="O37">
        <v>1.085</v>
      </c>
    </row>
    <row r="38" spans="1:15">
      <c r="A38" s="3"/>
      <c r="B38" t="s">
        <v>10</v>
      </c>
      <c r="C38">
        <f t="shared" ref="C38:H38" si="0">SUM(C35:C37)/3</f>
        <v>4.7433333333333332</v>
      </c>
      <c r="D38">
        <f t="shared" si="0"/>
        <v>2.3866666666666667</v>
      </c>
      <c r="E38">
        <f t="shared" si="0"/>
        <v>1.1866666666666668</v>
      </c>
      <c r="F38">
        <f t="shared" si="0"/>
        <v>0.68</v>
      </c>
      <c r="G38">
        <f t="shared" si="0"/>
        <v>0.57333333333333325</v>
      </c>
      <c r="H38">
        <f t="shared" si="0"/>
        <v>1.0766666666666669</v>
      </c>
      <c r="J38" s="1">
        <f t="shared" ref="J38:O38" si="1">SUM(J35:J37)/3</f>
        <v>4.7566666666666668</v>
      </c>
      <c r="K38">
        <f t="shared" si="1"/>
        <v>2.3766666666666665</v>
      </c>
      <c r="L38">
        <f t="shared" si="1"/>
        <v>1.1883333333333332</v>
      </c>
      <c r="M38">
        <f t="shared" si="1"/>
        <v>0.68166666666666664</v>
      </c>
      <c r="N38">
        <f t="shared" si="1"/>
        <v>0.57999999999999996</v>
      </c>
      <c r="O38">
        <f t="shared" si="1"/>
        <v>1.0866666666666667</v>
      </c>
    </row>
    <row r="39" spans="1:15">
      <c r="A39" s="3"/>
      <c r="B39" t="s">
        <v>11</v>
      </c>
      <c r="C39"/>
      <c r="D39" s="5">
        <f>C38/D38</f>
        <v>1.9874301675977653</v>
      </c>
      <c r="E39" s="5">
        <f>C38/E38</f>
        <v>3.9971910112359548</v>
      </c>
      <c r="F39" s="5">
        <f>C38/F38</f>
        <v>6.9754901960784306</v>
      </c>
      <c r="G39" s="5">
        <f>C38/G38</f>
        <v>8.2732558139534884</v>
      </c>
      <c r="H39" s="5">
        <f>C38/H38</f>
        <v>4.405572755417956</v>
      </c>
      <c r="J39" s="1">
        <v>1</v>
      </c>
      <c r="K39" s="5">
        <f>J38/K38</f>
        <v>2.0014025245441798</v>
      </c>
      <c r="L39" s="5">
        <f>J38/L38</f>
        <v>4.0028050490883595</v>
      </c>
      <c r="M39" s="5">
        <f>J38/M38</f>
        <v>6.9779951100244499</v>
      </c>
      <c r="N39" s="5">
        <f>J38/N38</f>
        <v>8.2011494252873565</v>
      </c>
      <c r="O39" s="5">
        <f>J38/O38</f>
        <v>4.3773006134969323</v>
      </c>
    </row>
    <row r="40" spans="1:15">
      <c r="A40" s="3"/>
      <c r="B40"/>
      <c r="C40"/>
      <c r="D40"/>
      <c r="E40"/>
      <c r="F40"/>
      <c r="G40"/>
      <c r="H40"/>
      <c r="J40"/>
      <c r="K40"/>
      <c r="L40"/>
      <c r="M40"/>
      <c r="N40"/>
      <c r="O40"/>
    </row>
    <row r="41" spans="1:15">
      <c r="A41" s="6" t="s">
        <v>12</v>
      </c>
      <c r="B41"/>
      <c r="C41"/>
      <c r="D41"/>
      <c r="E41"/>
      <c r="F41"/>
      <c r="G41"/>
      <c r="H41"/>
      <c r="J41"/>
      <c r="K41"/>
      <c r="L41"/>
      <c r="M41"/>
      <c r="N41"/>
      <c r="O41"/>
    </row>
    <row r="42" spans="1:15">
      <c r="A42" s="3"/>
      <c r="B42" t="s">
        <v>7</v>
      </c>
      <c r="C42">
        <v>4.76</v>
      </c>
      <c r="D42">
        <v>4.7600800000000003</v>
      </c>
      <c r="E42">
        <v>4.7548199999999996</v>
      </c>
      <c r="F42">
        <v>4.6911699999999996</v>
      </c>
      <c r="G42">
        <v>9.2650000000000006</v>
      </c>
      <c r="H42">
        <v>34.458970000000001</v>
      </c>
      <c r="J42" s="1">
        <v>4.75</v>
      </c>
      <c r="K42">
        <v>2.37</v>
      </c>
      <c r="L42">
        <v>1.1850000000000001</v>
      </c>
      <c r="M42">
        <v>0.59</v>
      </c>
      <c r="N42">
        <v>0.59</v>
      </c>
      <c r="O42">
        <v>1.0900000000000001</v>
      </c>
    </row>
    <row r="43" spans="1:15">
      <c r="A43" s="3"/>
      <c r="B43" t="s">
        <v>8</v>
      </c>
      <c r="C43">
        <v>4.75</v>
      </c>
      <c r="D43">
        <v>4.7388500000000002</v>
      </c>
      <c r="E43">
        <v>4.7567599999999999</v>
      </c>
      <c r="F43">
        <v>4.6910100000000003</v>
      </c>
      <c r="G43">
        <v>9.3768999999999991</v>
      </c>
      <c r="H43">
        <v>34.42</v>
      </c>
      <c r="J43" s="1">
        <v>4.75</v>
      </c>
      <c r="K43">
        <v>2.375</v>
      </c>
      <c r="L43">
        <v>1.1850000000000001</v>
      </c>
      <c r="M43">
        <v>0.593333</v>
      </c>
      <c r="N43">
        <v>0.58499999999999996</v>
      </c>
      <c r="O43">
        <v>1.085</v>
      </c>
    </row>
    <row r="44" spans="1:15">
      <c r="A44" s="3"/>
      <c r="B44" t="s">
        <v>9</v>
      </c>
      <c r="C44">
        <v>4.76</v>
      </c>
      <c r="D44">
        <v>4.7498199999999997</v>
      </c>
      <c r="E44">
        <v>4.7137500000000001</v>
      </c>
      <c r="F44">
        <v>4.6203000000000003</v>
      </c>
      <c r="G44">
        <v>9.2245000000000008</v>
      </c>
      <c r="H44">
        <v>34.380000000000003</v>
      </c>
      <c r="J44" s="1">
        <v>4.74</v>
      </c>
      <c r="K44">
        <v>2.38</v>
      </c>
      <c r="L44">
        <v>1.18</v>
      </c>
      <c r="M44">
        <v>0.59</v>
      </c>
      <c r="N44">
        <v>0.59</v>
      </c>
      <c r="O44">
        <v>1.1000000000000001</v>
      </c>
    </row>
    <row r="45" spans="1:15">
      <c r="A45" s="3"/>
      <c r="B45" t="s">
        <v>10</v>
      </c>
      <c r="C45">
        <f t="shared" ref="C45:H45" si="2">SUM(C42:C44)/3</f>
        <v>4.7566666666666668</v>
      </c>
      <c r="D45">
        <f t="shared" si="2"/>
        <v>4.7495833333333337</v>
      </c>
      <c r="E45">
        <f t="shared" si="2"/>
        <v>4.7417766666666665</v>
      </c>
      <c r="F45">
        <f t="shared" si="2"/>
        <v>4.6674933333333337</v>
      </c>
      <c r="G45">
        <f t="shared" si="2"/>
        <v>9.2888000000000002</v>
      </c>
      <c r="H45">
        <f t="shared" si="2"/>
        <v>34.419656666666668</v>
      </c>
      <c r="J45" s="1">
        <f t="shared" ref="J45:O45" si="3">SUM(J42:J44)/3</f>
        <v>4.746666666666667</v>
      </c>
      <c r="K45">
        <f t="shared" si="3"/>
        <v>2.375</v>
      </c>
      <c r="L45">
        <f t="shared" si="3"/>
        <v>1.1833333333333333</v>
      </c>
      <c r="M45">
        <f t="shared" si="3"/>
        <v>0.59111100000000005</v>
      </c>
      <c r="N45">
        <f t="shared" si="3"/>
        <v>0.58833333333333326</v>
      </c>
      <c r="O45">
        <f t="shared" si="3"/>
        <v>1.0916666666666666</v>
      </c>
    </row>
    <row r="46" spans="1:15">
      <c r="A46" s="3"/>
      <c r="B46" t="s">
        <v>15</v>
      </c>
      <c r="C46"/>
      <c r="D46">
        <f>D45/2</f>
        <v>2.3747916666666669</v>
      </c>
      <c r="E46">
        <f>E45/4</f>
        <v>1.1854441666666666</v>
      </c>
      <c r="F46">
        <f>F45/8</f>
        <v>0.58343666666666671</v>
      </c>
      <c r="G46">
        <f>G45/16</f>
        <v>0.58055000000000001</v>
      </c>
      <c r="H46">
        <f>H45/32</f>
        <v>1.0756142708333334</v>
      </c>
      <c r="J46"/>
      <c r="K46"/>
      <c r="L46"/>
      <c r="M46"/>
      <c r="N46"/>
      <c r="O46"/>
    </row>
    <row r="47" spans="1:15">
      <c r="A47" s="3"/>
      <c r="B47" s="7" t="s">
        <v>11</v>
      </c>
      <c r="C47" s="5"/>
      <c r="D47" s="5">
        <f>C45/D46</f>
        <v>2.0029827177822614</v>
      </c>
      <c r="E47" s="5">
        <f>C45/E46</f>
        <v>4.0125606927923645</v>
      </c>
      <c r="F47" s="5">
        <f>C45/F46</f>
        <v>8.1528414966491649</v>
      </c>
      <c r="G47" s="5">
        <f>C45/G46</f>
        <v>8.1933798409554157</v>
      </c>
      <c r="H47" s="5">
        <f>C45/H46</f>
        <v>4.4222792460548463</v>
      </c>
      <c r="J47" s="1">
        <v>1</v>
      </c>
      <c r="K47" s="5">
        <f>J45/K45</f>
        <v>1.9985964912280703</v>
      </c>
      <c r="L47" s="5">
        <f>J45/L45</f>
        <v>4.0112676056338028</v>
      </c>
      <c r="M47" s="5">
        <f>J45/M45</f>
        <v>8.030076697382837</v>
      </c>
      <c r="N47" s="5">
        <f>J45/N45</f>
        <v>8.0679886685552429</v>
      </c>
      <c r="O47" s="5">
        <f>J45/O45</f>
        <v>4.3480916030534358</v>
      </c>
    </row>
    <row r="48" spans="1:15">
      <c r="A48" s="3"/>
      <c r="B48"/>
      <c r="C48"/>
      <c r="D48"/>
      <c r="E48"/>
      <c r="F48"/>
      <c r="G48"/>
      <c r="H48"/>
      <c r="J48"/>
      <c r="K48"/>
      <c r="L48"/>
      <c r="M48"/>
      <c r="N48"/>
      <c r="O48"/>
    </row>
    <row r="49" spans="1:15">
      <c r="A49" s="3" t="s">
        <v>13</v>
      </c>
      <c r="B49"/>
      <c r="C49"/>
      <c r="D49"/>
      <c r="E49"/>
      <c r="F49"/>
      <c r="G49"/>
      <c r="H49"/>
      <c r="J49"/>
      <c r="K49"/>
      <c r="L49"/>
      <c r="M49"/>
      <c r="N49"/>
      <c r="O49"/>
    </row>
    <row r="50" spans="1:15">
      <c r="B50" s="2" t="s">
        <v>7</v>
      </c>
      <c r="C50" s="1">
        <v>4.75</v>
      </c>
      <c r="D50">
        <v>2.39</v>
      </c>
      <c r="E50">
        <v>1.21</v>
      </c>
      <c r="F50">
        <v>0.69</v>
      </c>
      <c r="G50">
        <v>0.42</v>
      </c>
      <c r="H50">
        <v>0.68</v>
      </c>
      <c r="J50" s="1">
        <v>4.7699999999999996</v>
      </c>
      <c r="K50">
        <v>2.3849999999999998</v>
      </c>
      <c r="L50">
        <v>1.2</v>
      </c>
      <c r="M50">
        <v>0.68</v>
      </c>
      <c r="N50">
        <v>0.442</v>
      </c>
      <c r="O50">
        <v>0.69399999999999995</v>
      </c>
    </row>
    <row r="51" spans="1:15">
      <c r="B51" s="2" t="s">
        <v>8</v>
      </c>
      <c r="C51" s="1">
        <v>4.74</v>
      </c>
      <c r="D51">
        <v>2.39</v>
      </c>
      <c r="E51">
        <v>1.21</v>
      </c>
      <c r="F51">
        <v>0.68</v>
      </c>
      <c r="G51">
        <v>0.42</v>
      </c>
      <c r="H51">
        <v>0.68</v>
      </c>
      <c r="J51" s="1">
        <v>4.74</v>
      </c>
      <c r="K51">
        <v>2.3849999999999998</v>
      </c>
      <c r="L51">
        <v>1.23</v>
      </c>
      <c r="M51">
        <v>0.68</v>
      </c>
      <c r="N51">
        <v>0.436</v>
      </c>
      <c r="O51">
        <v>0.69</v>
      </c>
    </row>
    <row r="52" spans="1:15">
      <c r="B52" s="2" t="s">
        <v>9</v>
      </c>
      <c r="C52" s="1">
        <v>4.75</v>
      </c>
      <c r="D52">
        <v>2.38</v>
      </c>
      <c r="E52">
        <v>1.21</v>
      </c>
      <c r="F52">
        <v>0.68</v>
      </c>
      <c r="G52">
        <v>0.42</v>
      </c>
      <c r="H52">
        <v>0.68</v>
      </c>
      <c r="J52" s="1">
        <v>4.76</v>
      </c>
      <c r="K52">
        <v>2.39</v>
      </c>
      <c r="L52">
        <v>1.2</v>
      </c>
      <c r="M52">
        <v>0.69</v>
      </c>
      <c r="N52">
        <v>0.44</v>
      </c>
      <c r="O52">
        <v>0.69</v>
      </c>
    </row>
    <row r="53" spans="1:15">
      <c r="B53" s="2" t="s">
        <v>10</v>
      </c>
      <c r="C53" s="1">
        <f t="shared" ref="C53:H53" si="4">SUM(C50:C52)/3</f>
        <v>4.746666666666667</v>
      </c>
      <c r="D53">
        <f t="shared" si="4"/>
        <v>2.3866666666666667</v>
      </c>
      <c r="E53">
        <f t="shared" si="4"/>
        <v>1.21</v>
      </c>
      <c r="F53">
        <f t="shared" si="4"/>
        <v>0.68333333333333346</v>
      </c>
      <c r="G53">
        <f t="shared" si="4"/>
        <v>0.42</v>
      </c>
      <c r="H53">
        <f t="shared" si="4"/>
        <v>0.68</v>
      </c>
      <c r="J53" s="1">
        <f t="shared" ref="J53:O53" si="5">SUM(J50:J52)/3</f>
        <v>4.7566666666666668</v>
      </c>
      <c r="K53">
        <f t="shared" si="5"/>
        <v>2.3866666666666667</v>
      </c>
      <c r="L53">
        <f t="shared" si="5"/>
        <v>1.21</v>
      </c>
      <c r="M53">
        <f t="shared" si="5"/>
        <v>0.68333333333333324</v>
      </c>
      <c r="N53">
        <f t="shared" si="5"/>
        <v>0.43933333333333335</v>
      </c>
      <c r="O53">
        <f t="shared" si="5"/>
        <v>0.69133333333333324</v>
      </c>
    </row>
    <row r="54" spans="1:15">
      <c r="B54" s="2" t="s">
        <v>11</v>
      </c>
      <c r="D54" s="5">
        <f>C53/D53</f>
        <v>1.9888268156424582</v>
      </c>
      <c r="E54" s="5">
        <f>C53/E53</f>
        <v>3.9228650137741052</v>
      </c>
      <c r="F54" s="5">
        <f>C53/F53</f>
        <v>6.9463414634146332</v>
      </c>
      <c r="G54" s="5">
        <f>C53/G53</f>
        <v>11.301587301587302</v>
      </c>
      <c r="H54" s="5">
        <f>C53/H53</f>
        <v>6.9803921568627452</v>
      </c>
      <c r="J54" s="1">
        <v>1</v>
      </c>
      <c r="K54" s="5">
        <f>J53/K53</f>
        <v>1.9930167597765363</v>
      </c>
      <c r="L54" s="5">
        <f>J53/L53</f>
        <v>3.9311294765840223</v>
      </c>
      <c r="M54" s="5">
        <f>J53/M53</f>
        <v>6.9609756097560984</v>
      </c>
      <c r="N54" s="5">
        <f>J53/N53</f>
        <v>10.827010622154781</v>
      </c>
      <c r="O54" s="5">
        <f>J53/O53</f>
        <v>6.8804243008678894</v>
      </c>
    </row>
  </sheetData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3"/>
  <sheetViews>
    <sheetView topLeftCell="A10" zoomScale="90" zoomScaleNormal="90" workbookViewId="0">
      <selection activeCell="D32" sqref="D32"/>
    </sheetView>
  </sheetViews>
  <sheetFormatPr defaultRowHeight="12.75"/>
  <cols>
    <col min="1" max="1" width="7.7109375" style="1"/>
    <col min="2" max="2" width="13.42578125" style="2"/>
    <col min="3" max="3" width="10.28515625" style="1"/>
    <col min="4" max="4" width="11.140625" style="1"/>
    <col min="5" max="6" width="9.140625" style="1"/>
    <col min="7" max="7" width="8.42578125" style="1"/>
    <col min="8" max="8" width="8.7109375" style="1"/>
    <col min="9" max="9" width="9.7109375" style="1"/>
    <col min="10" max="10" width="4.5703125" style="1"/>
    <col min="11" max="11" width="11.28515625" style="1"/>
    <col min="12" max="12" width="10.7109375" style="1"/>
    <col min="13" max="13" width="9" style="1"/>
    <col min="14" max="14" width="11.7109375" style="1"/>
    <col min="15" max="15" width="11.85546875" style="1"/>
    <col min="16" max="16" width="11" style="1"/>
    <col min="17" max="257" width="11.5703125" style="1"/>
    <col min="258" max="1025" width="9.85546875"/>
  </cols>
  <sheetData>
    <row r="1" spans="1:257">
      <c r="A1" s="3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 ht="18">
      <c r="A2" s="4" t="s">
        <v>1</v>
      </c>
      <c r="B2"/>
      <c r="C2" s="3" t="s">
        <v>2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</row>
    <row r="3" spans="1:257">
      <c r="A3"/>
      <c r="B3"/>
      <c r="C3" s="3" t="s">
        <v>3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</row>
    <row r="4" spans="1:257">
      <c r="A4"/>
      <c r="B4"/>
      <c r="C4" s="3" t="s">
        <v>4</v>
      </c>
      <c r="D4" s="3"/>
      <c r="E4" s="3"/>
      <c r="F4" s="3"/>
      <c r="G4" s="3"/>
      <c r="H4" s="3"/>
      <c r="I4" s="3"/>
      <c r="J4" s="3"/>
      <c r="K4" s="3" t="s">
        <v>5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</row>
    <row r="5" spans="1:257">
      <c r="A5"/>
      <c r="B5"/>
      <c r="C5">
        <v>1</v>
      </c>
      <c r="D5">
        <v>2</v>
      </c>
      <c r="E5">
        <v>4</v>
      </c>
      <c r="F5">
        <v>8</v>
      </c>
      <c r="G5">
        <v>16</v>
      </c>
      <c r="H5">
        <v>32</v>
      </c>
      <c r="I5">
        <v>64</v>
      </c>
      <c r="J5"/>
      <c r="K5" s="1">
        <v>1</v>
      </c>
      <c r="L5">
        <v>2</v>
      </c>
      <c r="M5">
        <v>4</v>
      </c>
      <c r="N5">
        <v>8</v>
      </c>
      <c r="O5">
        <v>16</v>
      </c>
      <c r="P5">
        <v>32</v>
      </c>
      <c r="Q5">
        <v>64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</row>
    <row r="6" spans="1:257">
      <c r="A6" s="3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</row>
    <row r="7" spans="1:257">
      <c r="A7" s="6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3"/>
      <c r="B8" t="s">
        <v>7</v>
      </c>
      <c r="C8">
        <v>1.78349</v>
      </c>
      <c r="D8">
        <v>0.90925199999999995</v>
      </c>
      <c r="E8">
        <v>0.42083900000000002</v>
      </c>
      <c r="F8">
        <v>0.19714599999999999</v>
      </c>
      <c r="G8">
        <v>9.2921000000000004E-2</v>
      </c>
      <c r="H8">
        <v>6.9748000000000004E-2</v>
      </c>
      <c r="I8">
        <v>7.1484000000000006E-2</v>
      </c>
      <c r="J8"/>
      <c r="K8" s="1">
        <v>1.835356</v>
      </c>
      <c r="L8">
        <v>0.87616499999999997</v>
      </c>
      <c r="M8">
        <v>0.42108099999999998</v>
      </c>
      <c r="N8">
        <v>0.20064000000000001</v>
      </c>
      <c r="O8">
        <v>9.3238000000000001E-2</v>
      </c>
      <c r="P8">
        <v>7.6437000000000005E-2</v>
      </c>
      <c r="Q8">
        <v>7.7011999999999997E-2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</row>
    <row r="9" spans="1:257">
      <c r="A9" s="3"/>
      <c r="B9" t="s">
        <v>8</v>
      </c>
      <c r="C9">
        <v>1.8123</v>
      </c>
      <c r="D9">
        <v>0.90911699999999995</v>
      </c>
      <c r="E9">
        <v>0.42070099999999999</v>
      </c>
      <c r="F9">
        <v>0.19730300000000001</v>
      </c>
      <c r="G9">
        <v>9.2923000000000006E-2</v>
      </c>
      <c r="H9">
        <v>6.9699999999999998E-2</v>
      </c>
      <c r="I9">
        <v>7.1516999999999997E-2</v>
      </c>
      <c r="J9"/>
      <c r="K9" s="1">
        <v>1.755474</v>
      </c>
      <c r="L9">
        <v>0.87677099999999997</v>
      </c>
      <c r="M9">
        <v>0.42066599999999998</v>
      </c>
      <c r="N9">
        <v>0.19896900000000001</v>
      </c>
      <c r="O9">
        <v>9.3910999999999994E-2</v>
      </c>
      <c r="P9">
        <v>7.6579999999999995E-2</v>
      </c>
      <c r="Q9">
        <v>7.7424000000000007E-2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</row>
    <row r="10" spans="1:257">
      <c r="A10" s="3"/>
      <c r="B10" t="s">
        <v>9</v>
      </c>
      <c r="C10">
        <v>1.8016399999999999</v>
      </c>
      <c r="D10">
        <v>0.90901100000000001</v>
      </c>
      <c r="E10">
        <v>0.42064800000000002</v>
      </c>
      <c r="F10">
        <v>0.197274</v>
      </c>
      <c r="G10">
        <v>9.2951000000000006E-2</v>
      </c>
      <c r="H10">
        <v>6.9741999999999998E-2</v>
      </c>
      <c r="I10">
        <v>7.1473999999999996E-2</v>
      </c>
      <c r="J10"/>
      <c r="K10" s="1">
        <v>1.8101149999999999</v>
      </c>
      <c r="L10">
        <v>0.87625799999999998</v>
      </c>
      <c r="M10">
        <v>0.42078199999999999</v>
      </c>
      <c r="N10">
        <v>0.19863400000000001</v>
      </c>
      <c r="O10">
        <v>9.3821000000000002E-2</v>
      </c>
      <c r="P10">
        <v>7.5514999999999999E-2</v>
      </c>
      <c r="Q10">
        <v>7.7293000000000001E-2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</row>
    <row r="11" spans="1:257">
      <c r="A11" s="3"/>
      <c r="B11" t="s">
        <v>10</v>
      </c>
      <c r="C11">
        <f t="shared" ref="C11:I11" si="0">SUM(C8:C10)/3</f>
        <v>1.7991433333333333</v>
      </c>
      <c r="D11">
        <f t="shared" si="0"/>
        <v>0.90912666666666675</v>
      </c>
      <c r="E11">
        <f t="shared" si="0"/>
        <v>0.42072933333333334</v>
      </c>
      <c r="F11">
        <f t="shared" si="0"/>
        <v>0.197241</v>
      </c>
      <c r="G11">
        <f t="shared" si="0"/>
        <v>9.2931666666666676E-2</v>
      </c>
      <c r="H11">
        <f t="shared" si="0"/>
        <v>6.973E-2</v>
      </c>
      <c r="I11">
        <f t="shared" si="0"/>
        <v>7.1491666666666662E-2</v>
      </c>
      <c r="J11"/>
      <c r="K11" s="1">
        <f t="shared" ref="K11:Q11" si="1">SUM(K8:K10)/3</f>
        <v>1.8003150000000001</v>
      </c>
      <c r="L11">
        <f t="shared" si="1"/>
        <v>0.87639800000000001</v>
      </c>
      <c r="M11">
        <f t="shared" si="1"/>
        <v>0.42084300000000002</v>
      </c>
      <c r="N11">
        <f t="shared" si="1"/>
        <v>0.19941433333333333</v>
      </c>
      <c r="O11">
        <f t="shared" si="1"/>
        <v>9.3656666666666666E-2</v>
      </c>
      <c r="P11">
        <f t="shared" si="1"/>
        <v>7.6177333333333333E-2</v>
      </c>
      <c r="Q11">
        <f t="shared" si="1"/>
        <v>7.7243000000000006E-2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</row>
    <row r="12" spans="1:257">
      <c r="A12" s="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</row>
    <row r="13" spans="1:257" s="10" customFormat="1" ht="18">
      <c r="A13" s="3"/>
      <c r="B13" s="8" t="s">
        <v>11</v>
      </c>
      <c r="C13" s="6">
        <v>1</v>
      </c>
      <c r="D13" s="6">
        <f>C11/D11</f>
        <v>1.9789798267934793</v>
      </c>
      <c r="E13" s="6">
        <f>C11/E11</f>
        <v>4.2762488630853719</v>
      </c>
      <c r="F13" s="6">
        <f>C11/F11</f>
        <v>9.1215484272201692</v>
      </c>
      <c r="G13" s="6">
        <f>C11/G11</f>
        <v>19.359852221166086</v>
      </c>
      <c r="H13" s="6">
        <f>C11/H11</f>
        <v>25.801567952578996</v>
      </c>
      <c r="I13" s="6">
        <f>+C11/I11</f>
        <v>25.165776897074252</v>
      </c>
      <c r="J13" s="8"/>
      <c r="K13" s="9">
        <v>1</v>
      </c>
      <c r="L13" s="6">
        <f>K11/L11</f>
        <v>2.0542207992259227</v>
      </c>
      <c r="M13" s="6">
        <f>K11/M11</f>
        <v>4.2778779734960546</v>
      </c>
      <c r="N13" s="6">
        <f>K11/N11</f>
        <v>9.0280120285569581</v>
      </c>
      <c r="O13" s="6">
        <f>K11/O11</f>
        <v>19.222497063743461</v>
      </c>
      <c r="P13" s="6">
        <f>K11/P11</f>
        <v>23.633211103915428</v>
      </c>
      <c r="Q13" s="6">
        <f>+K11/Q11</f>
        <v>23.307160519399815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</row>
  </sheetData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9"/>
  <sheetViews>
    <sheetView topLeftCell="A55" zoomScale="90" zoomScaleNormal="90" workbookViewId="0">
      <selection activeCell="O51" sqref="O51"/>
    </sheetView>
  </sheetViews>
  <sheetFormatPr defaultRowHeight="12.75"/>
  <cols>
    <col min="1" max="3" width="10.42578125" style="1"/>
    <col min="4" max="4" width="11.42578125" style="1"/>
    <col min="5" max="5" width="13.5703125" style="1"/>
    <col min="6" max="6" width="14" style="1"/>
    <col min="7" max="7" width="14.140625" style="1"/>
    <col min="8" max="9" width="13.85546875" style="1"/>
    <col min="10" max="10" width="5.85546875" style="1"/>
    <col min="11" max="16" width="12.5703125" style="1"/>
    <col min="17" max="256" width="11.5703125" style="1"/>
    <col min="257" max="1025" width="9.85546875"/>
  </cols>
  <sheetData>
    <row r="1" spans="1:16">
      <c r="A1" s="3" t="s">
        <v>16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6">
      <c r="A2" s="11" t="s">
        <v>14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</row>
    <row r="3" spans="1:16">
      <c r="A3" t="s">
        <v>17</v>
      </c>
      <c r="B3"/>
      <c r="C3"/>
      <c r="D3" s="3" t="s">
        <v>18</v>
      </c>
      <c r="E3" s="3"/>
      <c r="F3" s="3"/>
      <c r="G3" s="3"/>
      <c r="H3" s="3"/>
      <c r="I3" s="3"/>
      <c r="J3" s="3"/>
      <c r="K3" s="3" t="s">
        <v>19</v>
      </c>
      <c r="L3"/>
      <c r="M3"/>
      <c r="N3"/>
      <c r="O3"/>
      <c r="P3"/>
    </row>
    <row r="4" spans="1:1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>
      <c r="A5"/>
      <c r="B5"/>
      <c r="C5"/>
      <c r="D5">
        <v>1</v>
      </c>
      <c r="E5">
        <v>2</v>
      </c>
      <c r="F5">
        <v>4</v>
      </c>
      <c r="G5">
        <v>8</v>
      </c>
      <c r="H5">
        <v>16</v>
      </c>
      <c r="I5">
        <v>32</v>
      </c>
      <c r="J5"/>
      <c r="K5" s="1">
        <v>1</v>
      </c>
      <c r="L5" s="1">
        <v>2</v>
      </c>
      <c r="M5" s="1">
        <v>4</v>
      </c>
      <c r="N5" s="1">
        <v>8</v>
      </c>
      <c r="O5" s="1">
        <v>16</v>
      </c>
      <c r="P5" s="1">
        <v>32</v>
      </c>
    </row>
    <row r="6" spans="1:16">
      <c r="A6" s="3" t="s">
        <v>20</v>
      </c>
      <c r="B6" s="3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6">
      <c r="A7" s="3"/>
      <c r="B7" s="3" t="s">
        <v>21</v>
      </c>
      <c r="C7" s="1" t="s">
        <v>7</v>
      </c>
      <c r="D7">
        <v>0.51</v>
      </c>
      <c r="E7">
        <v>1.1399999999999999</v>
      </c>
      <c r="F7">
        <v>2.35</v>
      </c>
      <c r="G7">
        <v>4.8</v>
      </c>
      <c r="H7">
        <v>9.3000000000000007</v>
      </c>
      <c r="I7">
        <v>27.01</v>
      </c>
      <c r="J7"/>
      <c r="K7">
        <v>0.51370899999999997</v>
      </c>
      <c r="L7">
        <v>1.1240669999999999</v>
      </c>
      <c r="M7">
        <v>2.5011100000000002</v>
      </c>
      <c r="N7">
        <v>5.5739830000000001</v>
      </c>
      <c r="O7">
        <v>11.142633999999999</v>
      </c>
      <c r="P7">
        <v>35.927999999999997</v>
      </c>
    </row>
    <row r="8" spans="1:16">
      <c r="A8" s="3"/>
      <c r="B8" s="3"/>
      <c r="C8" s="1" t="s">
        <v>8</v>
      </c>
      <c r="D8">
        <v>0.5</v>
      </c>
      <c r="E8">
        <v>1.1299999999999999</v>
      </c>
      <c r="F8">
        <v>2.34</v>
      </c>
      <c r="G8">
        <v>4.7</v>
      </c>
      <c r="H8">
        <v>9.27</v>
      </c>
      <c r="I8">
        <v>26.29</v>
      </c>
      <c r="J8"/>
      <c r="K8">
        <v>0.51423200000000002</v>
      </c>
      <c r="L8">
        <v>1.127086</v>
      </c>
      <c r="M8">
        <v>2.4986320000000002</v>
      </c>
      <c r="N8">
        <v>5.5763819999999997</v>
      </c>
      <c r="O8">
        <v>11.114190000000001</v>
      </c>
      <c r="P8">
        <v>35.963099999999997</v>
      </c>
    </row>
    <row r="9" spans="1:16">
      <c r="A9" s="3"/>
      <c r="B9" s="3"/>
      <c r="C9" s="1" t="s">
        <v>9</v>
      </c>
      <c r="D9">
        <v>0.5</v>
      </c>
      <c r="E9">
        <v>1.1299999999999999</v>
      </c>
      <c r="F9">
        <v>2.3199999999999998</v>
      </c>
      <c r="G9">
        <v>4.68</v>
      </c>
      <c r="H9">
        <v>9.2899999999999991</v>
      </c>
      <c r="I9">
        <v>26.3</v>
      </c>
      <c r="J9"/>
      <c r="K9">
        <v>0.51402700000000001</v>
      </c>
      <c r="L9">
        <v>1.1248530000000001</v>
      </c>
      <c r="M9">
        <v>2.5018319999999998</v>
      </c>
      <c r="N9">
        <v>5.5765149999999997</v>
      </c>
      <c r="O9">
        <v>11.114043000000001</v>
      </c>
      <c r="P9">
        <v>36.00432</v>
      </c>
    </row>
    <row r="10" spans="1:16">
      <c r="A10" s="3"/>
      <c r="B10" s="3"/>
      <c r="C10"/>
      <c r="D10" s="12">
        <f t="shared" ref="D10:I10" si="0">SUM(D7:D9)/3</f>
        <v>0.5033333333333333</v>
      </c>
      <c r="E10" s="12">
        <f t="shared" si="0"/>
        <v>1.1333333333333331</v>
      </c>
      <c r="F10" s="12">
        <f t="shared" si="0"/>
        <v>2.3366666666666664</v>
      </c>
      <c r="G10" s="12">
        <f t="shared" si="0"/>
        <v>4.7266666666666666</v>
      </c>
      <c r="H10" s="12">
        <f t="shared" si="0"/>
        <v>9.2866666666666671</v>
      </c>
      <c r="I10" s="12">
        <f t="shared" si="0"/>
        <v>26.533333333333331</v>
      </c>
      <c r="J10"/>
      <c r="K10" s="1">
        <f t="shared" ref="K10:P10" si="1">SUM(K7:K9)/3</f>
        <v>0.5139893333333333</v>
      </c>
      <c r="L10" s="1">
        <f t="shared" si="1"/>
        <v>1.1253353333333334</v>
      </c>
      <c r="M10" s="1">
        <f t="shared" si="1"/>
        <v>2.5005246666666667</v>
      </c>
      <c r="N10" s="1">
        <f t="shared" si="1"/>
        <v>5.5756266666666674</v>
      </c>
      <c r="O10" s="1">
        <f t="shared" si="1"/>
        <v>11.123622333333335</v>
      </c>
      <c r="P10" s="1">
        <f t="shared" si="1"/>
        <v>35.965139999999998</v>
      </c>
    </row>
    <row r="11" spans="1:16">
      <c r="A11" s="3"/>
      <c r="B11" s="3"/>
      <c r="C11"/>
      <c r="D11" s="5">
        <f>+D10</f>
        <v>0.5033333333333333</v>
      </c>
      <c r="E11" s="5">
        <f>+E10/E5</f>
        <v>0.56666666666666654</v>
      </c>
      <c r="F11" s="5">
        <f>+F10/F5</f>
        <v>0.58416666666666661</v>
      </c>
      <c r="G11" s="5">
        <f>+G10/G5</f>
        <v>0.59083333333333332</v>
      </c>
      <c r="H11" s="5">
        <f>+H10/H5</f>
        <v>0.58041666666666669</v>
      </c>
      <c r="I11" s="5">
        <f>+I10/I5</f>
        <v>0.82916666666666661</v>
      </c>
      <c r="J11"/>
      <c r="K11" s="1">
        <f>+K10</f>
        <v>0.5139893333333333</v>
      </c>
      <c r="L11" s="5">
        <f>+L10/L$5</f>
        <v>0.56266766666666668</v>
      </c>
      <c r="M11" s="5">
        <f>+M10/M$5</f>
        <v>0.62513116666666668</v>
      </c>
      <c r="N11" s="5">
        <f>+N10/N$5</f>
        <v>0.69695333333333342</v>
      </c>
      <c r="O11" s="5">
        <f>+O10/O$5</f>
        <v>0.69522639583333345</v>
      </c>
      <c r="P11" s="5">
        <f>+P10/P$5</f>
        <v>1.1239106249999999</v>
      </c>
    </row>
    <row r="12" spans="1:16">
      <c r="A12" s="3"/>
      <c r="B12" s="3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>
      <c r="A13" s="3"/>
      <c r="B13" s="3"/>
      <c r="C13" s="1" t="s">
        <v>22</v>
      </c>
      <c r="D13" s="13">
        <v>29600000</v>
      </c>
      <c r="E13" s="13">
        <v>34600000</v>
      </c>
      <c r="F13" s="13">
        <v>42000000</v>
      </c>
      <c r="G13" s="13">
        <v>48900000</v>
      </c>
      <c r="H13" s="13">
        <v>53600000</v>
      </c>
      <c r="I13" s="13">
        <v>56400000</v>
      </c>
      <c r="J13"/>
      <c r="K13"/>
      <c r="L13"/>
      <c r="M13"/>
      <c r="N13"/>
      <c r="O13"/>
      <c r="P13"/>
    </row>
    <row r="14" spans="1:16">
      <c r="A14" s="3"/>
      <c r="B14" s="3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>
      <c r="A15" s="3"/>
      <c r="B15" s="3" t="s">
        <v>23</v>
      </c>
      <c r="C15" s="1" t="s">
        <v>7</v>
      </c>
      <c r="D15"/>
      <c r="E15">
        <v>3.65</v>
      </c>
      <c r="F15">
        <v>7.47</v>
      </c>
      <c r="G15">
        <v>15.26</v>
      </c>
      <c r="H15">
        <v>29.89</v>
      </c>
      <c r="I15">
        <v>81</v>
      </c>
      <c r="J15"/>
      <c r="K15"/>
      <c r="L15">
        <v>4.5146490000000004</v>
      </c>
      <c r="M15">
        <v>10.5853</v>
      </c>
      <c r="N15">
        <v>24.699000000000002</v>
      </c>
      <c r="O15">
        <v>48.716500000000003</v>
      </c>
      <c r="P15">
        <v>159.70099999999999</v>
      </c>
    </row>
    <row r="16" spans="1:16">
      <c r="A16" s="3"/>
      <c r="B16" s="3"/>
      <c r="C16" s="1" t="s">
        <v>8</v>
      </c>
      <c r="D16"/>
      <c r="E16">
        <v>3.66</v>
      </c>
      <c r="F16">
        <v>7.48</v>
      </c>
      <c r="G16">
        <v>15.23</v>
      </c>
      <c r="H16">
        <v>29.96</v>
      </c>
      <c r="I16">
        <v>80.03</v>
      </c>
      <c r="J16"/>
      <c r="K16"/>
      <c r="L16">
        <v>4.52834</v>
      </c>
      <c r="M16">
        <v>10.5768</v>
      </c>
      <c r="N16">
        <v>24.722570000000001</v>
      </c>
      <c r="O16">
        <v>48.663319999999999</v>
      </c>
      <c r="P16">
        <v>159.37</v>
      </c>
    </row>
    <row r="17" spans="1:16">
      <c r="A17" s="3"/>
      <c r="B17" s="3"/>
      <c r="C17" s="1" t="s">
        <v>9</v>
      </c>
      <c r="D17"/>
      <c r="E17">
        <v>3.66</v>
      </c>
      <c r="F17">
        <v>7.48</v>
      </c>
      <c r="G17">
        <v>15.24</v>
      </c>
      <c r="H17">
        <v>29.96</v>
      </c>
      <c r="I17">
        <v>80.010000000000005</v>
      </c>
      <c r="J17"/>
      <c r="K17"/>
      <c r="L17">
        <v>4.5007999999999999</v>
      </c>
      <c r="M17">
        <v>10.596500000000001</v>
      </c>
      <c r="N17">
        <v>24.750119999999999</v>
      </c>
      <c r="O17">
        <v>48.67192</v>
      </c>
      <c r="P17">
        <v>159.33412000000001</v>
      </c>
    </row>
    <row r="18" spans="1:16">
      <c r="A18" s="3"/>
      <c r="B18" s="3"/>
      <c r="C18"/>
      <c r="D18" s="12">
        <f t="shared" ref="D18:I18" si="2">SUM(D15:D17)/3</f>
        <v>0</v>
      </c>
      <c r="E18" s="12">
        <f t="shared" si="2"/>
        <v>3.6566666666666667</v>
      </c>
      <c r="F18" s="12">
        <f t="shared" si="2"/>
        <v>7.4766666666666666</v>
      </c>
      <c r="G18" s="12">
        <f t="shared" si="2"/>
        <v>15.243333333333334</v>
      </c>
      <c r="H18" s="12">
        <f t="shared" si="2"/>
        <v>29.936666666666667</v>
      </c>
      <c r="I18" s="12">
        <f t="shared" si="2"/>
        <v>80.346666666666678</v>
      </c>
      <c r="J18"/>
      <c r="K18" s="1">
        <f t="shared" ref="K18:P18" si="3">SUM(K15:K17)/3</f>
        <v>0</v>
      </c>
      <c r="L18" s="1">
        <f t="shared" si="3"/>
        <v>4.5145963333333334</v>
      </c>
      <c r="M18" s="1">
        <f t="shared" si="3"/>
        <v>10.5862</v>
      </c>
      <c r="N18" s="1">
        <f t="shared" si="3"/>
        <v>24.723896666666665</v>
      </c>
      <c r="O18" s="1">
        <f t="shared" si="3"/>
        <v>48.683913333333329</v>
      </c>
      <c r="P18" s="1">
        <f t="shared" si="3"/>
        <v>159.46837333333335</v>
      </c>
    </row>
    <row r="19" spans="1:16">
      <c r="A19" s="3"/>
      <c r="B19" s="3"/>
      <c r="C19"/>
      <c r="D19" s="5"/>
      <c r="E19" s="5">
        <f>+E18/E$5</f>
        <v>1.8283333333333334</v>
      </c>
      <c r="F19" s="5">
        <f>+F18/F$5</f>
        <v>1.8691666666666666</v>
      </c>
      <c r="G19" s="5">
        <f>+G18/G$5</f>
        <v>1.9054166666666668</v>
      </c>
      <c r="H19" s="5">
        <f>+H18/H$5</f>
        <v>1.8710416666666667</v>
      </c>
      <c r="I19" s="5">
        <f>+I18/I$5</f>
        <v>2.5108333333333337</v>
      </c>
      <c r="J19"/>
      <c r="L19" s="5">
        <f>+L18/L$5</f>
        <v>2.2572981666666667</v>
      </c>
      <c r="M19" s="5">
        <f>+M18/M$5</f>
        <v>2.64655</v>
      </c>
      <c r="N19" s="5">
        <f>+N18/N$5</f>
        <v>3.0904870833333331</v>
      </c>
      <c r="O19" s="5">
        <f>+O18/O$5</f>
        <v>3.0427445833333331</v>
      </c>
      <c r="P19" s="5">
        <f>+P18/P$5</f>
        <v>4.9833866666666671</v>
      </c>
    </row>
    <row r="20" spans="1:16">
      <c r="A20" s="3"/>
      <c r="B20" s="3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>
      <c r="A21" s="3"/>
      <c r="B21" s="3"/>
      <c r="C21" s="1" t="s">
        <v>22</v>
      </c>
      <c r="D21" s="13"/>
      <c r="E21" s="13">
        <v>29700000</v>
      </c>
      <c r="F21" s="13">
        <v>29800000</v>
      </c>
      <c r="G21" s="13">
        <v>30000000</v>
      </c>
      <c r="H21" s="13">
        <v>30200000</v>
      </c>
      <c r="I21" s="13">
        <v>30400000</v>
      </c>
      <c r="J21"/>
      <c r="K21"/>
      <c r="L21"/>
      <c r="M21"/>
      <c r="N21"/>
      <c r="O21"/>
      <c r="P21"/>
    </row>
    <row r="22" spans="1:16">
      <c r="A22" s="3"/>
      <c r="B22" s="3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>
      <c r="A23" s="3"/>
      <c r="B23" s="3" t="s">
        <v>24</v>
      </c>
      <c r="C23" s="1" t="s">
        <v>7</v>
      </c>
      <c r="D23"/>
      <c r="E23">
        <v>3.01</v>
      </c>
      <c r="F23">
        <v>6.25</v>
      </c>
      <c r="G23">
        <v>12.84</v>
      </c>
      <c r="H23">
        <v>25.52</v>
      </c>
      <c r="I23">
        <v>69.510000000000005</v>
      </c>
      <c r="J23"/>
      <c r="K23"/>
      <c r="L23">
        <v>3.3018700000000001</v>
      </c>
      <c r="M23">
        <v>7.1886799999999997</v>
      </c>
      <c r="N23">
        <v>16.219000000000001</v>
      </c>
      <c r="O23">
        <v>32.137999999999998</v>
      </c>
      <c r="P23">
        <v>108.2864</v>
      </c>
    </row>
    <row r="24" spans="1:16">
      <c r="A24" s="3"/>
      <c r="B24" s="3"/>
      <c r="C24" s="1" t="s">
        <v>8</v>
      </c>
      <c r="D24"/>
      <c r="E24">
        <v>3.06</v>
      </c>
      <c r="F24">
        <v>6.24</v>
      </c>
      <c r="G24">
        <v>12.88</v>
      </c>
      <c r="H24">
        <v>25.19</v>
      </c>
      <c r="I24">
        <v>69.34</v>
      </c>
      <c r="J24"/>
      <c r="K24"/>
      <c r="L24">
        <v>3.3605100000000001</v>
      </c>
      <c r="M24">
        <v>7.1691700000000003</v>
      </c>
      <c r="N24">
        <v>16.213699999999999</v>
      </c>
      <c r="O24">
        <v>32.088120000000004</v>
      </c>
      <c r="P24">
        <v>108.76349999999999</v>
      </c>
    </row>
    <row r="25" spans="1:16">
      <c r="A25" s="3"/>
      <c r="B25" s="3"/>
      <c r="C25" s="1" t="s">
        <v>9</v>
      </c>
      <c r="D25"/>
      <c r="E25">
        <v>3.06</v>
      </c>
      <c r="F25">
        <v>6.26</v>
      </c>
      <c r="G25">
        <v>12.84</v>
      </c>
      <c r="H25">
        <v>25.18</v>
      </c>
      <c r="I25">
        <v>69.760000000000005</v>
      </c>
      <c r="J25"/>
      <c r="K25"/>
      <c r="L25">
        <v>3.3090419999999998</v>
      </c>
      <c r="M25">
        <v>7.1959099999999996</v>
      </c>
      <c r="N25">
        <v>16.174530000000001</v>
      </c>
      <c r="O25">
        <v>32.101424999999999</v>
      </c>
      <c r="P25">
        <v>108.259</v>
      </c>
    </row>
    <row r="26" spans="1:16">
      <c r="A26" s="3"/>
      <c r="B26" s="3"/>
      <c r="C26"/>
      <c r="D26" s="12">
        <f t="shared" ref="D26:I26" si="4">SUM(D23:D25)/3</f>
        <v>0</v>
      </c>
      <c r="E26" s="12">
        <f t="shared" si="4"/>
        <v>3.0433333333333334</v>
      </c>
      <c r="F26" s="12">
        <f t="shared" si="4"/>
        <v>6.25</v>
      </c>
      <c r="G26" s="12">
        <f t="shared" si="4"/>
        <v>12.853333333333333</v>
      </c>
      <c r="H26" s="12">
        <f t="shared" si="4"/>
        <v>25.296666666666667</v>
      </c>
      <c r="I26" s="12">
        <f t="shared" si="4"/>
        <v>69.536666666666676</v>
      </c>
      <c r="J26"/>
      <c r="K26" s="1">
        <f t="shared" ref="K26:P26" si="5">SUM(K23:K25)/3</f>
        <v>0</v>
      </c>
      <c r="L26" s="1">
        <f t="shared" si="5"/>
        <v>3.3238073333333333</v>
      </c>
      <c r="M26" s="1">
        <f t="shared" si="5"/>
        <v>7.1845866666666653</v>
      </c>
      <c r="N26" s="1">
        <f t="shared" si="5"/>
        <v>16.20241</v>
      </c>
      <c r="O26" s="1">
        <f t="shared" si="5"/>
        <v>32.109181666666672</v>
      </c>
      <c r="P26" s="1">
        <f t="shared" si="5"/>
        <v>108.4363</v>
      </c>
    </row>
    <row r="27" spans="1:16">
      <c r="A27" s="3"/>
      <c r="B27" s="3"/>
      <c r="C27"/>
      <c r="D27" s="5"/>
      <c r="E27" s="5">
        <f>+E26/E$5</f>
        <v>1.5216666666666667</v>
      </c>
      <c r="F27" s="5">
        <f>+F26/F$5</f>
        <v>1.5625</v>
      </c>
      <c r="G27" s="5">
        <f>+G26/G$5</f>
        <v>1.6066666666666667</v>
      </c>
      <c r="H27" s="5">
        <f>+H26/H$5</f>
        <v>1.5810416666666667</v>
      </c>
      <c r="I27" s="5">
        <f>+I26/I$5</f>
        <v>2.1730208333333336</v>
      </c>
      <c r="J27"/>
      <c r="L27" s="5">
        <f>+L26/L$5</f>
        <v>1.6619036666666667</v>
      </c>
      <c r="M27" s="5">
        <f>+M26/M$5</f>
        <v>1.7961466666666663</v>
      </c>
      <c r="N27" s="5">
        <f>+N26/N$5</f>
        <v>2.0253012500000001</v>
      </c>
      <c r="O27" s="5">
        <f>+O26/O$5</f>
        <v>2.006823854166667</v>
      </c>
      <c r="P27" s="5">
        <f>+P26/P$5</f>
        <v>3.3886343750000001</v>
      </c>
    </row>
    <row r="28" spans="1:16">
      <c r="A28" s="3"/>
      <c r="B28" s="3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>
      <c r="A29" s="3"/>
      <c r="B29" s="3"/>
      <c r="C29" s="1" t="s">
        <v>22</v>
      </c>
      <c r="D29" s="13"/>
      <c r="E29" s="13">
        <v>29700000</v>
      </c>
      <c r="F29" s="13">
        <v>29800000</v>
      </c>
      <c r="G29" s="13">
        <v>29900000</v>
      </c>
      <c r="H29" s="13">
        <v>30100000</v>
      </c>
      <c r="I29" s="13">
        <v>30400000</v>
      </c>
      <c r="J29"/>
      <c r="K29"/>
      <c r="L29"/>
      <c r="M29"/>
      <c r="N29"/>
      <c r="O29"/>
      <c r="P29"/>
    </row>
    <row r="30" spans="1:16">
      <c r="A30" s="3" t="s">
        <v>25</v>
      </c>
      <c r="B30" s="3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>
      <c r="A31" s="3"/>
      <c r="B31" s="3" t="s">
        <v>21</v>
      </c>
      <c r="C31" s="1" t="s">
        <v>7</v>
      </c>
      <c r="D31">
        <v>0.08</v>
      </c>
      <c r="E31">
        <v>0.1673</v>
      </c>
      <c r="F31">
        <v>0.34360000000000002</v>
      </c>
      <c r="G31">
        <v>0.69</v>
      </c>
      <c r="H31">
        <v>1.37</v>
      </c>
      <c r="I31">
        <v>3.91</v>
      </c>
      <c r="J31"/>
      <c r="K31" s="1">
        <v>7.9229999999999995E-2</v>
      </c>
      <c r="L31" s="1">
        <v>0.16688</v>
      </c>
      <c r="M31" s="1">
        <v>0.34043000000000001</v>
      </c>
      <c r="N31" s="1">
        <v>0.68806999999999996</v>
      </c>
      <c r="O31" s="1">
        <v>1.3674900000000001</v>
      </c>
      <c r="P31" s="1">
        <v>4.2969200000000001</v>
      </c>
    </row>
    <row r="32" spans="1:16">
      <c r="A32" s="3"/>
      <c r="B32" s="3"/>
      <c r="C32" s="1" t="s">
        <v>8</v>
      </c>
      <c r="D32">
        <v>0.08</v>
      </c>
      <c r="E32">
        <v>0.16719999999999999</v>
      </c>
      <c r="F32">
        <v>0.34358</v>
      </c>
      <c r="G32">
        <v>0.68100000000000005</v>
      </c>
      <c r="H32">
        <v>1.3722220000000001</v>
      </c>
      <c r="I32">
        <v>3.8967000000000001</v>
      </c>
      <c r="J32"/>
      <c r="K32" s="1">
        <v>7.8670000000000004E-2</v>
      </c>
      <c r="L32" s="1">
        <v>0.16647999999999999</v>
      </c>
      <c r="M32" s="1">
        <v>0.33986</v>
      </c>
      <c r="N32" s="1">
        <v>0.68669000000000002</v>
      </c>
      <c r="O32" s="1">
        <v>1.37063</v>
      </c>
      <c r="P32" s="1">
        <v>4.2649900000000001</v>
      </c>
    </row>
    <row r="33" spans="1:16">
      <c r="A33" s="3"/>
      <c r="B33" s="3"/>
      <c r="C33" s="1" t="s">
        <v>9</v>
      </c>
      <c r="D33">
        <v>8.8999999999999996E-2</v>
      </c>
      <c r="E33">
        <v>0.16719999999999999</v>
      </c>
      <c r="F33">
        <v>0.34322000000000003</v>
      </c>
      <c r="G33">
        <v>0.68998999999999999</v>
      </c>
      <c r="H33">
        <v>1.36999</v>
      </c>
      <c r="I33">
        <v>3.9018099999999998</v>
      </c>
      <c r="J33"/>
      <c r="K33" s="1">
        <v>7.8530000000000003E-2</v>
      </c>
      <c r="L33" s="1">
        <v>0.16669</v>
      </c>
      <c r="M33" s="1">
        <v>0.34028000000000003</v>
      </c>
      <c r="N33" s="1">
        <v>0.68933999999999995</v>
      </c>
      <c r="O33" s="1">
        <v>1.3703099999999999</v>
      </c>
      <c r="P33" s="1">
        <v>4.2677699999999996</v>
      </c>
    </row>
    <row r="34" spans="1:16">
      <c r="A34" s="3"/>
      <c r="B34" s="3"/>
      <c r="C34"/>
      <c r="D34" s="12">
        <f t="shared" ref="D34:I34" si="6">SUM(D31:D33)/3</f>
        <v>8.3000000000000004E-2</v>
      </c>
      <c r="E34" s="12">
        <f t="shared" si="6"/>
        <v>0.16723333333333334</v>
      </c>
      <c r="F34" s="12">
        <f t="shared" si="6"/>
        <v>0.34346666666666664</v>
      </c>
      <c r="G34" s="12">
        <f t="shared" si="6"/>
        <v>0.68699666666666659</v>
      </c>
      <c r="H34" s="12">
        <f t="shared" si="6"/>
        <v>1.3707373333333333</v>
      </c>
      <c r="I34" s="12">
        <f t="shared" si="6"/>
        <v>3.902836666666667</v>
      </c>
      <c r="J34"/>
      <c r="K34" s="1">
        <f t="shared" ref="K34:P34" si="7">SUM(K31:K33)/3</f>
        <v>7.8809999999999991E-2</v>
      </c>
      <c r="L34" s="1">
        <f t="shared" si="7"/>
        <v>0.16668333333333332</v>
      </c>
      <c r="M34" s="1">
        <f t="shared" si="7"/>
        <v>0.34019000000000005</v>
      </c>
      <c r="N34" s="1">
        <f t="shared" si="7"/>
        <v>0.68803333333333327</v>
      </c>
      <c r="O34" s="1">
        <f t="shared" si="7"/>
        <v>1.3694766666666667</v>
      </c>
      <c r="P34" s="1">
        <f t="shared" si="7"/>
        <v>4.2765599999999999</v>
      </c>
    </row>
    <row r="35" spans="1:16">
      <c r="A35" s="3"/>
      <c r="B35" s="3"/>
      <c r="C35"/>
      <c r="D35" s="5"/>
      <c r="E35" s="5">
        <f>+E34/E$5</f>
        <v>8.3616666666666672E-2</v>
      </c>
      <c r="F35" s="5">
        <f>+F34/F$5</f>
        <v>8.5866666666666661E-2</v>
      </c>
      <c r="G35" s="5">
        <f>+G34/G$5</f>
        <v>8.5874583333333324E-2</v>
      </c>
      <c r="H35" s="5">
        <f>+H34/H$5</f>
        <v>8.5671083333333328E-2</v>
      </c>
      <c r="I35" s="5">
        <f>+I34/I$5</f>
        <v>0.12196364583333334</v>
      </c>
      <c r="J35"/>
      <c r="L35" s="5">
        <f>+L34/L$5</f>
        <v>8.3341666666666661E-2</v>
      </c>
      <c r="M35" s="5">
        <f>+M34/M$5</f>
        <v>8.5047500000000012E-2</v>
      </c>
      <c r="N35" s="5">
        <f>+N34/N$5</f>
        <v>8.6004166666666659E-2</v>
      </c>
      <c r="O35" s="5">
        <f>+O34/O$5</f>
        <v>8.5592291666666667E-2</v>
      </c>
      <c r="P35" s="5">
        <f>+P34/P$5</f>
        <v>0.1336425</v>
      </c>
    </row>
    <row r="36" spans="1:16">
      <c r="A36" s="3"/>
      <c r="B36" s="3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>
      <c r="A37" s="3"/>
      <c r="B37" s="3"/>
      <c r="C37" s="1" t="s">
        <v>22</v>
      </c>
      <c r="D37" s="13">
        <v>10700</v>
      </c>
      <c r="E37" s="13">
        <v>5187700</v>
      </c>
      <c r="F37" s="13">
        <v>6273120</v>
      </c>
      <c r="G37" s="13">
        <v>7270500</v>
      </c>
      <c r="H37" s="13">
        <v>7945020</v>
      </c>
      <c r="I37" s="13">
        <v>8344400</v>
      </c>
      <c r="J37"/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>
      <c r="A38" s="3"/>
      <c r="B38" s="3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>
      <c r="A39" s="3"/>
      <c r="B39" s="3" t="s">
        <v>23</v>
      </c>
      <c r="C39" s="1" t="s">
        <v>7</v>
      </c>
      <c r="D39"/>
      <c r="E39">
        <v>0.42542000000000002</v>
      </c>
      <c r="F39">
        <v>0.86717999999999995</v>
      </c>
      <c r="G39">
        <v>1.7961</v>
      </c>
      <c r="H39">
        <v>3.6786699999999999</v>
      </c>
      <c r="I39">
        <v>11.086080000000001</v>
      </c>
      <c r="J39"/>
      <c r="K39"/>
      <c r="L39" s="1">
        <v>0.43534</v>
      </c>
      <c r="M39" s="1">
        <v>0.94543999999999995</v>
      </c>
      <c r="N39">
        <v>2.4085999999999999</v>
      </c>
      <c r="O39">
        <v>4.8434999999999997</v>
      </c>
      <c r="P39">
        <v>18.029</v>
      </c>
    </row>
    <row r="40" spans="1:16">
      <c r="A40" s="3"/>
      <c r="B40" s="3"/>
      <c r="C40" s="1" t="s">
        <v>8</v>
      </c>
      <c r="D40"/>
      <c r="E40">
        <v>0.42566999999999999</v>
      </c>
      <c r="F40">
        <v>0.86895999999999995</v>
      </c>
      <c r="G40">
        <v>1.79471</v>
      </c>
      <c r="H40">
        <v>3.6756700000000002</v>
      </c>
      <c r="I40">
        <v>11.071</v>
      </c>
      <c r="J40"/>
      <c r="K40"/>
      <c r="L40" s="1">
        <v>0.43524000000000002</v>
      </c>
      <c r="M40" s="1">
        <v>0.95269999999999999</v>
      </c>
      <c r="N40">
        <v>2.4125000000000001</v>
      </c>
      <c r="O40">
        <v>4.8806500000000002</v>
      </c>
      <c r="P40">
        <v>18.234500000000001</v>
      </c>
    </row>
    <row r="41" spans="1:16">
      <c r="A41" s="3"/>
      <c r="B41" s="3"/>
      <c r="C41" s="1" t="s">
        <v>9</v>
      </c>
      <c r="D41"/>
      <c r="E41">
        <v>0.42575000000000002</v>
      </c>
      <c r="F41">
        <v>0.86721000000000004</v>
      </c>
      <c r="G41">
        <v>1.80114</v>
      </c>
      <c r="H41">
        <v>3.6699700000000002</v>
      </c>
      <c r="I41">
        <v>11.078799999999999</v>
      </c>
      <c r="J41"/>
      <c r="K41"/>
      <c r="L41" s="1">
        <v>0.43540000000000001</v>
      </c>
      <c r="M41">
        <v>0.95820899999999998</v>
      </c>
      <c r="N41">
        <v>2.4112</v>
      </c>
      <c r="O41">
        <v>4.8536000000000001</v>
      </c>
      <c r="P41">
        <v>18.613700000000001</v>
      </c>
    </row>
    <row r="42" spans="1:16">
      <c r="A42" s="3"/>
      <c r="B42" s="3"/>
      <c r="C42"/>
      <c r="D42" s="12">
        <f t="shared" ref="D42:I42" si="8">SUM(D39:D41)/3</f>
        <v>0</v>
      </c>
      <c r="E42" s="12">
        <f t="shared" si="8"/>
        <v>0.42561333333333334</v>
      </c>
      <c r="F42" s="12">
        <f t="shared" si="8"/>
        <v>0.86778333333333324</v>
      </c>
      <c r="G42" s="12">
        <f t="shared" si="8"/>
        <v>1.7973166666666669</v>
      </c>
      <c r="H42" s="12">
        <f t="shared" si="8"/>
        <v>3.6747700000000001</v>
      </c>
      <c r="I42" s="12">
        <f t="shared" si="8"/>
        <v>11.078626666666667</v>
      </c>
      <c r="J42"/>
      <c r="K42" s="1">
        <f t="shared" ref="K42:P42" si="9">SUM(K39:K41)/3</f>
        <v>0</v>
      </c>
      <c r="L42" s="1">
        <f t="shared" si="9"/>
        <v>0.43532666666666664</v>
      </c>
      <c r="M42" s="1">
        <f t="shared" si="9"/>
        <v>0.95211633333333323</v>
      </c>
      <c r="N42" s="1">
        <f t="shared" si="9"/>
        <v>2.4107666666666665</v>
      </c>
      <c r="O42" s="1">
        <f t="shared" si="9"/>
        <v>4.8592500000000003</v>
      </c>
      <c r="P42" s="1">
        <f t="shared" si="9"/>
        <v>18.292400000000001</v>
      </c>
    </row>
    <row r="43" spans="1:16">
      <c r="A43" s="3"/>
      <c r="B43" s="3"/>
      <c r="C43"/>
      <c r="D43" s="5"/>
      <c r="E43" s="5">
        <f>+E42/E$5</f>
        <v>0.21280666666666667</v>
      </c>
      <c r="F43" s="5">
        <f>+F42/F$5</f>
        <v>0.21694583333333331</v>
      </c>
      <c r="G43" s="5">
        <f>+G42/G$5</f>
        <v>0.22466458333333336</v>
      </c>
      <c r="H43" s="5">
        <f>+H42/H$5</f>
        <v>0.22967312500000001</v>
      </c>
      <c r="I43" s="5">
        <f>+I42/I$5</f>
        <v>0.34620708333333333</v>
      </c>
      <c r="J43"/>
      <c r="L43" s="5">
        <f>+L42/L$5</f>
        <v>0.21766333333333332</v>
      </c>
      <c r="M43" s="5">
        <f>+M42/M$5</f>
        <v>0.23802908333333331</v>
      </c>
      <c r="N43" s="5">
        <f>+N42/N$5</f>
        <v>0.30134583333333331</v>
      </c>
      <c r="O43" s="5">
        <f>+O42/O$5</f>
        <v>0.30370312500000002</v>
      </c>
      <c r="P43" s="5">
        <f>+P42/P$5</f>
        <v>0.57163750000000002</v>
      </c>
    </row>
    <row r="44" spans="1:16">
      <c r="A44" s="3"/>
      <c r="B44" s="3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>
      <c r="A45" s="3"/>
      <c r="B45" s="3"/>
      <c r="C45" s="1" t="s">
        <v>22</v>
      </c>
      <c r="D45" s="13"/>
      <c r="E45" s="13">
        <v>4479220</v>
      </c>
      <c r="F45" s="13">
        <v>4506000</v>
      </c>
      <c r="G45" s="13">
        <v>4548300</v>
      </c>
      <c r="H45" s="13">
        <v>4611100</v>
      </c>
      <c r="I45" s="13">
        <v>4686200</v>
      </c>
      <c r="J45"/>
      <c r="K45"/>
      <c r="L45"/>
      <c r="M45"/>
      <c r="N45"/>
      <c r="O45"/>
      <c r="P45"/>
    </row>
    <row r="46" spans="1:16">
      <c r="A46" s="3"/>
      <c r="B46" s="3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>
      <c r="A47" s="3"/>
      <c r="B47" s="3" t="s">
        <v>24</v>
      </c>
      <c r="C47" s="1" t="s">
        <v>7</v>
      </c>
      <c r="D47"/>
      <c r="E47">
        <v>0.42370000000000002</v>
      </c>
      <c r="F47">
        <v>0.86516999999999999</v>
      </c>
      <c r="G47">
        <v>1.8167</v>
      </c>
      <c r="H47">
        <v>3.8329399999999998</v>
      </c>
      <c r="I47">
        <v>11.37</v>
      </c>
      <c r="J47"/>
      <c r="K47"/>
      <c r="L47">
        <v>0.44156000000000001</v>
      </c>
      <c r="M47">
        <v>0.93050900000000003</v>
      </c>
      <c r="N47">
        <v>2.1932</v>
      </c>
      <c r="O47">
        <v>4.6337000000000002</v>
      </c>
      <c r="P47">
        <v>16.68882</v>
      </c>
    </row>
    <row r="48" spans="1:16">
      <c r="A48" s="3"/>
      <c r="B48" s="3"/>
      <c r="C48" s="1" t="s">
        <v>8</v>
      </c>
      <c r="D48"/>
      <c r="E48">
        <v>0.42348000000000002</v>
      </c>
      <c r="F48">
        <v>0.86467000000000005</v>
      </c>
      <c r="G48">
        <v>1.8150299999999999</v>
      </c>
      <c r="H48">
        <v>3.8232200000000001</v>
      </c>
      <c r="I48">
        <v>11.35309</v>
      </c>
      <c r="J48"/>
      <c r="K48"/>
      <c r="L48">
        <v>0.44280000000000003</v>
      </c>
      <c r="M48">
        <v>0.93008000000000002</v>
      </c>
      <c r="N48">
        <v>2.1999</v>
      </c>
      <c r="O48">
        <v>4.6342999999999996</v>
      </c>
      <c r="P48">
        <v>16.722200000000001</v>
      </c>
    </row>
    <row r="49" spans="1:16">
      <c r="A49" s="3"/>
      <c r="B49" s="3"/>
      <c r="C49" s="1" t="s">
        <v>9</v>
      </c>
      <c r="D49"/>
      <c r="E49">
        <v>0.42403999999999997</v>
      </c>
      <c r="F49">
        <v>0.86434999999999995</v>
      </c>
      <c r="G49">
        <v>1.8170010000000001</v>
      </c>
      <c r="H49">
        <v>3.8610000000000002</v>
      </c>
      <c r="I49">
        <v>11.38</v>
      </c>
      <c r="J49"/>
      <c r="K49"/>
      <c r="L49">
        <v>0.44380999999999998</v>
      </c>
      <c r="M49">
        <v>0.93042000000000002</v>
      </c>
      <c r="N49">
        <v>2.18723</v>
      </c>
      <c r="O49">
        <v>4.6181999999999999</v>
      </c>
      <c r="P49">
        <v>16.691099999999999</v>
      </c>
    </row>
    <row r="50" spans="1:16">
      <c r="A50" s="3"/>
      <c r="B50" s="3"/>
      <c r="C50"/>
      <c r="D50" s="12">
        <f t="shared" ref="D50:I50" si="10">SUM(D47:D49)/3</f>
        <v>0</v>
      </c>
      <c r="E50" s="12">
        <f t="shared" si="10"/>
        <v>0.42374000000000001</v>
      </c>
      <c r="F50" s="12">
        <f t="shared" si="10"/>
        <v>0.86473000000000011</v>
      </c>
      <c r="G50" s="12">
        <f t="shared" si="10"/>
        <v>1.8162436666666668</v>
      </c>
      <c r="H50" s="12">
        <f t="shared" si="10"/>
        <v>3.8390533333333337</v>
      </c>
      <c r="I50" s="12">
        <f t="shared" si="10"/>
        <v>11.367696666666667</v>
      </c>
      <c r="J50"/>
      <c r="K50" s="1">
        <f t="shared" ref="K50:P50" si="11">SUM(K47:K49)/3</f>
        <v>0</v>
      </c>
      <c r="L50" s="1">
        <f t="shared" si="11"/>
        <v>0.44272333333333336</v>
      </c>
      <c r="M50" s="1">
        <f t="shared" si="11"/>
        <v>0.93033633333333332</v>
      </c>
      <c r="N50" s="1">
        <f t="shared" si="11"/>
        <v>2.1934433333333332</v>
      </c>
      <c r="O50" s="1">
        <f t="shared" si="11"/>
        <v>4.6287333333333338</v>
      </c>
      <c r="P50" s="1">
        <f t="shared" si="11"/>
        <v>16.700706666666665</v>
      </c>
    </row>
    <row r="51" spans="1:16">
      <c r="A51" s="3"/>
      <c r="B51" s="3"/>
      <c r="C51"/>
      <c r="D51" s="5"/>
      <c r="E51" s="5">
        <f>+E50/E$5</f>
        <v>0.21187</v>
      </c>
      <c r="F51" s="5">
        <f>+F50/F$5</f>
        <v>0.21618250000000003</v>
      </c>
      <c r="G51" s="5">
        <f>+G50/G$5</f>
        <v>0.22703045833333335</v>
      </c>
      <c r="H51" s="5">
        <f>+H50/H$5</f>
        <v>0.23994083333333335</v>
      </c>
      <c r="I51" s="5">
        <f>+I50/I$5</f>
        <v>0.35524052083333335</v>
      </c>
      <c r="J51"/>
      <c r="L51" s="5">
        <f>+L50/L$5</f>
        <v>0.22136166666666668</v>
      </c>
      <c r="M51" s="5">
        <f>+M50/M$5</f>
        <v>0.23258408333333333</v>
      </c>
      <c r="N51" s="5">
        <f>+N50/N$5</f>
        <v>0.27418041666666665</v>
      </c>
      <c r="O51" s="5">
        <f>+O50/O$5</f>
        <v>0.28929583333333336</v>
      </c>
      <c r="P51" s="5">
        <f>+P50/P$5</f>
        <v>0.52189708333333329</v>
      </c>
    </row>
    <row r="52" spans="1:16">
      <c r="A52" s="3"/>
      <c r="B52" s="3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>
      <c r="A53"/>
      <c r="B53"/>
      <c r="C53" s="1" t="s">
        <v>22</v>
      </c>
      <c r="D53" s="13"/>
      <c r="E53" s="13">
        <v>4478600</v>
      </c>
      <c r="F53" s="13">
        <v>4502600</v>
      </c>
      <c r="G53" s="13">
        <v>4546000</v>
      </c>
      <c r="H53" s="13">
        <v>4599900</v>
      </c>
      <c r="I53" s="13">
        <v>4666000</v>
      </c>
      <c r="J53"/>
      <c r="K53"/>
      <c r="L53"/>
      <c r="M53"/>
      <c r="N53"/>
      <c r="O53"/>
      <c r="P53"/>
    </row>
    <row r="54" spans="1:1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>
      <c r="A57" s="3" t="s">
        <v>16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>
      <c r="A58" s="11" t="s">
        <v>1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>
      <c r="A59" t="s">
        <v>26</v>
      </c>
      <c r="B59"/>
      <c r="C59"/>
      <c r="D59" s="3" t="s">
        <v>18</v>
      </c>
      <c r="E59" s="3"/>
      <c r="F59" s="3"/>
      <c r="G59" s="3"/>
      <c r="H59" s="3"/>
      <c r="I59" s="3"/>
      <c r="J59" s="3"/>
      <c r="K59" s="3" t="s">
        <v>19</v>
      </c>
      <c r="L59"/>
      <c r="M59"/>
      <c r="N59"/>
      <c r="O59"/>
      <c r="P59"/>
    </row>
    <row r="60" spans="1:16">
      <c r="A60"/>
      <c r="B60"/>
      <c r="C60"/>
      <c r="D60"/>
      <c r="E60"/>
      <c r="F60"/>
      <c r="G60"/>
      <c r="H60"/>
      <c r="I60"/>
      <c r="K60"/>
      <c r="L60"/>
      <c r="M60"/>
      <c r="N60"/>
      <c r="O60"/>
      <c r="P60"/>
    </row>
    <row r="61" spans="1:16">
      <c r="A61"/>
      <c r="B61"/>
      <c r="C61"/>
      <c r="D61">
        <v>1</v>
      </c>
      <c r="E61">
        <v>2</v>
      </c>
      <c r="F61">
        <v>4</v>
      </c>
      <c r="G61">
        <v>8</v>
      </c>
      <c r="H61">
        <v>16</v>
      </c>
      <c r="I61">
        <v>32</v>
      </c>
      <c r="K61" s="1">
        <v>1</v>
      </c>
      <c r="L61" s="1">
        <v>2</v>
      </c>
      <c r="M61" s="1">
        <v>4</v>
      </c>
      <c r="N61" s="1">
        <v>8</v>
      </c>
      <c r="O61" s="1">
        <v>16</v>
      </c>
      <c r="P61" s="1">
        <v>32</v>
      </c>
    </row>
    <row r="62" spans="1:16">
      <c r="A62" s="3" t="s">
        <v>20</v>
      </c>
      <c r="B62" s="3"/>
      <c r="C62"/>
      <c r="D62"/>
      <c r="E62"/>
      <c r="F62"/>
      <c r="G62"/>
      <c r="H62"/>
      <c r="I62"/>
      <c r="K62"/>
      <c r="L62"/>
      <c r="M62"/>
      <c r="N62"/>
      <c r="O62"/>
      <c r="P62"/>
    </row>
    <row r="63" spans="1:16">
      <c r="A63" s="3"/>
      <c r="B63" s="3" t="s">
        <v>21</v>
      </c>
      <c r="C63" s="1" t="s">
        <v>7</v>
      </c>
      <c r="D63">
        <v>0.51</v>
      </c>
      <c r="E63">
        <v>1.1399999999999999</v>
      </c>
      <c r="F63">
        <v>2.35</v>
      </c>
      <c r="G63">
        <v>4.8</v>
      </c>
      <c r="H63">
        <v>9.3000000000000007</v>
      </c>
      <c r="I63">
        <v>27.01</v>
      </c>
      <c r="K63"/>
      <c r="L63"/>
      <c r="M63"/>
      <c r="N63"/>
      <c r="O63"/>
      <c r="P63"/>
    </row>
    <row r="64" spans="1:16">
      <c r="A64" s="3"/>
      <c r="B64" s="3"/>
      <c r="C64" s="1" t="s">
        <v>8</v>
      </c>
      <c r="D64">
        <v>0.5</v>
      </c>
      <c r="E64">
        <v>1.1299999999999999</v>
      </c>
      <c r="F64">
        <v>2.34</v>
      </c>
      <c r="G64">
        <v>4.7</v>
      </c>
      <c r="H64">
        <v>9.27</v>
      </c>
      <c r="I64">
        <v>26.29</v>
      </c>
      <c r="K64"/>
      <c r="L64"/>
      <c r="M64"/>
      <c r="N64"/>
      <c r="O64"/>
      <c r="P64"/>
    </row>
    <row r="65" spans="1:16">
      <c r="A65" s="3"/>
      <c r="B65" s="3"/>
      <c r="C65" s="1" t="s">
        <v>9</v>
      </c>
      <c r="D65">
        <v>0.5</v>
      </c>
      <c r="E65">
        <v>1.1299999999999999</v>
      </c>
      <c r="F65">
        <v>2.3199999999999998</v>
      </c>
      <c r="G65">
        <v>4.68</v>
      </c>
      <c r="H65">
        <v>9.2899999999999991</v>
      </c>
      <c r="I65">
        <v>26.3</v>
      </c>
      <c r="K65"/>
      <c r="L65"/>
      <c r="M65"/>
      <c r="N65"/>
      <c r="O65"/>
      <c r="P65"/>
    </row>
    <row r="66" spans="1:16">
      <c r="A66" s="3"/>
      <c r="B66" s="3"/>
      <c r="C66"/>
      <c r="D66" s="5">
        <f t="shared" ref="D66:I66" si="12">SUM(D63:D65)/3</f>
        <v>0.5033333333333333</v>
      </c>
      <c r="E66" s="5">
        <f t="shared" si="12"/>
        <v>1.1333333333333331</v>
      </c>
      <c r="F66" s="5">
        <f t="shared" si="12"/>
        <v>2.3366666666666664</v>
      </c>
      <c r="G66" s="5">
        <f t="shared" si="12"/>
        <v>4.7266666666666666</v>
      </c>
      <c r="H66" s="5">
        <f t="shared" si="12"/>
        <v>9.2866666666666671</v>
      </c>
      <c r="I66" s="5">
        <f t="shared" si="12"/>
        <v>26.533333333333331</v>
      </c>
      <c r="K66" s="1">
        <f t="shared" ref="K66:P66" si="13">SUM(K63:K65)/3</f>
        <v>0</v>
      </c>
      <c r="L66" s="1">
        <f t="shared" si="13"/>
        <v>0</v>
      </c>
      <c r="M66" s="1">
        <f t="shared" si="13"/>
        <v>0</v>
      </c>
      <c r="N66" s="1">
        <f t="shared" si="13"/>
        <v>0</v>
      </c>
      <c r="O66" s="1">
        <f t="shared" si="13"/>
        <v>0</v>
      </c>
      <c r="P66" s="1">
        <f t="shared" si="13"/>
        <v>0</v>
      </c>
    </row>
    <row r="67" spans="1:16">
      <c r="A67" s="3"/>
      <c r="B67" s="3"/>
      <c r="C67"/>
      <c r="D67"/>
      <c r="E67"/>
      <c r="F67"/>
      <c r="G67"/>
      <c r="H67"/>
      <c r="I67"/>
      <c r="K67"/>
      <c r="L67"/>
      <c r="M67"/>
      <c r="N67"/>
      <c r="O67"/>
      <c r="P67"/>
    </row>
    <row r="68" spans="1:16">
      <c r="A68" s="3"/>
      <c r="B68" s="3"/>
      <c r="C68" s="1" t="s">
        <v>22</v>
      </c>
      <c r="D68">
        <v>33400000</v>
      </c>
      <c r="E68">
        <v>1650000000</v>
      </c>
      <c r="F68">
        <v>4040000000</v>
      </c>
      <c r="G68">
        <v>6270000000</v>
      </c>
      <c r="H68">
        <v>7800000000</v>
      </c>
      <c r="I68">
        <v>8700000000</v>
      </c>
      <c r="K68"/>
      <c r="L68"/>
      <c r="M68"/>
      <c r="N68"/>
      <c r="O68"/>
      <c r="P68"/>
    </row>
    <row r="69" spans="1:16">
      <c r="A69" s="3"/>
      <c r="B69" s="3"/>
      <c r="C69"/>
      <c r="D69" s="13">
        <v>29600000</v>
      </c>
      <c r="E69" s="13">
        <v>34600000</v>
      </c>
      <c r="F69" s="13">
        <v>42000000</v>
      </c>
      <c r="G69" s="13">
        <v>48900000</v>
      </c>
      <c r="H69" s="13">
        <v>53600000</v>
      </c>
      <c r="I69" s="13">
        <v>56400000</v>
      </c>
      <c r="K69"/>
      <c r="L69"/>
      <c r="M69"/>
      <c r="N69"/>
      <c r="O69"/>
      <c r="P69"/>
    </row>
    <row r="70" spans="1:16">
      <c r="A70" s="3"/>
      <c r="B70" s="3"/>
      <c r="C70"/>
      <c r="D70"/>
      <c r="E70"/>
      <c r="F70"/>
      <c r="G70"/>
      <c r="H70"/>
      <c r="I70"/>
      <c r="K70"/>
      <c r="L70"/>
      <c r="M70"/>
      <c r="N70"/>
      <c r="O70"/>
      <c r="P70"/>
    </row>
    <row r="71" spans="1:16">
      <c r="A71" s="3"/>
      <c r="B71" s="3" t="s">
        <v>23</v>
      </c>
      <c r="C71" s="1" t="s">
        <v>7</v>
      </c>
      <c r="D71"/>
      <c r="E71">
        <v>3.65</v>
      </c>
      <c r="F71">
        <v>7.47</v>
      </c>
      <c r="G71">
        <v>15.26</v>
      </c>
      <c r="H71">
        <v>29.89</v>
      </c>
      <c r="I71">
        <v>81</v>
      </c>
      <c r="K71"/>
      <c r="L71"/>
      <c r="M71"/>
      <c r="N71"/>
      <c r="O71"/>
      <c r="P71"/>
    </row>
    <row r="72" spans="1:16">
      <c r="A72" s="3"/>
      <c r="B72" s="3"/>
      <c r="C72" s="1" t="s">
        <v>8</v>
      </c>
      <c r="D72"/>
      <c r="E72">
        <v>3.66</v>
      </c>
      <c r="F72">
        <v>7.48</v>
      </c>
      <c r="G72">
        <v>15.23</v>
      </c>
      <c r="H72">
        <v>29.96</v>
      </c>
      <c r="I72">
        <v>80.03</v>
      </c>
      <c r="K72"/>
      <c r="L72"/>
      <c r="M72"/>
      <c r="N72"/>
      <c r="O72"/>
      <c r="P72"/>
    </row>
    <row r="73" spans="1:16">
      <c r="A73" s="3"/>
      <c r="B73" s="3"/>
      <c r="C73" s="1" t="s">
        <v>9</v>
      </c>
      <c r="D73"/>
      <c r="E73">
        <v>3.66</v>
      </c>
      <c r="F73">
        <v>7.48</v>
      </c>
      <c r="G73">
        <v>15.24</v>
      </c>
      <c r="H73">
        <v>29.96</v>
      </c>
      <c r="I73">
        <v>80.010000000000005</v>
      </c>
      <c r="K73"/>
      <c r="L73"/>
      <c r="M73"/>
      <c r="N73"/>
      <c r="O73"/>
      <c r="P73"/>
    </row>
    <row r="74" spans="1:16">
      <c r="A74" s="3"/>
      <c r="B74" s="3"/>
      <c r="C74"/>
      <c r="D74" s="5">
        <f t="shared" ref="D74:I74" si="14">SUM(D71:D73)/3</f>
        <v>0</v>
      </c>
      <c r="E74" s="5">
        <f t="shared" si="14"/>
        <v>3.6566666666666667</v>
      </c>
      <c r="F74" s="5">
        <f t="shared" si="14"/>
        <v>7.4766666666666666</v>
      </c>
      <c r="G74" s="5">
        <f t="shared" si="14"/>
        <v>15.243333333333334</v>
      </c>
      <c r="H74" s="5">
        <f t="shared" si="14"/>
        <v>29.936666666666667</v>
      </c>
      <c r="I74" s="5">
        <f t="shared" si="14"/>
        <v>80.346666666666678</v>
      </c>
      <c r="K74" s="1">
        <f t="shared" ref="K74:P74" si="15">SUM(K71:K73)/3</f>
        <v>0</v>
      </c>
      <c r="L74" s="1">
        <f t="shared" si="15"/>
        <v>0</v>
      </c>
      <c r="M74" s="1">
        <f t="shared" si="15"/>
        <v>0</v>
      </c>
      <c r="N74" s="1">
        <f t="shared" si="15"/>
        <v>0</v>
      </c>
      <c r="O74" s="1">
        <f t="shared" si="15"/>
        <v>0</v>
      </c>
      <c r="P74" s="1">
        <f t="shared" si="15"/>
        <v>0</v>
      </c>
    </row>
    <row r="75" spans="1:16">
      <c r="A75" s="3"/>
      <c r="B75" s="3"/>
      <c r="C75"/>
      <c r="D75"/>
      <c r="E75"/>
      <c r="F75"/>
      <c r="G75"/>
      <c r="H75"/>
      <c r="I75"/>
      <c r="K75"/>
      <c r="L75"/>
      <c r="M75"/>
      <c r="N75"/>
      <c r="O75"/>
      <c r="P75"/>
    </row>
    <row r="76" spans="1:16">
      <c r="A76" s="3"/>
      <c r="B76" s="3"/>
      <c r="C76" s="1" t="s">
        <v>22</v>
      </c>
      <c r="D76"/>
      <c r="E76">
        <v>62900000</v>
      </c>
      <c r="F76">
        <v>115000000</v>
      </c>
      <c r="G76">
        <v>168000000</v>
      </c>
      <c r="H76">
        <v>235000000</v>
      </c>
      <c r="I76">
        <v>334000000</v>
      </c>
      <c r="K76"/>
      <c r="L76"/>
      <c r="M76"/>
      <c r="N76"/>
      <c r="O76"/>
      <c r="P76"/>
    </row>
    <row r="77" spans="1:16">
      <c r="A77" s="3"/>
      <c r="B77" s="3"/>
      <c r="C77"/>
      <c r="D77" s="13"/>
      <c r="E77" s="13">
        <v>29700000</v>
      </c>
      <c r="F77" s="13">
        <v>29800000</v>
      </c>
      <c r="G77" s="13">
        <v>30000000</v>
      </c>
      <c r="H77" s="13">
        <v>30200000</v>
      </c>
      <c r="I77" s="13">
        <v>30400000</v>
      </c>
      <c r="K77"/>
      <c r="L77"/>
      <c r="M77"/>
      <c r="N77"/>
      <c r="O77"/>
      <c r="P77"/>
    </row>
    <row r="78" spans="1:16">
      <c r="A78" s="3"/>
      <c r="B78" s="3"/>
      <c r="C78"/>
      <c r="D78"/>
      <c r="E78"/>
      <c r="F78"/>
      <c r="G78"/>
      <c r="H78"/>
      <c r="I78"/>
      <c r="K78"/>
      <c r="L78"/>
      <c r="M78"/>
      <c r="N78"/>
      <c r="O78"/>
      <c r="P78"/>
    </row>
    <row r="79" spans="1:16">
      <c r="A79" s="3"/>
      <c r="B79" s="3" t="s">
        <v>24</v>
      </c>
      <c r="C79" s="1" t="s">
        <v>7</v>
      </c>
      <c r="D79"/>
      <c r="E79">
        <v>3.01</v>
      </c>
      <c r="F79">
        <v>6.25</v>
      </c>
      <c r="G79">
        <v>12.84</v>
      </c>
      <c r="H79">
        <v>25.52</v>
      </c>
      <c r="I79">
        <v>69.510000000000005</v>
      </c>
      <c r="K79"/>
      <c r="L79"/>
      <c r="M79"/>
      <c r="N79"/>
      <c r="O79"/>
      <c r="P79"/>
    </row>
    <row r="80" spans="1:16">
      <c r="A80" s="3"/>
      <c r="B80" s="3"/>
      <c r="C80" s="1" t="s">
        <v>8</v>
      </c>
      <c r="D80"/>
      <c r="E80">
        <v>3.06</v>
      </c>
      <c r="F80">
        <v>6.24</v>
      </c>
      <c r="G80">
        <v>12.88</v>
      </c>
      <c r="H80">
        <v>25.19</v>
      </c>
      <c r="I80">
        <v>69.34</v>
      </c>
      <c r="K80"/>
      <c r="L80"/>
      <c r="M80"/>
      <c r="N80"/>
      <c r="O80"/>
      <c r="P80"/>
    </row>
    <row r="81" spans="1:16">
      <c r="A81" s="3"/>
      <c r="B81" s="3"/>
      <c r="C81" s="1" t="s">
        <v>9</v>
      </c>
      <c r="D81"/>
      <c r="E81">
        <v>3.06</v>
      </c>
      <c r="F81">
        <v>6.26</v>
      </c>
      <c r="G81">
        <v>12.84</v>
      </c>
      <c r="H81">
        <v>25.18</v>
      </c>
      <c r="I81">
        <v>69.760000000000005</v>
      </c>
      <c r="K81"/>
      <c r="L81"/>
      <c r="M81"/>
      <c r="N81"/>
      <c r="O81"/>
      <c r="P81"/>
    </row>
    <row r="82" spans="1:16">
      <c r="A82" s="3"/>
      <c r="B82" s="3"/>
      <c r="C82"/>
      <c r="D82" s="5">
        <f t="shared" ref="D82:I82" si="16">SUM(D79:D81)/3</f>
        <v>0</v>
      </c>
      <c r="E82" s="5">
        <f t="shared" si="16"/>
        <v>3.0433333333333334</v>
      </c>
      <c r="F82" s="5">
        <f t="shared" si="16"/>
        <v>6.25</v>
      </c>
      <c r="G82" s="5">
        <f t="shared" si="16"/>
        <v>12.853333333333333</v>
      </c>
      <c r="H82" s="5">
        <f t="shared" si="16"/>
        <v>25.296666666666667</v>
      </c>
      <c r="I82" s="5">
        <f t="shared" si="16"/>
        <v>69.536666666666676</v>
      </c>
      <c r="K82" s="1">
        <f t="shared" ref="K82:P82" si="17">SUM(K79:K81)/3</f>
        <v>0</v>
      </c>
      <c r="L82" s="1">
        <f t="shared" si="17"/>
        <v>0</v>
      </c>
      <c r="M82" s="1">
        <f t="shared" si="17"/>
        <v>0</v>
      </c>
      <c r="N82" s="1">
        <f t="shared" si="17"/>
        <v>0</v>
      </c>
      <c r="O82" s="1">
        <f t="shared" si="17"/>
        <v>0</v>
      </c>
      <c r="P82" s="1">
        <f t="shared" si="17"/>
        <v>0</v>
      </c>
    </row>
    <row r="83" spans="1:16">
      <c r="A83" s="3"/>
      <c r="B83" s="3"/>
      <c r="C83"/>
      <c r="D83"/>
      <c r="E83"/>
      <c r="F83"/>
      <c r="G83"/>
      <c r="H83"/>
      <c r="I83"/>
      <c r="K83"/>
      <c r="L83"/>
      <c r="M83"/>
      <c r="N83"/>
      <c r="O83"/>
      <c r="P83"/>
    </row>
    <row r="84" spans="1:16">
      <c r="A84" s="3"/>
      <c r="B84" s="3"/>
      <c r="C84" s="1" t="s">
        <v>22</v>
      </c>
      <c r="D84"/>
      <c r="E84">
        <v>57400000</v>
      </c>
      <c r="F84">
        <v>105000000</v>
      </c>
      <c r="G84">
        <v>152000000</v>
      </c>
      <c r="H84">
        <v>218000000</v>
      </c>
      <c r="I84">
        <v>309000000</v>
      </c>
      <c r="K84"/>
      <c r="L84"/>
      <c r="M84"/>
      <c r="N84"/>
      <c r="O84"/>
      <c r="P84"/>
    </row>
    <row r="85" spans="1:16">
      <c r="A85" s="3"/>
      <c r="B85" s="3"/>
      <c r="C85"/>
      <c r="D85" s="13"/>
      <c r="E85" s="13">
        <v>29700000</v>
      </c>
      <c r="F85" s="13">
        <v>29800000</v>
      </c>
      <c r="G85" s="13">
        <v>29900000</v>
      </c>
      <c r="H85" s="13">
        <v>30100000</v>
      </c>
      <c r="I85" s="13">
        <v>30400000</v>
      </c>
      <c r="K85"/>
      <c r="L85"/>
      <c r="M85"/>
      <c r="N85"/>
      <c r="O85"/>
      <c r="P85"/>
    </row>
    <row r="86" spans="1:16">
      <c r="A86" s="3" t="s">
        <v>25</v>
      </c>
      <c r="B86" s="3"/>
      <c r="C86"/>
      <c r="D86"/>
      <c r="E86"/>
      <c r="F86"/>
      <c r="G86"/>
      <c r="H86"/>
      <c r="I86"/>
      <c r="K86"/>
      <c r="L86"/>
      <c r="M86"/>
      <c r="N86"/>
      <c r="O86"/>
      <c r="P86"/>
    </row>
    <row r="87" spans="1:16">
      <c r="A87" s="3"/>
      <c r="B87" s="3" t="s">
        <v>21</v>
      </c>
      <c r="C87" s="1" t="s">
        <v>7</v>
      </c>
      <c r="D87">
        <v>0.08</v>
      </c>
      <c r="E87">
        <v>0.1673</v>
      </c>
      <c r="F87">
        <v>0.34360000000000002</v>
      </c>
      <c r="G87">
        <v>0.69</v>
      </c>
      <c r="H87">
        <v>1.37</v>
      </c>
      <c r="I87">
        <v>3.91</v>
      </c>
      <c r="K87" s="1">
        <v>7.9229999999999995E-2</v>
      </c>
      <c r="L87" s="1">
        <v>0.16688</v>
      </c>
      <c r="M87" s="1">
        <v>0.34043000000000001</v>
      </c>
      <c r="N87" s="1">
        <v>0.68806999999999996</v>
      </c>
      <c r="O87" s="1">
        <v>1.3674900000000001</v>
      </c>
      <c r="P87" s="1">
        <v>4.2969200000000001</v>
      </c>
    </row>
    <row r="88" spans="1:16">
      <c r="A88" s="3"/>
      <c r="B88" s="3"/>
      <c r="C88" s="1" t="s">
        <v>8</v>
      </c>
      <c r="D88">
        <v>0.08</v>
      </c>
      <c r="E88">
        <v>0.16719999999999999</v>
      </c>
      <c r="F88">
        <v>0.34358</v>
      </c>
      <c r="G88">
        <v>0.68100000000000005</v>
      </c>
      <c r="H88">
        <v>1.3722220000000001</v>
      </c>
      <c r="I88">
        <v>3.8967000000000001</v>
      </c>
      <c r="K88" s="1">
        <v>7.8670000000000004E-2</v>
      </c>
      <c r="L88" s="1">
        <v>0.16647999999999999</v>
      </c>
      <c r="M88" s="1">
        <v>0.33986</v>
      </c>
      <c r="N88" s="1">
        <v>0.68669000000000002</v>
      </c>
      <c r="O88" s="1">
        <v>1.37063</v>
      </c>
      <c r="P88" s="1">
        <v>4.2649900000000001</v>
      </c>
    </row>
    <row r="89" spans="1:16">
      <c r="A89" s="3"/>
      <c r="B89" s="3"/>
      <c r="C89" s="1" t="s">
        <v>9</v>
      </c>
      <c r="D89">
        <v>8.8999999999999996E-2</v>
      </c>
      <c r="E89">
        <v>0.16719999999999999</v>
      </c>
      <c r="F89">
        <v>0.34322000000000003</v>
      </c>
      <c r="G89">
        <v>0.68998999999999999</v>
      </c>
      <c r="H89">
        <v>1.36999</v>
      </c>
      <c r="I89">
        <v>3.9018099999999998</v>
      </c>
      <c r="K89" s="1">
        <v>7.8530000000000003E-2</v>
      </c>
      <c r="L89" s="1">
        <v>0.16669</v>
      </c>
      <c r="M89" s="1">
        <v>0.34028000000000003</v>
      </c>
      <c r="N89" s="1">
        <v>0.68933999999999995</v>
      </c>
      <c r="O89" s="1">
        <v>1.3703099999999999</v>
      </c>
      <c r="P89" s="1">
        <v>4.2677699999999996</v>
      </c>
    </row>
    <row r="90" spans="1:16">
      <c r="A90" s="3"/>
      <c r="B90" s="3"/>
      <c r="C90"/>
      <c r="D90" s="5">
        <f t="shared" ref="D90:I90" si="18">SUM(D87:D89)/3</f>
        <v>8.3000000000000004E-2</v>
      </c>
      <c r="E90" s="5">
        <f t="shared" si="18"/>
        <v>0.16723333333333334</v>
      </c>
      <c r="F90" s="5">
        <f t="shared" si="18"/>
        <v>0.34346666666666664</v>
      </c>
      <c r="G90" s="5">
        <f t="shared" si="18"/>
        <v>0.68699666666666659</v>
      </c>
      <c r="H90" s="5">
        <f t="shared" si="18"/>
        <v>1.3707373333333333</v>
      </c>
      <c r="I90" s="5">
        <f t="shared" si="18"/>
        <v>3.902836666666667</v>
      </c>
      <c r="K90" s="1">
        <f t="shared" ref="K90:P90" si="19">SUM(K87:K89)/3</f>
        <v>7.8809999999999991E-2</v>
      </c>
      <c r="L90" s="1">
        <f t="shared" si="19"/>
        <v>0.16668333333333332</v>
      </c>
      <c r="M90" s="1">
        <f t="shared" si="19"/>
        <v>0.34019000000000005</v>
      </c>
      <c r="N90" s="1">
        <f t="shared" si="19"/>
        <v>0.68803333333333327</v>
      </c>
      <c r="O90" s="1">
        <f t="shared" si="19"/>
        <v>1.3694766666666667</v>
      </c>
      <c r="P90" s="1">
        <f t="shared" si="19"/>
        <v>4.2765599999999999</v>
      </c>
    </row>
    <row r="91" spans="1:16">
      <c r="A91" s="3"/>
      <c r="B91" s="3"/>
      <c r="C91"/>
      <c r="D91"/>
      <c r="E91"/>
      <c r="F91"/>
      <c r="G91"/>
      <c r="H91"/>
      <c r="I91"/>
      <c r="K91"/>
      <c r="L91"/>
      <c r="M91"/>
      <c r="N91"/>
      <c r="O91"/>
      <c r="P91"/>
    </row>
    <row r="92" spans="1:16">
      <c r="A92" s="3"/>
      <c r="B92" s="3"/>
      <c r="C92" s="1" t="s">
        <v>22</v>
      </c>
      <c r="D92">
        <v>5030000</v>
      </c>
      <c r="E92">
        <v>129670000</v>
      </c>
      <c r="F92">
        <v>312070000</v>
      </c>
      <c r="G92">
        <v>481280000</v>
      </c>
      <c r="H92">
        <v>596960000</v>
      </c>
      <c r="I92">
        <v>672500000</v>
      </c>
      <c r="K92"/>
      <c r="L92"/>
      <c r="M92"/>
      <c r="N92"/>
      <c r="O92"/>
      <c r="P92"/>
    </row>
    <row r="93" spans="1:16">
      <c r="A93" s="3"/>
      <c r="B93" s="3"/>
      <c r="C93"/>
      <c r="D93" s="13">
        <v>10700</v>
      </c>
      <c r="E93" s="13">
        <v>5187700</v>
      </c>
      <c r="F93" s="13">
        <v>6273120</v>
      </c>
      <c r="G93" s="13">
        <v>7270500</v>
      </c>
      <c r="H93" s="13">
        <v>7945020</v>
      </c>
      <c r="I93" s="13">
        <v>8344400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>
      <c r="A94" s="3"/>
      <c r="B94" s="3"/>
      <c r="C94"/>
      <c r="D94"/>
      <c r="E94"/>
      <c r="F94"/>
      <c r="G94"/>
      <c r="H94"/>
      <c r="I94"/>
      <c r="K94"/>
      <c r="L94"/>
      <c r="M94"/>
      <c r="N94"/>
      <c r="O94"/>
      <c r="P94"/>
    </row>
    <row r="95" spans="1:16">
      <c r="A95" s="3"/>
      <c r="B95" s="3" t="s">
        <v>23</v>
      </c>
      <c r="C95" s="1" t="s">
        <v>7</v>
      </c>
      <c r="D95"/>
      <c r="E95">
        <v>0.42542000000000002</v>
      </c>
      <c r="F95">
        <v>0.86717999999999995</v>
      </c>
      <c r="G95">
        <v>1.7961</v>
      </c>
      <c r="H95">
        <v>3.6786699999999999</v>
      </c>
      <c r="I95">
        <v>11.086080000000001</v>
      </c>
      <c r="K95"/>
      <c r="L95" s="1">
        <v>0.43534</v>
      </c>
      <c r="M95" s="1">
        <v>0.94543999999999995</v>
      </c>
      <c r="N95"/>
      <c r="O95"/>
      <c r="P95"/>
    </row>
    <row r="96" spans="1:16">
      <c r="A96" s="3"/>
      <c r="B96" s="3"/>
      <c r="C96" s="1" t="s">
        <v>8</v>
      </c>
      <c r="D96"/>
      <c r="E96">
        <v>0.42566999999999999</v>
      </c>
      <c r="F96">
        <v>0.86895999999999995</v>
      </c>
      <c r="G96">
        <v>1.79471</v>
      </c>
      <c r="H96">
        <v>3.6756700000000002</v>
      </c>
      <c r="I96">
        <v>11.071</v>
      </c>
      <c r="K96"/>
      <c r="L96" s="1">
        <v>0.43524000000000002</v>
      </c>
      <c r="M96" s="1">
        <v>0.95269999999999999</v>
      </c>
      <c r="N96"/>
      <c r="O96"/>
      <c r="P96"/>
    </row>
    <row r="97" spans="1:16">
      <c r="A97" s="3"/>
      <c r="B97" s="3"/>
      <c r="C97" s="1" t="s">
        <v>9</v>
      </c>
      <c r="D97"/>
      <c r="E97">
        <v>0.42575000000000002</v>
      </c>
      <c r="F97">
        <v>0.86721000000000004</v>
      </c>
      <c r="G97">
        <v>1.80114</v>
      </c>
      <c r="H97">
        <v>3.6699700000000002</v>
      </c>
      <c r="I97">
        <v>11.078799999999999</v>
      </c>
      <c r="K97"/>
      <c r="L97" s="1">
        <v>0.43540000000000001</v>
      </c>
      <c r="M97"/>
      <c r="N97"/>
      <c r="O97"/>
      <c r="P97"/>
    </row>
    <row r="98" spans="1:16">
      <c r="A98" s="3"/>
      <c r="B98" s="3"/>
      <c r="C98"/>
      <c r="D98" s="5">
        <f t="shared" ref="D98:I98" si="20">SUM(D95:D97)/3</f>
        <v>0</v>
      </c>
      <c r="E98" s="5">
        <f t="shared" si="20"/>
        <v>0.42561333333333334</v>
      </c>
      <c r="F98" s="5">
        <f t="shared" si="20"/>
        <v>0.86778333333333324</v>
      </c>
      <c r="G98" s="5">
        <f t="shared" si="20"/>
        <v>1.7973166666666669</v>
      </c>
      <c r="H98" s="5">
        <f t="shared" si="20"/>
        <v>3.6747700000000001</v>
      </c>
      <c r="I98" s="5">
        <f t="shared" si="20"/>
        <v>11.078626666666667</v>
      </c>
      <c r="K98" s="1">
        <f t="shared" ref="K98:P98" si="21">SUM(K95:K97)/3</f>
        <v>0</v>
      </c>
      <c r="L98" s="1">
        <f t="shared" si="21"/>
        <v>0.43532666666666664</v>
      </c>
      <c r="M98" s="1">
        <f t="shared" si="21"/>
        <v>0.63271333333333335</v>
      </c>
      <c r="N98" s="1">
        <f t="shared" si="21"/>
        <v>0</v>
      </c>
      <c r="O98" s="1">
        <f t="shared" si="21"/>
        <v>0</v>
      </c>
      <c r="P98" s="1">
        <f t="shared" si="21"/>
        <v>0</v>
      </c>
    </row>
    <row r="99" spans="1:16">
      <c r="A99" s="3"/>
      <c r="B99" s="3"/>
      <c r="C99"/>
      <c r="D99"/>
      <c r="E99"/>
      <c r="F99"/>
      <c r="G99"/>
      <c r="H99"/>
      <c r="I99"/>
      <c r="K99"/>
      <c r="L99"/>
      <c r="M99"/>
      <c r="N99"/>
      <c r="O99"/>
      <c r="P99"/>
    </row>
    <row r="100" spans="1:16">
      <c r="A100" s="3"/>
      <c r="B100" s="3"/>
      <c r="C100" s="1" t="s">
        <v>22</v>
      </c>
      <c r="D100"/>
      <c r="E100">
        <v>10307800</v>
      </c>
      <c r="F100">
        <v>15008700</v>
      </c>
      <c r="G100">
        <v>22576000</v>
      </c>
      <c r="H100">
        <v>35205700</v>
      </c>
      <c r="I100">
        <v>56067000</v>
      </c>
      <c r="K100"/>
      <c r="L100"/>
      <c r="M100"/>
      <c r="N100"/>
      <c r="O100"/>
      <c r="P100"/>
    </row>
    <row r="101" spans="1:16">
      <c r="A101" s="3"/>
      <c r="B101" s="3"/>
      <c r="C101"/>
      <c r="D101" s="13"/>
      <c r="E101" s="13">
        <v>4479220</v>
      </c>
      <c r="F101" s="13">
        <v>4506000</v>
      </c>
      <c r="G101" s="13">
        <v>4548300</v>
      </c>
      <c r="H101" s="13">
        <v>4611100</v>
      </c>
      <c r="I101" s="13">
        <v>4686200</v>
      </c>
      <c r="K101"/>
      <c r="L101"/>
      <c r="M101"/>
      <c r="N101"/>
      <c r="O101"/>
      <c r="P101"/>
    </row>
    <row r="102" spans="1:16">
      <c r="A102" s="3"/>
      <c r="B102" s="3"/>
      <c r="C102"/>
      <c r="D102"/>
      <c r="E102"/>
      <c r="F102"/>
      <c r="G102"/>
      <c r="H102"/>
      <c r="I102"/>
      <c r="K102"/>
      <c r="L102"/>
      <c r="M102"/>
      <c r="N102"/>
      <c r="O102"/>
      <c r="P102"/>
    </row>
    <row r="103" spans="1:16">
      <c r="A103" s="3"/>
      <c r="B103" s="3" t="s">
        <v>24</v>
      </c>
      <c r="C103" s="1" t="s">
        <v>7</v>
      </c>
      <c r="D103"/>
      <c r="E103">
        <v>0.42370000000000002</v>
      </c>
      <c r="F103">
        <v>0.86516999999999999</v>
      </c>
      <c r="G103">
        <v>1.8167</v>
      </c>
      <c r="H103">
        <v>3.8329399999999998</v>
      </c>
      <c r="I103">
        <v>11.37</v>
      </c>
      <c r="K103"/>
      <c r="L103"/>
      <c r="M103"/>
      <c r="N103"/>
      <c r="O103"/>
      <c r="P103"/>
    </row>
    <row r="104" spans="1:16">
      <c r="A104" s="3"/>
      <c r="B104" s="3"/>
      <c r="C104" s="1" t="s">
        <v>8</v>
      </c>
      <c r="D104"/>
      <c r="E104">
        <v>0.42348000000000002</v>
      </c>
      <c r="F104">
        <v>0.86467000000000005</v>
      </c>
      <c r="G104">
        <v>1.8150299999999999</v>
      </c>
      <c r="H104">
        <v>3.8232200000000001</v>
      </c>
      <c r="I104">
        <v>11.35309</v>
      </c>
      <c r="K104"/>
      <c r="L104"/>
      <c r="M104"/>
      <c r="N104"/>
      <c r="O104"/>
      <c r="P104"/>
    </row>
    <row r="105" spans="1:16">
      <c r="A105" s="3"/>
      <c r="B105" s="3"/>
      <c r="C105" s="1" t="s">
        <v>9</v>
      </c>
      <c r="D105"/>
      <c r="E105">
        <v>0.42403999999999997</v>
      </c>
      <c r="F105">
        <v>0.86434999999999995</v>
      </c>
      <c r="G105">
        <v>1.8170010000000001</v>
      </c>
      <c r="H105">
        <v>3.8610000000000002</v>
      </c>
      <c r="I105">
        <v>11.38</v>
      </c>
      <c r="K105"/>
      <c r="L105"/>
      <c r="M105"/>
      <c r="N105"/>
      <c r="O105"/>
      <c r="P105"/>
    </row>
    <row r="106" spans="1:16">
      <c r="A106" s="3"/>
      <c r="B106" s="3"/>
      <c r="C106"/>
      <c r="D106" s="5">
        <f t="shared" ref="D106:I106" si="22">SUM(D103:D105)/3</f>
        <v>0</v>
      </c>
      <c r="E106" s="5">
        <f t="shared" si="22"/>
        <v>0.42374000000000001</v>
      </c>
      <c r="F106" s="5">
        <f t="shared" si="22"/>
        <v>0.86473000000000011</v>
      </c>
      <c r="G106" s="5">
        <f t="shared" si="22"/>
        <v>1.8162436666666668</v>
      </c>
      <c r="H106" s="5">
        <f t="shared" si="22"/>
        <v>3.8390533333333337</v>
      </c>
      <c r="I106" s="5">
        <f t="shared" si="22"/>
        <v>11.367696666666667</v>
      </c>
      <c r="K106" s="1">
        <f t="shared" ref="K106:P106" si="23">SUM(K103:K105)/3</f>
        <v>0</v>
      </c>
      <c r="L106" s="1">
        <f t="shared" si="23"/>
        <v>0</v>
      </c>
      <c r="M106" s="1">
        <f t="shared" si="23"/>
        <v>0</v>
      </c>
      <c r="N106" s="1">
        <f t="shared" si="23"/>
        <v>0</v>
      </c>
      <c r="O106" s="1">
        <f t="shared" si="23"/>
        <v>0</v>
      </c>
      <c r="P106" s="1">
        <f t="shared" si="23"/>
        <v>0</v>
      </c>
    </row>
    <row r="107" spans="1:16">
      <c r="A107" s="3"/>
      <c r="B107" s="3"/>
      <c r="C107"/>
      <c r="D107"/>
      <c r="E107"/>
      <c r="F107"/>
      <c r="G107"/>
      <c r="H107"/>
      <c r="I107"/>
    </row>
    <row r="108" spans="1:16">
      <c r="A108" s="3"/>
      <c r="B108" s="3"/>
      <c r="C108" s="1" t="s">
        <v>22</v>
      </c>
      <c r="D108"/>
      <c r="E108">
        <v>10140000</v>
      </c>
      <c r="F108">
        <v>14372700</v>
      </c>
      <c r="G108">
        <v>22341700</v>
      </c>
      <c r="H108">
        <v>33280800</v>
      </c>
      <c r="I108">
        <v>52677000</v>
      </c>
    </row>
    <row r="109" spans="1:16">
      <c r="D109" s="13"/>
      <c r="E109" s="13">
        <v>4478600</v>
      </c>
      <c r="F109" s="13">
        <v>4502600</v>
      </c>
      <c r="G109" s="13">
        <v>4546000</v>
      </c>
      <c r="H109" s="13">
        <v>4599900</v>
      </c>
      <c r="I109" s="13">
        <v>4666000</v>
      </c>
    </row>
  </sheetData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00"/>
  <sheetViews>
    <sheetView topLeftCell="D2" zoomScale="90" zoomScaleNormal="90" workbookViewId="0">
      <selection activeCell="J18" sqref="J18"/>
    </sheetView>
  </sheetViews>
  <sheetFormatPr defaultRowHeight="12.75"/>
  <cols>
    <col min="1" max="4" width="10.42578125" style="1"/>
    <col min="5" max="5" width="10.28515625" style="1"/>
    <col min="6" max="6" width="10" style="1"/>
    <col min="7" max="7" width="11.5703125" style="1"/>
    <col min="8" max="8" width="13" style="1"/>
    <col min="9" max="9" width="12.5703125" style="1"/>
    <col min="10" max="11" width="11.5703125" style="1"/>
    <col min="12" max="15" width="10.42578125" style="1"/>
    <col min="16" max="16" width="10.5703125" style="1"/>
    <col min="17" max="18" width="10.42578125" style="1"/>
    <col min="19" max="258" width="11.5703125" style="1"/>
    <col min="259" max="1025" width="9.85546875"/>
  </cols>
  <sheetData>
    <row r="1" spans="1:25" ht="18.75">
      <c r="A1" s="14" t="s">
        <v>27</v>
      </c>
      <c r="B1" s="14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V1"/>
      <c r="W1"/>
      <c r="X1"/>
      <c r="Y1"/>
    </row>
    <row r="2" spans="1: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V2"/>
      <c r="W2"/>
      <c r="X2"/>
      <c r="Y2"/>
    </row>
    <row r="3" spans="1:25">
      <c r="A3"/>
      <c r="B3"/>
      <c r="C3"/>
      <c r="D3" s="3" t="s">
        <v>18</v>
      </c>
      <c r="E3"/>
      <c r="F3"/>
      <c r="G3"/>
      <c r="H3"/>
      <c r="I3"/>
      <c r="J3"/>
      <c r="K3"/>
      <c r="L3"/>
      <c r="M3" s="3" t="s">
        <v>19</v>
      </c>
      <c r="N3"/>
      <c r="O3"/>
      <c r="P3"/>
      <c r="Q3"/>
      <c r="R3"/>
      <c r="S3"/>
      <c r="T3"/>
      <c r="V3" s="1" t="s">
        <v>11</v>
      </c>
      <c r="W3" s="1">
        <v>1</v>
      </c>
      <c r="X3" s="1">
        <v>2</v>
      </c>
      <c r="Y3" s="1">
        <v>3</v>
      </c>
    </row>
    <row r="4" spans="1: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5">
      <c r="A5"/>
      <c r="B5"/>
      <c r="C5"/>
      <c r="D5">
        <v>1</v>
      </c>
      <c r="E5">
        <v>2</v>
      </c>
      <c r="F5">
        <v>4</v>
      </c>
      <c r="G5">
        <v>8</v>
      </c>
      <c r="H5">
        <v>16</v>
      </c>
      <c r="I5">
        <v>32</v>
      </c>
      <c r="J5">
        <v>64</v>
      </c>
      <c r="K5" s="1">
        <v>128</v>
      </c>
      <c r="L5"/>
      <c r="M5" s="1">
        <v>1</v>
      </c>
      <c r="N5" s="1">
        <v>2</v>
      </c>
      <c r="O5" s="1">
        <v>4</v>
      </c>
      <c r="P5" s="1">
        <v>8</v>
      </c>
      <c r="Q5" s="1">
        <v>16</v>
      </c>
      <c r="R5" s="1">
        <v>32</v>
      </c>
      <c r="S5" s="1">
        <v>64</v>
      </c>
      <c r="T5" s="1">
        <v>128</v>
      </c>
    </row>
    <row r="6" spans="1:25">
      <c r="A6" s="3" t="s">
        <v>20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5">
      <c r="A7"/>
      <c r="B7" s="3" t="s">
        <v>21</v>
      </c>
      <c r="C7" s="1" t="s">
        <v>7</v>
      </c>
      <c r="D7">
        <v>9.7662689999999994</v>
      </c>
      <c r="E7">
        <v>5.6191709999999997</v>
      </c>
      <c r="F7">
        <v>4.085941</v>
      </c>
      <c r="G7">
        <v>3.3717079999999999</v>
      </c>
      <c r="H7">
        <v>1.8178240000000001</v>
      </c>
      <c r="I7">
        <v>1.4471540000000001</v>
      </c>
      <c r="J7">
        <v>1.3284800000000001</v>
      </c>
      <c r="K7" s="1">
        <v>1.3776999999999999</v>
      </c>
      <c r="L7"/>
      <c r="M7">
        <v>9.7648510000000002</v>
      </c>
      <c r="N7">
        <v>5.6438347999999996</v>
      </c>
      <c r="O7">
        <v>4.040635</v>
      </c>
      <c r="P7">
        <v>3.373748</v>
      </c>
      <c r="Q7">
        <v>1.8146640000000001</v>
      </c>
      <c r="R7">
        <v>1.474804</v>
      </c>
      <c r="S7" s="1">
        <v>1.4810449999999999</v>
      </c>
      <c r="T7" s="1">
        <v>1.2635000000000001</v>
      </c>
    </row>
    <row r="8" spans="1:25">
      <c r="A8"/>
      <c r="B8"/>
      <c r="C8" s="1" t="s">
        <v>8</v>
      </c>
      <c r="D8">
        <v>9.7280599999999993</v>
      </c>
      <c r="E8">
        <v>5.6206079999999998</v>
      </c>
      <c r="F8">
        <v>4.0863930000000002</v>
      </c>
      <c r="G8">
        <v>3.3733529999999998</v>
      </c>
      <c r="H8">
        <v>1.8175539999999999</v>
      </c>
      <c r="I8">
        <v>1.4474320000000001</v>
      </c>
      <c r="J8">
        <v>1.328579</v>
      </c>
      <c r="K8" s="1">
        <v>1.3682799999999999</v>
      </c>
      <c r="L8"/>
      <c r="M8">
        <v>9.7896420000000006</v>
      </c>
      <c r="N8">
        <v>5.6522810000000003</v>
      </c>
      <c r="O8">
        <v>4.0450949999999999</v>
      </c>
      <c r="P8">
        <v>3.3754569999999999</v>
      </c>
      <c r="Q8">
        <v>1.8176939999999999</v>
      </c>
      <c r="R8">
        <v>1.460046</v>
      </c>
      <c r="S8" s="1">
        <v>1.4899800000000001</v>
      </c>
      <c r="T8" s="1">
        <v>1.2648200000000001</v>
      </c>
    </row>
    <row r="9" spans="1:25">
      <c r="A9"/>
      <c r="B9"/>
      <c r="C9" s="1" t="s">
        <v>9</v>
      </c>
      <c r="D9">
        <v>9.7844200000000008</v>
      </c>
      <c r="E9">
        <v>5.6100479999999999</v>
      </c>
      <c r="F9">
        <v>4.0862299999999996</v>
      </c>
      <c r="G9">
        <v>3.3732410000000002</v>
      </c>
      <c r="H9">
        <v>1.818071</v>
      </c>
      <c r="I9">
        <v>1.447462</v>
      </c>
      <c r="J9">
        <v>1.329048</v>
      </c>
      <c r="K9" s="1">
        <v>1.3686799999999999</v>
      </c>
      <c r="L9"/>
      <c r="M9">
        <v>9.7298139999999993</v>
      </c>
      <c r="N9">
        <v>5.6558909999999996</v>
      </c>
      <c r="O9">
        <v>4.0472450000000002</v>
      </c>
      <c r="P9">
        <v>3.3792110000000002</v>
      </c>
      <c r="Q9">
        <v>1.8174809999999999</v>
      </c>
      <c r="R9">
        <v>1.454097</v>
      </c>
      <c r="S9">
        <v>1.483865</v>
      </c>
      <c r="T9" s="1">
        <v>1.26847</v>
      </c>
    </row>
    <row r="10" spans="1:25">
      <c r="A10" s="25" t="s">
        <v>52</v>
      </c>
      <c r="B10"/>
      <c r="C10"/>
      <c r="D10" s="15">
        <f t="shared" ref="D10:K10" si="0">SUM(D7:D9)/3</f>
        <v>9.759583000000001</v>
      </c>
      <c r="E10">
        <f t="shared" si="0"/>
        <v>5.6166089999999995</v>
      </c>
      <c r="F10">
        <f t="shared" si="0"/>
        <v>4.0861879999999999</v>
      </c>
      <c r="G10">
        <f t="shared" si="0"/>
        <v>3.3727673333333335</v>
      </c>
      <c r="H10">
        <f t="shared" si="0"/>
        <v>1.8178163333333333</v>
      </c>
      <c r="I10">
        <f t="shared" si="0"/>
        <v>1.4473493333333334</v>
      </c>
      <c r="J10">
        <f t="shared" si="0"/>
        <v>1.3287023333333334</v>
      </c>
      <c r="K10">
        <f t="shared" si="0"/>
        <v>1.3715533333333332</v>
      </c>
      <c r="L10"/>
      <c r="M10" s="1">
        <f t="shared" ref="M10:T10" si="1">SUM(M7:M9)/3</f>
        <v>9.7614356666666655</v>
      </c>
      <c r="N10" s="1">
        <f t="shared" si="1"/>
        <v>5.6506689333333329</v>
      </c>
      <c r="O10" s="1">
        <f t="shared" si="1"/>
        <v>4.0443249999999997</v>
      </c>
      <c r="P10" s="1">
        <f t="shared" si="1"/>
        <v>3.3761386666666664</v>
      </c>
      <c r="Q10" s="1">
        <f t="shared" si="1"/>
        <v>1.816613</v>
      </c>
      <c r="R10" s="1">
        <f t="shared" si="1"/>
        <v>1.4629823333333334</v>
      </c>
      <c r="S10">
        <f t="shared" si="1"/>
        <v>1.4849633333333332</v>
      </c>
      <c r="T10">
        <f t="shared" si="1"/>
        <v>1.2655966666666665</v>
      </c>
    </row>
    <row r="11" spans="1:25">
      <c r="A11" s="25">
        <v>9.8094680000000007</v>
      </c>
      <c r="B11"/>
      <c r="C11"/>
      <c r="D11" s="5">
        <v>1</v>
      </c>
      <c r="E11" s="5">
        <f>D10/E10</f>
        <v>1.7376290569630184</v>
      </c>
      <c r="F11" s="5">
        <f>D10/F10</f>
        <v>2.3884322013573533</v>
      </c>
      <c r="G11" s="5">
        <f>D10/G10</f>
        <v>2.8936425301399389</v>
      </c>
      <c r="H11" s="5">
        <f>D10/H10</f>
        <v>5.3688498783063716</v>
      </c>
      <c r="I11" s="5">
        <f>D10/I10</f>
        <v>6.7430735450183885</v>
      </c>
      <c r="J11" s="5">
        <f>+D10/J10</f>
        <v>7.3451989622957941</v>
      </c>
      <c r="K11" s="5">
        <f>$D$10/K10</f>
        <v>7.1157152717356977</v>
      </c>
      <c r="L11" s="5"/>
      <c r="M11" s="5">
        <v>1</v>
      </c>
      <c r="N11" s="5">
        <f>M10/N10</f>
        <v>1.7274832027556761</v>
      </c>
      <c r="O11" s="5">
        <f>M10/O10</f>
        <v>2.4136130668694196</v>
      </c>
      <c r="P11" s="5">
        <f>M10/P10</f>
        <v>2.8913017593274208</v>
      </c>
      <c r="Q11" s="5">
        <f>M10/Q10</f>
        <v>5.3734260773575135</v>
      </c>
      <c r="R11" s="5">
        <f>M10/R10</f>
        <v>6.6722854023983418</v>
      </c>
      <c r="S11" s="5">
        <f>+M10/S10</f>
        <v>6.5735196604181025</v>
      </c>
      <c r="T11" s="5">
        <f>$D$10/T10</f>
        <v>7.711448091677445</v>
      </c>
    </row>
    <row r="12" spans="1:25">
      <c r="A12" s="25">
        <v>9.8321400000000008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5">
      <c r="A13" s="25">
        <v>9.8061399999999992</v>
      </c>
      <c r="B13" s="3" t="s">
        <v>23</v>
      </c>
      <c r="C13" s="1" t="s">
        <v>7</v>
      </c>
      <c r="D13"/>
      <c r="E13">
        <v>4.7278960000000003</v>
      </c>
      <c r="F13">
        <v>2.4789680000000001</v>
      </c>
      <c r="G13">
        <v>1.4399459999999999</v>
      </c>
      <c r="H13">
        <v>0.53386500000000003</v>
      </c>
      <c r="I13">
        <v>0.19164700000000001</v>
      </c>
      <c r="J13">
        <v>0.12257</v>
      </c>
      <c r="K13" s="1">
        <v>9.8815E-2</v>
      </c>
      <c r="L13"/>
      <c r="M13"/>
      <c r="N13">
        <v>4.7018380000000004</v>
      </c>
      <c r="O13">
        <v>2.480102</v>
      </c>
      <c r="P13">
        <v>1.428172</v>
      </c>
      <c r="Q13">
        <v>0.56846600000000003</v>
      </c>
      <c r="R13">
        <v>0.205483</v>
      </c>
      <c r="S13" s="1">
        <v>0.15887100000000001</v>
      </c>
      <c r="T13" s="1">
        <v>0.149927</v>
      </c>
    </row>
    <row r="14" spans="1:25">
      <c r="A14"/>
      <c r="B14"/>
      <c r="C14" s="1" t="s">
        <v>8</v>
      </c>
      <c r="D14"/>
      <c r="E14">
        <v>4.7305780000000004</v>
      </c>
      <c r="F14">
        <v>2.4806629999999998</v>
      </c>
      <c r="G14">
        <v>1.441025</v>
      </c>
      <c r="H14">
        <v>0.53398100000000004</v>
      </c>
      <c r="I14">
        <v>0.19628000000000001</v>
      </c>
      <c r="J14">
        <v>0.12259200000000001</v>
      </c>
      <c r="K14" s="1">
        <v>9.8821000000000006E-2</v>
      </c>
      <c r="L14"/>
      <c r="M14"/>
      <c r="N14">
        <v>4.7111470000000004</v>
      </c>
      <c r="O14">
        <v>2.4726349999999999</v>
      </c>
      <c r="P14">
        <v>1.4411890000000001</v>
      </c>
      <c r="Q14">
        <v>0.56542000000000003</v>
      </c>
      <c r="R14">
        <v>0.20768500000000001</v>
      </c>
      <c r="S14" s="1">
        <v>0.15842899999999999</v>
      </c>
      <c r="T14" s="1">
        <v>0.15232699999999999</v>
      </c>
    </row>
    <row r="15" spans="1:25">
      <c r="A15"/>
      <c r="B15"/>
      <c r="C15" s="1" t="s">
        <v>9</v>
      </c>
      <c r="D15"/>
      <c r="E15">
        <v>4.7258599999999999</v>
      </c>
      <c r="F15">
        <v>2.4805450000000002</v>
      </c>
      <c r="G15">
        <v>1.441033</v>
      </c>
      <c r="H15">
        <v>0.53361599999999998</v>
      </c>
      <c r="I15">
        <v>0.19128300000000001</v>
      </c>
      <c r="J15">
        <v>0.122748</v>
      </c>
      <c r="K15" s="1">
        <v>9.8840999999999998E-2</v>
      </c>
      <c r="L15"/>
      <c r="M15"/>
      <c r="N15">
        <v>4.7105579999999998</v>
      </c>
      <c r="O15">
        <v>2.4473516000000002</v>
      </c>
      <c r="P15">
        <v>1.4438029999999999</v>
      </c>
      <c r="Q15">
        <v>0.55558300000000005</v>
      </c>
      <c r="R15">
        <v>0.20494599999999999</v>
      </c>
      <c r="S15" s="1">
        <v>0.15532799999999999</v>
      </c>
      <c r="T15" s="1">
        <v>0.16122400000000001</v>
      </c>
    </row>
    <row r="16" spans="1:25">
      <c r="A16"/>
      <c r="B16"/>
      <c r="C16"/>
      <c r="D16">
        <f t="shared" ref="D16:K16" si="2">SUM(D13:D15)/3</f>
        <v>0</v>
      </c>
      <c r="E16">
        <f t="shared" si="2"/>
        <v>4.7281113333333336</v>
      </c>
      <c r="F16">
        <f t="shared" si="2"/>
        <v>2.4800586666666669</v>
      </c>
      <c r="G16">
        <f t="shared" si="2"/>
        <v>1.4406679999999998</v>
      </c>
      <c r="H16">
        <f t="shared" si="2"/>
        <v>0.53382066666666672</v>
      </c>
      <c r="I16">
        <f t="shared" si="2"/>
        <v>0.19306999999999999</v>
      </c>
      <c r="J16">
        <f t="shared" si="2"/>
        <v>0.12263666666666666</v>
      </c>
      <c r="K16">
        <f t="shared" si="2"/>
        <v>9.8825666666666659E-2</v>
      </c>
      <c r="L16"/>
      <c r="M16" s="1">
        <f t="shared" ref="M16:T16" si="3">SUM(M13:M15)/3</f>
        <v>0</v>
      </c>
      <c r="N16" s="1">
        <f t="shared" si="3"/>
        <v>4.7078476666666669</v>
      </c>
      <c r="O16" s="1">
        <f t="shared" si="3"/>
        <v>2.4666961999999999</v>
      </c>
      <c r="P16" s="1">
        <f t="shared" si="3"/>
        <v>1.4377213333333334</v>
      </c>
      <c r="Q16" s="1">
        <f t="shared" si="3"/>
        <v>0.56315633333333326</v>
      </c>
      <c r="R16" s="1">
        <f t="shared" si="3"/>
        <v>0.20603799999999997</v>
      </c>
      <c r="S16">
        <f t="shared" si="3"/>
        <v>0.15754266666666669</v>
      </c>
      <c r="T16">
        <f t="shared" si="3"/>
        <v>0.15449266666666669</v>
      </c>
    </row>
    <row r="17" spans="1:20">
      <c r="A17"/>
      <c r="B17"/>
      <c r="C17"/>
      <c r="D17" s="5">
        <v>1</v>
      </c>
      <c r="E17" s="5">
        <f>D10/E16</f>
        <v>2.064160996208916</v>
      </c>
      <c r="F17" s="5">
        <f>D10/F16</f>
        <v>3.9352226345183232</v>
      </c>
      <c r="G17" s="5">
        <f>D10/G16</f>
        <v>6.7743456507675619</v>
      </c>
      <c r="H17" s="5">
        <f>D10/H16</f>
        <v>18.28251247922211</v>
      </c>
      <c r="I17" s="5">
        <f>D10/I16</f>
        <v>50.54945356606413</v>
      </c>
      <c r="J17" s="5">
        <f>+D10/J16</f>
        <v>79.581280748009036</v>
      </c>
      <c r="K17" s="5">
        <f>$D$10/K16</f>
        <v>98.755549334349737</v>
      </c>
      <c r="L17" s="5"/>
      <c r="M17" s="5">
        <v>1</v>
      </c>
      <c r="N17" s="5">
        <f>M10/N16</f>
        <v>2.0734391505021081</v>
      </c>
      <c r="O17" s="5">
        <f>M10/O16</f>
        <v>3.9572914032407662</v>
      </c>
      <c r="P17" s="5">
        <f>M10/P16</f>
        <v>6.7895185529694659</v>
      </c>
      <c r="Q17" s="5">
        <f>M10/Q16</f>
        <v>17.33343849458025</v>
      </c>
      <c r="R17" s="5">
        <f>M10/R16</f>
        <v>47.376870609628646</v>
      </c>
      <c r="S17" s="5">
        <f>+M10/S16</f>
        <v>61.960584222686748</v>
      </c>
      <c r="T17" s="5">
        <f>$D$10/T16</f>
        <v>63.171820453182242</v>
      </c>
    </row>
    <row r="18" spans="1:2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/>
      <c r="B19" s="3" t="s">
        <v>24</v>
      </c>
      <c r="C19" s="1" t="s">
        <v>7</v>
      </c>
      <c r="D19"/>
      <c r="E19">
        <v>4.8573779999999998</v>
      </c>
      <c r="F19">
        <v>2.48299</v>
      </c>
      <c r="G19">
        <v>1.452086</v>
      </c>
      <c r="H19">
        <v>0.59740400000000005</v>
      </c>
      <c r="I19">
        <v>0.19112599999999999</v>
      </c>
      <c r="J19">
        <v>0.12571399999999999</v>
      </c>
      <c r="K19" s="1">
        <v>9.7350000000000006E-2</v>
      </c>
      <c r="L19"/>
      <c r="M19"/>
      <c r="N19">
        <v>4.8065949999999997</v>
      </c>
      <c r="O19">
        <v>2.4808490000000001</v>
      </c>
      <c r="P19">
        <v>1.4624649999999999</v>
      </c>
      <c r="Q19">
        <v>0.61424000000000001</v>
      </c>
      <c r="R19">
        <v>0.207895</v>
      </c>
      <c r="S19" s="1">
        <v>0.143259</v>
      </c>
      <c r="T19" s="1">
        <v>0.13417999999999999</v>
      </c>
    </row>
    <row r="20" spans="1:20">
      <c r="A20"/>
      <c r="B20"/>
      <c r="C20" s="1" t="s">
        <v>8</v>
      </c>
      <c r="D20"/>
      <c r="E20">
        <v>4.8597089999999996</v>
      </c>
      <c r="F20">
        <v>2.4831120000000002</v>
      </c>
      <c r="G20">
        <v>1.4521379999999999</v>
      </c>
      <c r="H20">
        <v>0.59733599999999998</v>
      </c>
      <c r="I20">
        <v>0.191162</v>
      </c>
      <c r="J20">
        <v>0.12582499999999999</v>
      </c>
      <c r="K20" s="1">
        <v>9.7379999999999994E-2</v>
      </c>
      <c r="L20"/>
      <c r="M20"/>
      <c r="N20">
        <v>4.8116070000000004</v>
      </c>
      <c r="O20">
        <v>2.4882490000000002</v>
      </c>
      <c r="P20">
        <v>1.453376</v>
      </c>
      <c r="Q20">
        <v>0.61813399999999996</v>
      </c>
      <c r="R20">
        <v>0.208123</v>
      </c>
      <c r="S20" s="1">
        <v>0.143535</v>
      </c>
      <c r="T20" s="1">
        <v>0.13847000000000001</v>
      </c>
    </row>
    <row r="21" spans="1:20">
      <c r="A21"/>
      <c r="B21"/>
      <c r="C21" s="1" t="s">
        <v>9</v>
      </c>
      <c r="D21"/>
      <c r="E21">
        <v>4.8586879999999999</v>
      </c>
      <c r="F21">
        <v>2.4836719999999999</v>
      </c>
      <c r="G21">
        <v>1.453341</v>
      </c>
      <c r="H21">
        <v>0.59701000000000004</v>
      </c>
      <c r="I21">
        <v>0.19118199999999999</v>
      </c>
      <c r="J21">
        <v>0.125751</v>
      </c>
      <c r="K21" s="1">
        <v>9.7514000000000003E-2</v>
      </c>
      <c r="L21"/>
      <c r="M21"/>
      <c r="N21">
        <v>4.8005820000000003</v>
      </c>
      <c r="O21">
        <v>2.4845860000000002</v>
      </c>
      <c r="P21">
        <v>1.451349</v>
      </c>
      <c r="Q21">
        <v>0.62508900000000001</v>
      </c>
      <c r="R21">
        <v>0.20958599999999999</v>
      </c>
      <c r="S21" s="1">
        <v>0.14658099999999999</v>
      </c>
      <c r="T21" s="1">
        <v>0.14984</v>
      </c>
    </row>
    <row r="22" spans="1:20">
      <c r="A22"/>
      <c r="B22"/>
      <c r="C22"/>
      <c r="D22">
        <f t="shared" ref="D22:K22" si="4">SUM(D19:D21)/3</f>
        <v>0</v>
      </c>
      <c r="E22">
        <f t="shared" si="4"/>
        <v>4.8585916666666664</v>
      </c>
      <c r="F22">
        <f t="shared" si="4"/>
        <v>2.4832579999999997</v>
      </c>
      <c r="G22">
        <f t="shared" si="4"/>
        <v>1.4525216666666667</v>
      </c>
      <c r="H22">
        <f t="shared" si="4"/>
        <v>0.59724999999999995</v>
      </c>
      <c r="I22">
        <f t="shared" si="4"/>
        <v>0.19115666666666664</v>
      </c>
      <c r="J22">
        <f t="shared" si="4"/>
        <v>0.12576333333333331</v>
      </c>
      <c r="K22">
        <f t="shared" si="4"/>
        <v>9.7414666666666663E-2</v>
      </c>
      <c r="L22"/>
      <c r="M22" s="1">
        <f t="shared" ref="M22:T22" si="5">SUM(M19:M21)/3</f>
        <v>0</v>
      </c>
      <c r="N22" s="1">
        <f t="shared" si="5"/>
        <v>4.8062613333333335</v>
      </c>
      <c r="O22" s="1">
        <f t="shared" si="5"/>
        <v>2.4845613333333336</v>
      </c>
      <c r="P22" s="1">
        <f t="shared" si="5"/>
        <v>1.45573</v>
      </c>
      <c r="Q22" s="1">
        <f t="shared" si="5"/>
        <v>0.61915433333333336</v>
      </c>
      <c r="R22" s="1">
        <f t="shared" si="5"/>
        <v>0.20853466666666667</v>
      </c>
      <c r="S22">
        <f t="shared" si="5"/>
        <v>0.14445833333333333</v>
      </c>
      <c r="T22">
        <f t="shared" si="5"/>
        <v>0.14083000000000001</v>
      </c>
    </row>
    <row r="23" spans="1:20">
      <c r="A23"/>
      <c r="B23"/>
      <c r="C23"/>
      <c r="D23" s="5">
        <v>1</v>
      </c>
      <c r="E23" s="5">
        <f>D$10/E22</f>
        <v>2.0087267400875772</v>
      </c>
      <c r="F23" s="5">
        <f>D$10/F22</f>
        <v>3.9301526462413499</v>
      </c>
      <c r="G23" s="5">
        <f>D10/G22</f>
        <v>6.7190619072807864</v>
      </c>
      <c r="H23" s="5">
        <f>D10/H22</f>
        <v>16.340867308497284</v>
      </c>
      <c r="I23" s="5">
        <f>D10/I22</f>
        <v>51.055415278916087</v>
      </c>
      <c r="J23" s="5">
        <f>$D$10/J22</f>
        <v>77.602769752710145</v>
      </c>
      <c r="K23" s="5">
        <f>$D$10/K22</f>
        <v>100.18597131164371</v>
      </c>
      <c r="L23" s="5"/>
      <c r="M23" s="5">
        <v>1</v>
      </c>
      <c r="N23" s="5">
        <f>M10/N22</f>
        <v>2.0309831259002142</v>
      </c>
      <c r="O23" s="5">
        <f>M10/O22</f>
        <v>3.928836666539659</v>
      </c>
      <c r="P23" s="5">
        <f>M10/P22</f>
        <v>6.7055262079277513</v>
      </c>
      <c r="Q23" s="5">
        <f>M10/Q22</f>
        <v>15.765755226349055</v>
      </c>
      <c r="R23" s="5">
        <f>M10/R22</f>
        <v>46.809654350036119</v>
      </c>
      <c r="S23" s="5">
        <f>+M10/S22</f>
        <v>67.57267262763196</v>
      </c>
      <c r="T23" s="5">
        <f>$D$10/T22</f>
        <v>69.300454448625999</v>
      </c>
    </row>
    <row r="24" spans="1:20">
      <c r="A24"/>
      <c r="B24"/>
      <c r="C24"/>
      <c r="D24"/>
      <c r="E24"/>
      <c r="F24"/>
      <c r="G24"/>
      <c r="H24"/>
      <c r="I24"/>
      <c r="J24"/>
      <c r="M24"/>
      <c r="N24"/>
      <c r="O24"/>
      <c r="P24"/>
      <c r="Q24"/>
      <c r="R24"/>
      <c r="S24"/>
    </row>
    <row r="25" spans="1:20">
      <c r="A25" s="3" t="s">
        <v>2</v>
      </c>
      <c r="B25"/>
      <c r="C25"/>
      <c r="D25">
        <v>1</v>
      </c>
      <c r="E25">
        <v>2</v>
      </c>
      <c r="F25">
        <v>4</v>
      </c>
      <c r="G25">
        <v>8</v>
      </c>
      <c r="H25">
        <v>16</v>
      </c>
      <c r="I25">
        <v>32</v>
      </c>
      <c r="J25"/>
      <c r="M25" s="1">
        <v>1</v>
      </c>
      <c r="N25" s="1">
        <v>2</v>
      </c>
      <c r="O25" s="1">
        <v>4</v>
      </c>
      <c r="P25" s="1">
        <v>8</v>
      </c>
      <c r="Q25" s="1">
        <v>16</v>
      </c>
      <c r="R25" s="1">
        <v>32</v>
      </c>
      <c r="S25"/>
    </row>
    <row r="26" spans="1:20">
      <c r="B26"/>
      <c r="C26"/>
      <c r="D26"/>
      <c r="E26"/>
      <c r="F26"/>
      <c r="G26"/>
      <c r="H26"/>
      <c r="I26"/>
      <c r="J26"/>
      <c r="M26"/>
      <c r="N26"/>
      <c r="O26"/>
      <c r="P26"/>
      <c r="Q26"/>
      <c r="R26"/>
      <c r="S26"/>
    </row>
    <row r="27" spans="1:20">
      <c r="A27"/>
      <c r="B27" s="3" t="s">
        <v>21</v>
      </c>
      <c r="C27" s="1" t="s">
        <v>7</v>
      </c>
      <c r="D27">
        <v>1.83318</v>
      </c>
      <c r="E27">
        <v>1.2366360000000001</v>
      </c>
      <c r="F27">
        <v>0.97148100000000004</v>
      </c>
      <c r="G27">
        <v>0.71503799999999995</v>
      </c>
      <c r="H27">
        <v>0.28988399999999998</v>
      </c>
      <c r="I27">
        <v>0.37772</v>
      </c>
      <c r="J27"/>
      <c r="M27">
        <v>1.8051219999999999</v>
      </c>
      <c r="N27">
        <v>1.2596000000000001</v>
      </c>
      <c r="O27">
        <v>0.89991699999999997</v>
      </c>
      <c r="P27">
        <v>0.70838299999999998</v>
      </c>
      <c r="Q27">
        <v>0.31104199999999999</v>
      </c>
      <c r="R27">
        <v>0.409001</v>
      </c>
      <c r="S27"/>
    </row>
    <row r="28" spans="1:20">
      <c r="A28"/>
      <c r="B28"/>
      <c r="C28" s="1" t="s">
        <v>8</v>
      </c>
      <c r="D28">
        <v>1.8317300000000001</v>
      </c>
      <c r="E28">
        <v>1.237463</v>
      </c>
      <c r="F28">
        <v>0.97248599999999996</v>
      </c>
      <c r="G28">
        <v>0.713669</v>
      </c>
      <c r="H28">
        <v>0.29087800000000003</v>
      </c>
      <c r="I28">
        <v>0.37713600000000003</v>
      </c>
      <c r="J28"/>
      <c r="M28">
        <v>1.7989299999999999</v>
      </c>
      <c r="N28">
        <v>1.2583549999999999</v>
      </c>
      <c r="O28">
        <v>0.90046899999999996</v>
      </c>
      <c r="P28">
        <v>0.71299100000000004</v>
      </c>
      <c r="Q28">
        <v>0.31104900000000002</v>
      </c>
      <c r="R28">
        <v>0.40545700000000001</v>
      </c>
      <c r="S28"/>
    </row>
    <row r="29" spans="1:20">
      <c r="A29" s="25" t="s">
        <v>52</v>
      </c>
      <c r="B29"/>
      <c r="C29" s="1" t="s">
        <v>9</v>
      </c>
      <c r="D29">
        <v>1.81809</v>
      </c>
      <c r="E29">
        <v>1.2359</v>
      </c>
      <c r="F29">
        <v>0.97165000000000001</v>
      </c>
      <c r="G29">
        <v>0.71422699999999995</v>
      </c>
      <c r="H29">
        <v>0.29023599999999999</v>
      </c>
      <c r="I29">
        <v>0.377801</v>
      </c>
      <c r="J29"/>
      <c r="M29">
        <v>1.8051299999999999</v>
      </c>
      <c r="N29">
        <v>1.25684</v>
      </c>
      <c r="O29">
        <v>0.90006900000000001</v>
      </c>
      <c r="P29">
        <v>0.71379499999999996</v>
      </c>
      <c r="Q29">
        <v>0.31209419999999999</v>
      </c>
      <c r="R29">
        <v>0.39874999999999999</v>
      </c>
      <c r="S29"/>
    </row>
    <row r="30" spans="1:20">
      <c r="A30" s="25">
        <v>1.9023399999999999</v>
      </c>
      <c r="B30"/>
      <c r="C30"/>
      <c r="D30" s="15">
        <f t="shared" ref="D30:J30" si="6">SUM(D27:D29)/3</f>
        <v>1.8276666666666666</v>
      </c>
      <c r="E30">
        <f t="shared" si="6"/>
        <v>1.2366663333333332</v>
      </c>
      <c r="F30">
        <f t="shared" si="6"/>
        <v>0.97187233333333334</v>
      </c>
      <c r="G30">
        <f t="shared" si="6"/>
        <v>0.7143113333333333</v>
      </c>
      <c r="H30">
        <f t="shared" si="6"/>
        <v>0.29033266666666663</v>
      </c>
      <c r="I30">
        <f t="shared" si="6"/>
        <v>0.37755233333333332</v>
      </c>
      <c r="J30">
        <f t="shared" si="6"/>
        <v>0</v>
      </c>
      <c r="M30" s="1">
        <f t="shared" ref="M30:S30" si="7">SUM(M27:M29)/3</f>
        <v>1.8030606666666664</v>
      </c>
      <c r="N30" s="1">
        <f t="shared" si="7"/>
        <v>1.258265</v>
      </c>
      <c r="O30" s="1">
        <f t="shared" si="7"/>
        <v>0.90015166666666657</v>
      </c>
      <c r="P30" s="1">
        <f t="shared" si="7"/>
        <v>0.71172300000000011</v>
      </c>
      <c r="Q30" s="1">
        <f t="shared" si="7"/>
        <v>0.31139506666666666</v>
      </c>
      <c r="R30" s="1">
        <f t="shared" si="7"/>
        <v>0.40440266666666669</v>
      </c>
      <c r="S30" s="1">
        <f t="shared" si="7"/>
        <v>0</v>
      </c>
    </row>
    <row r="31" spans="1:20">
      <c r="A31" s="25">
        <v>1.901254</v>
      </c>
      <c r="B31"/>
      <c r="C31"/>
      <c r="D31" s="5">
        <v>1</v>
      </c>
      <c r="E31" s="5">
        <f>D30/E30</f>
        <v>1.4778979724792378</v>
      </c>
      <c r="F31" s="5">
        <f>D30/F30</f>
        <v>1.8805625018649568</v>
      </c>
      <c r="G31" s="5">
        <f>D30/G30</f>
        <v>2.5586415633892599</v>
      </c>
      <c r="H31" s="5">
        <f>D30/H30</f>
        <v>6.2950776006374305</v>
      </c>
      <c r="I31" s="5">
        <f>D30/I30</f>
        <v>4.8408300129695041</v>
      </c>
      <c r="J31" s="5"/>
      <c r="M31" s="5">
        <v>1</v>
      </c>
      <c r="N31" s="5">
        <f>M30/N30</f>
        <v>1.4329737111551752</v>
      </c>
      <c r="O31" s="5">
        <f>M30/O30</f>
        <v>2.0030631874998841</v>
      </c>
      <c r="P31" s="5">
        <f>M30/P30</f>
        <v>2.5333741731919104</v>
      </c>
      <c r="Q31" s="5">
        <f>M30/Q30</f>
        <v>5.7902672831896709</v>
      </c>
      <c r="R31" s="5">
        <f>M30/R30</f>
        <v>4.4585775893334025</v>
      </c>
      <c r="S31"/>
    </row>
    <row r="32" spans="1:20">
      <c r="A32" s="25">
        <v>1.9013139999999999</v>
      </c>
      <c r="B32"/>
      <c r="C32"/>
      <c r="D32"/>
      <c r="E32"/>
      <c r="F32"/>
      <c r="G32"/>
      <c r="H32"/>
      <c r="I32"/>
      <c r="J32"/>
      <c r="M32"/>
      <c r="N32"/>
      <c r="O32"/>
      <c r="P32"/>
      <c r="Q32"/>
      <c r="R32"/>
      <c r="S32"/>
    </row>
    <row r="33" spans="1:19">
      <c r="A33"/>
      <c r="B33" s="3" t="s">
        <v>23</v>
      </c>
      <c r="C33" s="1" t="s">
        <v>7</v>
      </c>
      <c r="D33"/>
      <c r="E33">
        <v>0.98804800000000004</v>
      </c>
      <c r="F33">
        <v>0.44433099999999998</v>
      </c>
      <c r="G33">
        <v>0.19409899999999999</v>
      </c>
      <c r="H33">
        <v>9.1800999999999994E-2</v>
      </c>
      <c r="I33">
        <v>6.973E-2</v>
      </c>
      <c r="J33"/>
      <c r="M33"/>
      <c r="N33">
        <v>0.86973199999999995</v>
      </c>
      <c r="O33">
        <v>0.41039900000000001</v>
      </c>
      <c r="P33">
        <v>0.19744300000000001</v>
      </c>
      <c r="Q33">
        <v>9.4898999999999997E-2</v>
      </c>
      <c r="R33">
        <v>8.4129999999999996E-2</v>
      </c>
      <c r="S33"/>
    </row>
    <row r="34" spans="1:19">
      <c r="A34"/>
      <c r="B34"/>
      <c r="C34" s="1" t="s">
        <v>8</v>
      </c>
      <c r="D34"/>
      <c r="E34">
        <v>0.98788100000000001</v>
      </c>
      <c r="F34">
        <v>0.44437199999999999</v>
      </c>
      <c r="G34">
        <v>0.194156</v>
      </c>
      <c r="H34">
        <v>9.1789999999999997E-2</v>
      </c>
      <c r="I34">
        <v>6.9699999999999998E-2</v>
      </c>
      <c r="J34"/>
      <c r="M34"/>
      <c r="N34">
        <v>0.87016300000000002</v>
      </c>
      <c r="O34">
        <v>0.41190700000000002</v>
      </c>
      <c r="P34">
        <v>0.197908</v>
      </c>
      <c r="Q34">
        <v>9.9997299999999997E-2</v>
      </c>
      <c r="R34">
        <v>8.1652000000000002E-2</v>
      </c>
      <c r="S34"/>
    </row>
    <row r="35" spans="1:19">
      <c r="A35"/>
      <c r="B35"/>
      <c r="C35" s="1" t="s">
        <v>9</v>
      </c>
      <c r="D35"/>
      <c r="E35">
        <v>0.98854699999999995</v>
      </c>
      <c r="F35">
        <v>0.44433099999999998</v>
      </c>
      <c r="G35">
        <v>0.19414300000000001</v>
      </c>
      <c r="H35">
        <v>9.1824000000000003E-2</v>
      </c>
      <c r="I35">
        <v>6.9726999999999997E-2</v>
      </c>
      <c r="J35"/>
      <c r="M35"/>
      <c r="N35">
        <v>0.87021999999999999</v>
      </c>
      <c r="O35">
        <v>0.40931600000000001</v>
      </c>
      <c r="P35">
        <v>0.20080700000000001</v>
      </c>
      <c r="Q35">
        <v>9.6599699999999997E-2</v>
      </c>
      <c r="R35">
        <v>8.5169999999999996E-2</v>
      </c>
      <c r="S35"/>
    </row>
    <row r="36" spans="1:19">
      <c r="A36"/>
      <c r="B36"/>
      <c r="C36"/>
      <c r="D36">
        <f t="shared" ref="D36:J36" si="8">SUM(D33:D35)/3</f>
        <v>0</v>
      </c>
      <c r="E36">
        <f t="shared" si="8"/>
        <v>0.98815866666666663</v>
      </c>
      <c r="F36">
        <f t="shared" si="8"/>
        <v>0.44434466666666667</v>
      </c>
      <c r="G36">
        <f t="shared" si="8"/>
        <v>0.19413266666666665</v>
      </c>
      <c r="H36">
        <f t="shared" si="8"/>
        <v>9.1805000000000012E-2</v>
      </c>
      <c r="I36">
        <f t="shared" si="8"/>
        <v>6.9718999999999989E-2</v>
      </c>
      <c r="J36">
        <f t="shared" si="8"/>
        <v>0</v>
      </c>
      <c r="M36" s="1">
        <f t="shared" ref="M36:S36" si="9">SUM(M33:M35)/3</f>
        <v>0</v>
      </c>
      <c r="N36" s="1">
        <f t="shared" si="9"/>
        <v>0.87003833333333336</v>
      </c>
      <c r="O36" s="1">
        <f t="shared" si="9"/>
        <v>0.41054066666666666</v>
      </c>
      <c r="P36" s="1">
        <f t="shared" si="9"/>
        <v>0.19871933333333333</v>
      </c>
      <c r="Q36" s="1">
        <f t="shared" si="9"/>
        <v>9.7165333333333326E-2</v>
      </c>
      <c r="R36" s="1">
        <f t="shared" si="9"/>
        <v>8.3650666666666651E-2</v>
      </c>
      <c r="S36" s="1">
        <f t="shared" si="9"/>
        <v>0</v>
      </c>
    </row>
    <row r="37" spans="1:19">
      <c r="A37"/>
      <c r="B37"/>
      <c r="C37"/>
      <c r="D37" s="5">
        <v>1</v>
      </c>
      <c r="E37" s="5">
        <f>D30/E36</f>
        <v>1.8495680180915615</v>
      </c>
      <c r="F37" s="5">
        <f>D30/F36</f>
        <v>4.1131734074299677</v>
      </c>
      <c r="G37" s="5">
        <f>D30/G36</f>
        <v>9.4145240883382151</v>
      </c>
      <c r="H37" s="5">
        <f>D30/H36</f>
        <v>19.908138627162643</v>
      </c>
      <c r="I37" s="5">
        <f>D30/I36</f>
        <v>26.214757335398769</v>
      </c>
      <c r="J37" s="5"/>
      <c r="M37" s="5">
        <v>1</v>
      </c>
      <c r="N37" s="5">
        <f>M30/N36</f>
        <v>2.0723922126036589</v>
      </c>
      <c r="O37" s="5">
        <f>M30/O36</f>
        <v>4.3919173252832442</v>
      </c>
      <c r="P37" s="5">
        <f>M30/P36</f>
        <v>9.0734033595120742</v>
      </c>
      <c r="Q37" s="5">
        <f>M30/Q36</f>
        <v>18.556625133792572</v>
      </c>
      <c r="R37" s="5">
        <f>M30/R36</f>
        <v>21.554647900793778</v>
      </c>
      <c r="S37"/>
    </row>
    <row r="38" spans="1:19">
      <c r="A38"/>
      <c r="B38"/>
      <c r="C38"/>
      <c r="D38"/>
      <c r="E38"/>
      <c r="F38"/>
      <c r="G38"/>
      <c r="H38"/>
      <c r="I38"/>
      <c r="J38"/>
      <c r="M38"/>
      <c r="N38"/>
      <c r="O38"/>
      <c r="P38"/>
      <c r="Q38"/>
      <c r="R38"/>
      <c r="S38"/>
    </row>
    <row r="39" spans="1:19">
      <c r="A39"/>
      <c r="B39" s="3" t="s">
        <v>24</v>
      </c>
      <c r="C39" s="1" t="s">
        <v>7</v>
      </c>
      <c r="D39"/>
      <c r="E39">
        <v>0.90550200000000003</v>
      </c>
      <c r="F39">
        <v>0.46329700000000001</v>
      </c>
      <c r="G39">
        <v>0.19653699999999999</v>
      </c>
      <c r="H39">
        <v>9.2954999999999996E-2</v>
      </c>
      <c r="I39">
        <v>6.7388000000000003E-2</v>
      </c>
      <c r="J39"/>
      <c r="M39"/>
      <c r="N39">
        <v>0.88999799999999996</v>
      </c>
      <c r="O39">
        <v>0.40534399999999998</v>
      </c>
      <c r="P39">
        <v>0.20194100000000001</v>
      </c>
      <c r="Q39">
        <v>9.4081999999999999E-2</v>
      </c>
      <c r="R39">
        <v>8.3298999999999998E-2</v>
      </c>
      <c r="S39"/>
    </row>
    <row r="40" spans="1:19">
      <c r="A40"/>
      <c r="B40"/>
      <c r="C40" s="1" t="s">
        <v>8</v>
      </c>
      <c r="D40"/>
      <c r="E40">
        <v>0.90557100000000001</v>
      </c>
      <c r="F40">
        <v>0.46335300000000001</v>
      </c>
      <c r="G40">
        <v>0.196604</v>
      </c>
      <c r="H40">
        <v>9.2941999999999997E-2</v>
      </c>
      <c r="I40">
        <v>6.7391000000000006E-2</v>
      </c>
      <c r="J40"/>
      <c r="M40"/>
      <c r="N40">
        <v>0.88959500000000002</v>
      </c>
      <c r="O40">
        <v>0.40703800000000001</v>
      </c>
      <c r="P40">
        <v>0.20760999999999999</v>
      </c>
      <c r="Q40">
        <v>9.3393000000000004E-2</v>
      </c>
      <c r="R40">
        <v>7.9816999999999999E-2</v>
      </c>
      <c r="S40"/>
    </row>
    <row r="41" spans="1:19">
      <c r="A41"/>
      <c r="B41"/>
      <c r="C41" s="1" t="s">
        <v>9</v>
      </c>
      <c r="D41"/>
      <c r="E41">
        <v>0.90561100000000005</v>
      </c>
      <c r="F41">
        <v>0.46333600000000003</v>
      </c>
      <c r="G41">
        <v>0.19658400000000001</v>
      </c>
      <c r="H41">
        <v>9.2934000000000003E-2</v>
      </c>
      <c r="I41">
        <v>6.7435999999999996E-2</v>
      </c>
      <c r="J41"/>
      <c r="M41"/>
      <c r="N41">
        <v>0.88964500000000002</v>
      </c>
      <c r="O41">
        <v>0.40468399999999999</v>
      </c>
      <c r="P41">
        <v>0.20873900000000001</v>
      </c>
      <c r="Q41">
        <v>9.3778E-2</v>
      </c>
      <c r="R41">
        <v>8.1068000000000001E-2</v>
      </c>
      <c r="S41"/>
    </row>
    <row r="42" spans="1:19">
      <c r="A42"/>
      <c r="B42"/>
      <c r="C42"/>
      <c r="D42">
        <f t="shared" ref="D42:J42" si="10">SUM(D39:D41)/3</f>
        <v>0</v>
      </c>
      <c r="E42">
        <f t="shared" si="10"/>
        <v>0.90556133333333333</v>
      </c>
      <c r="F42">
        <f t="shared" si="10"/>
        <v>0.46332866666666667</v>
      </c>
      <c r="G42">
        <f t="shared" si="10"/>
        <v>0.19657499999999997</v>
      </c>
      <c r="H42">
        <f t="shared" si="10"/>
        <v>9.2943666666666661E-2</v>
      </c>
      <c r="I42">
        <f t="shared" si="10"/>
        <v>6.7405000000000007E-2</v>
      </c>
      <c r="J42">
        <f t="shared" si="10"/>
        <v>0</v>
      </c>
      <c r="M42" s="1">
        <f t="shared" ref="M42:S42" si="11">SUM(M39:M41)/3</f>
        <v>0</v>
      </c>
      <c r="N42" s="1">
        <f t="shared" si="11"/>
        <v>0.88974600000000004</v>
      </c>
      <c r="O42" s="1">
        <f t="shared" si="11"/>
        <v>0.40568866666666664</v>
      </c>
      <c r="P42" s="1">
        <f t="shared" si="11"/>
        <v>0.20609666666666668</v>
      </c>
      <c r="Q42" s="1">
        <f t="shared" si="11"/>
        <v>9.3750999999999987E-2</v>
      </c>
      <c r="R42" s="1">
        <f t="shared" si="11"/>
        <v>8.1394666666666657E-2</v>
      </c>
      <c r="S42" s="1">
        <f t="shared" si="11"/>
        <v>0</v>
      </c>
    </row>
    <row r="43" spans="1:19">
      <c r="A43"/>
      <c r="B43"/>
      <c r="C43"/>
      <c r="D43" s="5">
        <v>1</v>
      </c>
      <c r="E43" s="5">
        <f>D30/E42</f>
        <v>2.0182693312877023</v>
      </c>
      <c r="F43" s="5">
        <f>D30/F42</f>
        <v>3.9446440467745716</v>
      </c>
      <c r="G43" s="5">
        <f>D30/G42</f>
        <v>9.2975539446352116</v>
      </c>
      <c r="H43" s="5">
        <f>D30/H42</f>
        <v>19.664241063583319</v>
      </c>
      <c r="I43" s="5">
        <f>D30/I42</f>
        <v>27.114704646045048</v>
      </c>
      <c r="J43" s="5"/>
      <c r="M43" s="5">
        <v>1</v>
      </c>
      <c r="N43" s="5">
        <f>M30/N42</f>
        <v>2.0264892077813963</v>
      </c>
      <c r="O43" s="5">
        <f>M30/O42</f>
        <v>4.4444442618559714</v>
      </c>
      <c r="P43" s="5">
        <f>M30/P42</f>
        <v>8.7486163450807855</v>
      </c>
      <c r="Q43" s="5">
        <f>M30/Q42</f>
        <v>19.232441965063483</v>
      </c>
      <c r="R43" s="5">
        <f>M30/R42</f>
        <v>22.152073845952234</v>
      </c>
    </row>
    <row r="44" spans="1:19">
      <c r="A44"/>
      <c r="B44"/>
      <c r="C44"/>
      <c r="D44"/>
      <c r="E44"/>
      <c r="F44"/>
      <c r="G44"/>
      <c r="H44"/>
      <c r="I44"/>
      <c r="J44"/>
    </row>
    <row r="45" spans="1:19">
      <c r="A45"/>
      <c r="B45"/>
      <c r="C45"/>
      <c r="D45"/>
      <c r="E45"/>
      <c r="F45"/>
      <c r="G45"/>
      <c r="H45"/>
      <c r="I45"/>
      <c r="J45"/>
    </row>
    <row r="46" spans="1:19">
      <c r="A46"/>
      <c r="B46"/>
      <c r="C46"/>
      <c r="D46"/>
      <c r="E46"/>
      <c r="F46"/>
      <c r="G46"/>
      <c r="H46"/>
      <c r="I46"/>
      <c r="J46"/>
    </row>
    <row r="47" spans="1:19">
      <c r="A47"/>
      <c r="B47"/>
      <c r="C47"/>
      <c r="D47"/>
      <c r="E47"/>
      <c r="F47"/>
      <c r="G47"/>
      <c r="H47"/>
      <c r="I47"/>
      <c r="J47"/>
    </row>
    <row r="48" spans="1:19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 s="16" t="s">
        <v>14</v>
      </c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>
        <v>1</v>
      </c>
      <c r="E55">
        <v>2</v>
      </c>
      <c r="F55">
        <v>4</v>
      </c>
      <c r="G55">
        <v>8</v>
      </c>
      <c r="H55">
        <v>16</v>
      </c>
      <c r="I55">
        <v>32</v>
      </c>
      <c r="J55"/>
    </row>
    <row r="56" spans="1:10">
      <c r="A56" s="3" t="s">
        <v>20</v>
      </c>
      <c r="B56"/>
      <c r="C56"/>
      <c r="D56"/>
      <c r="E56"/>
      <c r="F56"/>
      <c r="G56"/>
      <c r="H56"/>
      <c r="I56"/>
      <c r="J56"/>
    </row>
    <row r="57" spans="1:10">
      <c r="A57"/>
      <c r="B57" s="3" t="s">
        <v>21</v>
      </c>
      <c r="C57" s="1" t="s">
        <v>7</v>
      </c>
      <c r="D57">
        <v>18.64</v>
      </c>
      <c r="E57">
        <v>22.83</v>
      </c>
      <c r="F57">
        <v>33.75</v>
      </c>
      <c r="G57">
        <v>43.94</v>
      </c>
      <c r="H57">
        <v>55.83</v>
      </c>
      <c r="I57">
        <v>194.93</v>
      </c>
      <c r="J57"/>
    </row>
    <row r="58" spans="1:10">
      <c r="A58"/>
      <c r="B58"/>
      <c r="C58" s="1" t="s">
        <v>8</v>
      </c>
      <c r="D58">
        <v>18.600000000000001</v>
      </c>
      <c r="E58">
        <v>22.78</v>
      </c>
      <c r="F58">
        <v>33.75</v>
      </c>
      <c r="G58">
        <v>44.59</v>
      </c>
      <c r="H58">
        <v>55.94</v>
      </c>
      <c r="I58">
        <v>195.46</v>
      </c>
      <c r="J58"/>
    </row>
    <row r="59" spans="1:10">
      <c r="A59"/>
      <c r="B59"/>
      <c r="C59" s="1" t="s">
        <v>9</v>
      </c>
      <c r="D59">
        <v>18.59</v>
      </c>
      <c r="E59">
        <v>22.75</v>
      </c>
      <c r="F59">
        <v>33.68</v>
      </c>
      <c r="G59">
        <v>44.49</v>
      </c>
      <c r="H59">
        <v>56.19</v>
      </c>
      <c r="I59">
        <v>195.13</v>
      </c>
      <c r="J59"/>
    </row>
    <row r="60" spans="1:10">
      <c r="A60"/>
      <c r="B60"/>
      <c r="C60"/>
      <c r="D60" s="15">
        <f t="shared" ref="D60:I60" si="12">SUM(D57:D59)/3</f>
        <v>18.61</v>
      </c>
      <c r="E60">
        <f t="shared" si="12"/>
        <v>22.786666666666665</v>
      </c>
      <c r="F60">
        <f t="shared" si="12"/>
        <v>33.726666666666667</v>
      </c>
      <c r="G60">
        <f t="shared" si="12"/>
        <v>44.34</v>
      </c>
      <c r="H60">
        <f t="shared" si="12"/>
        <v>55.986666666666657</v>
      </c>
      <c r="I60">
        <f t="shared" si="12"/>
        <v>195.17333333333332</v>
      </c>
      <c r="J60"/>
    </row>
    <row r="61" spans="1:10">
      <c r="A61"/>
      <c r="B61"/>
      <c r="C61"/>
      <c r="D61"/>
      <c r="E61">
        <f>E60/2</f>
        <v>11.393333333333333</v>
      </c>
      <c r="F61">
        <f>F60/4</f>
        <v>8.4316666666666666</v>
      </c>
      <c r="G61">
        <f>G60/8</f>
        <v>5.5425000000000004</v>
      </c>
      <c r="H61">
        <f>H60/16</f>
        <v>3.4991666666666661</v>
      </c>
      <c r="I61">
        <f>I60/32</f>
        <v>6.0991666666666662</v>
      </c>
      <c r="J61"/>
    </row>
    <row r="62" spans="1:10">
      <c r="A62"/>
      <c r="B62"/>
      <c r="C62"/>
      <c r="D62" s="5"/>
      <c r="E62" s="5">
        <f>D60/E61</f>
        <v>1.6334113516676418</v>
      </c>
      <c r="F62" s="5">
        <f>D60/F61</f>
        <v>2.2071555643407788</v>
      </c>
      <c r="G62" s="5">
        <f>D60/G61</f>
        <v>3.3576905728461881</v>
      </c>
      <c r="H62" s="5">
        <f>D60/H61</f>
        <v>5.3184091450345328</v>
      </c>
      <c r="I62" s="5">
        <f>D60/I61</f>
        <v>3.0512365077196342</v>
      </c>
      <c r="J62" s="5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 s="3" t="s">
        <v>23</v>
      </c>
      <c r="C64" s="1" t="s">
        <v>7</v>
      </c>
      <c r="D64"/>
      <c r="E64">
        <v>18.2</v>
      </c>
      <c r="F64">
        <v>19.07</v>
      </c>
      <c r="G64">
        <v>22.14</v>
      </c>
      <c r="H64">
        <v>24.11</v>
      </c>
      <c r="I64">
        <v>60.47</v>
      </c>
      <c r="J64"/>
    </row>
    <row r="65" spans="1:10">
      <c r="A65"/>
      <c r="B65"/>
      <c r="C65" s="1" t="s">
        <v>8</v>
      </c>
      <c r="D65"/>
      <c r="E65">
        <v>18.28</v>
      </c>
      <c r="F65">
        <v>19.100000000000001</v>
      </c>
      <c r="G65">
        <v>22.08</v>
      </c>
      <c r="H65">
        <v>23.76</v>
      </c>
      <c r="I65">
        <v>60.41</v>
      </c>
      <c r="J65"/>
    </row>
    <row r="66" spans="1:10">
      <c r="A66"/>
      <c r="B66"/>
      <c r="C66" s="1" t="s">
        <v>9</v>
      </c>
      <c r="D66"/>
      <c r="E66">
        <v>18.18</v>
      </c>
      <c r="F66">
        <v>19.170000000000002</v>
      </c>
      <c r="G66">
        <v>22.1</v>
      </c>
      <c r="H66">
        <v>23.97</v>
      </c>
      <c r="I66">
        <v>60.59</v>
      </c>
      <c r="J66"/>
    </row>
    <row r="67" spans="1:10">
      <c r="A67"/>
      <c r="B67"/>
      <c r="C67"/>
      <c r="D67">
        <f t="shared" ref="D67:I67" si="13">SUM(D64:D66)/3</f>
        <v>0</v>
      </c>
      <c r="E67">
        <f t="shared" si="13"/>
        <v>18.220000000000002</v>
      </c>
      <c r="F67">
        <f t="shared" si="13"/>
        <v>19.113333333333333</v>
      </c>
      <c r="G67">
        <f t="shared" si="13"/>
        <v>22.106666666666666</v>
      </c>
      <c r="H67">
        <f t="shared" si="13"/>
        <v>23.946666666666669</v>
      </c>
      <c r="I67">
        <f t="shared" si="13"/>
        <v>60.49</v>
      </c>
      <c r="J67"/>
    </row>
    <row r="68" spans="1:10">
      <c r="A68"/>
      <c r="B68"/>
      <c r="C68"/>
      <c r="D68"/>
      <c r="E68">
        <f>E67/2</f>
        <v>9.1100000000000012</v>
      </c>
      <c r="F68">
        <f>F67/4</f>
        <v>4.7783333333333333</v>
      </c>
      <c r="G68">
        <f>G67/8</f>
        <v>2.7633333333333332</v>
      </c>
      <c r="H68">
        <f>H67/16</f>
        <v>1.4966666666666668</v>
      </c>
      <c r="I68">
        <f>I67/32</f>
        <v>1.8903125000000001</v>
      </c>
      <c r="J68"/>
    </row>
    <row r="69" spans="1:10">
      <c r="A69"/>
      <c r="B69"/>
      <c r="C69"/>
      <c r="D69" s="5"/>
      <c r="E69" s="5">
        <f>D60/E68</f>
        <v>2.0428100987925353</v>
      </c>
      <c r="F69" s="5">
        <f>D60/F68</f>
        <v>3.8946634112312521</v>
      </c>
      <c r="G69" s="5">
        <f>D60/G68</f>
        <v>6.7346200241254524</v>
      </c>
      <c r="H69" s="5">
        <f>D60/H68</f>
        <v>12.434298440979953</v>
      </c>
      <c r="I69" s="5">
        <f>D60/I68</f>
        <v>9.8449330467845915</v>
      </c>
      <c r="J69" s="5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 s="3" t="s">
        <v>24</v>
      </c>
      <c r="C71" s="1" t="s">
        <v>7</v>
      </c>
      <c r="D71"/>
      <c r="E71">
        <v>18.39</v>
      </c>
      <c r="F71">
        <v>18.97</v>
      </c>
      <c r="G71">
        <v>19.920000000000002</v>
      </c>
      <c r="H71">
        <v>23.03</v>
      </c>
      <c r="I71">
        <v>59.64</v>
      </c>
      <c r="J71"/>
    </row>
    <row r="72" spans="1:10">
      <c r="A72"/>
      <c r="B72"/>
      <c r="C72" s="1" t="s">
        <v>8</v>
      </c>
      <c r="D72"/>
      <c r="E72">
        <v>18.309999999999999</v>
      </c>
      <c r="F72">
        <v>18.88</v>
      </c>
      <c r="G72">
        <v>20.09</v>
      </c>
      <c r="H72">
        <v>22.98</v>
      </c>
      <c r="I72">
        <v>59.61</v>
      </c>
      <c r="J72"/>
    </row>
    <row r="73" spans="1:10">
      <c r="A73"/>
      <c r="B73"/>
      <c r="C73" s="1" t="s">
        <v>9</v>
      </c>
      <c r="D73"/>
      <c r="E73">
        <v>18.46</v>
      </c>
      <c r="F73">
        <v>18.93</v>
      </c>
      <c r="G73">
        <v>19.989999999999998</v>
      </c>
      <c r="H73">
        <v>22.94</v>
      </c>
      <c r="I73">
        <v>59.46</v>
      </c>
      <c r="J73"/>
    </row>
    <row r="74" spans="1:10">
      <c r="A74"/>
      <c r="B74"/>
      <c r="C74"/>
      <c r="D74">
        <f t="shared" ref="D74:I74" si="14">SUM(D71:D73)/3</f>
        <v>0</v>
      </c>
      <c r="E74">
        <f t="shared" si="14"/>
        <v>18.386666666666667</v>
      </c>
      <c r="F74">
        <f t="shared" si="14"/>
        <v>18.926666666666666</v>
      </c>
      <c r="G74">
        <f t="shared" si="14"/>
        <v>20</v>
      </c>
      <c r="H74">
        <f t="shared" si="14"/>
        <v>22.983333333333334</v>
      </c>
      <c r="I74">
        <f t="shared" si="14"/>
        <v>59.57</v>
      </c>
      <c r="J74"/>
    </row>
    <row r="75" spans="1:10">
      <c r="A75"/>
      <c r="B75"/>
      <c r="C75"/>
      <c r="D75"/>
      <c r="E75">
        <f>E74/2</f>
        <v>9.1933333333333334</v>
      </c>
      <c r="F75">
        <f>F74/4</f>
        <v>4.7316666666666665</v>
      </c>
      <c r="G75">
        <f>G74/8</f>
        <v>2.5</v>
      </c>
      <c r="H75">
        <f>H74/16</f>
        <v>1.4364583333333334</v>
      </c>
      <c r="I75">
        <f>I74/32</f>
        <v>1.8615625</v>
      </c>
      <c r="J75"/>
    </row>
    <row r="76" spans="1:10">
      <c r="A76"/>
      <c r="B76"/>
      <c r="C76"/>
      <c r="D76" s="5"/>
      <c r="E76" s="5">
        <f>D$10/E75</f>
        <v>1.0615935097897027</v>
      </c>
      <c r="F76" s="5">
        <f>D$10/F75</f>
        <v>2.0626100035223671</v>
      </c>
      <c r="G76" s="5">
        <f>D60/G75</f>
        <v>7.444</v>
      </c>
      <c r="H76" s="5">
        <f>D60/H75</f>
        <v>12.955474981870919</v>
      </c>
      <c r="I76" s="5">
        <f>D60/I75</f>
        <v>9.9969783448044307</v>
      </c>
      <c r="J76" s="5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 s="3" t="s">
        <v>2</v>
      </c>
      <c r="B78"/>
      <c r="C78"/>
      <c r="D78"/>
      <c r="E78"/>
      <c r="F78"/>
      <c r="G78"/>
      <c r="H78"/>
      <c r="I78"/>
      <c r="J78"/>
    </row>
    <row r="79" spans="1:10">
      <c r="B79" s="3" t="s">
        <v>21</v>
      </c>
      <c r="C79" s="1" t="s">
        <v>7</v>
      </c>
      <c r="D79">
        <v>4.76</v>
      </c>
      <c r="E79">
        <v>6.1406099999999997</v>
      </c>
      <c r="F79">
        <v>8.0558300000000003</v>
      </c>
      <c r="G79">
        <v>10.192819999999999</v>
      </c>
      <c r="H79">
        <v>21.768129999999999</v>
      </c>
      <c r="I79">
        <v>119.69119999999999</v>
      </c>
      <c r="J79"/>
    </row>
    <row r="80" spans="1:10">
      <c r="B80"/>
      <c r="C80" s="1" t="s">
        <v>8</v>
      </c>
      <c r="D80">
        <v>4.75</v>
      </c>
      <c r="E80">
        <v>6.0377799999999997</v>
      </c>
      <c r="F80">
        <v>8.1158599999999996</v>
      </c>
      <c r="G80">
        <v>10.103910000000001</v>
      </c>
      <c r="H80">
        <v>21.5259</v>
      </c>
      <c r="I80">
        <v>119.73568</v>
      </c>
      <c r="J80"/>
    </row>
    <row r="81" spans="2:10">
      <c r="B81"/>
      <c r="C81" s="1" t="s">
        <v>9</v>
      </c>
      <c r="D81">
        <v>4.76</v>
      </c>
      <c r="E81">
        <v>6.0274700000000001</v>
      </c>
      <c r="F81">
        <v>8.0822400000000005</v>
      </c>
      <c r="G81">
        <v>10.209</v>
      </c>
      <c r="H81">
        <v>21.483599999999999</v>
      </c>
      <c r="I81">
        <v>119.66800000000001</v>
      </c>
      <c r="J81"/>
    </row>
    <row r="82" spans="2:10">
      <c r="B82"/>
      <c r="C82"/>
      <c r="D82">
        <f t="shared" ref="D82:I82" si="15">SUM(D79:D81)/3</f>
        <v>4.7566666666666668</v>
      </c>
      <c r="E82">
        <f t="shared" si="15"/>
        <v>6.0686200000000001</v>
      </c>
      <c r="F82">
        <f t="shared" si="15"/>
        <v>8.0846433333333323</v>
      </c>
      <c r="G82">
        <f t="shared" si="15"/>
        <v>10.168576666666667</v>
      </c>
      <c r="H82">
        <f t="shared" si="15"/>
        <v>21.592543333333335</v>
      </c>
      <c r="I82">
        <f t="shared" si="15"/>
        <v>119.69829333333332</v>
      </c>
      <c r="J82"/>
    </row>
    <row r="83" spans="2:10">
      <c r="B83"/>
      <c r="C83"/>
      <c r="D83"/>
      <c r="E83">
        <f>E82/2</f>
        <v>3.0343100000000001</v>
      </c>
      <c r="F83">
        <f>F82/4</f>
        <v>2.0211608333333331</v>
      </c>
      <c r="G83">
        <f>G82/8</f>
        <v>1.2710720833333333</v>
      </c>
      <c r="H83">
        <f>H82/16</f>
        <v>1.3495339583333334</v>
      </c>
      <c r="I83">
        <f>I82/32</f>
        <v>3.7405716666666664</v>
      </c>
      <c r="J83"/>
    </row>
    <row r="84" spans="2:10">
      <c r="B84"/>
      <c r="C84"/>
      <c r="D84" s="5"/>
      <c r="E84" s="5">
        <f>D82/E83</f>
        <v>1.5676271266504302</v>
      </c>
      <c r="F84" s="5">
        <f>D82/F83</f>
        <v>2.3534330312654488</v>
      </c>
      <c r="G84" s="5">
        <f>D82/G83</f>
        <v>3.7422477678783626</v>
      </c>
      <c r="H84" s="5">
        <f>D82/H83</f>
        <v>3.5246735640065867</v>
      </c>
      <c r="I84" s="5">
        <f>D82/I83</f>
        <v>1.2716416340996008</v>
      </c>
      <c r="J84" s="5"/>
    </row>
    <row r="85" spans="2:10">
      <c r="B85"/>
      <c r="C85"/>
      <c r="D85"/>
      <c r="E85"/>
      <c r="F85"/>
      <c r="G85"/>
      <c r="H85"/>
      <c r="I85"/>
      <c r="J85"/>
    </row>
    <row r="86" spans="2:10">
      <c r="B86"/>
      <c r="C86"/>
      <c r="D86"/>
      <c r="E86"/>
      <c r="F86"/>
      <c r="G86"/>
      <c r="H86"/>
      <c r="I86"/>
      <c r="J86"/>
    </row>
    <row r="87" spans="2:10">
      <c r="B87" s="3" t="s">
        <v>23</v>
      </c>
      <c r="C87" s="1" t="s">
        <v>7</v>
      </c>
      <c r="D87">
        <v>0</v>
      </c>
      <c r="E87">
        <v>4.7600800000000003</v>
      </c>
      <c r="F87">
        <v>4.7548199999999996</v>
      </c>
      <c r="G87">
        <v>4.6911699999999996</v>
      </c>
      <c r="H87">
        <v>9.2650000000000006</v>
      </c>
      <c r="I87">
        <v>34.458970000000001</v>
      </c>
      <c r="J87"/>
    </row>
    <row r="88" spans="2:10">
      <c r="B88"/>
      <c r="C88" s="1" t="s">
        <v>8</v>
      </c>
      <c r="D88">
        <v>0</v>
      </c>
      <c r="E88">
        <v>4.7388500000000002</v>
      </c>
      <c r="F88">
        <v>4.7567599999999999</v>
      </c>
      <c r="G88">
        <v>4.6910100000000003</v>
      </c>
      <c r="H88">
        <v>9.3768999999999991</v>
      </c>
      <c r="I88">
        <v>34.42</v>
      </c>
      <c r="J88"/>
    </row>
    <row r="89" spans="2:10">
      <c r="B89"/>
      <c r="C89" s="1" t="s">
        <v>9</v>
      </c>
      <c r="D89">
        <v>0</v>
      </c>
      <c r="E89">
        <v>4.7498199999999997</v>
      </c>
      <c r="F89">
        <v>4.7137500000000001</v>
      </c>
      <c r="G89">
        <v>4.6203000000000003</v>
      </c>
      <c r="H89">
        <v>9.2245000000000008</v>
      </c>
      <c r="I89">
        <v>34.380000000000003</v>
      </c>
      <c r="J89"/>
    </row>
    <row r="90" spans="2:10">
      <c r="B90"/>
      <c r="C90"/>
      <c r="D90">
        <f t="shared" ref="D90:I90" si="16">SUM(D87:D89)/3</f>
        <v>0</v>
      </c>
      <c r="E90">
        <f t="shared" si="16"/>
        <v>4.7495833333333337</v>
      </c>
      <c r="F90">
        <f t="shared" si="16"/>
        <v>4.7417766666666665</v>
      </c>
      <c r="G90">
        <f t="shared" si="16"/>
        <v>4.6674933333333337</v>
      </c>
      <c r="H90">
        <f t="shared" si="16"/>
        <v>9.2888000000000002</v>
      </c>
      <c r="I90">
        <f t="shared" si="16"/>
        <v>34.419656666666668</v>
      </c>
      <c r="J90"/>
    </row>
    <row r="91" spans="2:10">
      <c r="B91"/>
      <c r="C91"/>
      <c r="D91"/>
      <c r="E91">
        <f>E90/2</f>
        <v>2.3747916666666669</v>
      </c>
      <c r="F91">
        <f>F90/4</f>
        <v>1.1854441666666666</v>
      </c>
      <c r="G91">
        <f>G90/8</f>
        <v>0.58343666666666671</v>
      </c>
      <c r="H91">
        <f>H90/16</f>
        <v>0.58055000000000001</v>
      </c>
      <c r="I91">
        <f>I90/32</f>
        <v>1.0756142708333334</v>
      </c>
      <c r="J91"/>
    </row>
    <row r="92" spans="2:10">
      <c r="B92"/>
      <c r="C92"/>
      <c r="D92" s="5"/>
      <c r="E92" s="5">
        <f>D82/E91</f>
        <v>2.0029827177822614</v>
      </c>
      <c r="F92" s="5">
        <f>D82/F91</f>
        <v>4.0125606927923645</v>
      </c>
      <c r="G92" s="5">
        <f>D82/G91</f>
        <v>8.1528414966491649</v>
      </c>
      <c r="H92" s="5">
        <f>D82/H91</f>
        <v>8.1933798409554157</v>
      </c>
      <c r="I92" s="5">
        <f>D82/I91</f>
        <v>4.4222792460548463</v>
      </c>
      <c r="J92" s="5"/>
    </row>
    <row r="93" spans="2:10">
      <c r="B93"/>
      <c r="C93"/>
      <c r="D93"/>
      <c r="E93"/>
      <c r="F93"/>
      <c r="G93"/>
      <c r="H93"/>
      <c r="I93"/>
      <c r="J93"/>
    </row>
    <row r="94" spans="2:10">
      <c r="B94"/>
      <c r="C94"/>
      <c r="D94"/>
      <c r="E94"/>
      <c r="F94"/>
      <c r="G94"/>
      <c r="H94"/>
      <c r="I94"/>
      <c r="J94"/>
    </row>
    <row r="95" spans="2:10">
      <c r="B95" s="3" t="s">
        <v>24</v>
      </c>
      <c r="C95" s="1" t="s">
        <v>7</v>
      </c>
      <c r="D95"/>
      <c r="E95">
        <v>4.8080600000000002</v>
      </c>
      <c r="F95">
        <v>4.7515000000000001</v>
      </c>
      <c r="G95">
        <v>4.7098000000000004</v>
      </c>
      <c r="H95">
        <v>9.6113999999999997</v>
      </c>
      <c r="I95">
        <v>34.977499999999999</v>
      </c>
      <c r="J95"/>
    </row>
    <row r="96" spans="2:10">
      <c r="C96" s="1" t="s">
        <v>8</v>
      </c>
      <c r="D96"/>
      <c r="E96">
        <v>4.7777000000000003</v>
      </c>
      <c r="F96">
        <v>4.7603499999999999</v>
      </c>
      <c r="G96">
        <v>4.67232</v>
      </c>
      <c r="H96">
        <v>9.6129999999999995</v>
      </c>
      <c r="I96">
        <v>35.014699999999998</v>
      </c>
      <c r="J96"/>
    </row>
    <row r="97" spans="3:10">
      <c r="C97" s="1" t="s">
        <v>9</v>
      </c>
      <c r="D97"/>
      <c r="E97">
        <v>4.7728000000000002</v>
      </c>
      <c r="F97">
        <v>4.7485999999999997</v>
      </c>
      <c r="G97">
        <v>4.7324700000000002</v>
      </c>
      <c r="H97">
        <v>9.5956600000000005</v>
      </c>
      <c r="I97">
        <v>34.789000000000001</v>
      </c>
      <c r="J97"/>
    </row>
    <row r="98" spans="3:10">
      <c r="D98">
        <f t="shared" ref="D98:I98" si="17">SUM(D95:D97)/3</f>
        <v>0</v>
      </c>
      <c r="E98">
        <f t="shared" si="17"/>
        <v>4.7861866666666666</v>
      </c>
      <c r="F98">
        <f t="shared" si="17"/>
        <v>4.7534833333333326</v>
      </c>
      <c r="G98">
        <f t="shared" si="17"/>
        <v>4.704863333333333</v>
      </c>
      <c r="H98">
        <f t="shared" si="17"/>
        <v>9.6066866666666666</v>
      </c>
      <c r="I98">
        <f t="shared" si="17"/>
        <v>34.927066666666668</v>
      </c>
      <c r="J98"/>
    </row>
    <row r="99" spans="3:10">
      <c r="D99"/>
      <c r="E99">
        <f>E98/2</f>
        <v>2.3930933333333333</v>
      </c>
      <c r="F99">
        <f>F98/4</f>
        <v>1.1883708333333332</v>
      </c>
      <c r="G99">
        <f>G98/8</f>
        <v>0.58810791666666662</v>
      </c>
      <c r="H99">
        <f>H98/16</f>
        <v>0.60041791666666666</v>
      </c>
      <c r="I99">
        <f>I98/32</f>
        <v>1.0914708333333334</v>
      </c>
      <c r="J99"/>
    </row>
    <row r="100" spans="3:10">
      <c r="D100" s="5"/>
      <c r="E100" s="5">
        <f>D82/E99</f>
        <v>1.9876645011756056</v>
      </c>
      <c r="F100" s="5">
        <f>D82/F99</f>
        <v>4.002678737346999</v>
      </c>
      <c r="G100" s="5">
        <f>D82/G99</f>
        <v>8.0880847406832235</v>
      </c>
      <c r="H100" s="5">
        <f>D82/H99</f>
        <v>7.9222597038312896</v>
      </c>
      <c r="I100" s="5">
        <f>D82/I99</f>
        <v>4.3580336930670764</v>
      </c>
      <c r="J100" s="5"/>
    </row>
  </sheetData>
  <pageMargins left="1" right="1" top="1.6666666666666701" bottom="1.6666666666666701" header="0.51180555555555496" footer="0.51180555555555496"/>
  <pageSetup firstPageNumber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8"/>
  <sheetViews>
    <sheetView tabSelected="1" zoomScale="90" zoomScaleNormal="90" workbookViewId="0">
      <selection activeCell="K18" sqref="K18"/>
    </sheetView>
  </sheetViews>
  <sheetFormatPr defaultRowHeight="12.75"/>
  <cols>
    <col min="1" max="1" width="6.140625" style="1"/>
    <col min="2" max="2" width="11.5703125" style="1"/>
    <col min="3" max="3" width="8.28515625" style="1"/>
    <col min="4" max="5" width="11.5703125" style="1"/>
    <col min="6" max="6" width="3.85546875" style="1"/>
    <col min="7" max="7" width="17.140625" style="1"/>
    <col min="8" max="8" width="11.5703125" style="1"/>
    <col min="9" max="9" width="9.7109375" style="1"/>
    <col min="10" max="12" width="6.7109375" style="1"/>
    <col min="13" max="13" width="10" style="1"/>
    <col min="14" max="15" width="8.85546875" style="1"/>
    <col min="16" max="17" width="10" style="1"/>
    <col min="18" max="18" width="12.7109375" style="1"/>
    <col min="19" max="257" width="11.5703125" style="1"/>
    <col min="258" max="1025" width="9.85546875"/>
  </cols>
  <sheetData>
    <row r="1" spans="1:258" ht="18">
      <c r="A1" s="17" t="s">
        <v>28</v>
      </c>
      <c r="B1" s="18"/>
      <c r="C1" s="18"/>
      <c r="D1" s="18"/>
      <c r="E1" s="17" t="s">
        <v>29</v>
      </c>
      <c r="F1" s="19"/>
      <c r="G1" s="19"/>
      <c r="H1" s="19"/>
      <c r="I1" s="17" t="s">
        <v>30</v>
      </c>
      <c r="J1" s="3"/>
      <c r="K1" s="3"/>
      <c r="L1" s="3"/>
      <c r="M1" s="3"/>
      <c r="N1" s="3"/>
      <c r="O1" s="3"/>
      <c r="P1" s="3"/>
      <c r="Q1" s="3"/>
      <c r="R1" s="3"/>
      <c r="IX1" s="1"/>
    </row>
    <row r="2" spans="1:258" ht="15.75">
      <c r="A2" s="18"/>
      <c r="B2" s="20" t="s">
        <v>31</v>
      </c>
      <c r="C2" s="18"/>
      <c r="D2" s="18"/>
      <c r="E2"/>
      <c r="G2"/>
      <c r="H2"/>
      <c r="I2" s="10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IX2" s="1"/>
    </row>
    <row r="3" spans="1:258" ht="15.75">
      <c r="A3" s="18"/>
      <c r="B3" s="18"/>
      <c r="C3" s="20" t="s">
        <v>42</v>
      </c>
      <c r="D3" s="20"/>
      <c r="E3" s="1">
        <v>4.0197599999999998</v>
      </c>
      <c r="G3"/>
      <c r="H3"/>
      <c r="I3"/>
      <c r="J3"/>
      <c r="K3"/>
      <c r="L3"/>
      <c r="M3"/>
      <c r="N3" s="1">
        <v>3.4967600000000001</v>
      </c>
      <c r="O3" s="1">
        <v>1.3339999999999999E-2</v>
      </c>
      <c r="P3"/>
      <c r="Q3"/>
      <c r="R3"/>
      <c r="IX3" s="1"/>
    </row>
    <row r="4" spans="1:258" ht="15.75">
      <c r="A4" s="18"/>
      <c r="B4" s="18"/>
      <c r="C4" s="20"/>
      <c r="D4" s="20"/>
      <c r="E4" s="1">
        <v>4.0197599999999998</v>
      </c>
      <c r="G4" s="3" t="s">
        <v>43</v>
      </c>
      <c r="H4" s="3">
        <f>+SUM(H3:R3)</f>
        <v>3.5101</v>
      </c>
      <c r="I4"/>
      <c r="J4"/>
      <c r="K4"/>
      <c r="L4"/>
      <c r="M4"/>
      <c r="P4"/>
      <c r="Q4"/>
      <c r="R4"/>
    </row>
    <row r="5" spans="1:258" ht="15.75">
      <c r="A5" s="18"/>
      <c r="B5" s="18"/>
      <c r="C5" s="20"/>
      <c r="D5" s="20"/>
      <c r="E5"/>
      <c r="G5" s="21" t="s">
        <v>44</v>
      </c>
      <c r="H5" s="26">
        <f>+H4/E4*100</f>
        <v>87.321133600015926</v>
      </c>
      <c r="I5"/>
      <c r="J5"/>
      <c r="K5"/>
      <c r="L5"/>
      <c r="M5"/>
      <c r="P5"/>
      <c r="Q5"/>
      <c r="R5"/>
    </row>
    <row r="6" spans="1:258" ht="15.75">
      <c r="A6" s="18"/>
      <c r="B6" s="18"/>
      <c r="C6" s="20"/>
      <c r="D6" s="20"/>
      <c r="E6"/>
      <c r="G6"/>
      <c r="H6"/>
      <c r="I6"/>
      <c r="J6"/>
      <c r="K6"/>
      <c r="L6"/>
      <c r="M6"/>
      <c r="P6"/>
      <c r="Q6"/>
      <c r="R6"/>
    </row>
    <row r="7" spans="1:258" ht="15.75">
      <c r="A7" s="18"/>
      <c r="B7" s="18"/>
      <c r="C7" s="20" t="s">
        <v>45</v>
      </c>
      <c r="D7" s="20"/>
      <c r="E7" s="1">
        <v>2.5960000000000001</v>
      </c>
      <c r="G7"/>
      <c r="H7"/>
      <c r="I7" s="1">
        <v>0.33700000000000002</v>
      </c>
      <c r="J7" s="1">
        <v>0.193</v>
      </c>
      <c r="K7" s="1">
        <v>0.13900000000000001</v>
      </c>
      <c r="L7" s="1">
        <v>0.25900000000000001</v>
      </c>
      <c r="M7"/>
      <c r="P7"/>
      <c r="Q7"/>
      <c r="R7"/>
      <c r="IX7" s="1"/>
    </row>
    <row r="8" spans="1:258" ht="15.75">
      <c r="A8" s="18"/>
      <c r="B8" s="18"/>
      <c r="C8" s="20"/>
      <c r="D8" s="20"/>
      <c r="E8" s="1">
        <v>2.5960000000000001</v>
      </c>
      <c r="G8" s="3" t="s">
        <v>43</v>
      </c>
      <c r="H8" s="3">
        <f>+SUM(I7:R7)</f>
        <v>0.92800000000000005</v>
      </c>
      <c r="M8"/>
      <c r="P8"/>
      <c r="Q8"/>
      <c r="R8"/>
    </row>
    <row r="9" spans="1:258" ht="15.75">
      <c r="A9" s="18"/>
      <c r="B9" s="18"/>
      <c r="C9" s="20"/>
      <c r="D9" s="20"/>
      <c r="E9"/>
      <c r="G9" s="21" t="s">
        <v>44</v>
      </c>
      <c r="H9" s="26">
        <f>+H8/E8*100</f>
        <v>35.747303543913716</v>
      </c>
      <c r="M9"/>
      <c r="P9"/>
      <c r="Q9"/>
      <c r="R9"/>
    </row>
    <row r="10" spans="1:258" ht="15.75">
      <c r="A10" s="18"/>
      <c r="B10" s="18"/>
      <c r="C10" s="20"/>
      <c r="D10" s="20"/>
      <c r="E10"/>
      <c r="G10" s="22"/>
      <c r="H10" s="12"/>
      <c r="M10"/>
      <c r="P10"/>
      <c r="Q10"/>
      <c r="R10"/>
    </row>
    <row r="11" spans="1:258" ht="15.75">
      <c r="A11" s="18"/>
      <c r="B11" s="18"/>
      <c r="C11" s="20" t="s">
        <v>46</v>
      </c>
      <c r="D11" s="20"/>
      <c r="E11"/>
      <c r="G11"/>
      <c r="H11"/>
      <c r="M11"/>
      <c r="P11"/>
      <c r="Q11"/>
      <c r="R11"/>
    </row>
    <row r="12" spans="1:258" ht="15.75">
      <c r="A12" s="18"/>
      <c r="B12" s="18"/>
      <c r="C12"/>
      <c r="D12" s="20" t="s">
        <v>47</v>
      </c>
      <c r="E12" s="1">
        <v>2.8999E-2</v>
      </c>
      <c r="G12"/>
      <c r="H12"/>
      <c r="M12" s="1">
        <v>6.9999999999999994E-5</v>
      </c>
      <c r="P12" s="1">
        <v>6.9999999999999994E-5</v>
      </c>
      <c r="Q12" s="1">
        <v>2.2200000000000002E-3</v>
      </c>
      <c r="R12"/>
      <c r="IX12" s="1"/>
    </row>
    <row r="13" spans="1:258" ht="15.75">
      <c r="A13" s="18"/>
      <c r="B13" s="18"/>
      <c r="C13" s="20"/>
      <c r="D13" s="20"/>
      <c r="E13" s="1">
        <v>2.8999E-2</v>
      </c>
      <c r="G13" s="3" t="s">
        <v>43</v>
      </c>
      <c r="H13" s="3">
        <f>+SUM(H12:R12)</f>
        <v>2.3600000000000001E-3</v>
      </c>
      <c r="M13"/>
      <c r="P13"/>
      <c r="Q13"/>
      <c r="R13"/>
    </row>
    <row r="14" spans="1:258" ht="15.75">
      <c r="A14" s="18"/>
      <c r="B14" s="18"/>
      <c r="C14" s="20"/>
      <c r="D14" s="20"/>
      <c r="E14"/>
      <c r="G14" s="21" t="s">
        <v>44</v>
      </c>
      <c r="H14" s="26">
        <f>+H13/E13*100</f>
        <v>8.1382116624711198</v>
      </c>
      <c r="M14"/>
      <c r="P14"/>
      <c r="Q14"/>
      <c r="R14"/>
    </row>
    <row r="15" spans="1:258" ht="15.75">
      <c r="A15" s="18"/>
      <c r="B15" s="18"/>
      <c r="C15" s="20"/>
      <c r="D15" s="20"/>
      <c r="E15"/>
      <c r="G15"/>
      <c r="H15"/>
      <c r="M15"/>
      <c r="P15"/>
      <c r="Q15"/>
      <c r="R15"/>
    </row>
    <row r="16" spans="1:258" ht="15.75">
      <c r="A16" s="18"/>
      <c r="B16" s="18"/>
      <c r="C16" s="20"/>
      <c r="D16" s="20" t="s">
        <v>48</v>
      </c>
      <c r="E16" s="1">
        <v>2.8999E-2</v>
      </c>
      <c r="G16"/>
      <c r="H16"/>
      <c r="M16" s="1">
        <v>6.9999999999999999E-6</v>
      </c>
      <c r="P16" s="1">
        <v>6.9999999999999999E-6</v>
      </c>
      <c r="Q16" s="1">
        <v>2.0599999999999999E-4</v>
      </c>
      <c r="R16" s="1">
        <v>2.6183000000000001E-2</v>
      </c>
      <c r="IX16" s="1"/>
    </row>
    <row r="17" spans="1:8" ht="15.75">
      <c r="A17" s="18"/>
      <c r="B17" s="18"/>
      <c r="C17" s="20"/>
      <c r="D17" s="20"/>
      <c r="E17" s="1">
        <v>2.8999E-2</v>
      </c>
      <c r="G17" s="3" t="s">
        <v>43</v>
      </c>
      <c r="H17" s="3">
        <f>+SUM(H16:R16)</f>
        <v>2.6403000000000003E-2</v>
      </c>
    </row>
    <row r="18" spans="1:8" ht="15.75">
      <c r="A18" s="18"/>
      <c r="B18" s="18"/>
      <c r="C18" s="18"/>
      <c r="D18" s="18"/>
      <c r="G18" s="21" t="s">
        <v>44</v>
      </c>
      <c r="H18" s="26">
        <f>+H17/E17*100</f>
        <v>91.047967171281769</v>
      </c>
    </row>
  </sheetData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"/>
  <sheetViews>
    <sheetView zoomScale="90" zoomScaleNormal="90" workbookViewId="0">
      <selection activeCell="K23" sqref="K23"/>
    </sheetView>
  </sheetViews>
  <sheetFormatPr defaultRowHeight="12.75"/>
  <cols>
    <col min="1" max="5" width="11.5703125" style="1"/>
    <col min="6" max="6" width="3.42578125" style="1"/>
    <col min="7" max="7" width="14.42578125" style="1"/>
    <col min="8" max="256" width="11.5703125" style="1"/>
    <col min="257" max="1025" width="9.85546875"/>
  </cols>
  <sheetData>
    <row r="1" spans="1:18" ht="18">
      <c r="A1" s="17" t="s">
        <v>49</v>
      </c>
      <c r="B1" s="18"/>
      <c r="C1" s="18"/>
      <c r="D1" s="18"/>
      <c r="E1" s="17" t="s">
        <v>29</v>
      </c>
      <c r="F1" s="19"/>
      <c r="G1" s="19"/>
      <c r="H1" s="19"/>
      <c r="I1" s="17" t="s">
        <v>30</v>
      </c>
      <c r="J1" s="3"/>
      <c r="K1" s="3"/>
      <c r="L1" s="3"/>
      <c r="M1" s="3"/>
      <c r="N1" s="3"/>
      <c r="O1" s="3"/>
      <c r="P1" s="3"/>
      <c r="Q1" s="3"/>
      <c r="R1" s="3"/>
    </row>
    <row r="2" spans="1:18" ht="15.75">
      <c r="A2" s="18"/>
      <c r="B2" s="20" t="s">
        <v>31</v>
      </c>
      <c r="C2" s="18"/>
      <c r="D2" s="18"/>
      <c r="E2"/>
      <c r="G2"/>
      <c r="H2"/>
      <c r="I2" s="10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</row>
    <row r="3" spans="1:18" ht="15.75">
      <c r="A3" s="18"/>
      <c r="B3" s="18"/>
      <c r="C3" s="20" t="s">
        <v>50</v>
      </c>
      <c r="D3" s="20"/>
      <c r="E3" s="3">
        <v>661.99900000000002</v>
      </c>
      <c r="G3"/>
      <c r="H3"/>
      <c r="I3" s="23">
        <v>127.95</v>
      </c>
      <c r="J3" s="23">
        <v>38.134</v>
      </c>
      <c r="K3" s="23">
        <v>22.698</v>
      </c>
      <c r="L3" s="23">
        <v>48.722999999999999</v>
      </c>
    </row>
    <row r="4" spans="1:18" ht="15.75">
      <c r="A4" s="18" t="s">
        <v>51</v>
      </c>
      <c r="B4" s="18"/>
      <c r="C4" s="20"/>
      <c r="D4" s="20"/>
      <c r="E4" s="3">
        <f>+E3</f>
        <v>661.99900000000002</v>
      </c>
      <c r="G4" s="3" t="s">
        <v>43</v>
      </c>
      <c r="H4" s="3">
        <f>+SUM(H3:R3)</f>
        <v>237.505</v>
      </c>
    </row>
    <row r="5" spans="1:18" ht="15.75">
      <c r="A5" s="18"/>
      <c r="B5" s="18"/>
      <c r="C5" s="20"/>
      <c r="D5" s="20">
        <f>+H4+424.494</f>
        <v>661.99900000000002</v>
      </c>
      <c r="G5" s="21" t="s">
        <v>44</v>
      </c>
      <c r="H5" s="24">
        <f>+H4/E4*100</f>
        <v>35.876942412299719</v>
      </c>
    </row>
  </sheetData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Preliminary</vt:lpstr>
      <vt:lpstr>Q2</vt:lpstr>
      <vt:lpstr>Q3.1</vt:lpstr>
      <vt:lpstr>Q3.2</vt:lpstr>
      <vt:lpstr>Q3.3</vt:lpstr>
      <vt:lpstr>Q3.4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Kunal</cp:lastModifiedBy>
  <cp:revision>0</cp:revision>
  <dcterms:created xsi:type="dcterms:W3CDTF">2015-01-16T09:45:40Z</dcterms:created>
  <dcterms:modified xsi:type="dcterms:W3CDTF">2015-01-29T13:03:52Z</dcterms:modified>
  <dc:language>en-US</dc:language>
</cp:coreProperties>
</file>