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Dropbox\Extra\PS\2.4\final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3" i="1" l="1"/>
  <c r="N53" i="1"/>
  <c r="N54" i="1" s="1"/>
  <c r="M53" i="1"/>
  <c r="M54" i="1" s="1"/>
  <c r="L53" i="1"/>
  <c r="L54" i="1" s="1"/>
  <c r="K53" i="1"/>
  <c r="J53" i="1"/>
  <c r="O54" i="1" s="1"/>
  <c r="H53" i="1"/>
  <c r="G53" i="1"/>
  <c r="F53" i="1"/>
  <c r="E53" i="1"/>
  <c r="D53" i="1"/>
  <c r="C53" i="1"/>
  <c r="E54" i="1" s="1"/>
  <c r="M47" i="1"/>
  <c r="H46" i="1"/>
  <c r="E46" i="1"/>
  <c r="D46" i="1"/>
  <c r="O45" i="1"/>
  <c r="N45" i="1"/>
  <c r="M45" i="1"/>
  <c r="L45" i="1"/>
  <c r="K45" i="1"/>
  <c r="J45" i="1"/>
  <c r="L47" i="1" s="1"/>
  <c r="H45" i="1"/>
  <c r="G45" i="1"/>
  <c r="G46" i="1" s="1"/>
  <c r="F45" i="1"/>
  <c r="F46" i="1" s="1"/>
  <c r="E45" i="1"/>
  <c r="D45" i="1"/>
  <c r="C45" i="1"/>
  <c r="G47" i="1" s="1"/>
  <c r="F39" i="1"/>
  <c r="O38" i="1"/>
  <c r="N38" i="1"/>
  <c r="M38" i="1"/>
  <c r="L38" i="1"/>
  <c r="K38" i="1"/>
  <c r="J38" i="1"/>
  <c r="O39" i="1" s="1"/>
  <c r="H38" i="1"/>
  <c r="G38" i="1"/>
  <c r="F38" i="1"/>
  <c r="E38" i="1"/>
  <c r="D38" i="1"/>
  <c r="C38" i="1"/>
  <c r="E39" i="1" s="1"/>
  <c r="M24" i="1"/>
  <c r="L24" i="1"/>
  <c r="K24" i="1"/>
  <c r="J24" i="1"/>
  <c r="K25" i="1" s="1"/>
  <c r="F24" i="1"/>
  <c r="E24" i="1"/>
  <c r="D24" i="1"/>
  <c r="C24" i="1"/>
  <c r="F25" i="1" s="1"/>
  <c r="M18" i="1"/>
  <c r="F18" i="1"/>
  <c r="M17" i="1"/>
  <c r="L17" i="1"/>
  <c r="K17" i="1"/>
  <c r="J17" i="1"/>
  <c r="L18" i="1" s="1"/>
  <c r="F17" i="1"/>
  <c r="E17" i="1"/>
  <c r="D17" i="1"/>
  <c r="C17" i="1"/>
  <c r="E18" i="1" s="1"/>
  <c r="M10" i="1"/>
  <c r="L10" i="1"/>
  <c r="K10" i="1"/>
  <c r="J10" i="1"/>
  <c r="K11" i="1" s="1"/>
  <c r="F10" i="1"/>
  <c r="E10" i="1"/>
  <c r="D10" i="1"/>
  <c r="C10" i="1"/>
  <c r="D11" i="1" s="1"/>
  <c r="E11" i="1" l="1"/>
  <c r="K18" i="1"/>
  <c r="M25" i="1"/>
  <c r="G39" i="1"/>
  <c r="D47" i="1"/>
  <c r="N47" i="1"/>
  <c r="F54" i="1"/>
  <c r="L25" i="1"/>
  <c r="F11" i="1"/>
  <c r="H39" i="1"/>
  <c r="E47" i="1"/>
  <c r="O47" i="1"/>
  <c r="G54" i="1"/>
  <c r="K39" i="1"/>
  <c r="F47" i="1"/>
  <c r="H54" i="1"/>
  <c r="K54" i="1"/>
  <c r="L11" i="1"/>
  <c r="D25" i="1"/>
  <c r="L39" i="1"/>
  <c r="M11" i="1"/>
  <c r="E25" i="1"/>
  <c r="M39" i="1"/>
  <c r="H47" i="1"/>
  <c r="D18" i="1"/>
  <c r="D39" i="1"/>
  <c r="N39" i="1"/>
  <c r="K47" i="1"/>
  <c r="D54" i="1"/>
</calcChain>
</file>

<file path=xl/sharedStrings.xml><?xml version="1.0" encoding="utf-8"?>
<sst xmlns="http://schemas.openxmlformats.org/spreadsheetml/2006/main" count="48" uniqueCount="16">
  <si>
    <t>Question 2</t>
  </si>
  <si>
    <t>PAPI</t>
  </si>
  <si>
    <t>PENT</t>
  </si>
  <si>
    <t>dual</t>
  </si>
  <si>
    <t>oneread</t>
  </si>
  <si>
    <t>allread</t>
  </si>
  <si>
    <t>01 - Derived+NonBlocking</t>
  </si>
  <si>
    <t>Run1</t>
  </si>
  <si>
    <t>Run2</t>
  </si>
  <si>
    <t>Run3</t>
  </si>
  <si>
    <t>Avg</t>
  </si>
  <si>
    <t>SpeedUp</t>
  </si>
  <si>
    <t>02 - Buffers+NonBlocking</t>
  </si>
  <si>
    <t>03 - Derived+Blocking</t>
  </si>
  <si>
    <t>SCOREP</t>
  </si>
  <si>
    <t>Speed/Proc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</si>
</sst>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b/>
      <sz val="14"/>
      <color rgb="FF800000"/>
      <name val="Arial"/>
      <family val="2"/>
      <charset val="1"/>
    </font>
    <font>
      <b/>
      <sz val="10"/>
      <color rgb="FFFF0000"/>
      <name val="Sans"/>
      <family val="2"/>
      <charset val="1"/>
    </font>
    <font>
      <b/>
      <sz val="8"/>
      <color rgb="FFFF0000"/>
      <name val="Sans"/>
      <family val="2"/>
      <charset val="1"/>
    </font>
    <font>
      <sz val="8"/>
      <color rgb="FF000000"/>
      <name val="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2" borderId="0" xfId="0" applyFont="1" applyFill="1"/>
    <xf numFmtId="0" fontId="2" fillId="2" borderId="0" xfId="0" applyFont="1" applyFill="1" applyBorder="1" applyAlignment="1"/>
    <xf numFmtId="0" fontId="4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1">
                <a:solidFill>
                  <a:srgbClr val="595959"/>
                </a:solidFill>
                <a:latin typeface="Calibri"/>
              </a:rPr>
              <a:t>PENT DUAL ALLREAD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4010434436483568E-2"/>
          <c:y val="8.6984945532431565E-2"/>
          <c:w val="0.9241982258614807"/>
          <c:h val="0.79126718098785143"/>
        </c:manualLayout>
      </c:layout>
      <c:scatterChart>
        <c:scatterStyle val="lineMarker"/>
        <c:varyColors val="0"/>
        <c:ser>
          <c:idx val="0"/>
          <c:order val="0"/>
          <c:tx>
            <c:v>DerivedData+NonBlocking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xVal>
            <c:numRef>
              <c:f>[1]Preliminary!$J$5:$M$5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[1]Preliminary!$J$11:$M$11</c:f>
              <c:numCache>
                <c:formatCode>General</c:formatCode>
                <c:ptCount val="4"/>
                <c:pt idx="0">
                  <c:v>1</c:v>
                </c:pt>
                <c:pt idx="1">
                  <c:v>2.027679002487373</c:v>
                </c:pt>
                <c:pt idx="2">
                  <c:v>4.456871815892721</c:v>
                </c:pt>
                <c:pt idx="3">
                  <c:v>8.8885487027334129</c:v>
                </c:pt>
              </c:numCache>
            </c:numRef>
          </c:yVal>
          <c:smooth val="1"/>
        </c:ser>
        <c:ser>
          <c:idx val="1"/>
          <c:order val="1"/>
          <c:tx>
            <c:v>Buffers+NonBlocking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xVal>
            <c:numRef>
              <c:f>[1]Preliminary!$J$5:$M$5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[1]Preliminary!$J$18:$M$18</c:f>
              <c:numCache>
                <c:formatCode>General</c:formatCode>
                <c:ptCount val="4"/>
                <c:pt idx="0">
                  <c:v>1</c:v>
                </c:pt>
                <c:pt idx="1">
                  <c:v>2.0542207992259227</c:v>
                </c:pt>
                <c:pt idx="2">
                  <c:v>4.2778779734960546</c:v>
                </c:pt>
                <c:pt idx="3">
                  <c:v>9.0280120285569581</c:v>
                </c:pt>
              </c:numCache>
            </c:numRef>
          </c:yVal>
          <c:smooth val="1"/>
        </c:ser>
        <c:ser>
          <c:idx val="2"/>
          <c:order val="2"/>
          <c:tx>
            <c:v>Buffers+Blocking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xVal>
            <c:numRef>
              <c:f>[1]Preliminary!$J$5:$M$5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[1]Preliminary!$J$25:$M$25</c:f>
              <c:numCache>
                <c:formatCode>General</c:formatCode>
                <c:ptCount val="4"/>
                <c:pt idx="0">
                  <c:v>1</c:v>
                </c:pt>
                <c:pt idx="1">
                  <c:v>2.0363922141147865</c:v>
                </c:pt>
                <c:pt idx="2">
                  <c:v>3.8178380529770899</c:v>
                </c:pt>
                <c:pt idx="3">
                  <c:v>6.9731345088770516</c:v>
                </c:pt>
              </c:numCache>
            </c:numRef>
          </c:yVal>
          <c:smooth val="1"/>
        </c:ser>
        <c:ser>
          <c:idx val="3"/>
          <c:order val="3"/>
          <c:tx>
            <c:v>Linear SpeedUp</c:v>
          </c:tx>
          <c:spPr>
            <a:ln w="12600">
              <a:solidFill>
                <a:srgbClr val="FFC000"/>
              </a:solidFill>
              <a:round/>
            </a:ln>
          </c:spPr>
          <c:marker>
            <c:symbol val="none"/>
          </c:marker>
          <c:xVal>
            <c:numRef>
              <c:f>[1]Preliminary!$J$5:$M$5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[1]Preliminary!$J$5:$M$5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36712"/>
        <c:axId val="222134360"/>
      </c:scatterChart>
      <c:valAx>
        <c:axId val="222136712"/>
        <c:scaling>
          <c:logBase val="10"/>
          <c:orientation val="minMax"/>
          <c:max val="1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22134360"/>
        <c:crossesAt val="1"/>
        <c:crossBetween val="midCat"/>
      </c:valAx>
      <c:valAx>
        <c:axId val="222134360"/>
        <c:scaling>
          <c:logBase val="10"/>
          <c:orientation val="minMax"/>
          <c:max val="1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22136712"/>
        <c:crossesAt val="1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sz="2000" b="1">
                <a:solidFill>
                  <a:srgbClr val="595959"/>
                </a:solidFill>
                <a:latin typeface="Calibri"/>
              </a:rPr>
              <a:t>PENT DUAL ALLREAD -- SCOREP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DerivedData+NonBlocking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xVal>
            <c:numRef>
              <c:f>[1]Preliminary!$J$33:$O$33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[1]Preliminary!$J$39:$O$39</c:f>
              <c:numCache>
                <c:formatCode>General</c:formatCode>
                <c:ptCount val="6"/>
                <c:pt idx="0">
                  <c:v>1</c:v>
                </c:pt>
                <c:pt idx="1">
                  <c:v>2.0014025245441798</c:v>
                </c:pt>
                <c:pt idx="2">
                  <c:v>4.0028050490883595</c:v>
                </c:pt>
                <c:pt idx="3">
                  <c:v>6.9779951100244499</c:v>
                </c:pt>
                <c:pt idx="4">
                  <c:v>8.2011494252873565</c:v>
                </c:pt>
                <c:pt idx="5">
                  <c:v>4.3773006134969323</c:v>
                </c:pt>
              </c:numCache>
            </c:numRef>
          </c:yVal>
          <c:smooth val="1"/>
        </c:ser>
        <c:ser>
          <c:idx val="1"/>
          <c:order val="1"/>
          <c:tx>
            <c:v>Buffers+NonBlocking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xVal>
            <c:numRef>
              <c:f>[1]Preliminary!$J$33:$O$33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[1]Preliminary!$J$47:$O$47</c:f>
              <c:numCache>
                <c:formatCode>General</c:formatCode>
                <c:ptCount val="6"/>
                <c:pt idx="0">
                  <c:v>1</c:v>
                </c:pt>
                <c:pt idx="1">
                  <c:v>1.9985964912280703</c:v>
                </c:pt>
                <c:pt idx="2">
                  <c:v>4.0112676056338028</c:v>
                </c:pt>
                <c:pt idx="3">
                  <c:v>8.030076697382837</c:v>
                </c:pt>
                <c:pt idx="4">
                  <c:v>8.0679886685552429</c:v>
                </c:pt>
                <c:pt idx="5">
                  <c:v>4.3480916030534358</c:v>
                </c:pt>
              </c:numCache>
            </c:numRef>
          </c:yVal>
          <c:smooth val="1"/>
        </c:ser>
        <c:ser>
          <c:idx val="2"/>
          <c:order val="2"/>
          <c:tx>
            <c:v>Buffers+Blocking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xVal>
            <c:numRef>
              <c:f>[1]Preliminary!$J$33:$O$33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[1]Preliminary!$J$54:$O$54</c:f>
              <c:numCache>
                <c:formatCode>General</c:formatCode>
                <c:ptCount val="6"/>
                <c:pt idx="0">
                  <c:v>1</c:v>
                </c:pt>
                <c:pt idx="1">
                  <c:v>1.9930167597765363</c:v>
                </c:pt>
                <c:pt idx="2">
                  <c:v>3.9311294765840223</c:v>
                </c:pt>
                <c:pt idx="3">
                  <c:v>6.9609756097560984</c:v>
                </c:pt>
                <c:pt idx="4">
                  <c:v>10.827010622154781</c:v>
                </c:pt>
                <c:pt idx="5">
                  <c:v>6.8804243008678894</c:v>
                </c:pt>
              </c:numCache>
            </c:numRef>
          </c:yVal>
          <c:smooth val="1"/>
        </c:ser>
        <c:ser>
          <c:idx val="3"/>
          <c:order val="3"/>
          <c:tx>
            <c:v>Linear SpeedUp</c:v>
          </c:tx>
          <c:spPr>
            <a:ln w="6480">
              <a:solidFill>
                <a:srgbClr val="FFC000"/>
              </a:solidFill>
              <a:round/>
            </a:ln>
          </c:spPr>
          <c:marker>
            <c:symbol val="none"/>
          </c:marker>
          <c:xVal>
            <c:numRef>
              <c:f>[1]Preliminary!$J$33:$O$33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[1]Preliminary!$J$33:$O$33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37104"/>
        <c:axId val="222133968"/>
      </c:scatterChart>
      <c:valAx>
        <c:axId val="222137104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22133968"/>
        <c:crossesAt val="1"/>
        <c:crossBetween val="midCat"/>
      </c:valAx>
      <c:valAx>
        <c:axId val="22213396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crossAx val="222137104"/>
        <c:crossesAt val="1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156210</xdr:colOff>
      <xdr:row>6</xdr:row>
      <xdr:rowOff>165120</xdr:rowOff>
    </xdr:from>
    <xdr:to>
      <xdr:col>24</xdr:col>
      <xdr:colOff>485010</xdr:colOff>
      <xdr:row>26</xdr:row>
      <xdr:rowOff>20145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50040</xdr:colOff>
      <xdr:row>53</xdr:row>
      <xdr:rowOff>153720</xdr:rowOff>
    </xdr:from>
    <xdr:to>
      <xdr:col>14</xdr:col>
      <xdr:colOff>19200</xdr:colOff>
      <xdr:row>71</xdr:row>
      <xdr:rowOff>166470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liminary"/>
      <sheetName val="Q2"/>
      <sheetName val="Q3.1"/>
      <sheetName val="Q3.2"/>
      <sheetName val="Q3.3"/>
      <sheetName val="Q3.4"/>
    </sheetNames>
    <sheetDataSet>
      <sheetData sheetId="0">
        <row r="5">
          <cell r="J5">
            <v>1</v>
          </cell>
          <cell r="K5">
            <v>2</v>
          </cell>
          <cell r="L5">
            <v>4</v>
          </cell>
          <cell r="M5">
            <v>8</v>
          </cell>
        </row>
        <row r="11">
          <cell r="J11">
            <v>1</v>
          </cell>
          <cell r="K11">
            <v>2.027679002487373</v>
          </cell>
          <cell r="L11">
            <v>4.456871815892721</v>
          </cell>
          <cell r="M11">
            <v>8.8885487027334129</v>
          </cell>
        </row>
        <row r="18">
          <cell r="J18">
            <v>1</v>
          </cell>
          <cell r="K18">
            <v>2.0542207992259227</v>
          </cell>
          <cell r="L18">
            <v>4.2778779734960546</v>
          </cell>
          <cell r="M18">
            <v>9.0280120285569581</v>
          </cell>
        </row>
        <row r="25">
          <cell r="J25">
            <v>1</v>
          </cell>
          <cell r="K25">
            <v>2.0363922141147865</v>
          </cell>
          <cell r="L25">
            <v>3.8178380529770899</v>
          </cell>
          <cell r="M25">
            <v>6.9731345088770516</v>
          </cell>
        </row>
        <row r="33">
          <cell r="J33">
            <v>1</v>
          </cell>
          <cell r="K33">
            <v>2</v>
          </cell>
          <cell r="L33">
            <v>4</v>
          </cell>
          <cell r="M33">
            <v>8</v>
          </cell>
          <cell r="N33">
            <v>16</v>
          </cell>
          <cell r="O33">
            <v>32</v>
          </cell>
        </row>
        <row r="39">
          <cell r="J39">
            <v>1</v>
          </cell>
          <cell r="K39">
            <v>2.0014025245441798</v>
          </cell>
          <cell r="L39">
            <v>4.0028050490883595</v>
          </cell>
          <cell r="M39">
            <v>6.9779951100244499</v>
          </cell>
          <cell r="N39">
            <v>8.2011494252873565</v>
          </cell>
          <cell r="O39">
            <v>4.3773006134969323</v>
          </cell>
        </row>
        <row r="47">
          <cell r="J47">
            <v>1</v>
          </cell>
          <cell r="K47">
            <v>1.9985964912280703</v>
          </cell>
          <cell r="L47">
            <v>4.0112676056338028</v>
          </cell>
          <cell r="M47">
            <v>8.030076697382837</v>
          </cell>
          <cell r="N47">
            <v>8.0679886685552429</v>
          </cell>
          <cell r="O47">
            <v>4.3480916030534358</v>
          </cell>
        </row>
        <row r="54">
          <cell r="J54">
            <v>1</v>
          </cell>
          <cell r="K54">
            <v>1.9930167597765363</v>
          </cell>
          <cell r="L54">
            <v>3.9311294765840223</v>
          </cell>
          <cell r="M54">
            <v>6.9609756097560984</v>
          </cell>
          <cell r="N54">
            <v>10.827010622154781</v>
          </cell>
          <cell r="O54">
            <v>6.8804243008678894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tabSelected="1" workbookViewId="0">
      <selection activeCell="L2" sqref="L2"/>
    </sheetView>
  </sheetViews>
  <sheetFormatPr defaultRowHeight="15"/>
  <cols>
    <col min="1" max="1" width="9.140625" style="2"/>
    <col min="2" max="2" width="9.140625" style="7"/>
    <col min="3" max="256" width="9.140625" style="2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8">
      <c r="A2" s="3" t="s">
        <v>1</v>
      </c>
      <c r="B2"/>
      <c r="C2" s="1" t="s">
        <v>2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/>
      <c r="B3"/>
      <c r="C3" s="1" t="s">
        <v>3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/>
      <c r="B4"/>
      <c r="C4" s="1" t="s">
        <v>4</v>
      </c>
      <c r="D4" s="1"/>
      <c r="E4" s="1"/>
      <c r="F4" s="1"/>
      <c r="G4" s="1"/>
      <c r="H4" s="1"/>
      <c r="I4" s="1"/>
      <c r="J4" s="1" t="s">
        <v>5</v>
      </c>
      <c r="K4"/>
      <c r="L4"/>
      <c r="M4"/>
      <c r="N4"/>
      <c r="O4"/>
    </row>
    <row r="5" spans="1:15">
      <c r="A5"/>
      <c r="B5"/>
      <c r="C5">
        <v>1</v>
      </c>
      <c r="D5">
        <v>2</v>
      </c>
      <c r="E5">
        <v>4</v>
      </c>
      <c r="F5">
        <v>8</v>
      </c>
      <c r="G5"/>
      <c r="H5"/>
      <c r="I5"/>
      <c r="J5" s="2">
        <v>1</v>
      </c>
      <c r="K5">
        <v>2</v>
      </c>
      <c r="L5">
        <v>4</v>
      </c>
      <c r="M5">
        <v>8</v>
      </c>
      <c r="N5"/>
      <c r="O5"/>
    </row>
    <row r="6" spans="1:15">
      <c r="A6" s="1" t="s">
        <v>6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1"/>
      <c r="B7" t="s">
        <v>7</v>
      </c>
      <c r="C7">
        <v>1.8423</v>
      </c>
      <c r="D7">
        <v>0.963198</v>
      </c>
      <c r="E7">
        <v>0.45596799999999998</v>
      </c>
      <c r="F7">
        <v>0.20574100000000001</v>
      </c>
      <c r="G7"/>
      <c r="H7"/>
      <c r="I7"/>
      <c r="J7" s="2">
        <v>1.8868</v>
      </c>
      <c r="K7">
        <v>0.925728</v>
      </c>
      <c r="L7">
        <v>0.41833399999999998</v>
      </c>
      <c r="M7">
        <v>0.21051</v>
      </c>
      <c r="N7"/>
      <c r="O7"/>
    </row>
    <row r="8" spans="1:15">
      <c r="A8" s="1"/>
      <c r="B8" t="s">
        <v>8</v>
      </c>
      <c r="C8">
        <v>1.8443499999999999</v>
      </c>
      <c r="D8">
        <v>0.96289499999999995</v>
      </c>
      <c r="E8">
        <v>0.45583699999999999</v>
      </c>
      <c r="F8">
        <v>0.208175</v>
      </c>
      <c r="G8"/>
      <c r="H8"/>
      <c r="I8"/>
      <c r="J8" s="2">
        <v>1.87524</v>
      </c>
      <c r="K8">
        <v>0.92594100000000001</v>
      </c>
      <c r="L8">
        <v>0.417043</v>
      </c>
      <c r="M8">
        <v>0.21118000000000001</v>
      </c>
      <c r="N8"/>
      <c r="O8"/>
    </row>
    <row r="9" spans="1:15">
      <c r="A9" s="1"/>
      <c r="B9" t="s">
        <v>9</v>
      </c>
      <c r="C9">
        <v>1.8499000000000001</v>
      </c>
      <c r="D9">
        <v>0.96222099999999999</v>
      </c>
      <c r="E9">
        <v>0.45589000000000002</v>
      </c>
      <c r="F9">
        <v>0.21004</v>
      </c>
      <c r="G9"/>
      <c r="H9"/>
      <c r="I9"/>
      <c r="J9" s="2">
        <v>1.8701000000000001</v>
      </c>
      <c r="K9">
        <v>0.92596000000000001</v>
      </c>
      <c r="L9">
        <v>0.42832100000000001</v>
      </c>
      <c r="M9">
        <v>0.21195</v>
      </c>
      <c r="N9"/>
      <c r="O9"/>
    </row>
    <row r="10" spans="1:15">
      <c r="A10" s="1"/>
      <c r="B10" t="s">
        <v>10</v>
      </c>
      <c r="C10">
        <f>SUM(C7:C9)/3</f>
        <v>1.8455166666666667</v>
      </c>
      <c r="D10">
        <f>SUM(D7:D9)/3</f>
        <v>0.96277133333333331</v>
      </c>
      <c r="E10">
        <f>SUM(E7:E9)/3</f>
        <v>0.45589833333333329</v>
      </c>
      <c r="F10">
        <f>SUM(F7:F9)/3</f>
        <v>0.20798533333333333</v>
      </c>
      <c r="G10"/>
      <c r="H10"/>
      <c r="I10"/>
      <c r="J10" s="2">
        <f>SUM(J7:J9)/3</f>
        <v>1.8773799999999998</v>
      </c>
      <c r="K10">
        <f>SUM(K7:K9)/3</f>
        <v>0.92587633333333341</v>
      </c>
      <c r="L10">
        <f>SUM(L7:L9)/3</f>
        <v>0.42123266666666664</v>
      </c>
      <c r="M10">
        <f>SUM(M7:M9)/3</f>
        <v>0.21121333333333334</v>
      </c>
      <c r="N10"/>
      <c r="O10"/>
    </row>
    <row r="11" spans="1:15">
      <c r="A11" s="1"/>
      <c r="B11" t="s">
        <v>11</v>
      </c>
      <c r="C11">
        <v>1</v>
      </c>
      <c r="D11" s="4">
        <f>C10/D10</f>
        <v>1.9168795359507311</v>
      </c>
      <c r="E11" s="4">
        <f>C10/E10</f>
        <v>4.0480882068004931</v>
      </c>
      <c r="F11" s="4">
        <f>C10/F10</f>
        <v>8.8733019635999977</v>
      </c>
      <c r="G11"/>
      <c r="H11"/>
      <c r="I11"/>
      <c r="J11" s="2">
        <v>1</v>
      </c>
      <c r="K11" s="4">
        <f>J10/K10</f>
        <v>2.027679002487373</v>
      </c>
      <c r="L11" s="4">
        <f>J10/L10</f>
        <v>4.456871815892721</v>
      </c>
      <c r="M11" s="4">
        <f>J10/M10</f>
        <v>8.8885487027334129</v>
      </c>
      <c r="N11"/>
      <c r="O11"/>
    </row>
    <row r="12" spans="1:15">
      <c r="A12" s="1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 s="5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 s="1"/>
      <c r="B14" t="s">
        <v>7</v>
      </c>
      <c r="C14">
        <v>1.78349</v>
      </c>
      <c r="D14">
        <v>0.90925199999999995</v>
      </c>
      <c r="E14">
        <v>0.42083900000000002</v>
      </c>
      <c r="F14">
        <v>0.19714599999999999</v>
      </c>
      <c r="G14"/>
      <c r="H14"/>
      <c r="I14"/>
      <c r="J14" s="2">
        <v>1.835356</v>
      </c>
      <c r="K14">
        <v>0.87616499999999997</v>
      </c>
      <c r="L14">
        <v>0.42108099999999998</v>
      </c>
      <c r="M14">
        <v>0.20064000000000001</v>
      </c>
      <c r="N14"/>
      <c r="O14"/>
    </row>
    <row r="15" spans="1:15">
      <c r="A15" s="1"/>
      <c r="B15" t="s">
        <v>8</v>
      </c>
      <c r="C15">
        <v>1.8123</v>
      </c>
      <c r="D15">
        <v>0.90911699999999995</v>
      </c>
      <c r="E15">
        <v>0.42070099999999999</v>
      </c>
      <c r="F15">
        <v>0.19730300000000001</v>
      </c>
      <c r="G15"/>
      <c r="H15"/>
      <c r="I15"/>
      <c r="J15" s="2">
        <v>1.755474</v>
      </c>
      <c r="K15">
        <v>0.87677099999999997</v>
      </c>
      <c r="L15">
        <v>0.42066599999999998</v>
      </c>
      <c r="M15">
        <v>0.19896900000000001</v>
      </c>
      <c r="N15"/>
      <c r="O15"/>
    </row>
    <row r="16" spans="1:15">
      <c r="A16" s="1"/>
      <c r="B16" t="s">
        <v>9</v>
      </c>
      <c r="C16">
        <v>1.8016399999999999</v>
      </c>
      <c r="D16">
        <v>0.90901100000000001</v>
      </c>
      <c r="E16">
        <v>0.42064800000000002</v>
      </c>
      <c r="F16">
        <v>0.197274</v>
      </c>
      <c r="G16"/>
      <c r="H16"/>
      <c r="I16"/>
      <c r="J16" s="2">
        <v>1.8101149999999999</v>
      </c>
      <c r="K16">
        <v>0.87625799999999998</v>
      </c>
      <c r="L16">
        <v>0.42078199999999999</v>
      </c>
      <c r="M16">
        <v>0.19863400000000001</v>
      </c>
      <c r="N16"/>
      <c r="O16"/>
    </row>
    <row r="17" spans="1:15">
      <c r="A17" s="1"/>
      <c r="B17" t="s">
        <v>10</v>
      </c>
      <c r="C17">
        <f>SUM(C14:C16)/3</f>
        <v>1.7991433333333333</v>
      </c>
      <c r="D17">
        <f>SUM(D14:D16)/3</f>
        <v>0.90912666666666675</v>
      </c>
      <c r="E17">
        <f>SUM(E14:E16)/3</f>
        <v>0.42072933333333334</v>
      </c>
      <c r="F17">
        <f>SUM(F14:F16)/3</f>
        <v>0.197241</v>
      </c>
      <c r="G17"/>
      <c r="H17"/>
      <c r="I17"/>
      <c r="J17" s="2">
        <f>SUM(J14:J16)/3</f>
        <v>1.8003150000000001</v>
      </c>
      <c r="K17">
        <f>SUM(K14:K16)/3</f>
        <v>0.87639800000000001</v>
      </c>
      <c r="L17">
        <f>SUM(L14:L16)/3</f>
        <v>0.42084300000000002</v>
      </c>
      <c r="M17">
        <f>SUM(M14:M16)/3</f>
        <v>0.19941433333333333</v>
      </c>
      <c r="N17"/>
      <c r="O17"/>
    </row>
    <row r="18" spans="1:15">
      <c r="A18" s="1"/>
      <c r="B18" s="6" t="s">
        <v>11</v>
      </c>
      <c r="C18" s="4">
        <v>1</v>
      </c>
      <c r="D18" s="4">
        <f>C17/D17</f>
        <v>1.9789798267934793</v>
      </c>
      <c r="E18" s="4">
        <f>C17/E17</f>
        <v>4.2762488630853719</v>
      </c>
      <c r="F18" s="4">
        <f>C17/F17</f>
        <v>9.1215484272201692</v>
      </c>
      <c r="G18"/>
      <c r="H18"/>
      <c r="I18"/>
      <c r="J18" s="2">
        <v>1</v>
      </c>
      <c r="K18" s="4">
        <f>J17/K17</f>
        <v>2.0542207992259227</v>
      </c>
      <c r="L18" s="4">
        <f>J17/L17</f>
        <v>4.2778779734960546</v>
      </c>
      <c r="M18" s="4">
        <f>J17/M17</f>
        <v>9.0280120285569581</v>
      </c>
      <c r="N18"/>
      <c r="O18"/>
    </row>
    <row r="19" spans="1:15">
      <c r="A19" s="1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 s="1" t="s">
        <v>13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/>
      <c r="B21" s="7" t="s">
        <v>7</v>
      </c>
      <c r="C21" s="2">
        <v>1.7728999999999999</v>
      </c>
      <c r="D21">
        <v>0.97520799999999996</v>
      </c>
      <c r="E21">
        <v>0.49417100000000003</v>
      </c>
      <c r="F21">
        <v>0.26134000000000002</v>
      </c>
      <c r="G21"/>
      <c r="H21"/>
      <c r="I21"/>
      <c r="J21" s="2">
        <v>1.84039</v>
      </c>
      <c r="K21">
        <v>0.90243399999999996</v>
      </c>
      <c r="L21">
        <v>0.48081000000000002</v>
      </c>
      <c r="M21">
        <v>0.26431900000000003</v>
      </c>
      <c r="N21"/>
      <c r="O21"/>
    </row>
    <row r="22" spans="1:15">
      <c r="A22"/>
      <c r="B22" s="7" t="s">
        <v>8</v>
      </c>
      <c r="C22" s="2">
        <v>1.7718</v>
      </c>
      <c r="D22">
        <v>0.97478600000000004</v>
      </c>
      <c r="E22">
        <v>0.49426100000000001</v>
      </c>
      <c r="F22">
        <v>0.26140000000000002</v>
      </c>
      <c r="G22"/>
      <c r="H22"/>
      <c r="I22"/>
      <c r="J22">
        <v>1.8423099999999999</v>
      </c>
      <c r="K22">
        <v>0.90697000000000005</v>
      </c>
      <c r="L22">
        <v>0.48602000000000001</v>
      </c>
      <c r="M22">
        <v>0.26491199999999998</v>
      </c>
      <c r="N22"/>
      <c r="O22"/>
    </row>
    <row r="23" spans="1:15">
      <c r="A23"/>
      <c r="B23" s="7" t="s">
        <v>9</v>
      </c>
      <c r="C23" s="2">
        <v>1.7821</v>
      </c>
      <c r="D23">
        <v>0.97511999999999999</v>
      </c>
      <c r="E23">
        <v>0.49431599999999998</v>
      </c>
      <c r="F23">
        <v>0.26133899999999999</v>
      </c>
      <c r="G23"/>
      <c r="H23"/>
      <c r="I23"/>
      <c r="J23">
        <v>1.8521000000000001</v>
      </c>
      <c r="K23">
        <v>0.90854000000000001</v>
      </c>
      <c r="L23">
        <v>0.48289100000000001</v>
      </c>
      <c r="M23">
        <v>0.26450099999999999</v>
      </c>
      <c r="N23"/>
      <c r="O23"/>
    </row>
    <row r="24" spans="1:15">
      <c r="A24"/>
      <c r="B24" s="7" t="s">
        <v>10</v>
      </c>
      <c r="C24" s="2">
        <f>SUM(C21:C23)/3</f>
        <v>1.7755999999999998</v>
      </c>
      <c r="D24">
        <f>SUM(D21:D23)/3</f>
        <v>0.97503799999999996</v>
      </c>
      <c r="E24">
        <f>SUM(E21:E23)/3</f>
        <v>0.49424933333333332</v>
      </c>
      <c r="F24">
        <f>SUM(F21:F23)/3</f>
        <v>0.26135966666666666</v>
      </c>
      <c r="G24"/>
      <c r="H24"/>
      <c r="I24"/>
      <c r="J24" s="2">
        <f>SUM(J21:J23)/3</f>
        <v>1.8449333333333333</v>
      </c>
      <c r="K24">
        <f>SUM(K21:K23)/3</f>
        <v>0.90598133333333342</v>
      </c>
      <c r="L24">
        <f>SUM(L21:L23)/3</f>
        <v>0.48324033333333333</v>
      </c>
      <c r="M24">
        <f>SUM(M21:M23)/3</f>
        <v>0.26457733333333333</v>
      </c>
      <c r="N24"/>
      <c r="O24"/>
    </row>
    <row r="25" spans="1:15">
      <c r="A25"/>
      <c r="B25" s="7" t="s">
        <v>11</v>
      </c>
      <c r="C25" s="2">
        <v>1</v>
      </c>
      <c r="D25" s="4">
        <f>C24/D24</f>
        <v>1.8210572305899873</v>
      </c>
      <c r="E25" s="4">
        <f>C24/E24</f>
        <v>3.5925187557157385</v>
      </c>
      <c r="F25" s="4">
        <f>C24/F24</f>
        <v>6.7937031855208465</v>
      </c>
      <c r="G25"/>
      <c r="H25"/>
      <c r="I25"/>
      <c r="J25" s="2">
        <v>1</v>
      </c>
      <c r="K25" s="4">
        <f>J24/K24</f>
        <v>2.0363922141147865</v>
      </c>
      <c r="L25" s="4">
        <f>J24/L24</f>
        <v>3.8178380529770899</v>
      </c>
      <c r="M25" s="4">
        <f>J24/M24</f>
        <v>6.9731345088770516</v>
      </c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8">
      <c r="A29" s="3" t="s">
        <v>14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 s="1" t="s">
        <v>2</v>
      </c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 s="1" t="s">
        <v>3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 s="1" t="s">
        <v>4</v>
      </c>
      <c r="D32" s="1"/>
      <c r="E32" s="1"/>
      <c r="F32" s="1"/>
      <c r="G32" s="1"/>
      <c r="H32" s="1"/>
      <c r="I32" s="1"/>
      <c r="J32" s="1" t="s">
        <v>5</v>
      </c>
      <c r="K32"/>
      <c r="L32"/>
      <c r="M32"/>
      <c r="N32"/>
      <c r="O32"/>
    </row>
    <row r="33" spans="1:15">
      <c r="A33"/>
      <c r="B33"/>
      <c r="C33">
        <v>1</v>
      </c>
      <c r="D33">
        <v>2</v>
      </c>
      <c r="E33">
        <v>4</v>
      </c>
      <c r="F33">
        <v>8</v>
      </c>
      <c r="G33">
        <v>16</v>
      </c>
      <c r="H33">
        <v>32</v>
      </c>
      <c r="J33" s="2">
        <v>1</v>
      </c>
      <c r="K33">
        <v>2</v>
      </c>
      <c r="L33">
        <v>4</v>
      </c>
      <c r="M33">
        <v>8</v>
      </c>
      <c r="N33">
        <v>16</v>
      </c>
      <c r="O33">
        <v>32</v>
      </c>
    </row>
    <row r="34" spans="1:15">
      <c r="A34" s="1" t="s">
        <v>6</v>
      </c>
      <c r="B34"/>
      <c r="C34"/>
      <c r="D34"/>
      <c r="E34"/>
      <c r="F34"/>
      <c r="G34"/>
      <c r="H34"/>
      <c r="J34"/>
      <c r="K34"/>
      <c r="L34"/>
      <c r="M34"/>
      <c r="N34"/>
      <c r="O34"/>
    </row>
    <row r="35" spans="1:15">
      <c r="A35" s="1"/>
      <c r="B35" t="s">
        <v>7</v>
      </c>
      <c r="C35">
        <v>4.7300000000000004</v>
      </c>
      <c r="D35">
        <v>2.39</v>
      </c>
      <c r="E35">
        <v>1.18</v>
      </c>
      <c r="F35">
        <v>0.68</v>
      </c>
      <c r="G35">
        <v>0.57999999999999996</v>
      </c>
      <c r="H35">
        <v>1.08</v>
      </c>
      <c r="J35" s="2">
        <v>4.75</v>
      </c>
      <c r="K35">
        <v>2.39</v>
      </c>
      <c r="L35">
        <v>1.19</v>
      </c>
      <c r="M35">
        <v>0.68400000000000005</v>
      </c>
      <c r="N35">
        <v>0.57499999999999996</v>
      </c>
      <c r="O35">
        <v>1.085</v>
      </c>
    </row>
    <row r="36" spans="1:15">
      <c r="A36" s="1"/>
      <c r="B36" t="s">
        <v>8</v>
      </c>
      <c r="C36">
        <v>4.75</v>
      </c>
      <c r="D36">
        <v>2.37</v>
      </c>
      <c r="E36">
        <v>1.19</v>
      </c>
      <c r="F36">
        <v>0.68</v>
      </c>
      <c r="G36">
        <v>0.56999999999999995</v>
      </c>
      <c r="H36">
        <v>1.08</v>
      </c>
      <c r="J36" s="2">
        <v>4.75</v>
      </c>
      <c r="K36">
        <v>2.37</v>
      </c>
      <c r="L36">
        <v>1.1850000000000001</v>
      </c>
      <c r="M36">
        <v>0.68</v>
      </c>
      <c r="N36">
        <v>0.58499999999999996</v>
      </c>
      <c r="O36">
        <v>1.0900000000000001</v>
      </c>
    </row>
    <row r="37" spans="1:15">
      <c r="A37" s="1"/>
      <c r="B37" t="s">
        <v>9</v>
      </c>
      <c r="C37">
        <v>4.75</v>
      </c>
      <c r="D37">
        <v>2.4</v>
      </c>
      <c r="E37">
        <v>1.19</v>
      </c>
      <c r="F37">
        <v>0.68</v>
      </c>
      <c r="G37">
        <v>0.56999999999999995</v>
      </c>
      <c r="H37">
        <v>1.07</v>
      </c>
      <c r="J37" s="2">
        <v>4.7699999999999996</v>
      </c>
      <c r="K37">
        <v>2.37</v>
      </c>
      <c r="L37">
        <v>1.19</v>
      </c>
      <c r="M37">
        <v>0.68100000000000005</v>
      </c>
      <c r="N37">
        <v>0.57999999999999996</v>
      </c>
      <c r="O37">
        <v>1.085</v>
      </c>
    </row>
    <row r="38" spans="1:15">
      <c r="A38" s="1"/>
      <c r="B38" t="s">
        <v>10</v>
      </c>
      <c r="C38">
        <f t="shared" ref="C38:H38" si="0">SUM(C35:C37)/3</f>
        <v>4.7433333333333332</v>
      </c>
      <c r="D38">
        <f t="shared" si="0"/>
        <v>2.3866666666666667</v>
      </c>
      <c r="E38">
        <f t="shared" si="0"/>
        <v>1.1866666666666668</v>
      </c>
      <c r="F38">
        <f t="shared" si="0"/>
        <v>0.68</v>
      </c>
      <c r="G38">
        <f t="shared" si="0"/>
        <v>0.57333333333333325</v>
      </c>
      <c r="H38">
        <f t="shared" si="0"/>
        <v>1.0766666666666669</v>
      </c>
      <c r="J38" s="2">
        <f t="shared" ref="J38:O38" si="1">SUM(J35:J37)/3</f>
        <v>4.7566666666666668</v>
      </c>
      <c r="K38">
        <f t="shared" si="1"/>
        <v>2.3766666666666665</v>
      </c>
      <c r="L38">
        <f t="shared" si="1"/>
        <v>1.1883333333333332</v>
      </c>
      <c r="M38">
        <f t="shared" si="1"/>
        <v>0.68166666666666664</v>
      </c>
      <c r="N38">
        <f t="shared" si="1"/>
        <v>0.57999999999999996</v>
      </c>
      <c r="O38">
        <f t="shared" si="1"/>
        <v>1.0866666666666667</v>
      </c>
    </row>
    <row r="39" spans="1:15">
      <c r="A39" s="1"/>
      <c r="B39" t="s">
        <v>11</v>
      </c>
      <c r="C39"/>
      <c r="D39" s="4">
        <f>C38/D38</f>
        <v>1.9874301675977653</v>
      </c>
      <c r="E39" s="4">
        <f>C38/E38</f>
        <v>3.9971910112359548</v>
      </c>
      <c r="F39" s="4">
        <f>C38/F38</f>
        <v>6.9754901960784306</v>
      </c>
      <c r="G39" s="4">
        <f>C38/G38</f>
        <v>8.2732558139534884</v>
      </c>
      <c r="H39" s="4">
        <f>C38/H38</f>
        <v>4.405572755417956</v>
      </c>
      <c r="J39" s="2">
        <v>1</v>
      </c>
      <c r="K39" s="4">
        <f>J38/K38</f>
        <v>2.0014025245441798</v>
      </c>
      <c r="L39" s="4">
        <f>J38/L38</f>
        <v>4.0028050490883595</v>
      </c>
      <c r="M39" s="4">
        <f>J38/M38</f>
        <v>6.9779951100244499</v>
      </c>
      <c r="N39" s="4">
        <f>J38/N38</f>
        <v>8.2011494252873565</v>
      </c>
      <c r="O39" s="4">
        <f>J38/O38</f>
        <v>4.3773006134969323</v>
      </c>
    </row>
    <row r="40" spans="1:15">
      <c r="A40" s="1"/>
      <c r="B40"/>
      <c r="C40"/>
      <c r="D40"/>
      <c r="E40"/>
      <c r="F40"/>
      <c r="G40"/>
      <c r="H40"/>
      <c r="J40"/>
      <c r="K40"/>
      <c r="L40"/>
      <c r="M40"/>
      <c r="N40"/>
      <c r="O40"/>
    </row>
    <row r="41" spans="1:15">
      <c r="A41" s="5" t="s">
        <v>12</v>
      </c>
      <c r="B41"/>
      <c r="C41"/>
      <c r="D41"/>
      <c r="E41"/>
      <c r="F41"/>
      <c r="G41"/>
      <c r="H41"/>
      <c r="J41"/>
      <c r="K41"/>
      <c r="L41"/>
      <c r="M41"/>
      <c r="N41"/>
      <c r="O41"/>
    </row>
    <row r="42" spans="1:15">
      <c r="A42" s="1"/>
      <c r="B42" t="s">
        <v>7</v>
      </c>
      <c r="C42">
        <v>4.76</v>
      </c>
      <c r="D42">
        <v>4.7600800000000003</v>
      </c>
      <c r="E42">
        <v>4.7548199999999996</v>
      </c>
      <c r="F42">
        <v>4.6911699999999996</v>
      </c>
      <c r="G42">
        <v>9.2650000000000006</v>
      </c>
      <c r="H42">
        <v>34.458970000000001</v>
      </c>
      <c r="J42" s="2">
        <v>4.75</v>
      </c>
      <c r="K42">
        <v>2.37</v>
      </c>
      <c r="L42">
        <v>1.1850000000000001</v>
      </c>
      <c r="M42">
        <v>0.59</v>
      </c>
      <c r="N42">
        <v>0.59</v>
      </c>
      <c r="O42">
        <v>1.0900000000000001</v>
      </c>
    </row>
    <row r="43" spans="1:15">
      <c r="A43" s="1"/>
      <c r="B43" t="s">
        <v>8</v>
      </c>
      <c r="C43">
        <v>4.75</v>
      </c>
      <c r="D43">
        <v>4.7388500000000002</v>
      </c>
      <c r="E43">
        <v>4.7567599999999999</v>
      </c>
      <c r="F43">
        <v>4.6910100000000003</v>
      </c>
      <c r="G43">
        <v>9.3768999999999991</v>
      </c>
      <c r="H43">
        <v>34.42</v>
      </c>
      <c r="J43" s="2">
        <v>4.75</v>
      </c>
      <c r="K43">
        <v>2.375</v>
      </c>
      <c r="L43">
        <v>1.1850000000000001</v>
      </c>
      <c r="M43">
        <v>0.593333</v>
      </c>
      <c r="N43">
        <v>0.58499999999999996</v>
      </c>
      <c r="O43">
        <v>1.085</v>
      </c>
    </row>
    <row r="44" spans="1:15">
      <c r="A44" s="1"/>
      <c r="B44" t="s">
        <v>9</v>
      </c>
      <c r="C44">
        <v>4.76</v>
      </c>
      <c r="D44">
        <v>4.7498199999999997</v>
      </c>
      <c r="E44">
        <v>4.7137500000000001</v>
      </c>
      <c r="F44">
        <v>4.6203000000000003</v>
      </c>
      <c r="G44">
        <v>9.2245000000000008</v>
      </c>
      <c r="H44">
        <v>34.380000000000003</v>
      </c>
      <c r="J44" s="2">
        <v>4.74</v>
      </c>
      <c r="K44">
        <v>2.38</v>
      </c>
      <c r="L44">
        <v>1.18</v>
      </c>
      <c r="M44">
        <v>0.59</v>
      </c>
      <c r="N44">
        <v>0.59</v>
      </c>
      <c r="O44">
        <v>1.1000000000000001</v>
      </c>
    </row>
    <row r="45" spans="1:15">
      <c r="A45" s="1"/>
      <c r="B45" t="s">
        <v>10</v>
      </c>
      <c r="C45">
        <f t="shared" ref="C45:H45" si="2">SUM(C42:C44)/3</f>
        <v>4.7566666666666668</v>
      </c>
      <c r="D45">
        <f t="shared" si="2"/>
        <v>4.7495833333333337</v>
      </c>
      <c r="E45">
        <f t="shared" si="2"/>
        <v>4.7417766666666665</v>
      </c>
      <c r="F45">
        <f t="shared" si="2"/>
        <v>4.6674933333333337</v>
      </c>
      <c r="G45">
        <f t="shared" si="2"/>
        <v>9.2888000000000002</v>
      </c>
      <c r="H45">
        <f t="shared" si="2"/>
        <v>34.419656666666668</v>
      </c>
      <c r="J45" s="2">
        <f t="shared" ref="J45:O45" si="3">SUM(J42:J44)/3</f>
        <v>4.746666666666667</v>
      </c>
      <c r="K45">
        <f t="shared" si="3"/>
        <v>2.375</v>
      </c>
      <c r="L45">
        <f t="shared" si="3"/>
        <v>1.1833333333333333</v>
      </c>
      <c r="M45">
        <f t="shared" si="3"/>
        <v>0.59111100000000005</v>
      </c>
      <c r="N45">
        <f t="shared" si="3"/>
        <v>0.58833333333333326</v>
      </c>
      <c r="O45">
        <f t="shared" si="3"/>
        <v>1.0916666666666666</v>
      </c>
    </row>
    <row r="46" spans="1:15">
      <c r="A46" s="1"/>
      <c r="B46" t="s">
        <v>15</v>
      </c>
      <c r="C46"/>
      <c r="D46">
        <f>D45/2</f>
        <v>2.3747916666666669</v>
      </c>
      <c r="E46">
        <f>E45/4</f>
        <v>1.1854441666666666</v>
      </c>
      <c r="F46">
        <f>F45/8</f>
        <v>0.58343666666666671</v>
      </c>
      <c r="G46">
        <f>G45/16</f>
        <v>0.58055000000000001</v>
      </c>
      <c r="H46">
        <f>H45/32</f>
        <v>1.0756142708333334</v>
      </c>
      <c r="J46"/>
      <c r="K46"/>
      <c r="L46"/>
      <c r="M46"/>
      <c r="N46"/>
      <c r="O46"/>
    </row>
    <row r="47" spans="1:15">
      <c r="A47" s="1"/>
      <c r="B47" s="6" t="s">
        <v>11</v>
      </c>
      <c r="C47" s="4"/>
      <c r="D47" s="4">
        <f>C45/D46</f>
        <v>2.0029827177822614</v>
      </c>
      <c r="E47" s="4">
        <f>C45/E46</f>
        <v>4.0125606927923645</v>
      </c>
      <c r="F47" s="4">
        <f>C45/F46</f>
        <v>8.1528414966491649</v>
      </c>
      <c r="G47" s="4">
        <f>C45/G46</f>
        <v>8.1933798409554157</v>
      </c>
      <c r="H47" s="4">
        <f>C45/H46</f>
        <v>4.4222792460548463</v>
      </c>
      <c r="J47" s="2">
        <v>1</v>
      </c>
      <c r="K47" s="4">
        <f>J45/K45</f>
        <v>1.9985964912280703</v>
      </c>
      <c r="L47" s="4">
        <f>J45/L45</f>
        <v>4.0112676056338028</v>
      </c>
      <c r="M47" s="4">
        <f>J45/M45</f>
        <v>8.030076697382837</v>
      </c>
      <c r="N47" s="4">
        <f>J45/N45</f>
        <v>8.0679886685552429</v>
      </c>
      <c r="O47" s="4">
        <f>J45/O45</f>
        <v>4.3480916030534358</v>
      </c>
    </row>
    <row r="48" spans="1:15">
      <c r="A48" s="1"/>
      <c r="B48"/>
      <c r="C48"/>
      <c r="D48"/>
      <c r="E48"/>
      <c r="F48"/>
      <c r="G48"/>
      <c r="H48"/>
      <c r="J48"/>
      <c r="K48"/>
      <c r="L48"/>
      <c r="M48"/>
      <c r="N48"/>
      <c r="O48"/>
    </row>
    <row r="49" spans="1:15">
      <c r="A49" s="1" t="s">
        <v>13</v>
      </c>
      <c r="B49"/>
      <c r="C49"/>
      <c r="D49"/>
      <c r="E49"/>
      <c r="F49"/>
      <c r="G49"/>
      <c r="H49"/>
      <c r="J49"/>
      <c r="K49"/>
      <c r="L49"/>
      <c r="M49"/>
      <c r="N49"/>
      <c r="O49"/>
    </row>
    <row r="50" spans="1:15">
      <c r="B50" s="7" t="s">
        <v>7</v>
      </c>
      <c r="C50" s="2">
        <v>4.75</v>
      </c>
      <c r="D50">
        <v>2.39</v>
      </c>
      <c r="E50">
        <v>1.21</v>
      </c>
      <c r="F50">
        <v>0.69</v>
      </c>
      <c r="G50">
        <v>0.42</v>
      </c>
      <c r="H50">
        <v>0.68</v>
      </c>
      <c r="J50" s="2">
        <v>4.7699999999999996</v>
      </c>
      <c r="K50">
        <v>2.3849999999999998</v>
      </c>
      <c r="L50">
        <v>1.2</v>
      </c>
      <c r="M50">
        <v>0.68</v>
      </c>
      <c r="N50">
        <v>0.442</v>
      </c>
      <c r="O50">
        <v>0.69399999999999995</v>
      </c>
    </row>
    <row r="51" spans="1:15">
      <c r="B51" s="7" t="s">
        <v>8</v>
      </c>
      <c r="C51" s="2">
        <v>4.74</v>
      </c>
      <c r="D51">
        <v>2.39</v>
      </c>
      <c r="E51">
        <v>1.21</v>
      </c>
      <c r="F51">
        <v>0.68</v>
      </c>
      <c r="G51">
        <v>0.42</v>
      </c>
      <c r="H51">
        <v>0.68</v>
      </c>
      <c r="J51" s="2">
        <v>4.74</v>
      </c>
      <c r="K51">
        <v>2.3849999999999998</v>
      </c>
      <c r="L51">
        <v>1.23</v>
      </c>
      <c r="M51">
        <v>0.68</v>
      </c>
      <c r="N51">
        <v>0.436</v>
      </c>
      <c r="O51">
        <v>0.69</v>
      </c>
    </row>
    <row r="52" spans="1:15">
      <c r="B52" s="7" t="s">
        <v>9</v>
      </c>
      <c r="C52" s="2">
        <v>4.75</v>
      </c>
      <c r="D52">
        <v>2.38</v>
      </c>
      <c r="E52">
        <v>1.21</v>
      </c>
      <c r="F52">
        <v>0.68</v>
      </c>
      <c r="G52">
        <v>0.42</v>
      </c>
      <c r="H52">
        <v>0.68</v>
      </c>
      <c r="J52" s="2">
        <v>4.76</v>
      </c>
      <c r="K52">
        <v>2.39</v>
      </c>
      <c r="L52">
        <v>1.2</v>
      </c>
      <c r="M52">
        <v>0.69</v>
      </c>
      <c r="N52">
        <v>0.44</v>
      </c>
      <c r="O52">
        <v>0.69</v>
      </c>
    </row>
    <row r="53" spans="1:15">
      <c r="B53" s="7" t="s">
        <v>10</v>
      </c>
      <c r="C53" s="2">
        <f t="shared" ref="C53:H53" si="4">SUM(C50:C52)/3</f>
        <v>4.746666666666667</v>
      </c>
      <c r="D53">
        <f t="shared" si="4"/>
        <v>2.3866666666666667</v>
      </c>
      <c r="E53">
        <f t="shared" si="4"/>
        <v>1.21</v>
      </c>
      <c r="F53">
        <f t="shared" si="4"/>
        <v>0.68333333333333346</v>
      </c>
      <c r="G53">
        <f t="shared" si="4"/>
        <v>0.42</v>
      </c>
      <c r="H53">
        <f t="shared" si="4"/>
        <v>0.68</v>
      </c>
      <c r="J53" s="2">
        <f t="shared" ref="J53:O53" si="5">SUM(J50:J52)/3</f>
        <v>4.7566666666666668</v>
      </c>
      <c r="K53">
        <f t="shared" si="5"/>
        <v>2.3866666666666667</v>
      </c>
      <c r="L53">
        <f t="shared" si="5"/>
        <v>1.21</v>
      </c>
      <c r="M53">
        <f t="shared" si="5"/>
        <v>0.68333333333333324</v>
      </c>
      <c r="N53">
        <f t="shared" si="5"/>
        <v>0.43933333333333335</v>
      </c>
      <c r="O53">
        <f t="shared" si="5"/>
        <v>0.69133333333333324</v>
      </c>
    </row>
    <row r="54" spans="1:15">
      <c r="B54" s="7" t="s">
        <v>11</v>
      </c>
      <c r="D54" s="4">
        <f>C53/D53</f>
        <v>1.9888268156424582</v>
      </c>
      <c r="E54" s="4">
        <f>C53/E53</f>
        <v>3.9228650137741052</v>
      </c>
      <c r="F54" s="4">
        <f>C53/F53</f>
        <v>6.9463414634146332</v>
      </c>
      <c r="G54" s="4">
        <f>C53/G53</f>
        <v>11.301587301587302</v>
      </c>
      <c r="H54" s="4">
        <f>C53/H53</f>
        <v>6.9803921568627452</v>
      </c>
      <c r="J54" s="2">
        <v>1</v>
      </c>
      <c r="K54" s="4">
        <f>J53/K53</f>
        <v>1.9930167597765363</v>
      </c>
      <c r="L54" s="4">
        <f>J53/L53</f>
        <v>3.9311294765840223</v>
      </c>
      <c r="M54" s="4">
        <f>J53/M53</f>
        <v>6.9609756097560984</v>
      </c>
      <c r="N54" s="4">
        <f>J53/N53</f>
        <v>10.827010622154781</v>
      </c>
      <c r="O54" s="4">
        <f>J53/O53</f>
        <v>6.8804243008678894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2015-01-25T21:26:57Z</dcterms:created>
  <dcterms:modified xsi:type="dcterms:W3CDTF">2015-01-25T21:28:57Z</dcterms:modified>
</cp:coreProperties>
</file>