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nys\Documents\research\images\chosen_imgs\"/>
    </mc:Choice>
  </mc:AlternateContent>
  <xr:revisionPtr revIDLastSave="0" documentId="13_ncr:1_{5C089871-3B6A-40C1-AE47-39C55941BD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 a="1"/>
  <c r="F43" i="1" s="1"/>
  <c r="H27" i="1"/>
  <c r="I27" i="1"/>
  <c r="I2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E4" i="1" a="1"/>
  <c r="E4" i="1" s="1"/>
  <c r="F4" i="1" s="1"/>
  <c r="G4" i="1" s="1"/>
  <c r="H4" i="1" l="1"/>
  <c r="F23" i="1"/>
  <c r="F6" i="1"/>
  <c r="F15" i="1"/>
  <c r="F18" i="1"/>
  <c r="F14" i="1"/>
  <c r="F12" i="1"/>
  <c r="F11" i="1"/>
  <c r="F10" i="1"/>
  <c r="F25" i="1"/>
  <c r="F9" i="1"/>
  <c r="F24" i="1"/>
  <c r="F8" i="1"/>
  <c r="F7" i="1"/>
  <c r="F21" i="1"/>
  <c r="F5" i="1"/>
  <c r="F13" i="1"/>
  <c r="F22" i="1"/>
  <c r="F20" i="1"/>
  <c r="F17" i="1"/>
  <c r="F19" i="1"/>
  <c r="F16" i="1"/>
  <c r="G12" i="1" l="1"/>
  <c r="H12" i="1"/>
  <c r="G21" i="1"/>
  <c r="H21" i="1"/>
  <c r="G24" i="1"/>
  <c r="H24" i="1"/>
  <c r="G11" i="1"/>
  <c r="H11" i="1"/>
  <c r="G19" i="1"/>
  <c r="H19" i="1"/>
  <c r="G20" i="1"/>
  <c r="H20" i="1"/>
  <c r="G6" i="1"/>
  <c r="H6" i="1"/>
  <c r="G7" i="1"/>
  <c r="H7" i="1"/>
  <c r="G10" i="1"/>
  <c r="H10" i="1"/>
  <c r="G18" i="1"/>
  <c r="H18" i="1"/>
  <c r="G22" i="1"/>
  <c r="H22" i="1"/>
  <c r="G23" i="1"/>
  <c r="H23" i="1"/>
  <c r="G5" i="1"/>
  <c r="H5" i="1"/>
  <c r="G8" i="1"/>
  <c r="H8" i="1"/>
  <c r="G9" i="1"/>
  <c r="H9" i="1"/>
  <c r="G25" i="1"/>
  <c r="H25" i="1"/>
  <c r="G16" i="1"/>
  <c r="H16" i="1"/>
  <c r="G14" i="1"/>
  <c r="H14" i="1"/>
  <c r="G17" i="1"/>
  <c r="H17" i="1"/>
  <c r="G15" i="1"/>
  <c r="H15" i="1"/>
  <c r="G13" i="1"/>
  <c r="H13" i="1"/>
  <c r="H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<sst xmlns="http://schemas.openxmlformats.org/spreadsheetml/2006/main" count="11" uniqueCount="8">
  <si>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Pic No.</t>
  </si>
  <si>
    <t>GND Truth</t>
  </si>
  <si>
    <t>Algorithm</t>
  </si>
  <si>
    <t>Difference</t>
  </si>
  <si>
    <t>Diff %</t>
  </si>
  <si>
    <t>N/A</t>
  </si>
  <si>
    <t>Sq. Diff</t>
  </si>
  <si>
    <t>Abs.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</si>
</sst>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Sheet1!$D$4:$D$25</c:f>
              <c:numCache>
                <c:formatCode>General</c:formatCode>
                <c:ptCount val="22"/>
                <c:pt idx="0">
                  <c:v>4</c:v>
                </c:pt>
                <c:pt idx="1">
                  <c:v>14</c:v>
                </c:pt>
                <c:pt idx="2">
                  <c:v>43</c:v>
                </c:pt>
                <c:pt idx="3">
                  <c:v>40</c:v>
                </c:pt>
                <c:pt idx="4">
                  <c:v>31</c:v>
                </c:pt>
                <c:pt idx="5">
                  <c:v>44</c:v>
                </c:pt>
                <c:pt idx="6">
                  <c:v>53</c:v>
                </c:pt>
                <c:pt idx="7">
                  <c:v>62</c:v>
                </c:pt>
                <c:pt idx="8">
                  <c:v>50</c:v>
                </c:pt>
                <c:pt idx="9">
                  <c:v>68</c:v>
                </c:pt>
                <c:pt idx="10">
                  <c:v>52</c:v>
                </c:pt>
                <c:pt idx="11">
                  <c:v>53</c:v>
                </c:pt>
                <c:pt idx="12">
                  <c:v>53</c:v>
                </c:pt>
                <c:pt idx="13">
                  <c:v>57</c:v>
                </c:pt>
                <c:pt idx="14">
                  <c:v>56</c:v>
                </c:pt>
                <c:pt idx="15">
                  <c:v>67</c:v>
                </c:pt>
                <c:pt idx="16">
                  <c:v>60</c:v>
                </c:pt>
                <c:pt idx="17">
                  <c:v>61</c:v>
                </c:pt>
                <c:pt idx="18">
                  <c:v>53</c:v>
                </c:pt>
                <c:pt idx="19">
                  <c:v>54</c:v>
                </c:pt>
                <c:pt idx="20">
                  <c:v>54</c:v>
                </c:pt>
                <c:pt idx="21">
                  <c:v>61</c:v>
                </c:pt>
              </c:numCache>
            </c:numRef>
          </c:xVal>
          <c:yVal>
            <c:numRef>
              <c:f>Sheet1!$E$4:$E$25</c:f>
              <c:numCache>
                <c:formatCode>General</c:formatCode>
                <c:ptCount val="22"/>
                <c:pt idx="0">
                  <c:v>10</c:v>
                </c:pt>
                <c:pt idx="1">
                  <c:v>22</c:v>
                </c:pt>
                <c:pt idx="2">
                  <c:v>52</c:v>
                </c:pt>
                <c:pt idx="3">
                  <c:v>43</c:v>
                </c:pt>
                <c:pt idx="4">
                  <c:v>35</c:v>
                </c:pt>
                <c:pt idx="5">
                  <c:v>45</c:v>
                </c:pt>
                <c:pt idx="6">
                  <c:v>55</c:v>
                </c:pt>
                <c:pt idx="7">
                  <c:v>54</c:v>
                </c:pt>
                <c:pt idx="8">
                  <c:v>55</c:v>
                </c:pt>
                <c:pt idx="9">
                  <c:v>63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57</c:v>
                </c:pt>
                <c:pt idx="14">
                  <c:v>59</c:v>
                </c:pt>
                <c:pt idx="15">
                  <c:v>65</c:v>
                </c:pt>
                <c:pt idx="16">
                  <c:v>61</c:v>
                </c:pt>
                <c:pt idx="17">
                  <c:v>63</c:v>
                </c:pt>
                <c:pt idx="18">
                  <c:v>59</c:v>
                </c:pt>
                <c:pt idx="19">
                  <c:v>58</c:v>
                </c:pt>
                <c:pt idx="20">
                  <c:v>52</c:v>
                </c:pt>
                <c:pt idx="21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B-41AD-922F-D4D1A723F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295503"/>
        <c:axId val="809289743"/>
      </c:scatterChart>
      <c:valAx>
        <c:axId val="80929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89743"/>
        <c:crosses val="autoZero"/>
        <c:crossBetween val="midCat"/>
      </c:valAx>
      <c:valAx>
        <c:axId val="8092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9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Sheet1!$D$6:$D$25</c:f>
              <c:numCache>
                <c:formatCode>General</c:formatCode>
                <c:ptCount val="20"/>
                <c:pt idx="0">
                  <c:v>43</c:v>
                </c:pt>
                <c:pt idx="1">
                  <c:v>40</c:v>
                </c:pt>
                <c:pt idx="2">
                  <c:v>31</c:v>
                </c:pt>
                <c:pt idx="3">
                  <c:v>44</c:v>
                </c:pt>
                <c:pt idx="4">
                  <c:v>53</c:v>
                </c:pt>
                <c:pt idx="5">
                  <c:v>62</c:v>
                </c:pt>
                <c:pt idx="6">
                  <c:v>50</c:v>
                </c:pt>
                <c:pt idx="7">
                  <c:v>68</c:v>
                </c:pt>
                <c:pt idx="8">
                  <c:v>52</c:v>
                </c:pt>
                <c:pt idx="9">
                  <c:v>53</c:v>
                </c:pt>
                <c:pt idx="10">
                  <c:v>53</c:v>
                </c:pt>
                <c:pt idx="11">
                  <c:v>57</c:v>
                </c:pt>
                <c:pt idx="12">
                  <c:v>56</c:v>
                </c:pt>
                <c:pt idx="13">
                  <c:v>67</c:v>
                </c:pt>
                <c:pt idx="14">
                  <c:v>60</c:v>
                </c:pt>
                <c:pt idx="15">
                  <c:v>61</c:v>
                </c:pt>
                <c:pt idx="16">
                  <c:v>53</c:v>
                </c:pt>
                <c:pt idx="17">
                  <c:v>54</c:v>
                </c:pt>
                <c:pt idx="18">
                  <c:v>54</c:v>
                </c:pt>
                <c:pt idx="19">
                  <c:v>61</c:v>
                </c:pt>
              </c:numCache>
            </c:numRef>
          </c:xVal>
          <c:yVal>
            <c:numRef>
              <c:f>Sheet1!$E$6:$E$25</c:f>
              <c:numCache>
                <c:formatCode>General</c:formatCode>
                <c:ptCount val="20"/>
                <c:pt idx="0">
                  <c:v>52</c:v>
                </c:pt>
                <c:pt idx="1">
                  <c:v>43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54</c:v>
                </c:pt>
                <c:pt idx="6">
                  <c:v>55</c:v>
                </c:pt>
                <c:pt idx="7">
                  <c:v>63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57</c:v>
                </c:pt>
                <c:pt idx="12">
                  <c:v>59</c:v>
                </c:pt>
                <c:pt idx="13">
                  <c:v>65</c:v>
                </c:pt>
                <c:pt idx="14">
                  <c:v>61</c:v>
                </c:pt>
                <c:pt idx="15">
                  <c:v>63</c:v>
                </c:pt>
                <c:pt idx="16">
                  <c:v>59</c:v>
                </c:pt>
                <c:pt idx="17">
                  <c:v>58</c:v>
                </c:pt>
                <c:pt idx="18">
                  <c:v>52</c:v>
                </c:pt>
                <c:pt idx="1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1-4F0A-8A82-4B9726F45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001471"/>
        <c:axId val="817003391"/>
      </c:scatterChart>
      <c:valAx>
        <c:axId val="81700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03391"/>
        <c:crosses val="autoZero"/>
        <c:crossBetween val="midCat"/>
      </c:valAx>
      <c:valAx>
        <c:axId val="8170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00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407573</xdr:colOff>
      <xdr:row>4</xdr:row>
      <xdr:rowOff>94214</xdr:rowOff>
    </xdr:from>
    <xdr:to>
      <xdr:col>18</xdr:col>
      <xdr:colOff>212931</xdr:colOff>
      <xdr:row>19</xdr:row>
      <xdr:rowOff>149777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13CAD-D7B7-2512-713D-9EB8A2025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504723</xdr:colOff>
      <xdr:row>21</xdr:row>
      <xdr:rowOff>101152</xdr:rowOff>
    </xdr:from>
    <xdr:to>
      <xdr:col>18</xdr:col>
      <xdr:colOff>191018</xdr:colOff>
      <xdr:row>36</xdr:row>
      <xdr:rowOff>105913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B7412-1229-11CF-300A-2FB5B3105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A43"/>
  <sheetViews>
    <sheetView tabSelected="1" topLeftCell="C1" zoomScale="115" zoomScaleNormal="115" workbookViewId="0">
      <selection activeCell="U22" sqref="U22"/>
    </sheetView>
  </sheetViews>
  <sheetFormatPr defaultRowHeight="14.5" x14ac:dyDescent="0.35"/>
  <cols>
    <col min="4" max="4" width="9.6328125" bestFit="1" customWidth="1"/>
    <col min="5" max="5" width="9" bestFit="1" customWidth="1"/>
    <col min="6" max="6" width="9.453125" bestFit="1" customWidth="1"/>
  </cols>
  <sheetData>
    <row r="2" spans="3:9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6</v>
      </c>
      <c r="I2" t="s">
        <v>7</v>
      </c>
    </row>
    <row r="3" spans="3:9" x14ac:dyDescent="0.35">
      <c r="C3">
        <v>1</v>
      </c>
      <c r="D3" t="s">
        <v>5</v>
      </c>
      <c r="E3" t="s">
        <v>5</v>
      </c>
      <c r="F3" t="s">
        <v>5</v>
      </c>
      <c r="G3" t="s">
        <v>5</v>
      </c>
    </row>
    <row r="4" spans="3:9" x14ac:dyDescent="0.35">
      <c r="C4">
        <v>2</v>
      </c>
      <c r="D4">
        <v>4</v>
      </c>
      <c r="E4" cm="1">
        <f t="array" ref="E4:E25">TRANSPOSE(C30:X30)</f>
        <v>10</v>
      </c>
      <c r="F4">
        <f>E4-D4</f>
        <v>6</v>
      </c>
      <c r="G4" s="1">
        <f>F4/D4</f>
        <v>1.5</v>
      </c>
      <c r="H4">
        <f>F4^2</f>
        <v>36</v>
      </c>
      <c r="I4">
        <f>ABS(F4)</f>
        <v>6</v>
      </c>
    </row>
    <row r="5" spans="3:9" x14ac:dyDescent="0.35">
      <c r="C5">
        <v>3</v>
      </c>
      <c r="D5">
        <v>14</v>
      </c>
      <c r="E5">
        <v>22</v>
      </c>
      <c r="F5">
        <f t="shared" ref="F5:F25" si="0">E5-D5</f>
        <v>8</v>
      </c>
      <c r="G5" s="1">
        <f t="shared" ref="G5:G25" si="1">F5/D5</f>
        <v>0.5714285714285714</v>
      </c>
      <c r="H5">
        <f t="shared" ref="H5:H25" si="2">F5^2</f>
        <v>64</v>
      </c>
      <c r="I5">
        <f t="shared" ref="I5:I25" si="3">ABS(F5)</f>
        <v>8</v>
      </c>
    </row>
    <row r="6" spans="3:9" x14ac:dyDescent="0.35">
      <c r="C6">
        <v>4</v>
      </c>
      <c r="D6">
        <v>43</v>
      </c>
      <c r="E6">
        <v>52</v>
      </c>
      <c r="F6">
        <f t="shared" si="0"/>
        <v>9</v>
      </c>
      <c r="G6" s="1">
        <f t="shared" si="1"/>
        <v>0.20930232558139536</v>
      </c>
      <c r="H6">
        <f t="shared" si="2"/>
        <v>81</v>
      </c>
      <c r="I6">
        <f t="shared" si="3"/>
        <v>9</v>
      </c>
    </row>
    <row r="7" spans="3:9" x14ac:dyDescent="0.35">
      <c r="C7">
        <v>5</v>
      </c>
      <c r="D7">
        <v>40</v>
      </c>
      <c r="E7">
        <v>43</v>
      </c>
      <c r="F7">
        <f t="shared" si="0"/>
        <v>3</v>
      </c>
      <c r="G7" s="1">
        <f t="shared" si="1"/>
        <v>7.4999999999999997E-2</v>
      </c>
      <c r="H7">
        <f t="shared" si="2"/>
        <v>9</v>
      </c>
      <c r="I7">
        <f t="shared" si="3"/>
        <v>3</v>
      </c>
    </row>
    <row r="8" spans="3:9" x14ac:dyDescent="0.35">
      <c r="C8">
        <v>6</v>
      </c>
      <c r="D8">
        <v>31</v>
      </c>
      <c r="E8">
        <v>35</v>
      </c>
      <c r="F8">
        <f t="shared" si="0"/>
        <v>4</v>
      </c>
      <c r="G8" s="1">
        <f t="shared" si="1"/>
        <v>0.12903225806451613</v>
      </c>
      <c r="H8">
        <f t="shared" si="2"/>
        <v>16</v>
      </c>
      <c r="I8">
        <f t="shared" si="3"/>
        <v>4</v>
      </c>
    </row>
    <row r="9" spans="3:9" x14ac:dyDescent="0.35">
      <c r="C9">
        <v>7</v>
      </c>
      <c r="D9">
        <v>44</v>
      </c>
      <c r="E9">
        <v>45</v>
      </c>
      <c r="F9">
        <f t="shared" si="0"/>
        <v>1</v>
      </c>
      <c r="G9" s="1">
        <f t="shared" si="1"/>
        <v>2.2727272727272728E-2</v>
      </c>
      <c r="H9">
        <f t="shared" si="2"/>
        <v>1</v>
      </c>
      <c r="I9">
        <f t="shared" si="3"/>
        <v>1</v>
      </c>
    </row>
    <row r="10" spans="3:9" x14ac:dyDescent="0.35">
      <c r="C10">
        <v>8</v>
      </c>
      <c r="D10">
        <v>53</v>
      </c>
      <c r="E10">
        <v>55</v>
      </c>
      <c r="F10">
        <f t="shared" si="0"/>
        <v>2</v>
      </c>
      <c r="G10" s="1">
        <f t="shared" si="1"/>
        <v>3.7735849056603772E-2</v>
      </c>
      <c r="H10">
        <f t="shared" si="2"/>
        <v>4</v>
      </c>
      <c r="I10">
        <f t="shared" si="3"/>
        <v>2</v>
      </c>
    </row>
    <row r="11" spans="3:9" x14ac:dyDescent="0.35">
      <c r="C11">
        <v>9</v>
      </c>
      <c r="D11">
        <v>62</v>
      </c>
      <c r="E11">
        <v>54</v>
      </c>
      <c r="F11">
        <f t="shared" si="0"/>
        <v>-8</v>
      </c>
      <c r="G11" s="1">
        <f t="shared" si="1"/>
        <v>-0.12903225806451613</v>
      </c>
      <c r="H11">
        <f t="shared" si="2"/>
        <v>64</v>
      </c>
      <c r="I11">
        <f t="shared" si="3"/>
        <v>8</v>
      </c>
    </row>
    <row r="12" spans="3:9" x14ac:dyDescent="0.35">
      <c r="C12">
        <v>10</v>
      </c>
      <c r="D12">
        <v>50</v>
      </c>
      <c r="E12">
        <v>55</v>
      </c>
      <c r="F12">
        <f t="shared" si="0"/>
        <v>5</v>
      </c>
      <c r="G12" s="1">
        <f t="shared" si="1"/>
        <v>0.1</v>
      </c>
      <c r="H12">
        <f t="shared" si="2"/>
        <v>25</v>
      </c>
      <c r="I12">
        <f t="shared" si="3"/>
        <v>5</v>
      </c>
    </row>
    <row r="13" spans="3:9" x14ac:dyDescent="0.35">
      <c r="C13">
        <v>11</v>
      </c>
      <c r="D13">
        <v>68</v>
      </c>
      <c r="E13">
        <v>63</v>
      </c>
      <c r="F13">
        <f t="shared" si="0"/>
        <v>-5</v>
      </c>
      <c r="G13" s="1">
        <f t="shared" si="1"/>
        <v>-7.3529411764705885E-2</v>
      </c>
      <c r="H13">
        <f t="shared" si="2"/>
        <v>25</v>
      </c>
      <c r="I13">
        <f t="shared" si="3"/>
        <v>5</v>
      </c>
    </row>
    <row r="14" spans="3:9" x14ac:dyDescent="0.35">
      <c r="C14">
        <v>12</v>
      </c>
      <c r="D14">
        <v>52</v>
      </c>
      <c r="E14">
        <v>52</v>
      </c>
      <c r="F14">
        <f t="shared" si="0"/>
        <v>0</v>
      </c>
      <c r="G14" s="1">
        <f t="shared" si="1"/>
        <v>0</v>
      </c>
      <c r="H14">
        <f t="shared" si="2"/>
        <v>0</v>
      </c>
      <c r="I14">
        <f t="shared" si="3"/>
        <v>0</v>
      </c>
    </row>
    <row r="15" spans="3:9" x14ac:dyDescent="0.35">
      <c r="C15">
        <v>13</v>
      </c>
      <c r="D15">
        <v>53</v>
      </c>
      <c r="E15">
        <v>52</v>
      </c>
      <c r="F15">
        <f t="shared" si="0"/>
        <v>-1</v>
      </c>
      <c r="G15" s="1">
        <f t="shared" si="1"/>
        <v>-1.8867924528301886E-2</v>
      </c>
      <c r="H15">
        <f t="shared" si="2"/>
        <v>1</v>
      </c>
      <c r="I15">
        <f t="shared" si="3"/>
        <v>1</v>
      </c>
    </row>
    <row r="16" spans="3:9" x14ac:dyDescent="0.35">
      <c r="C16">
        <v>14</v>
      </c>
      <c r="D16">
        <v>53</v>
      </c>
      <c r="E16">
        <v>52</v>
      </c>
      <c r="F16">
        <f t="shared" si="0"/>
        <v>-1</v>
      </c>
      <c r="G16" s="1">
        <f t="shared" si="1"/>
        <v>-1.8867924528301886E-2</v>
      </c>
      <c r="H16">
        <f t="shared" si="2"/>
        <v>1</v>
      </c>
      <c r="I16">
        <f t="shared" si="3"/>
        <v>1</v>
      </c>
    </row>
    <row r="17" spans="3:24" x14ac:dyDescent="0.35">
      <c r="C17">
        <v>15</v>
      </c>
      <c r="D17">
        <v>57</v>
      </c>
      <c r="E17">
        <v>57</v>
      </c>
      <c r="F17">
        <f t="shared" si="0"/>
        <v>0</v>
      </c>
      <c r="G17" s="1">
        <f t="shared" si="1"/>
        <v>0</v>
      </c>
      <c r="H17">
        <f t="shared" si="2"/>
        <v>0</v>
      </c>
      <c r="I17">
        <f t="shared" si="3"/>
        <v>0</v>
      </c>
    </row>
    <row r="18" spans="3:24" x14ac:dyDescent="0.35">
      <c r="C18">
        <v>16</v>
      </c>
      <c r="D18">
        <v>56</v>
      </c>
      <c r="E18">
        <v>59</v>
      </c>
      <c r="F18">
        <f t="shared" si="0"/>
        <v>3</v>
      </c>
      <c r="G18" s="1">
        <f t="shared" si="1"/>
        <v>5.3571428571428568E-2</v>
      </c>
      <c r="H18">
        <f t="shared" si="2"/>
        <v>9</v>
      </c>
      <c r="I18">
        <f t="shared" si="3"/>
        <v>3</v>
      </c>
    </row>
    <row r="19" spans="3:24" x14ac:dyDescent="0.35">
      <c r="C19">
        <v>17</v>
      </c>
      <c r="D19">
        <v>67</v>
      </c>
      <c r="E19">
        <v>65</v>
      </c>
      <c r="F19">
        <f t="shared" si="0"/>
        <v>-2</v>
      </c>
      <c r="G19" s="1">
        <f t="shared" si="1"/>
        <v>-2.9850746268656716E-2</v>
      </c>
      <c r="H19">
        <f t="shared" si="2"/>
        <v>4</v>
      </c>
      <c r="I19">
        <f t="shared" si="3"/>
        <v>2</v>
      </c>
    </row>
    <row r="20" spans="3:24" x14ac:dyDescent="0.35">
      <c r="C20">
        <v>18</v>
      </c>
      <c r="D20">
        <v>60</v>
      </c>
      <c r="E20">
        <v>61</v>
      </c>
      <c r="F20">
        <f t="shared" si="0"/>
        <v>1</v>
      </c>
      <c r="G20" s="1">
        <f t="shared" si="1"/>
        <v>1.6666666666666666E-2</v>
      </c>
      <c r="H20">
        <f t="shared" si="2"/>
        <v>1</v>
      </c>
      <c r="I20">
        <f t="shared" si="3"/>
        <v>1</v>
      </c>
    </row>
    <row r="21" spans="3:24" x14ac:dyDescent="0.35">
      <c r="C21">
        <v>19</v>
      </c>
      <c r="D21">
        <v>61</v>
      </c>
      <c r="E21">
        <v>63</v>
      </c>
      <c r="F21">
        <f t="shared" si="0"/>
        <v>2</v>
      </c>
      <c r="G21" s="1">
        <f t="shared" si="1"/>
        <v>3.2786885245901641E-2</v>
      </c>
      <c r="H21">
        <f t="shared" si="2"/>
        <v>4</v>
      </c>
      <c r="I21">
        <f t="shared" si="3"/>
        <v>2</v>
      </c>
    </row>
    <row r="22" spans="3:24" x14ac:dyDescent="0.35">
      <c r="C22">
        <v>20</v>
      </c>
      <c r="D22">
        <v>53</v>
      </c>
      <c r="E22">
        <v>59</v>
      </c>
      <c r="F22">
        <f t="shared" si="0"/>
        <v>6</v>
      </c>
      <c r="G22" s="1">
        <f t="shared" si="1"/>
        <v>0.11320754716981132</v>
      </c>
      <c r="H22">
        <f t="shared" si="2"/>
        <v>36</v>
      </c>
      <c r="I22">
        <f t="shared" si="3"/>
        <v>6</v>
      </c>
    </row>
    <row r="23" spans="3:24" x14ac:dyDescent="0.35">
      <c r="C23">
        <v>21</v>
      </c>
      <c r="D23">
        <v>54</v>
      </c>
      <c r="E23">
        <v>58</v>
      </c>
      <c r="F23">
        <f t="shared" si="0"/>
        <v>4</v>
      </c>
      <c r="G23" s="1">
        <f t="shared" si="1"/>
        <v>7.407407407407407E-2</v>
      </c>
      <c r="H23">
        <f t="shared" si="2"/>
        <v>16</v>
      </c>
      <c r="I23">
        <f t="shared" si="3"/>
        <v>4</v>
      </c>
    </row>
    <row r="24" spans="3:24" x14ac:dyDescent="0.35">
      <c r="C24">
        <v>22</v>
      </c>
      <c r="D24">
        <v>54</v>
      </c>
      <c r="E24">
        <v>52</v>
      </c>
      <c r="F24">
        <f t="shared" si="0"/>
        <v>-2</v>
      </c>
      <c r="G24" s="1">
        <f t="shared" si="1"/>
        <v>-3.7037037037037035E-2</v>
      </c>
      <c r="H24">
        <f t="shared" si="2"/>
        <v>4</v>
      </c>
      <c r="I24">
        <f t="shared" si="3"/>
        <v>2</v>
      </c>
    </row>
    <row r="25" spans="3:24" x14ac:dyDescent="0.35">
      <c r="C25">
        <v>23</v>
      </c>
      <c r="D25">
        <v>61</v>
      </c>
      <c r="E25">
        <v>62</v>
      </c>
      <c r="F25">
        <f t="shared" si="0"/>
        <v>1</v>
      </c>
      <c r="G25" s="1">
        <f t="shared" si="1"/>
        <v>1.6393442622950821E-2</v>
      </c>
      <c r="H25">
        <f t="shared" si="2"/>
        <v>1</v>
      </c>
      <c r="I25">
        <f t="shared" si="3"/>
        <v>1</v>
      </c>
    </row>
    <row r="26" spans="3:24" x14ac:dyDescent="0.35">
      <c r="H26">
        <f>AVERAGE(H4:H25)</f>
        <v>18.272727272727273</v>
      </c>
      <c r="I26">
        <f>AVERAGE(I4:I25)</f>
        <v>3.3636363636363638</v>
      </c>
    </row>
    <row r="27" spans="3:24" x14ac:dyDescent="0.35">
      <c r="H27">
        <f>_xlfn.STDEV.P(H4:H25)</f>
        <v>23.347536015959562</v>
      </c>
      <c r="I27">
        <f>_xlfn.STDEV.P(I4:I25)</f>
        <v>2.6379305688267105</v>
      </c>
    </row>
    <row r="30" spans="3:24" x14ac:dyDescent="0.35">
      <c r="C30">
        <v>10</v>
      </c>
      <c r="D30">
        <v>22</v>
      </c>
      <c r="E30">
        <v>52</v>
      </c>
      <c r="F30">
        <v>43</v>
      </c>
      <c r="G30">
        <v>35</v>
      </c>
      <c r="H30">
        <v>45</v>
      </c>
      <c r="I30">
        <v>55</v>
      </c>
      <c r="J30">
        <v>54</v>
      </c>
      <c r="K30">
        <v>55</v>
      </c>
      <c r="L30">
        <v>63</v>
      </c>
      <c r="M30">
        <v>52</v>
      </c>
      <c r="N30">
        <v>52</v>
      </c>
      <c r="O30">
        <v>52</v>
      </c>
      <c r="P30">
        <v>57</v>
      </c>
      <c r="Q30">
        <v>59</v>
      </c>
      <c r="R30">
        <v>65</v>
      </c>
      <c r="S30">
        <v>61</v>
      </c>
      <c r="T30">
        <v>63</v>
      </c>
      <c r="U30">
        <v>59</v>
      </c>
      <c r="V30">
        <v>58</v>
      </c>
      <c r="W30">
        <v>52</v>
      </c>
      <c r="X30">
        <v>62</v>
      </c>
    </row>
    <row r="43" spans="6:27" x14ac:dyDescent="0.35">
      <c r="F43" cm="1">
        <f t="array" ref="F43:AA43">TRANSPOSE(D4:D25)</f>
        <v>4</v>
      </c>
      <c r="G43">
        <v>14</v>
      </c>
      <c r="H43">
        <v>43</v>
      </c>
      <c r="I43">
        <v>40</v>
      </c>
      <c r="J43">
        <v>31</v>
      </c>
      <c r="K43">
        <v>44</v>
      </c>
      <c r="L43">
        <v>53</v>
      </c>
      <c r="M43">
        <v>62</v>
      </c>
      <c r="N43">
        <v>50</v>
      </c>
      <c r="O43">
        <v>68</v>
      </c>
      <c r="P43">
        <v>52</v>
      </c>
      <c r="Q43">
        <v>53</v>
      </c>
      <c r="R43">
        <v>53</v>
      </c>
      <c r="S43">
        <v>57</v>
      </c>
      <c r="T43">
        <v>56</v>
      </c>
      <c r="U43">
        <v>67</v>
      </c>
      <c r="V43">
        <v>60</v>
      </c>
      <c r="W43">
        <v>61</v>
      </c>
      <c r="X43">
        <v>53</v>
      </c>
      <c r="Y43">
        <v>54</v>
      </c>
      <c r="Z43">
        <v>54</v>
      </c>
      <c r="AA43">
        <v>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Kefan Song</dc:creator>
  <cp:lastModifiedBy>Song, Kefan</cp:lastModifiedBy>
  <dcterms:created xsi:type="dcterms:W3CDTF">2015-06-05T18:17:20Z</dcterms:created>
  <dcterms:modified xsi:type="dcterms:W3CDTF">2024-07-02T03:06:45Z</dcterms:modified>
</cp:coreProperties>
</file>