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Формула" sheetId="1" r:id="rId4"/>
  </sheets>
</workbook>
</file>

<file path=xl/sharedStrings.xml><?xml version="1.0" encoding="utf-8"?>
<sst xmlns="http://schemas.openxmlformats.org/spreadsheetml/2006/main" uniqueCount="22">
  <si>
    <t>Input data</t>
  </si>
  <si>
    <t>Spec. calculation for Jitsi Videobridge</t>
  </si>
  <si>
    <t>Spec. calculation for jibri</t>
  </si>
  <si>
    <t>Average bitrate per 1 vCPU, Mbit/sec</t>
  </si>
  <si>
    <t>Outgoing bitrate, Mbit/sec</t>
  </si>
  <si>
    <t>Number of GPU</t>
  </si>
  <si>
    <r>
      <rPr>
        <b val="1"/>
        <sz val="12"/>
        <color indexed="8"/>
        <rFont val="Calibri"/>
      </rPr>
      <t>A</t>
    </r>
    <r>
      <rPr>
        <sz val="12"/>
        <color indexed="8"/>
        <rFont val="Calibri"/>
      </rPr>
      <t xml:space="preserve"> - Number of participants that Speakers can see in the grid (number of tiles)</t>
    </r>
  </si>
  <si>
    <t>Incoming bitrate, Mbit/sec</t>
  </si>
  <si>
    <t>Number of vCPU</t>
  </si>
  <si>
    <r>
      <rPr>
        <b val="1"/>
        <sz val="12"/>
        <color indexed="8"/>
        <rFont val="Calibri"/>
      </rPr>
      <t>B</t>
    </r>
    <r>
      <rPr>
        <sz val="12"/>
        <color indexed="8"/>
        <rFont val="Calibri"/>
      </rPr>
      <t xml:space="preserve"> - Number of Listeners</t>
    </r>
  </si>
  <si>
    <t>Number of servers</t>
  </si>
  <si>
    <r>
      <rPr>
        <b val="1"/>
        <sz val="12"/>
        <color indexed="8"/>
        <rFont val="Calibri"/>
      </rPr>
      <t>С</t>
    </r>
    <r>
      <rPr>
        <sz val="12"/>
        <color indexed="8"/>
        <rFont val="Calibri"/>
      </rPr>
      <t xml:space="preserve"> - Number of Speakers</t>
    </r>
  </si>
  <si>
    <t>RAM, GB</t>
  </si>
  <si>
    <r>
      <rPr>
        <b val="1"/>
        <sz val="12"/>
        <color indexed="8"/>
        <rFont val="Calibri"/>
      </rPr>
      <t>D</t>
    </r>
    <r>
      <rPr>
        <sz val="12"/>
        <color indexed="8"/>
        <rFont val="Calibri"/>
      </rPr>
      <t xml:space="preserve"> - Min bitrate Simulcast, Mbit/sec</t>
    </r>
  </si>
  <si>
    <t>HDD, GB</t>
  </si>
  <si>
    <r>
      <rPr>
        <b val="1"/>
        <sz val="12"/>
        <color indexed="8"/>
        <rFont val="Calibri"/>
      </rPr>
      <t>E</t>
    </r>
    <r>
      <rPr>
        <sz val="12"/>
        <color indexed="8"/>
        <rFont val="Calibri"/>
      </rPr>
      <t xml:space="preserve"> - Max bitrate Simulcast, Mbit/sec</t>
    </r>
  </si>
  <si>
    <r>
      <rPr>
        <b val="1"/>
        <sz val="12"/>
        <color indexed="8"/>
        <rFont val="Calibri"/>
      </rPr>
      <t>F</t>
    </r>
    <r>
      <rPr>
        <sz val="12"/>
        <color indexed="8"/>
        <rFont val="Calibri"/>
      </rPr>
      <t xml:space="preserve"> - Number of Listeners that Speakers can see in the big tile</t>
    </r>
  </si>
  <si>
    <t>Number of concurrent sessions</t>
  </si>
  <si>
    <t>Number of simultaneous conferences with that configuration</t>
  </si>
  <si>
    <t>Number of simultaneous recording conferences</t>
  </si>
  <si>
    <t>Number of vCPU per 1 server</t>
  </si>
  <si>
    <t>Number of GPU per 1 server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</si>
</sst>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8"/>
      <name val="Calibri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/>
    </xf>
    <xf numFmtId="0" fontId="3" fillId="2" borderId="2" applyNumberFormat="0" applyFont="1" applyFill="1" applyBorder="1" applyAlignment="1" applyProtection="0">
      <alignment horizontal="center" vertical="center"/>
    </xf>
    <xf numFmtId="0" fontId="0" borderId="3" applyNumberFormat="0" applyFont="1" applyFill="0" applyBorder="1" applyAlignment="1" applyProtection="0">
      <alignment vertical="bottom"/>
    </xf>
    <xf numFmtId="49" fontId="3" fillId="3" borderId="2" applyNumberFormat="1" applyFont="1" applyFill="1" applyBorder="1" applyAlignment="1" applyProtection="0">
      <alignment horizontal="center" vertical="center"/>
    </xf>
    <xf numFmtId="0" fontId="3" fillId="3" borderId="2" applyNumberFormat="0" applyFont="1" applyFill="1" applyBorder="1" applyAlignment="1" applyProtection="0">
      <alignment horizontal="center" vertical="center"/>
    </xf>
    <xf numFmtId="49" fontId="3" fillId="4" borderId="2" applyNumberFormat="1" applyFont="1" applyFill="1" applyBorder="1" applyAlignment="1" applyProtection="0">
      <alignment horizontal="center" vertical="center"/>
    </xf>
    <xf numFmtId="0" fontId="3" fillId="4" borderId="4" applyNumberFormat="0" applyFont="1" applyFill="1" applyBorder="1" applyAlignment="1" applyProtection="0">
      <alignment horizontal="center" vertical="center"/>
    </xf>
    <xf numFmtId="49" fontId="0" fillId="5" borderId="5" applyNumberFormat="1" applyFont="1" applyFill="1" applyBorder="1" applyAlignment="1" applyProtection="0">
      <alignment vertical="center"/>
    </xf>
    <xf numFmtId="0" fontId="0" fillId="6" borderId="5" applyNumberFormat="1" applyFont="1" applyFill="1" applyBorder="1" applyAlignment="1" applyProtection="0">
      <alignment horizontal="center" vertical="center"/>
    </xf>
    <xf numFmtId="0" fontId="0" borderId="6" applyNumberFormat="0" applyFont="1" applyFill="0" applyBorder="1" applyAlignment="1" applyProtection="0">
      <alignment vertical="bottom"/>
    </xf>
    <xf numFmtId="49" fontId="0" fillId="7" borderId="5" applyNumberFormat="1" applyFont="1" applyFill="1" applyBorder="1" applyAlignment="1" applyProtection="0">
      <alignment vertical="center"/>
    </xf>
    <xf numFmtId="0" fontId="3" fillId="6" borderId="5" applyNumberFormat="1" applyFont="1" applyFill="1" applyBorder="1" applyAlignment="1" applyProtection="0">
      <alignment horizontal="center" vertical="center"/>
    </xf>
    <xf numFmtId="49" fontId="0" fillId="8" borderId="5" applyNumberFormat="1" applyFont="1" applyFill="1" applyBorder="1" applyAlignment="1" applyProtection="0">
      <alignment vertical="center"/>
    </xf>
    <xf numFmtId="49" fontId="0" fillId="5" borderId="5" applyNumberFormat="1" applyFont="1" applyFill="1" applyBorder="1" applyAlignment="1" applyProtection="0">
      <alignment vertical="center" wrapText="1"/>
    </xf>
    <xf numFmtId="49" fontId="0" fillId="9" borderId="5" applyNumberFormat="1" applyFont="1" applyFill="1" applyBorder="1" applyAlignment="1" applyProtection="0">
      <alignment vertical="center"/>
    </xf>
    <xf numFmtId="0" fontId="0" borderId="7" applyNumberFormat="0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fbfbf"/>
      <rgbColor rgb="ffaaaaaa"/>
      <rgbColor rgb="ffa9cd90"/>
      <rgbColor rgb="ff9cc2e5"/>
      <rgbColor rgb="fff2f2f2"/>
      <rgbColor rgb="ffffffff"/>
      <rgbColor rgb="ffe2eeda"/>
      <rgbColor rgb="ffdeeaf6"/>
      <rgbColor rgb="ffddebf7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12"/>
  <sheetViews>
    <sheetView workbookViewId="0" showGridLines="0" defaultGridColor="1"/>
  </sheetViews>
  <sheetFormatPr defaultColWidth="10.8333" defaultRowHeight="16" customHeight="1" outlineLevelRow="0" outlineLevelCol="0"/>
  <cols>
    <col min="1" max="1" width="42" style="1" customWidth="1"/>
    <col min="2" max="2" width="10.8516" style="1" customWidth="1"/>
    <col min="3" max="3" width="3" style="1" customWidth="1"/>
    <col min="4" max="4" width="30.3516" style="1" customWidth="1"/>
    <col min="5" max="5" width="12" style="1" customWidth="1"/>
    <col min="6" max="6" width="2.85156" style="1" customWidth="1"/>
    <col min="7" max="7" width="32.6719" style="1" customWidth="1"/>
    <col min="8" max="8" width="10.8516" style="1" customWidth="1"/>
    <col min="9" max="16384" width="10.8516" style="1" customWidth="1"/>
  </cols>
  <sheetData>
    <row r="1" ht="28" customHeight="1">
      <c r="A1" t="s" s="2">
        <v>0</v>
      </c>
      <c r="B1" s="3"/>
      <c r="C1" s="4"/>
      <c r="D1" t="s" s="5">
        <v>1</v>
      </c>
      <c r="E1" s="6"/>
      <c r="F1" s="4"/>
      <c r="G1" t="s" s="7">
        <v>2</v>
      </c>
      <c r="H1" s="8"/>
    </row>
    <row r="2" ht="26" customHeight="1">
      <c r="A2" t="s" s="9">
        <v>3</v>
      </c>
      <c r="B2" s="10">
        <v>72.75</v>
      </c>
      <c r="C2" s="11"/>
      <c r="D2" t="s" s="12">
        <v>4</v>
      </c>
      <c r="E2" s="13">
        <f>$B$4*$B$7*$B$5+$B$5*($B$7*$B$8+$B$3*$B$6)</f>
        <v>47.7</v>
      </c>
      <c r="F2" s="11"/>
      <c r="G2" t="s" s="14">
        <v>5</v>
      </c>
      <c r="H2" s="13">
        <f>ROUNDUP(B10/40,0)</f>
        <v>3</v>
      </c>
    </row>
    <row r="3" ht="56" customHeight="1">
      <c r="A3" t="s" s="15">
        <v>6</v>
      </c>
      <c r="B3" s="10">
        <v>6</v>
      </c>
      <c r="C3" s="11"/>
      <c r="D3" t="s" s="12">
        <v>7</v>
      </c>
      <c r="E3" s="13">
        <f>$B$3*$B$6+$B$5*$B$7+$B$8*$B$7</f>
        <v>4.2</v>
      </c>
      <c r="F3" s="11"/>
      <c r="G3" t="s" s="14">
        <v>8</v>
      </c>
      <c r="H3" s="13">
        <f>ROUNDUP(B10*0.7,0)</f>
        <v>70</v>
      </c>
    </row>
    <row r="4" ht="25" customHeight="1">
      <c r="A4" t="s" s="15">
        <v>9</v>
      </c>
      <c r="B4" s="10">
        <v>30</v>
      </c>
      <c r="C4" s="11"/>
      <c r="D4" t="s" s="12">
        <v>8</v>
      </c>
      <c r="E4" s="13">
        <f>ROUNDUP($B$9*(E2+E3)/$B$2,0)</f>
        <v>11508</v>
      </c>
      <c r="F4" s="11"/>
      <c r="G4" t="s" s="14">
        <v>10</v>
      </c>
      <c r="H4" s="13">
        <f>ROUNDUP(H2/$B$12,0)</f>
        <v>3</v>
      </c>
    </row>
    <row r="5" ht="28" customHeight="1">
      <c r="A5" t="s" s="15">
        <v>11</v>
      </c>
      <c r="B5" s="10">
        <v>1</v>
      </c>
      <c r="C5" s="11"/>
      <c r="D5" t="s" s="12">
        <v>10</v>
      </c>
      <c r="E5" s="13">
        <f>ROUNDUP(E4/$B$11,0)</f>
        <v>144</v>
      </c>
      <c r="F5" s="11"/>
      <c r="G5" t="s" s="16">
        <v>12</v>
      </c>
      <c r="H5" s="13">
        <f>H3*2+H4*8</f>
        <v>164</v>
      </c>
    </row>
    <row r="6" ht="27" customHeight="1">
      <c r="A6" t="s" s="15">
        <v>13</v>
      </c>
      <c r="B6" s="10">
        <v>0.2</v>
      </c>
      <c r="C6" s="11"/>
      <c r="D6" t="s" s="12">
        <v>12</v>
      </c>
      <c r="E6" s="13">
        <f>E4*2+E5*8</f>
        <v>24168</v>
      </c>
      <c r="F6" s="11"/>
      <c r="G6" t="s" s="16">
        <v>14</v>
      </c>
      <c r="H6" s="13">
        <f>H4*8000</f>
        <v>24000</v>
      </c>
    </row>
    <row r="7" ht="25" customHeight="1">
      <c r="A7" t="s" s="15">
        <v>15</v>
      </c>
      <c r="B7" s="10">
        <v>1.5</v>
      </c>
      <c r="C7" s="11"/>
      <c r="D7" t="s" s="12">
        <v>14</v>
      </c>
      <c r="E7" s="13">
        <f>E5*500</f>
        <v>72000</v>
      </c>
      <c r="F7" s="17"/>
      <c r="G7" s="18"/>
      <c r="H7" s="18"/>
    </row>
    <row r="8" ht="54" customHeight="1">
      <c r="A8" t="s" s="15">
        <v>16</v>
      </c>
      <c r="B8" s="10">
        <v>1</v>
      </c>
      <c r="C8" s="11"/>
      <c r="D8" t="s" s="12">
        <v>17</v>
      </c>
      <c r="E8" s="13">
        <f>$B$9*($B$4+$B$5)</f>
        <v>500030</v>
      </c>
      <c r="F8" s="17"/>
      <c r="G8" s="19"/>
      <c r="H8" s="19"/>
    </row>
    <row r="9" ht="40" customHeight="1">
      <c r="A9" t="s" s="15">
        <v>18</v>
      </c>
      <c r="B9" s="10">
        <v>16130</v>
      </c>
      <c r="C9" s="17"/>
      <c r="D9" s="18"/>
      <c r="E9" s="18"/>
      <c r="F9" s="19"/>
      <c r="G9" s="19"/>
      <c r="H9" s="19"/>
    </row>
    <row r="10" ht="40" customHeight="1">
      <c r="A10" t="s" s="15">
        <v>19</v>
      </c>
      <c r="B10" s="10">
        <v>100</v>
      </c>
      <c r="C10" s="17"/>
      <c r="D10" s="19"/>
      <c r="E10" s="19"/>
      <c r="F10" s="19"/>
      <c r="G10" s="19"/>
      <c r="H10" s="19"/>
    </row>
    <row r="11" ht="27" customHeight="1">
      <c r="A11" t="s" s="15">
        <v>20</v>
      </c>
      <c r="B11" s="10">
        <v>80</v>
      </c>
      <c r="C11" s="17"/>
      <c r="D11" s="19"/>
      <c r="E11" s="19"/>
      <c r="F11" s="19"/>
      <c r="G11" s="19"/>
      <c r="H11" s="19"/>
    </row>
    <row r="12" ht="28" customHeight="1">
      <c r="A12" t="s" s="15">
        <v>21</v>
      </c>
      <c r="B12" s="10">
        <v>1</v>
      </c>
      <c r="C12" s="17"/>
      <c r="D12" s="19"/>
      <c r="E12" s="19"/>
      <c r="F12" s="19"/>
      <c r="G12" s="19"/>
      <c r="H12" s="19"/>
    </row>
  </sheetData>
  <mergeCells count="3">
    <mergeCell ref="A1:B1"/>
    <mergeCell ref="D1:E1"/>
    <mergeCell ref="G1:H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