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otik/Downloads/"/>
    </mc:Choice>
  </mc:AlternateContent>
  <xr:revisionPtr revIDLastSave="0" documentId="13_ncr:1_{A4537F54-3175-DB42-BC47-A195116D0502}" xr6:coauthVersionLast="47" xr6:coauthVersionMax="47" xr10:uidLastSave="{00000000-0000-0000-0000-000000000000}"/>
  <bookViews>
    <workbookView xWindow="0" yWindow="500" windowWidth="25600" windowHeight="14680" xr2:uid="{386657D7-0B16-454E-BDB2-8779A7975E8B}"/>
  </bookViews>
  <sheets>
    <sheet name="Формула" sheetId="2" r:id="rId1"/>
  </sheets>
  <definedNames>
    <definedName name="varA">Формула!$B$3</definedName>
    <definedName name="varB">Формула!$B$4</definedName>
    <definedName name="varBitratePerVCPU">Формула!$B$2</definedName>
    <definedName name="varC">Формула!$B$5</definedName>
    <definedName name="varD">Формула!$B$6</definedName>
    <definedName name="varE">Формула!$B$7</definedName>
    <definedName name="varF">Формула!$B$8</definedName>
    <definedName name="varGPUPerServer">Формула!$B$12</definedName>
    <definedName name="varNumConf">Формула!$B$9</definedName>
    <definedName name="varVCPUPerServer">Формула!$B$11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H3" i="2"/>
  <c r="H2" i="2"/>
  <c r="H4" i="2" s="1"/>
  <c r="H6" i="2" s="1"/>
  <c r="E3" i="2"/>
  <c r="E2" i="2"/>
  <c r="H5" i="2" l="1"/>
  <c r="E4" i="2"/>
  <c r="E5" i="2" l="1"/>
  <c r="E7" i="2" s="1"/>
  <c r="E6" i="2" l="1"/>
</calcChain>
</file>

<file path=xl/sharedStrings.xml><?xml version="1.0" encoding="utf-8"?>
<sst xmlns="http://schemas.openxmlformats.org/spreadsheetml/2006/main" count="26" uniqueCount="22">
  <si>
    <t>Средний битрейт на 1 vCPU, Mbit/sec</t>
  </si>
  <si>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204"/>
        <scheme val="minor"/>
      </rPr>
      <t xml:space="preserve"> - Количество участников-Слушателей</t>
    </r>
  </si>
  <si>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charset val="204"/>
        <scheme val="minor"/>
      </rPr>
      <t xml:space="preserve"> - Минимальный битрейт Simulcast</t>
    </r>
    <r>
      <rPr>
        <sz val="12"/>
        <color theme="1"/>
        <rFont val="Calibri"/>
        <family val="2"/>
        <scheme val="minor"/>
      </rPr>
      <t>, Mbit/sec</t>
    </r>
  </si>
  <si>
    <r>
      <rPr>
        <b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charset val="204"/>
        <scheme val="minor"/>
      </rPr>
      <t xml:space="preserve"> - Максимальный битрейт Simulcast</t>
    </r>
    <r>
      <rPr>
        <sz val="12"/>
        <color theme="1"/>
        <rFont val="Calibri"/>
        <family val="2"/>
        <scheme val="minor"/>
      </rPr>
      <t>, Mbit/sec</t>
    </r>
  </si>
  <si>
    <t>Расчет ресурсов для Jitsi Videobridge</t>
  </si>
  <si>
    <t>Кол-во vCPU</t>
  </si>
  <si>
    <t>Кол-во RAM, GB</t>
  </si>
  <si>
    <t>Исходящий битрейт, Mbit/sec</t>
  </si>
  <si>
    <t>Входящий битрейт, Mbit/sec</t>
  </si>
  <si>
    <t>Кол-во одновременных сессий</t>
  </si>
  <si>
    <t>Расчет ресурсов для jibri</t>
  </si>
  <si>
    <t>Количество одновременных конференций данной конфигурации</t>
  </si>
  <si>
    <t>Количество одновременно записываемых конференций</t>
  </si>
  <si>
    <t>Кол-во GPU</t>
  </si>
  <si>
    <t>Кол-во HDD, GB</t>
  </si>
  <si>
    <t>Кол-во серверов</t>
  </si>
  <si>
    <t>Количество vCPU на 1 сервер</t>
  </si>
  <si>
    <t>Количество GPU на 1 сервер</t>
  </si>
  <si>
    <t>Входные данные</t>
  </si>
  <si>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charset val="204"/>
        <scheme val="minor"/>
      </rPr>
      <t xml:space="preserve"> - Количество участников, которые отображаются в сетке у Выступающих (кол-во "плиток" в раскладке)</t>
    </r>
  </si>
  <si>
    <r>
      <rPr>
        <b/>
        <sz val="12"/>
        <color theme="1"/>
        <rFont val="Calibri"/>
        <family val="2"/>
        <scheme val="minor"/>
      </rPr>
      <t>С</t>
    </r>
    <r>
      <rPr>
        <sz val="12"/>
        <color theme="1"/>
        <rFont val="Calibri"/>
        <family val="2"/>
        <charset val="204"/>
        <scheme val="minor"/>
      </rPr>
      <t xml:space="preserve"> - Количество участников-Выступающих</t>
    </r>
  </si>
  <si>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charset val="204"/>
        <scheme val="minor"/>
      </rPr>
      <t xml:space="preserve"> - Количество участников-Слушаталей, которых участники-Выступающие смотрят в большом окне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</si>
</sst>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C48-22AE-DC4A-9CD8-DB9CDF0E84BC}">
  <dimension ref="A1:H12"/>
  <sheetViews>
    <sheetView tabSelected="1" workbookViewId="0">
      <selection activeCell="E11" sqref="E11"/>
    </sheetView>
  </sheetViews>
  <sheetFormatPr baseColWidth="10" defaultRowHeight="16" x14ac:dyDescent="0.2"/>
  <cols>
    <col min="1" max="1" width="42" customWidth="1"/>
    <col min="3" max="3" width="3" customWidth="1"/>
    <col min="4" max="4" width="30.33203125" customWidth="1"/>
    <col min="5" max="5" width="12" customWidth="1"/>
    <col min="6" max="6" width="2.83203125" customWidth="1"/>
    <col min="7" max="7" width="32.6640625" customWidth="1"/>
    <col min="9" max="9" width="2.83203125" customWidth="1"/>
  </cols>
  <sheetData>
    <row r="1" spans="1:8" ht="28" customHeight="1" x14ac:dyDescent="0.2">
      <c r="A1" s="11" t="s">
        <v>18</v>
      </c>
      <c r="B1" s="11"/>
      <c r="D1" s="12" t="s">
        <v>4</v>
      </c>
      <c r="E1" s="12"/>
      <c r="G1" s="13" t="s">
        <v>10</v>
      </c>
      <c r="H1" s="13"/>
    </row>
    <row r="2" spans="1:8" ht="26" customHeight="1" x14ac:dyDescent="0.2">
      <c r="A2" s="4" t="s">
        <v>0</v>
      </c>
      <c r="B2" s="1">
        <v>72.75</v>
      </c>
      <c r="D2" s="2" t="s">
        <v>7</v>
      </c>
      <c r="E2" s="3">
        <f>varB*varE*varC+varC*(varE*varF+varA*varD)</f>
        <v>47.7</v>
      </c>
      <c r="G2" s="6" t="s">
        <v>13</v>
      </c>
      <c r="H2" s="3">
        <f>ROUNDUP(B10/40,0)</f>
        <v>3</v>
      </c>
    </row>
    <row r="3" spans="1:8" ht="56" customHeight="1" x14ac:dyDescent="0.2">
      <c r="A3" s="5" t="s">
        <v>19</v>
      </c>
      <c r="B3" s="1">
        <v>6</v>
      </c>
      <c r="D3" s="2" t="s">
        <v>8</v>
      </c>
      <c r="E3" s="3">
        <f>varA*varD+varC*varE+varF*varE</f>
        <v>4.2</v>
      </c>
      <c r="G3" s="6" t="s">
        <v>5</v>
      </c>
      <c r="H3" s="3">
        <f>ROUNDUP(B10*0.7,0)</f>
        <v>70</v>
      </c>
    </row>
    <row r="4" spans="1:8" ht="25" customHeight="1" x14ac:dyDescent="0.2">
      <c r="A4" s="5" t="s">
        <v>1</v>
      </c>
      <c r="B4" s="1">
        <v>30</v>
      </c>
      <c r="D4" s="2" t="s">
        <v>5</v>
      </c>
      <c r="E4" s="3">
        <f>ROUNDUP(varNumConf*(E2+E3)/varBitratePerVCPU,0)</f>
        <v>11508</v>
      </c>
      <c r="G4" s="6" t="s">
        <v>15</v>
      </c>
      <c r="H4" s="3">
        <f>ROUNDUP(H2/varGPUPerServer,0)</f>
        <v>3</v>
      </c>
    </row>
    <row r="5" spans="1:8" ht="28" customHeight="1" x14ac:dyDescent="0.2">
      <c r="A5" s="5" t="s">
        <v>20</v>
      </c>
      <c r="B5" s="1">
        <v>1</v>
      </c>
      <c r="D5" s="2" t="s">
        <v>15</v>
      </c>
      <c r="E5" s="3">
        <f>ROUNDUP(E4/varVCPUPerServer,0)</f>
        <v>144</v>
      </c>
      <c r="G5" s="7" t="s">
        <v>6</v>
      </c>
      <c r="H5" s="8">
        <f>H3*2+H4*8</f>
        <v>164</v>
      </c>
    </row>
    <row r="6" spans="1:8" ht="27" customHeight="1" x14ac:dyDescent="0.2">
      <c r="A6" s="5" t="s">
        <v>2</v>
      </c>
      <c r="B6" s="1">
        <v>0.2</v>
      </c>
      <c r="D6" s="2" t="s">
        <v>6</v>
      </c>
      <c r="E6" s="3">
        <f>E4*2+E5*8</f>
        <v>24168</v>
      </c>
      <c r="G6" s="9" t="s">
        <v>14</v>
      </c>
      <c r="H6" s="10">
        <f>H4*8000</f>
        <v>24000</v>
      </c>
    </row>
    <row r="7" spans="1:8" ht="25" customHeight="1" x14ac:dyDescent="0.2">
      <c r="A7" s="5" t="s">
        <v>3</v>
      </c>
      <c r="B7" s="1">
        <v>1.5</v>
      </c>
      <c r="D7" s="2" t="s">
        <v>14</v>
      </c>
      <c r="E7" s="3">
        <f>E5*500</f>
        <v>72000</v>
      </c>
    </row>
    <row r="8" spans="1:8" ht="54" customHeight="1" x14ac:dyDescent="0.2">
      <c r="A8" s="5" t="s">
        <v>21</v>
      </c>
      <c r="B8" s="1">
        <v>1</v>
      </c>
      <c r="D8" s="2" t="s">
        <v>9</v>
      </c>
      <c r="E8" s="3">
        <f>varNumConf*(varB+varC)</f>
        <v>500030</v>
      </c>
    </row>
    <row r="9" spans="1:8" ht="40" customHeight="1" x14ac:dyDescent="0.2">
      <c r="A9" s="5" t="s">
        <v>11</v>
      </c>
      <c r="B9" s="1">
        <v>16130</v>
      </c>
    </row>
    <row r="10" spans="1:8" ht="40" customHeight="1" x14ac:dyDescent="0.2">
      <c r="A10" s="5" t="s">
        <v>12</v>
      </c>
      <c r="B10" s="1">
        <v>100</v>
      </c>
    </row>
    <row r="11" spans="1:8" ht="27" customHeight="1" x14ac:dyDescent="0.2">
      <c r="A11" s="5" t="s">
        <v>16</v>
      </c>
      <c r="B11" s="1">
        <v>80</v>
      </c>
    </row>
    <row r="12" spans="1:8" ht="28" customHeight="1" x14ac:dyDescent="0.2">
      <c r="A12" s="5" t="s">
        <v>17</v>
      </c>
      <c r="B12" s="1">
        <v>1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Формула</vt:lpstr>
      <vt:lpstr>varA</vt:lpstr>
      <vt:lpstr>varB</vt:lpstr>
      <vt:lpstr>varBitratePerVCPU</vt:lpstr>
      <vt:lpstr>varC</vt:lpstr>
      <vt:lpstr>varD</vt:lpstr>
      <vt:lpstr>varE</vt:lpstr>
      <vt:lpstr>varF</vt:lpstr>
      <vt:lpstr>varGPUPerServer</vt:lpstr>
      <vt:lpstr>varNumConf</vt:lpstr>
      <vt:lpstr>varVCPUPerServer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Konstantin Shpinev</cp:lastModifiedBy>
  <dcterms:created xsi:type="dcterms:W3CDTF">2020-09-28T15:36:51Z</dcterms:created>
  <dcterms:modified xsi:type="dcterms:W3CDTF">2022-12-04T21:59:48Z</dcterms:modified>
</cp:coreProperties>
</file>