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oopdata" sheetId="1" r:id="rId3"/>
    <sheet state="visible" name="original data" sheetId="2" r:id="rId4"/>
  </sheets>
  <definedNames>
    <definedName name="diff">stroopdata!$I$2:$I$25</definedName>
    <definedName name="bins">stroopdata!$K$2:$K$12</definedName>
    <definedName hidden="1" localSheetId="0" name="_xlnm._FilterDatabase">stroopdata!$A$1:$AC$25</definedName>
  </definedNames>
  <calcPr/>
</workbook>
</file>

<file path=xl/sharedStrings.xml><?xml version="1.0" encoding="utf-8"?>
<sst xmlns="http://schemas.openxmlformats.org/spreadsheetml/2006/main" count="32" uniqueCount="22">
  <si>
    <t>Congruent Words Task 
(time in seconds)</t>
  </si>
  <si>
    <t>Incongruent Words Task 
(time in seconds)</t>
  </si>
  <si>
    <t>Congruent</t>
  </si>
  <si>
    <t>Congruent diff</t>
  </si>
  <si>
    <t>Congruent SS</t>
  </si>
  <si>
    <t>Incongruent</t>
  </si>
  <si>
    <t>Incongruent diff</t>
  </si>
  <si>
    <t>Incongruent SS</t>
  </si>
  <si>
    <t>Diff Xc - Xi</t>
  </si>
  <si>
    <t>Bins</t>
  </si>
  <si>
    <t>Normdist Diff</t>
  </si>
  <si>
    <t>&lt;-- mean</t>
  </si>
  <si>
    <t>Q2</t>
  </si>
  <si>
    <t>&lt;-- variance (SS)</t>
  </si>
  <si>
    <t>Q3</t>
  </si>
  <si>
    <t>&lt;-- std samples</t>
  </si>
  <si>
    <t xml:space="preserve">IQR </t>
  </si>
  <si>
    <t>&lt;-- Q1</t>
  </si>
  <si>
    <t>&lt;-- Q2</t>
  </si>
  <si>
    <t>&lt;-- Q3</t>
  </si>
  <si>
    <t>&lt;-- IQR</t>
  </si>
  <si>
    <t>&lt;-- Mc - 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</si>
</sst>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Normdist Diff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stroopdata!$L$1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stroopdata!$L$2:$L$15</c:f>
            </c:numRef>
          </c:val>
          <c:smooth val="1"/>
        </c:ser>
        <c:axId val="1377381308"/>
        <c:axId val="1180973689"/>
      </c:lineChart>
      <c:catAx>
        <c:axId val="1377381308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180973689"/>
      </c:catAx>
      <c:valAx>
        <c:axId val="1180973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Normdist Diff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77381308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10</xdr:col>
      <xdr:colOff>619125</xdr:colOff>
      <xdr:row>13</xdr:row>
      <xdr:rowOff>152400</xdr:rowOff>
    </xdr:from>
    <xdr:ext cx="2600325" cy="16097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3</v>
      </c>
      <c r="C1" s="2" t="s">
        <v>4</v>
      </c>
      <c r="D1" s="2"/>
      <c r="E1" s="2" t="s">
        <v>5</v>
      </c>
      <c r="F1" s="2" t="s">
        <v>6</v>
      </c>
      <c r="G1" s="2" t="s">
        <v>7</v>
      </c>
      <c r="I1" s="2" t="s">
        <v>8</v>
      </c>
      <c r="K1" s="2" t="s">
        <v>9</v>
      </c>
      <c r="L1" s="2" t="s">
        <v>10</v>
      </c>
    </row>
    <row r="2">
      <c r="A2" s="2">
        <v>8.63</v>
      </c>
      <c r="B2" s="2">
        <f t="shared" ref="B2:B25" si="1">A2-A$27</f>
        <v>-5.421125</v>
      </c>
      <c r="C2" s="2">
        <f t="shared" ref="C2:C25" si="2">B2^2</f>
        <v>29.38859627</v>
      </c>
      <c r="D2" s="2"/>
      <c r="E2" s="2">
        <v>15.687</v>
      </c>
      <c r="F2">
        <f t="shared" ref="F2:F25" si="3">E2-E$27</f>
        <v>-6.328916667</v>
      </c>
      <c r="G2">
        <f t="shared" ref="G2:G25" si="4">F2^2</f>
        <v>40.05518617</v>
      </c>
      <c r="I2">
        <f t="shared" ref="I2:I25" si="5">A2-E2</f>
        <v>-7.057</v>
      </c>
      <c r="K2" s="2">
        <v>0.0</v>
      </c>
      <c r="L2">
        <f t="shared" ref="L2:L12" si="6">normdist(K2,I$27,I$29,FALSE)</f>
        <v>0.02146751857</v>
      </c>
      <c r="M2" s="2">
        <f t="array" ref="M2:M13">FREQUENCY(diff, bins)</f>
        <v>0</v>
      </c>
    </row>
    <row r="3">
      <c r="A3" s="2">
        <v>8.987</v>
      </c>
      <c r="B3" s="2">
        <f t="shared" si="1"/>
        <v>-5.064125</v>
      </c>
      <c r="C3" s="2">
        <f t="shared" si="2"/>
        <v>25.64536202</v>
      </c>
      <c r="D3" s="2"/>
      <c r="E3" s="2">
        <v>17.394</v>
      </c>
      <c r="F3">
        <f t="shared" si="3"/>
        <v>-4.621916667</v>
      </c>
      <c r="G3">
        <f t="shared" si="4"/>
        <v>21.36211367</v>
      </c>
      <c r="I3">
        <f t="shared" si="5"/>
        <v>-8.407</v>
      </c>
      <c r="K3">
        <f t="shared" ref="K3:K12" si="7">K2-3</f>
        <v>-3</v>
      </c>
      <c r="L3">
        <f t="shared" si="6"/>
        <v>0.04871690125</v>
      </c>
      <c r="M3">
        <v>0.0</v>
      </c>
    </row>
    <row r="4">
      <c r="A4" s="2">
        <v>11.344</v>
      </c>
      <c r="B4" s="2">
        <f t="shared" si="1"/>
        <v>-2.707125</v>
      </c>
      <c r="C4" s="2">
        <f t="shared" si="2"/>
        <v>7.328525766</v>
      </c>
      <c r="D4" s="2"/>
      <c r="E4" s="2">
        <v>17.425</v>
      </c>
      <c r="F4">
        <f t="shared" si="3"/>
        <v>-4.590916667</v>
      </c>
      <c r="G4">
        <f t="shared" si="4"/>
        <v>21.07651584</v>
      </c>
      <c r="I4">
        <f t="shared" si="5"/>
        <v>-6.081</v>
      </c>
      <c r="K4">
        <f t="shared" si="7"/>
        <v>-6</v>
      </c>
      <c r="L4">
        <f t="shared" si="6"/>
        <v>0.07558269058</v>
      </c>
      <c r="M4">
        <v>0.0</v>
      </c>
    </row>
    <row r="5">
      <c r="A5" s="2">
        <v>15.073</v>
      </c>
      <c r="B5" s="2">
        <f t="shared" si="1"/>
        <v>1.021875</v>
      </c>
      <c r="C5" s="2">
        <f t="shared" si="2"/>
        <v>1.044228516</v>
      </c>
      <c r="D5" s="2"/>
      <c r="E5" s="2">
        <v>17.51</v>
      </c>
      <c r="F5">
        <f t="shared" si="3"/>
        <v>-4.505916667</v>
      </c>
      <c r="G5">
        <f t="shared" si="4"/>
        <v>20.30328501</v>
      </c>
      <c r="I5">
        <f t="shared" si="5"/>
        <v>-2.437</v>
      </c>
      <c r="K5">
        <f t="shared" si="7"/>
        <v>-9</v>
      </c>
      <c r="L5">
        <f t="shared" si="6"/>
        <v>0.08016963787</v>
      </c>
      <c r="M5">
        <v>1.0</v>
      </c>
    </row>
    <row r="6">
      <c r="A6" s="2">
        <v>14.233</v>
      </c>
      <c r="B6" s="2">
        <f t="shared" si="1"/>
        <v>0.181875</v>
      </c>
      <c r="C6" s="2">
        <f t="shared" si="2"/>
        <v>0.03307851562</v>
      </c>
      <c r="D6" s="2"/>
      <c r="E6" s="2">
        <v>17.96</v>
      </c>
      <c r="F6">
        <f t="shared" si="3"/>
        <v>-4.055916667</v>
      </c>
      <c r="G6">
        <f t="shared" si="4"/>
        <v>16.45046001</v>
      </c>
      <c r="I6">
        <f t="shared" si="5"/>
        <v>-3.727</v>
      </c>
      <c r="K6">
        <f t="shared" si="7"/>
        <v>-12</v>
      </c>
      <c r="L6">
        <f t="shared" si="6"/>
        <v>0.05813562938</v>
      </c>
      <c r="M6">
        <v>0.0</v>
      </c>
    </row>
    <row r="7">
      <c r="A7" s="2">
        <v>15.298</v>
      </c>
      <c r="B7" s="2">
        <f t="shared" si="1"/>
        <v>1.246875</v>
      </c>
      <c r="C7" s="2">
        <f t="shared" si="2"/>
        <v>1.554697266</v>
      </c>
      <c r="D7" s="2"/>
      <c r="E7" s="2">
        <v>18.644</v>
      </c>
      <c r="F7">
        <f t="shared" si="3"/>
        <v>-3.371916667</v>
      </c>
      <c r="G7">
        <f t="shared" si="4"/>
        <v>11.36982201</v>
      </c>
      <c r="I7">
        <f t="shared" si="5"/>
        <v>-3.346</v>
      </c>
      <c r="K7">
        <f t="shared" si="7"/>
        <v>-15</v>
      </c>
      <c r="L7">
        <f t="shared" si="6"/>
        <v>0.02882170825</v>
      </c>
      <c r="M7">
        <v>1.0</v>
      </c>
    </row>
    <row r="8">
      <c r="A8" s="2">
        <v>16.791</v>
      </c>
      <c r="B8" s="2">
        <f t="shared" si="1"/>
        <v>2.739875</v>
      </c>
      <c r="C8" s="2">
        <f t="shared" si="2"/>
        <v>7.506915016</v>
      </c>
      <c r="D8" s="2"/>
      <c r="E8" s="2">
        <v>18.741</v>
      </c>
      <c r="F8">
        <f t="shared" si="3"/>
        <v>-3.274916667</v>
      </c>
      <c r="G8">
        <f t="shared" si="4"/>
        <v>10.72507917</v>
      </c>
      <c r="I8">
        <f t="shared" si="5"/>
        <v>-1.95</v>
      </c>
      <c r="K8">
        <f t="shared" si="7"/>
        <v>-18</v>
      </c>
      <c r="L8">
        <f t="shared" si="6"/>
        <v>0.009768816221</v>
      </c>
      <c r="M8">
        <v>0.0</v>
      </c>
    </row>
    <row r="9">
      <c r="A9" s="2">
        <v>12.079</v>
      </c>
      <c r="B9" s="2">
        <f t="shared" si="1"/>
        <v>-1.972125</v>
      </c>
      <c r="C9" s="2">
        <f t="shared" si="2"/>
        <v>3.889277016</v>
      </c>
      <c r="D9" s="2"/>
      <c r="E9" s="2">
        <v>19.278</v>
      </c>
      <c r="F9">
        <f t="shared" si="3"/>
        <v>-2.737916667</v>
      </c>
      <c r="G9">
        <f t="shared" si="4"/>
        <v>7.496187674</v>
      </c>
      <c r="I9">
        <f t="shared" si="5"/>
        <v>-7.199</v>
      </c>
      <c r="K9">
        <f t="shared" si="7"/>
        <v>-21</v>
      </c>
      <c r="L9">
        <f t="shared" si="6"/>
        <v>0.002263648777</v>
      </c>
      <c r="M9">
        <v>7.0</v>
      </c>
    </row>
    <row r="10">
      <c r="A10" s="2">
        <v>16.929</v>
      </c>
      <c r="B10" s="2">
        <f t="shared" si="1"/>
        <v>2.877875</v>
      </c>
      <c r="C10" s="2">
        <f t="shared" si="2"/>
        <v>8.282164516</v>
      </c>
      <c r="D10" s="2"/>
      <c r="E10" s="2">
        <v>20.33</v>
      </c>
      <c r="F10">
        <f t="shared" si="3"/>
        <v>-1.685916667</v>
      </c>
      <c r="G10">
        <f t="shared" si="4"/>
        <v>2.842315007</v>
      </c>
      <c r="I10">
        <f t="shared" si="5"/>
        <v>-3.401</v>
      </c>
      <c r="K10">
        <f t="shared" si="7"/>
        <v>-24</v>
      </c>
      <c r="L10">
        <f t="shared" si="6"/>
        <v>0.0003586088724</v>
      </c>
      <c r="M10">
        <v>7.0</v>
      </c>
    </row>
    <row r="11">
      <c r="A11" s="2">
        <v>10.639</v>
      </c>
      <c r="B11" s="2">
        <f t="shared" si="1"/>
        <v>-3.412125</v>
      </c>
      <c r="C11" s="2">
        <f t="shared" si="2"/>
        <v>11.64259702</v>
      </c>
      <c r="D11" s="2"/>
      <c r="E11" s="2">
        <v>20.429</v>
      </c>
      <c r="F11">
        <f t="shared" si="3"/>
        <v>-1.586916667</v>
      </c>
      <c r="G11">
        <f t="shared" si="4"/>
        <v>2.518304507</v>
      </c>
      <c r="I11">
        <f t="shared" si="5"/>
        <v>-9.79</v>
      </c>
      <c r="K11">
        <f t="shared" si="7"/>
        <v>-27</v>
      </c>
      <c r="L11">
        <f t="shared" si="6"/>
        <v>0.00003883988181</v>
      </c>
      <c r="M11">
        <v>4.0</v>
      </c>
    </row>
    <row r="12">
      <c r="A12" s="2">
        <v>9.401</v>
      </c>
      <c r="B12" s="2">
        <f t="shared" si="1"/>
        <v>-4.650125</v>
      </c>
      <c r="C12" s="2">
        <f t="shared" si="2"/>
        <v>21.62366252</v>
      </c>
      <c r="D12" s="2"/>
      <c r="E12" s="2">
        <v>20.762</v>
      </c>
      <c r="F12">
        <f t="shared" si="3"/>
        <v>-1.253916667</v>
      </c>
      <c r="G12">
        <f t="shared" si="4"/>
        <v>1.572307007</v>
      </c>
      <c r="I12">
        <f t="shared" si="5"/>
        <v>-11.361</v>
      </c>
      <c r="K12">
        <f t="shared" si="7"/>
        <v>-30</v>
      </c>
      <c r="L12">
        <f t="shared" si="6"/>
        <v>0.000002875938876</v>
      </c>
      <c r="M12">
        <v>4.0</v>
      </c>
    </row>
    <row r="13">
      <c r="A13" s="2">
        <v>12.238</v>
      </c>
      <c r="B13" s="2">
        <f t="shared" si="1"/>
        <v>-1.813125</v>
      </c>
      <c r="C13" s="2">
        <f t="shared" si="2"/>
        <v>3.287422266</v>
      </c>
      <c r="D13" s="2"/>
      <c r="E13" s="2">
        <v>20.878</v>
      </c>
      <c r="F13">
        <f t="shared" si="3"/>
        <v>-1.137916667</v>
      </c>
      <c r="G13">
        <f t="shared" si="4"/>
        <v>1.29485434</v>
      </c>
      <c r="I13">
        <f t="shared" si="5"/>
        <v>-8.64</v>
      </c>
      <c r="M13">
        <v>0.0</v>
      </c>
    </row>
    <row r="14">
      <c r="A14" s="2">
        <v>16.004</v>
      </c>
      <c r="B14" s="2">
        <f t="shared" si="1"/>
        <v>1.952875</v>
      </c>
      <c r="C14" s="2">
        <f t="shared" si="2"/>
        <v>3.813720766</v>
      </c>
      <c r="D14" s="2"/>
      <c r="E14" s="2">
        <v>21.157</v>
      </c>
      <c r="F14">
        <f t="shared" si="3"/>
        <v>-0.8589166667</v>
      </c>
      <c r="G14">
        <f t="shared" si="4"/>
        <v>0.7377378403</v>
      </c>
      <c r="I14">
        <f t="shared" si="5"/>
        <v>-5.153</v>
      </c>
    </row>
    <row r="15">
      <c r="A15" s="2">
        <v>9.564</v>
      </c>
      <c r="B15" s="2">
        <f t="shared" si="1"/>
        <v>-4.487125</v>
      </c>
      <c r="C15" s="2">
        <f t="shared" si="2"/>
        <v>20.13429077</v>
      </c>
      <c r="D15" s="2"/>
      <c r="E15" s="2">
        <v>21.214</v>
      </c>
      <c r="F15">
        <f t="shared" si="3"/>
        <v>-0.8019166667</v>
      </c>
      <c r="G15">
        <f t="shared" si="4"/>
        <v>0.6430703403</v>
      </c>
      <c r="I15">
        <f t="shared" si="5"/>
        <v>-11.65</v>
      </c>
    </row>
    <row r="16">
      <c r="A16" s="2">
        <v>19.71</v>
      </c>
      <c r="B16" s="2">
        <f t="shared" si="1"/>
        <v>5.658875</v>
      </c>
      <c r="C16" s="2">
        <f t="shared" si="2"/>
        <v>32.02286627</v>
      </c>
      <c r="D16" s="2"/>
      <c r="E16" s="2">
        <v>22.058</v>
      </c>
      <c r="F16">
        <f t="shared" si="3"/>
        <v>0.04208333333</v>
      </c>
      <c r="G16">
        <f t="shared" si="4"/>
        <v>0.001771006944</v>
      </c>
      <c r="I16">
        <f t="shared" si="5"/>
        <v>-2.348</v>
      </c>
    </row>
    <row r="17">
      <c r="A17" s="2">
        <v>12.13</v>
      </c>
      <c r="B17" s="2">
        <f t="shared" si="1"/>
        <v>-1.921125</v>
      </c>
      <c r="C17" s="2">
        <f t="shared" si="2"/>
        <v>3.690721266</v>
      </c>
      <c r="D17" s="2"/>
      <c r="E17" s="2">
        <v>22.158</v>
      </c>
      <c r="F17">
        <f t="shared" si="3"/>
        <v>0.1420833333</v>
      </c>
      <c r="G17">
        <f t="shared" si="4"/>
        <v>0.02018767361</v>
      </c>
      <c r="I17">
        <f t="shared" si="5"/>
        <v>-10.028</v>
      </c>
    </row>
    <row r="18">
      <c r="A18" s="2">
        <v>14.669</v>
      </c>
      <c r="B18" s="2">
        <f t="shared" si="1"/>
        <v>0.617875</v>
      </c>
      <c r="C18" s="2">
        <f t="shared" si="2"/>
        <v>0.3817695156</v>
      </c>
      <c r="D18" s="2"/>
      <c r="E18" s="2">
        <v>22.803</v>
      </c>
      <c r="F18">
        <f t="shared" si="3"/>
        <v>0.7870833333</v>
      </c>
      <c r="G18">
        <f t="shared" si="4"/>
        <v>0.6195001736</v>
      </c>
      <c r="I18">
        <f t="shared" si="5"/>
        <v>-8.134</v>
      </c>
    </row>
    <row r="19">
      <c r="A19" s="2">
        <v>12.944</v>
      </c>
      <c r="B19" s="2">
        <f t="shared" si="1"/>
        <v>-1.107125</v>
      </c>
      <c r="C19" s="2">
        <f t="shared" si="2"/>
        <v>1.225725766</v>
      </c>
      <c r="D19" s="2"/>
      <c r="E19" s="2">
        <v>23.894</v>
      </c>
      <c r="F19">
        <f t="shared" si="3"/>
        <v>1.878083333</v>
      </c>
      <c r="G19">
        <f t="shared" si="4"/>
        <v>3.527197007</v>
      </c>
      <c r="I19">
        <f t="shared" si="5"/>
        <v>-10.95</v>
      </c>
    </row>
    <row r="20">
      <c r="A20" s="2">
        <v>22.328</v>
      </c>
      <c r="B20" s="2">
        <f t="shared" si="1"/>
        <v>8.276875</v>
      </c>
      <c r="C20" s="2">
        <f t="shared" si="2"/>
        <v>68.50665977</v>
      </c>
      <c r="D20" s="2"/>
      <c r="E20" s="2">
        <v>24.524</v>
      </c>
      <c r="F20">
        <f t="shared" si="3"/>
        <v>2.508083333</v>
      </c>
      <c r="G20">
        <f t="shared" si="4"/>
        <v>6.290482007</v>
      </c>
      <c r="I20">
        <f t="shared" si="5"/>
        <v>-2.196</v>
      </c>
    </row>
    <row r="21">
      <c r="A21" s="2">
        <v>14.692</v>
      </c>
      <c r="B21" s="2">
        <f t="shared" si="1"/>
        <v>0.640875</v>
      </c>
      <c r="C21" s="2">
        <f t="shared" si="2"/>
        <v>0.4107207656</v>
      </c>
      <c r="D21" s="2"/>
      <c r="E21" s="2">
        <v>24.572</v>
      </c>
      <c r="F21">
        <f t="shared" si="3"/>
        <v>2.556083333</v>
      </c>
      <c r="G21">
        <f t="shared" si="4"/>
        <v>6.533562007</v>
      </c>
      <c r="I21">
        <f t="shared" si="5"/>
        <v>-9.88</v>
      </c>
    </row>
    <row r="22">
      <c r="A22" s="2">
        <v>18.495</v>
      </c>
      <c r="B22" s="2">
        <f t="shared" si="1"/>
        <v>4.443875</v>
      </c>
      <c r="C22" s="2">
        <f t="shared" si="2"/>
        <v>19.74802502</v>
      </c>
      <c r="D22" s="2"/>
      <c r="E22" s="2">
        <v>25.139</v>
      </c>
      <c r="F22">
        <f t="shared" si="3"/>
        <v>3.123083333</v>
      </c>
      <c r="G22">
        <f t="shared" si="4"/>
        <v>9.753649507</v>
      </c>
      <c r="I22">
        <f t="shared" si="5"/>
        <v>-6.644</v>
      </c>
    </row>
    <row r="23">
      <c r="A23" s="2">
        <v>14.48</v>
      </c>
      <c r="B23" s="2">
        <f t="shared" si="1"/>
        <v>0.428875</v>
      </c>
      <c r="C23" s="2">
        <f t="shared" si="2"/>
        <v>0.1839337656</v>
      </c>
      <c r="D23" s="2"/>
      <c r="E23" s="2">
        <v>26.282</v>
      </c>
      <c r="F23">
        <f t="shared" si="3"/>
        <v>4.266083333</v>
      </c>
      <c r="G23">
        <f t="shared" si="4"/>
        <v>18.19946701</v>
      </c>
      <c r="I23">
        <f t="shared" si="5"/>
        <v>-11.802</v>
      </c>
    </row>
    <row r="24">
      <c r="A24" s="2">
        <v>12.369</v>
      </c>
      <c r="B24" s="2">
        <f t="shared" si="1"/>
        <v>-1.682125</v>
      </c>
      <c r="C24" s="2">
        <f t="shared" si="2"/>
        <v>2.829544516</v>
      </c>
      <c r="D24" s="2"/>
      <c r="E24" s="2">
        <v>34.288</v>
      </c>
      <c r="F24">
        <f t="shared" si="3"/>
        <v>12.27208333</v>
      </c>
      <c r="G24">
        <f t="shared" si="4"/>
        <v>150.6040293</v>
      </c>
      <c r="I24">
        <f t="shared" si="5"/>
        <v>-21.919</v>
      </c>
    </row>
    <row r="25">
      <c r="A25" s="2">
        <v>18.2</v>
      </c>
      <c r="B25" s="2">
        <f t="shared" si="1"/>
        <v>4.148875</v>
      </c>
      <c r="C25" s="2">
        <f t="shared" si="2"/>
        <v>17.21316377</v>
      </c>
      <c r="D25" s="2"/>
      <c r="E25" s="2">
        <v>35.255</v>
      </c>
      <c r="F25">
        <f t="shared" si="3"/>
        <v>13.23908333</v>
      </c>
      <c r="G25">
        <f t="shared" si="4"/>
        <v>175.2733275</v>
      </c>
      <c r="I25">
        <f t="shared" si="5"/>
        <v>-17.055</v>
      </c>
    </row>
    <row r="27">
      <c r="A27">
        <f>AVERAGE(A2:A25)</f>
        <v>14.051125</v>
      </c>
      <c r="B27" s="2" t="s">
        <v>11</v>
      </c>
      <c r="E27">
        <f>AVERAGE(E2:E25)</f>
        <v>22.01591667</v>
      </c>
      <c r="F27" s="2" t="s">
        <v>11</v>
      </c>
      <c r="I27">
        <f>AVERAGE(I2:I25)</f>
        <v>-7.964791667</v>
      </c>
      <c r="J27" s="2" t="s">
        <v>11</v>
      </c>
      <c r="L27" s="2" t="s">
        <v>12</v>
      </c>
      <c r="M27" s="3">
        <v>7.67</v>
      </c>
    </row>
    <row r="28">
      <c r="A28">
        <f>VAR(A2:A25)</f>
        <v>12.66902907</v>
      </c>
      <c r="B28" s="2" t="s">
        <v>13</v>
      </c>
      <c r="E28">
        <f>VAR(E2:E25)</f>
        <v>23.01175704</v>
      </c>
      <c r="F28" s="2" t="s">
        <v>13</v>
      </c>
      <c r="I28">
        <f>VAR(I2:I25)</f>
        <v>23.66654087</v>
      </c>
      <c r="J28" s="2" t="s">
        <v>13</v>
      </c>
      <c r="L28" s="2" t="s">
        <v>14</v>
      </c>
      <c r="M28" s="3">
        <v>10.49</v>
      </c>
    </row>
    <row r="29">
      <c r="A29">
        <f>STDEV(A2:A25)</f>
        <v>3.559357958</v>
      </c>
      <c r="B29" s="2" t="s">
        <v>15</v>
      </c>
      <c r="E29">
        <f>STDEV(E2:E25)</f>
        <v>4.797057122</v>
      </c>
      <c r="F29" s="2" t="s">
        <v>15</v>
      </c>
      <c r="I29">
        <f>STDEV(I2:I25)</f>
        <v>4.86482691</v>
      </c>
      <c r="J29" s="2" t="s">
        <v>15</v>
      </c>
      <c r="L29" s="2" t="s">
        <v>16</v>
      </c>
      <c r="M29" s="4">
        <f>M28-M27</f>
        <v>2.82</v>
      </c>
    </row>
    <row r="31">
      <c r="A31" s="2">
        <v>11.7115</v>
      </c>
      <c r="B31" s="2" t="s">
        <v>17</v>
      </c>
      <c r="E31" s="2">
        <v>18.6925</v>
      </c>
      <c r="F31" s="2" t="s">
        <v>17</v>
      </c>
      <c r="I31">
        <f>sqrt(A29^2 + E29^2)</f>
        <v>5.973339611</v>
      </c>
    </row>
    <row r="32">
      <c r="A32" s="2">
        <v>14.3565</v>
      </c>
      <c r="B32" s="2" t="s">
        <v>18</v>
      </c>
      <c r="E32" s="2">
        <v>21.0175</v>
      </c>
      <c r="F32" s="2" t="s">
        <v>18</v>
      </c>
      <c r="I32">
        <f>(A29+E29)/2</f>
        <v>4.17820754</v>
      </c>
    </row>
    <row r="33">
      <c r="A33" s="2">
        <v>16.3975</v>
      </c>
      <c r="B33" s="2" t="s">
        <v>19</v>
      </c>
      <c r="E33" s="2">
        <v>24.209</v>
      </c>
      <c r="F33" s="2" t="s">
        <v>19</v>
      </c>
      <c r="I33">
        <f>sqrt((A29^2 + E29^2)/2)</f>
        <v>4.223788945</v>
      </c>
    </row>
    <row r="34">
      <c r="A34">
        <f>A33-A31</f>
        <v>4.686</v>
      </c>
      <c r="B34" s="2" t="s">
        <v>20</v>
      </c>
      <c r="E34">
        <f>E33-E31</f>
        <v>5.5165</v>
      </c>
      <c r="F34" s="2" t="s">
        <v>20</v>
      </c>
    </row>
    <row r="35">
      <c r="I35">
        <f>A27-E27</f>
        <v>-7.964791667</v>
      </c>
      <c r="J35" s="2" t="s">
        <v>21</v>
      </c>
    </row>
  </sheetData>
  <autoFilter ref="$A$1:$AC$2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44.25" customHeight="1">
      <c r="A1" s="1" t="s">
        <v>0</v>
      </c>
      <c r="B1" s="1" t="s">
        <v>1</v>
      </c>
    </row>
    <row r="2">
      <c r="A2" s="2">
        <v>12.079</v>
      </c>
      <c r="B2" s="2">
        <v>19.278</v>
      </c>
    </row>
    <row r="3">
      <c r="A3" s="2">
        <v>16.791</v>
      </c>
      <c r="B3" s="2">
        <v>18.741</v>
      </c>
    </row>
    <row r="4">
      <c r="A4" s="2">
        <v>9.564</v>
      </c>
      <c r="B4" s="2">
        <v>21.214</v>
      </c>
    </row>
    <row r="5">
      <c r="A5" s="2">
        <v>8.63</v>
      </c>
      <c r="B5" s="2">
        <v>15.687</v>
      </c>
    </row>
    <row r="6">
      <c r="A6" s="2">
        <v>14.669</v>
      </c>
      <c r="B6" s="2">
        <v>22.803</v>
      </c>
    </row>
    <row r="7">
      <c r="A7" s="2">
        <v>12.238</v>
      </c>
      <c r="B7" s="2">
        <v>20.878</v>
      </c>
    </row>
    <row r="8">
      <c r="A8" s="2">
        <v>14.692</v>
      </c>
      <c r="B8" s="2">
        <v>24.572</v>
      </c>
    </row>
    <row r="9">
      <c r="A9" s="2">
        <v>8.987</v>
      </c>
      <c r="B9" s="2">
        <v>17.394</v>
      </c>
    </row>
    <row r="10">
      <c r="A10" s="2">
        <v>9.401</v>
      </c>
      <c r="B10" s="2">
        <v>20.762</v>
      </c>
    </row>
    <row r="11">
      <c r="A11" s="2">
        <v>14.48</v>
      </c>
      <c r="B11" s="2">
        <v>26.282</v>
      </c>
    </row>
    <row r="12">
      <c r="A12" s="2">
        <v>22.328</v>
      </c>
      <c r="B12" s="2">
        <v>24.524</v>
      </c>
    </row>
    <row r="13">
      <c r="A13" s="2">
        <v>15.298</v>
      </c>
      <c r="B13" s="2">
        <v>18.644</v>
      </c>
    </row>
    <row r="14">
      <c r="A14" s="2">
        <v>15.073</v>
      </c>
      <c r="B14" s="2">
        <v>17.51</v>
      </c>
    </row>
    <row r="15">
      <c r="A15" s="2">
        <v>16.929</v>
      </c>
      <c r="B15" s="2">
        <v>20.33</v>
      </c>
    </row>
    <row r="16">
      <c r="A16" s="2">
        <v>18.2</v>
      </c>
      <c r="B16" s="2">
        <v>35.255</v>
      </c>
    </row>
    <row r="17">
      <c r="A17" s="2">
        <v>12.13</v>
      </c>
      <c r="B17" s="2">
        <v>22.158</v>
      </c>
    </row>
    <row r="18">
      <c r="A18" s="2">
        <v>18.495</v>
      </c>
      <c r="B18" s="2">
        <v>25.139</v>
      </c>
    </row>
    <row r="19">
      <c r="A19" s="2">
        <v>10.639</v>
      </c>
      <c r="B19" s="2">
        <v>20.429</v>
      </c>
    </row>
    <row r="20">
      <c r="A20" s="2">
        <v>11.344</v>
      </c>
      <c r="B20" s="2">
        <v>17.425</v>
      </c>
    </row>
    <row r="21">
      <c r="A21" s="2">
        <v>12.369</v>
      </c>
      <c r="B21" s="2">
        <v>34.288</v>
      </c>
    </row>
    <row r="22">
      <c r="A22" s="2">
        <v>12.944</v>
      </c>
      <c r="B22" s="2">
        <v>23.894</v>
      </c>
    </row>
    <row r="23">
      <c r="A23" s="2">
        <v>14.233</v>
      </c>
      <c r="B23" s="2">
        <v>17.96</v>
      </c>
    </row>
    <row r="24">
      <c r="A24" s="2">
        <v>19.71</v>
      </c>
      <c r="B24" s="2">
        <v>22.058</v>
      </c>
    </row>
    <row r="25">
      <c r="A25" s="2">
        <v>16.004</v>
      </c>
      <c r="B25" s="2">
        <v>21.157</v>
      </c>
    </row>
  </sheetData>
  <drawing r:id="rId1"/>
</worksheet>
</file>