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89247c0208c1c8d1/Pictures/Documents/"/>
    </mc:Choice>
  </mc:AlternateContent>
  <xr:revisionPtr revIDLastSave="2931" documentId="8_{8E8E9A1B-9EB9-4B35-9BBD-4A60D8D70750}" xr6:coauthVersionLast="47" xr6:coauthVersionMax="47" xr10:uidLastSave="{C3FAE93B-F5D7-48F5-851B-79C8AC528E7C}"/>
  <bookViews>
    <workbookView xWindow="-108" yWindow="-108" windowWidth="23256" windowHeight="12456" activeTab="4" xr2:uid="{A6115044-94FF-4C1F-99E8-7EF367FD3217}"/>
  </bookViews>
  <sheets>
    <sheet name="Data" sheetId="1" r:id="rId1"/>
    <sheet name="table" sheetId="5" r:id="rId2"/>
    <sheet name="charts" sheetId="6" r:id="rId3"/>
    <sheet name="HOMEPAGE" sheetId="7" r:id="rId4"/>
    <sheet name="DASHBOARD " sheetId="9" r:id="rId5"/>
  </sheets>
  <definedNames>
    <definedName name="_xlchart.v1.10" hidden="1">table!$AD$10:$AD$12</definedName>
    <definedName name="_xlchart.v1.11" hidden="1">table!$AD$9</definedName>
    <definedName name="_xlchart.v1.3" hidden="1">table!$AC$10:$AC$12</definedName>
    <definedName name="_xlchart.v1.4" hidden="1">table!$AD$10:$AD$12</definedName>
    <definedName name="_xlchart.v1.5" hidden="1">table!$AD$9</definedName>
    <definedName name="_xlchart.v1.6" hidden="1">table!$AC$10:$AC$12</definedName>
    <definedName name="_xlchart.v1.7" hidden="1">table!$AD$10:$AD$12</definedName>
    <definedName name="_xlchart.v1.8" hidden="1">table!$AD$9</definedName>
    <definedName name="_xlchart.v1.9" hidden="1">table!$AC$10:$AC$12</definedName>
    <definedName name="_xlchart.v2.0" hidden="1">table!$Y$10:$Y$12</definedName>
    <definedName name="_xlchart.v2.1" hidden="1">table!$Z$10:$Z$12</definedName>
    <definedName name="_xlchart.v2.2" hidden="1">table!$Z$9</definedName>
    <definedName name="NativeTimeline_End_date">#N/A</definedName>
    <definedName name="NativeTimeline_Start_Date">#N/A</definedName>
    <definedName name="Slicer_City">#N/A</definedName>
    <definedName name="Slicer_DIVISION">#N/A</definedName>
    <definedName name="Slicer_Gender">#N/A</definedName>
    <definedName name="Slicer_Job_Titl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2" i="5" l="1"/>
  <c r="AM11" i="5"/>
  <c r="AL11" i="5"/>
  <c r="AL12" i="5"/>
  <c r="T2" i="1" a="1"/>
  <c r="T2" i="1" s="1"/>
  <c r="T3" i="1" a="1"/>
  <c r="T3" i="1" s="1"/>
  <c r="T4" i="1" a="1"/>
  <c r="T4" i="1"/>
  <c r="T5" i="1" a="1"/>
  <c r="T5" i="1"/>
  <c r="T6" i="1" a="1"/>
  <c r="T6" i="1"/>
  <c r="T7" i="1" a="1"/>
  <c r="T7" i="1"/>
  <c r="T8" i="1" a="1"/>
  <c r="T8" i="1" s="1"/>
  <c r="T9" i="1" a="1"/>
  <c r="T9" i="1" s="1"/>
  <c r="T10" i="1" a="1"/>
  <c r="T10" i="1"/>
  <c r="T11" i="1" a="1"/>
  <c r="T11" i="1"/>
  <c r="T12" i="1" a="1"/>
  <c r="T12" i="1"/>
  <c r="T13" i="1" a="1"/>
  <c r="T13" i="1"/>
  <c r="T14" i="1" a="1"/>
  <c r="T14" i="1" s="1"/>
  <c r="T15" i="1" a="1"/>
  <c r="T15" i="1" s="1"/>
  <c r="T16" i="1" a="1"/>
  <c r="T16" i="1"/>
  <c r="T17" i="1" a="1"/>
  <c r="T17" i="1"/>
  <c r="T18" i="1" a="1"/>
  <c r="T18" i="1"/>
  <c r="T19" i="1" a="1"/>
  <c r="T19" i="1"/>
  <c r="T20" i="1" a="1"/>
  <c r="T20" i="1" s="1"/>
  <c r="T21" i="1" a="1"/>
  <c r="T21" i="1" s="1"/>
  <c r="T22" i="1" a="1"/>
  <c r="T22" i="1"/>
  <c r="T23" i="1" a="1"/>
  <c r="T23" i="1"/>
  <c r="T24" i="1" a="1"/>
  <c r="T24" i="1"/>
  <c r="T25" i="1" a="1"/>
  <c r="T25" i="1"/>
  <c r="T26" i="1" a="1"/>
  <c r="T26" i="1" s="1"/>
  <c r="T27" i="1" a="1"/>
  <c r="T27" i="1" s="1"/>
  <c r="T28" i="1" a="1"/>
  <c r="T28" i="1"/>
  <c r="T29" i="1" a="1"/>
  <c r="T29" i="1"/>
  <c r="T30" i="1" a="1"/>
  <c r="T30" i="1"/>
  <c r="T31" i="1" a="1"/>
  <c r="T31" i="1"/>
  <c r="T32" i="1" a="1"/>
  <c r="T32" i="1" s="1"/>
  <c r="T33" i="1" a="1"/>
  <c r="T33" i="1" s="1"/>
  <c r="T34" i="1" a="1"/>
  <c r="T34" i="1"/>
  <c r="T35" i="1" a="1"/>
  <c r="T35" i="1"/>
  <c r="T36" i="1" a="1"/>
  <c r="T36" i="1"/>
  <c r="T37" i="1" a="1"/>
  <c r="T37" i="1"/>
  <c r="T38" i="1" a="1"/>
  <c r="T38" i="1" s="1"/>
  <c r="T39" i="1" a="1"/>
  <c r="T39" i="1" s="1"/>
  <c r="T40" i="1" a="1"/>
  <c r="T40" i="1"/>
  <c r="T41" i="1" a="1"/>
  <c r="T41" i="1"/>
  <c r="T42" i="1" a="1"/>
  <c r="T42" i="1"/>
  <c r="T43" i="1" a="1"/>
  <c r="T43" i="1"/>
  <c r="T44" i="1" a="1"/>
  <c r="T44" i="1" s="1"/>
  <c r="T45" i="1" a="1"/>
  <c r="T45" i="1" s="1"/>
  <c r="T46" i="1" a="1"/>
  <c r="T46" i="1"/>
  <c r="T47" i="1" a="1"/>
  <c r="T47" i="1"/>
  <c r="T48" i="1" a="1"/>
  <c r="T48" i="1"/>
  <c r="T49" i="1" a="1"/>
  <c r="T49" i="1"/>
  <c r="T50" i="1" a="1"/>
  <c r="T50" i="1" s="1"/>
  <c r="T51" i="1" a="1"/>
  <c r="T51" i="1" s="1"/>
  <c r="T52" i="1" a="1"/>
  <c r="T52" i="1"/>
  <c r="T53" i="1" a="1"/>
  <c r="T53" i="1"/>
  <c r="T54" i="1" a="1"/>
  <c r="T54" i="1"/>
  <c r="T55" i="1" a="1"/>
  <c r="T55" i="1"/>
  <c r="T56" i="1" a="1"/>
  <c r="T56" i="1" s="1"/>
  <c r="T57" i="1" a="1"/>
  <c r="T57" i="1" s="1"/>
  <c r="T58" i="1" a="1"/>
  <c r="T58" i="1"/>
  <c r="T59" i="1" a="1"/>
  <c r="T59" i="1"/>
  <c r="T60" i="1" a="1"/>
  <c r="T60" i="1"/>
  <c r="T61" i="1" a="1"/>
  <c r="T61" i="1"/>
  <c r="T62" i="1" a="1"/>
  <c r="T62" i="1" s="1"/>
  <c r="T63" i="1" a="1"/>
  <c r="T63" i="1" s="1"/>
  <c r="T64" i="1" a="1"/>
  <c r="T64" i="1"/>
  <c r="T65" i="1" a="1"/>
  <c r="T65" i="1"/>
  <c r="T66" i="1" a="1"/>
  <c r="T66" i="1"/>
  <c r="T67" i="1" a="1"/>
  <c r="T67" i="1"/>
  <c r="T68" i="1" a="1"/>
  <c r="T68" i="1" s="1"/>
  <c r="T69" i="1" a="1"/>
  <c r="T69" i="1" s="1"/>
  <c r="T70" i="1" a="1"/>
  <c r="T70" i="1"/>
  <c r="T71" i="1" a="1"/>
  <c r="T71" i="1"/>
  <c r="T72" i="1" a="1"/>
  <c r="T72" i="1"/>
  <c r="T73" i="1" a="1"/>
  <c r="T73" i="1"/>
  <c r="T74" i="1" a="1"/>
  <c r="T74" i="1" s="1"/>
  <c r="T75" i="1" a="1"/>
  <c r="T75" i="1" s="1"/>
  <c r="T76" i="1" a="1"/>
  <c r="T76" i="1"/>
  <c r="T77" i="1" a="1"/>
  <c r="T77" i="1"/>
  <c r="T78" i="1" a="1"/>
  <c r="T78" i="1"/>
  <c r="T79" i="1" a="1"/>
  <c r="T79" i="1"/>
  <c r="T80" i="1" a="1"/>
  <c r="T80" i="1" s="1"/>
  <c r="T81" i="1" a="1"/>
  <c r="T81" i="1" s="1"/>
  <c r="T82" i="1" a="1"/>
  <c r="T82" i="1"/>
  <c r="T83" i="1" a="1"/>
  <c r="T83" i="1"/>
  <c r="T84" i="1" a="1"/>
  <c r="T84" i="1"/>
  <c r="T85" i="1" a="1"/>
  <c r="T85" i="1"/>
  <c r="T86" i="1" a="1"/>
  <c r="T86" i="1" s="1"/>
  <c r="T87" i="1" a="1"/>
  <c r="T87" i="1" s="1"/>
  <c r="T88" i="1" a="1"/>
  <c r="T88" i="1"/>
  <c r="T89" i="1" a="1"/>
  <c r="T89" i="1"/>
  <c r="T90" i="1" a="1"/>
  <c r="T90" i="1"/>
  <c r="T91" i="1" a="1"/>
  <c r="T91" i="1"/>
  <c r="T92" i="1" a="1"/>
  <c r="T92" i="1" s="1"/>
  <c r="T93" i="1" a="1"/>
  <c r="T93" i="1" s="1"/>
  <c r="T94" i="1" a="1"/>
  <c r="T94" i="1"/>
  <c r="T95" i="1" a="1"/>
  <c r="T95" i="1"/>
  <c r="T96" i="1" a="1"/>
  <c r="T96" i="1"/>
  <c r="T97" i="1" a="1"/>
  <c r="T97" i="1"/>
  <c r="T98" i="1" a="1"/>
  <c r="T98" i="1" s="1"/>
  <c r="T99" i="1" a="1"/>
  <c r="T99" i="1" s="1"/>
  <c r="T100" i="1" a="1"/>
  <c r="T100" i="1"/>
  <c r="T101" i="1" a="1"/>
  <c r="T101" i="1"/>
  <c r="T102" i="1" a="1"/>
  <c r="T102" i="1"/>
  <c r="T103" i="1" a="1"/>
  <c r="T103" i="1"/>
  <c r="T104" i="1" a="1"/>
  <c r="T104" i="1" s="1"/>
  <c r="T105" i="1" a="1"/>
  <c r="T105" i="1" s="1"/>
  <c r="T106" i="1" a="1"/>
  <c r="T106" i="1"/>
  <c r="T107" i="1" a="1"/>
  <c r="T107" i="1"/>
  <c r="T108" i="1" a="1"/>
  <c r="T108" i="1"/>
  <c r="T109" i="1" a="1"/>
  <c r="T109" i="1"/>
  <c r="T110" i="1" a="1"/>
  <c r="T110" i="1" s="1"/>
  <c r="T111" i="1" a="1"/>
  <c r="T111" i="1" s="1"/>
  <c r="T112" i="1" a="1"/>
  <c r="T112" i="1"/>
  <c r="T113" i="1" a="1"/>
  <c r="T113" i="1"/>
  <c r="T114" i="1" a="1"/>
  <c r="T114" i="1"/>
  <c r="T115" i="1" a="1"/>
  <c r="T115" i="1"/>
  <c r="T116" i="1" a="1"/>
  <c r="T116" i="1" s="1"/>
  <c r="T117" i="1" a="1"/>
  <c r="T117" i="1" s="1"/>
  <c r="T118" i="1" a="1"/>
  <c r="T118" i="1"/>
  <c r="T119" i="1" a="1"/>
  <c r="T119" i="1"/>
  <c r="T120" i="1" a="1"/>
  <c r="T120" i="1"/>
  <c r="T121" i="1" a="1"/>
  <c r="T121" i="1"/>
  <c r="T122" i="1" a="1"/>
  <c r="T122" i="1" s="1"/>
  <c r="T123" i="1" a="1"/>
  <c r="T123" i="1" s="1"/>
  <c r="T124" i="1" a="1"/>
  <c r="T124" i="1"/>
  <c r="T125" i="1" a="1"/>
  <c r="T125" i="1"/>
  <c r="T126" i="1" a="1"/>
  <c r="T126" i="1"/>
  <c r="T127" i="1" a="1"/>
  <c r="T127" i="1"/>
  <c r="T128" i="1" a="1"/>
  <c r="T128" i="1" s="1"/>
  <c r="T129" i="1" a="1"/>
  <c r="T129" i="1" s="1"/>
  <c r="T130" i="1" a="1"/>
  <c r="T130" i="1"/>
  <c r="T131" i="1" a="1"/>
  <c r="T131" i="1"/>
  <c r="T132" i="1" a="1"/>
  <c r="T132" i="1"/>
  <c r="T133" i="1" a="1"/>
  <c r="T133" i="1"/>
  <c r="T134" i="1" a="1"/>
  <c r="T134" i="1" s="1"/>
  <c r="T135" i="1" a="1"/>
  <c r="T135" i="1" s="1"/>
  <c r="T136" i="1" a="1"/>
  <c r="T136" i="1"/>
  <c r="T137" i="1" a="1"/>
  <c r="T137" i="1"/>
  <c r="T138" i="1" a="1"/>
  <c r="T138" i="1"/>
  <c r="T139" i="1" a="1"/>
  <c r="T139" i="1"/>
  <c r="T140" i="1" a="1"/>
  <c r="T140" i="1" s="1"/>
  <c r="T141" i="1" a="1"/>
  <c r="T141" i="1" s="1"/>
  <c r="T142" i="1" a="1"/>
  <c r="T142" i="1"/>
  <c r="T143" i="1" a="1"/>
  <c r="T143" i="1"/>
  <c r="T144" i="1" a="1"/>
  <c r="T144" i="1"/>
  <c r="T145" i="1" a="1"/>
  <c r="T145" i="1"/>
  <c r="T146" i="1" a="1"/>
  <c r="T146" i="1" s="1"/>
  <c r="T147" i="1" a="1"/>
  <c r="T147" i="1" s="1"/>
  <c r="T148" i="1" a="1"/>
  <c r="T148" i="1"/>
  <c r="T149" i="1" a="1"/>
  <c r="T149" i="1"/>
  <c r="T150" i="1" a="1"/>
  <c r="T150" i="1"/>
  <c r="T151" i="1" a="1"/>
  <c r="T151" i="1"/>
  <c r="T152" i="1" a="1"/>
  <c r="T152" i="1" s="1"/>
  <c r="T153" i="1" a="1"/>
  <c r="T153" i="1" s="1"/>
  <c r="T154" i="1" a="1"/>
  <c r="T154" i="1"/>
  <c r="T155" i="1" a="1"/>
  <c r="T155" i="1"/>
  <c r="T156" i="1" a="1"/>
  <c r="T156" i="1"/>
  <c r="T157" i="1" a="1"/>
  <c r="T157" i="1"/>
  <c r="T158" i="1" a="1"/>
  <c r="T158" i="1" s="1"/>
  <c r="T159" i="1" a="1"/>
  <c r="T159" i="1" s="1"/>
  <c r="T160" i="1" a="1"/>
  <c r="T160" i="1"/>
  <c r="T161" i="1" a="1"/>
  <c r="T161" i="1"/>
  <c r="T162" i="1" a="1"/>
  <c r="T162" i="1"/>
  <c r="T163" i="1" a="1"/>
  <c r="T163" i="1"/>
  <c r="T164" i="1" a="1"/>
  <c r="T164" i="1" s="1"/>
  <c r="T165" i="1" a="1"/>
  <c r="T165" i="1" s="1"/>
  <c r="T166" i="1" a="1"/>
  <c r="T166" i="1"/>
  <c r="T167" i="1" a="1"/>
  <c r="T167" i="1"/>
  <c r="T168" i="1" a="1"/>
  <c r="T168" i="1"/>
  <c r="T169" i="1" a="1"/>
  <c r="T169" i="1"/>
  <c r="T170" i="1" a="1"/>
  <c r="T170" i="1" s="1"/>
  <c r="T171" i="1" a="1"/>
  <c r="T171" i="1" s="1"/>
  <c r="T172" i="1" a="1"/>
  <c r="T172" i="1"/>
  <c r="T173" i="1" a="1"/>
  <c r="T173" i="1"/>
  <c r="T174" i="1" a="1"/>
  <c r="T174" i="1"/>
  <c r="T175" i="1" a="1"/>
  <c r="T175" i="1"/>
  <c r="T176" i="1" a="1"/>
  <c r="T176" i="1" s="1"/>
  <c r="T177" i="1" a="1"/>
  <c r="T177" i="1" s="1"/>
  <c r="T178" i="1" a="1"/>
  <c r="T178" i="1"/>
  <c r="T179" i="1" a="1"/>
  <c r="T179" i="1"/>
  <c r="T180" i="1" a="1"/>
  <c r="T180" i="1"/>
  <c r="T181" i="1" a="1"/>
  <c r="T181" i="1"/>
  <c r="T182" i="1" a="1"/>
  <c r="T182" i="1" s="1"/>
  <c r="T183" i="1" a="1"/>
  <c r="T183" i="1" s="1"/>
  <c r="T184" i="1" a="1"/>
  <c r="T184" i="1"/>
  <c r="T185" i="1" a="1"/>
  <c r="T185" i="1"/>
  <c r="T186" i="1" a="1"/>
  <c r="T186" i="1"/>
  <c r="T187" i="1" a="1"/>
  <c r="T187" i="1"/>
  <c r="T188" i="1" a="1"/>
  <c r="T188" i="1" s="1"/>
  <c r="T189" i="1" a="1"/>
  <c r="T189" i="1" s="1"/>
  <c r="T190" i="1" a="1"/>
  <c r="T190" i="1"/>
  <c r="T191" i="1" a="1"/>
  <c r="T191" i="1"/>
  <c r="T192" i="1" a="1"/>
  <c r="T192" i="1"/>
  <c r="T193" i="1" a="1"/>
  <c r="T193" i="1"/>
  <c r="T194" i="1" a="1"/>
  <c r="T194" i="1" s="1"/>
  <c r="T195" i="1" a="1"/>
  <c r="T195" i="1" s="1"/>
  <c r="T196" i="1" a="1"/>
  <c r="T196" i="1"/>
  <c r="T197" i="1" a="1"/>
  <c r="T197" i="1"/>
  <c r="T198" i="1" a="1"/>
  <c r="T198" i="1"/>
  <c r="T199" i="1" a="1"/>
  <c r="T199" i="1"/>
  <c r="T200" i="1" a="1"/>
  <c r="T200" i="1" s="1"/>
  <c r="T201" i="1" a="1"/>
  <c r="T201" i="1" s="1"/>
  <c r="T202" i="1" a="1"/>
  <c r="T202" i="1"/>
  <c r="T203" i="1" a="1"/>
  <c r="T203" i="1"/>
  <c r="T204" i="1" a="1"/>
  <c r="T204" i="1"/>
  <c r="T205" i="1" a="1"/>
  <c r="T205" i="1"/>
  <c r="T206" i="1" a="1"/>
  <c r="T206" i="1" s="1"/>
  <c r="T207" i="1" a="1"/>
  <c r="T207" i="1" s="1"/>
  <c r="T208" i="1" a="1"/>
  <c r="T208" i="1"/>
  <c r="T209" i="1" a="1"/>
  <c r="T209" i="1"/>
  <c r="T210" i="1" a="1"/>
  <c r="T210" i="1"/>
  <c r="T211" i="1" a="1"/>
  <c r="T211" i="1"/>
  <c r="T212" i="1" a="1"/>
  <c r="T212" i="1" s="1"/>
  <c r="T213" i="1" a="1"/>
  <c r="T213" i="1" s="1"/>
  <c r="T214" i="1" a="1"/>
  <c r="T214" i="1"/>
  <c r="T215" i="1" a="1"/>
  <c r="T215" i="1"/>
  <c r="T216" i="1" a="1"/>
  <c r="T216" i="1"/>
  <c r="T217" i="1" a="1"/>
  <c r="T217" i="1"/>
  <c r="T218" i="1" a="1"/>
  <c r="T218" i="1" s="1"/>
  <c r="T219" i="1" a="1"/>
  <c r="T219" i="1" s="1"/>
  <c r="T220" i="1" a="1"/>
  <c r="T220" i="1"/>
  <c r="T221" i="1" a="1"/>
  <c r="T221" i="1"/>
  <c r="T222" i="1" a="1"/>
  <c r="T222" i="1"/>
  <c r="T223" i="1" a="1"/>
  <c r="T223" i="1"/>
  <c r="T224" i="1" a="1"/>
  <c r="T224" i="1" s="1"/>
  <c r="T225" i="1" a="1"/>
  <c r="T225" i="1" s="1"/>
  <c r="T226" i="1" a="1"/>
  <c r="T226" i="1"/>
  <c r="T227" i="1" a="1"/>
  <c r="T227" i="1"/>
  <c r="T228" i="1" a="1"/>
  <c r="T228" i="1"/>
  <c r="T229" i="1" a="1"/>
  <c r="T229" i="1"/>
  <c r="T230" i="1" a="1"/>
  <c r="T230" i="1" s="1"/>
  <c r="T231" i="1" a="1"/>
  <c r="T231" i="1" s="1"/>
  <c r="T232" i="1" a="1"/>
  <c r="T232" i="1"/>
  <c r="T233" i="1" a="1"/>
  <c r="T233" i="1"/>
  <c r="T234" i="1" a="1"/>
  <c r="T234" i="1"/>
  <c r="T235" i="1" a="1"/>
  <c r="T235" i="1"/>
  <c r="T236" i="1" a="1"/>
  <c r="T236" i="1" s="1"/>
  <c r="T237" i="1" a="1"/>
  <c r="T237" i="1" s="1"/>
  <c r="T238" i="1" a="1"/>
  <c r="T238" i="1"/>
  <c r="T239" i="1" a="1"/>
  <c r="T239" i="1"/>
  <c r="T240" i="1" a="1"/>
  <c r="T240" i="1"/>
  <c r="T241" i="1" a="1"/>
  <c r="T241" i="1"/>
  <c r="T242" i="1" a="1"/>
  <c r="T242" i="1" s="1"/>
  <c r="T243" i="1" a="1"/>
  <c r="T243" i="1" s="1"/>
  <c r="T244" i="1" a="1"/>
  <c r="T244" i="1"/>
  <c r="T245" i="1" a="1"/>
  <c r="T245" i="1"/>
  <c r="T246" i="1" a="1"/>
  <c r="T246" i="1"/>
  <c r="T247" i="1" a="1"/>
  <c r="T247" i="1"/>
  <c r="T248" i="1" a="1"/>
  <c r="T248" i="1" s="1"/>
  <c r="T249" i="1" a="1"/>
  <c r="T249" i="1" s="1"/>
  <c r="T250" i="1" a="1"/>
  <c r="T250" i="1"/>
  <c r="T251" i="1" a="1"/>
  <c r="T251" i="1"/>
  <c r="T252" i="1" a="1"/>
  <c r="T252" i="1"/>
  <c r="T253" i="1" a="1"/>
  <c r="T253"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AL5" i="5"/>
  <c r="AJ5" i="5"/>
  <c r="AN5" i="5"/>
  <c r="AK5" i="5"/>
  <c r="AM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<sst xmlns="http://schemas.openxmlformats.org/spreadsheetml/2006/main" count="1736" uniqueCount="116">
  <si>
    <t xml:space="preserve"> ID </t>
  </si>
  <si>
    <t>Employee Name</t>
  </si>
  <si>
    <t>Job Title</t>
  </si>
  <si>
    <t>City</t>
  </si>
  <si>
    <t>Gender</t>
  </si>
  <si>
    <t>DIVISION</t>
  </si>
  <si>
    <t>Start Date</t>
  </si>
  <si>
    <t>End date</t>
  </si>
  <si>
    <t xml:space="preserve">Hourly Rate </t>
  </si>
  <si>
    <t xml:space="preserve">PLANNED Hours </t>
  </si>
  <si>
    <t xml:space="preserve">Wroked Hours </t>
  </si>
  <si>
    <t xml:space="preserve">Allocated Budget </t>
  </si>
  <si>
    <t xml:space="preserve">Amount Earned </t>
  </si>
  <si>
    <t>Unworked Hours</t>
  </si>
  <si>
    <t>Unworked Amount</t>
  </si>
  <si>
    <t>Overtime Hours</t>
  </si>
  <si>
    <t xml:space="preserve">Overtime Amount </t>
  </si>
  <si>
    <t>ST-001</t>
  </si>
  <si>
    <t>Ava</t>
  </si>
  <si>
    <t>Cameraman</t>
  </si>
  <si>
    <t>Toronto</t>
  </si>
  <si>
    <t>Female</t>
  </si>
  <si>
    <t>Photography</t>
  </si>
  <si>
    <t>ST-002</t>
  </si>
  <si>
    <t>Ethan</t>
  </si>
  <si>
    <t>Chicago</t>
  </si>
  <si>
    <t>Male</t>
  </si>
  <si>
    <t>ST-003</t>
  </si>
  <si>
    <t>Mia</t>
  </si>
  <si>
    <t>ST-004</t>
  </si>
  <si>
    <t>Dani</t>
  </si>
  <si>
    <t>Cape Town</t>
  </si>
  <si>
    <t>ST-005</t>
  </si>
  <si>
    <t>Matt</t>
  </si>
  <si>
    <t>Tokyo</t>
  </si>
  <si>
    <t>ST-006</t>
  </si>
  <si>
    <t>Zoe</t>
  </si>
  <si>
    <t>ST-007</t>
  </si>
  <si>
    <t>Willi</t>
  </si>
  <si>
    <t>ST-008</t>
  </si>
  <si>
    <t>Sebas</t>
  </si>
  <si>
    <t>ST-009</t>
  </si>
  <si>
    <t>Eve</t>
  </si>
  <si>
    <t>Berlin</t>
  </si>
  <si>
    <t>ST-010</t>
  </si>
  <si>
    <t>Jack</t>
  </si>
  <si>
    <t xml:space="preserve">Assistant </t>
  </si>
  <si>
    <t>Mumbai</t>
  </si>
  <si>
    <t xml:space="preserve">Supporting </t>
  </si>
  <si>
    <t>ST-011</t>
  </si>
  <si>
    <t>Lily</t>
  </si>
  <si>
    <t>Sydney</t>
  </si>
  <si>
    <t>ST-012</t>
  </si>
  <si>
    <t>Aiden</t>
  </si>
  <si>
    <t>ST-013</t>
  </si>
  <si>
    <t>Sam</t>
  </si>
  <si>
    <t>ST-014</t>
  </si>
  <si>
    <t>Nora</t>
  </si>
  <si>
    <t>ST-015</t>
  </si>
  <si>
    <t>David</t>
  </si>
  <si>
    <t>ST-016</t>
  </si>
  <si>
    <t>Ivy</t>
  </si>
  <si>
    <t>Barcelona</t>
  </si>
  <si>
    <t>ST-017</t>
  </si>
  <si>
    <t>Jose</t>
  </si>
  <si>
    <t>ST-018</t>
  </si>
  <si>
    <t>Amy</t>
  </si>
  <si>
    <t>Mexican</t>
  </si>
  <si>
    <t>ST-019</t>
  </si>
  <si>
    <t>Leo</t>
  </si>
  <si>
    <t>ST-020</t>
  </si>
  <si>
    <t>Ella</t>
  </si>
  <si>
    <t>Coordinator</t>
  </si>
  <si>
    <t>Management</t>
  </si>
  <si>
    <t>ST-021</t>
  </si>
  <si>
    <t>Lucy</t>
  </si>
  <si>
    <t>Row Labels</t>
  </si>
  <si>
    <t>Grand Total</t>
  </si>
  <si>
    <t>Efficiency%</t>
  </si>
  <si>
    <t>Budget utilization%</t>
  </si>
  <si>
    <t>Average of Efficiency%</t>
  </si>
  <si>
    <t>performance category</t>
  </si>
  <si>
    <t>over performed</t>
  </si>
  <si>
    <t>Column Labels</t>
  </si>
  <si>
    <t>Efficiency =worked hours / planned hours</t>
  </si>
  <si>
    <t>budget utilozation= Amount earned/allocated budget</t>
  </si>
  <si>
    <t>1) employee performance by effiiency level</t>
  </si>
  <si>
    <t>WORKFORCE EFFICIENCY AND PRODUCTION PERFORMANCE DASHBOARD</t>
  </si>
  <si>
    <t xml:space="preserve">Sum of Amount Earned </t>
  </si>
  <si>
    <t>2) Employee wise earnings</t>
  </si>
  <si>
    <t xml:space="preserve">Sum of PLANNED Hours </t>
  </si>
  <si>
    <t xml:space="preserve">Sum of Wroked Hours </t>
  </si>
  <si>
    <t>3)Planned vs worked hours by employees</t>
  </si>
  <si>
    <t xml:space="preserve">Sum of Allocated Budget </t>
  </si>
  <si>
    <t xml:space="preserve">Count of  ID </t>
  </si>
  <si>
    <t>Sum of Efficiency%</t>
  </si>
  <si>
    <t xml:space="preserve">Average of Wroked Hours </t>
  </si>
  <si>
    <t>3)Allocated budget  vs earned amount</t>
  </si>
  <si>
    <t>Sum of Budget utilization%</t>
  </si>
  <si>
    <t xml:space="preserve">Sum of Overtime Amount </t>
  </si>
  <si>
    <t>Sum of Overtime Hours</t>
  </si>
  <si>
    <t>Jan</t>
  </si>
  <si>
    <t>Feb</t>
  </si>
  <si>
    <t>Mar</t>
  </si>
  <si>
    <t>Apr</t>
  </si>
  <si>
    <t>May</t>
  </si>
  <si>
    <t>Jun</t>
  </si>
  <si>
    <t>Jul</t>
  </si>
  <si>
    <t>Aug</t>
  </si>
  <si>
    <t>Sep</t>
  </si>
  <si>
    <t>Oct</t>
  </si>
  <si>
    <t>Nov</t>
  </si>
  <si>
    <t>Dec</t>
  </si>
  <si>
    <t>if tree map is not match for the dashboard than it change with pie chart</t>
  </si>
  <si>
    <t>Average of Budget utilization%</t>
  </si>
  <si>
    <t>under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</si>
</sst>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 #,##0"/>
  </numFmts>
  <fonts count="6" x14ac:knownFonts="1">
    <font>
      <sz val="11"/>
      <color theme="1"/>
      <name val="Aptos Narrow"/>
      <family val="2"/>
      <scheme val="minor"/>
    </font>
    <font>
      <sz val="11"/>
      <color theme="0"/>
      <name val="Aptos Narrow"/>
      <family val="2"/>
      <scheme val="minor"/>
    </font>
    <font>
      <b/>
      <sz val="12"/>
      <color theme="1"/>
      <name val="Aptos Narrow"/>
      <family val="2"/>
      <scheme val="minor"/>
    </font>
    <font>
      <b/>
      <sz val="14"/>
      <color theme="0"/>
      <name val="Kristen ITC"/>
      <family val="4"/>
    </font>
    <font>
      <sz val="14"/>
      <color theme="0"/>
      <name val="Kristen ITC"/>
      <family val="4"/>
    </font>
    <font>
      <b/>
      <sz val="11"/>
      <color theme="1"/>
      <name val="Aptos Narrow"/>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3" tint="0.249977111117893"/>
        <bgColor indexed="64"/>
      </patternFill>
    </fill>
    <fill>
      <patternFill patternType="solid">
        <fgColor rgb="FFE6EBF4"/>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165" fontId="0" fillId="0" borderId="0" xfId="0" applyNumberFormat="1"/>
    <xf numFmtId="9" fontId="0" fillId="0" borderId="0" xfId="0" applyNumberFormat="1"/>
    <xf numFmtId="0" fontId="3" fillId="3" borderId="0" xfId="0" applyFont="1" applyFill="1" applyAlignment="1">
      <alignment horizontal="left"/>
    </xf>
    <xf numFmtId="0" fontId="4" fillId="3" borderId="0" xfId="0" applyFont="1" applyFill="1" applyAlignment="1">
      <alignment horizontal="left"/>
    </xf>
    <xf numFmtId="0" fontId="1" fillId="3" borderId="0" xfId="0" applyFont="1" applyFill="1" applyAlignment="1">
      <alignment horizontal="left"/>
    </xf>
    <xf numFmtId="10" fontId="5" fillId="0" borderId="0" xfId="0" applyNumberFormat="1" applyFont="1"/>
    <xf numFmtId="10" fontId="0" fillId="0" borderId="0" xfId="0" applyNumberFormat="1"/>
    <xf numFmtId="0" fontId="0" fillId="4" borderId="0" xfId="0" applyFill="1"/>
    <xf numFmtId="0" fontId="0" fillId="2" borderId="0" xfId="0" applyFill="1" applyAlignment="1">
      <alignment horizontal="center"/>
    </xf>
    <xf numFmtId="0" fontId="2" fillId="0" borderId="0" xfId="0" applyFont="1" applyAlignment="1">
      <alignment horizontal="center"/>
    </xf>
  </cellXfs>
  <cellStyles count="1">
    <cellStyle name="Normal" xfId="0" builtinId="0"/>
  </cellStyles>
  <dxfs count="18">
    <dxf>
      <numFmt numFmtId="0" formatCode="General"/>
    </dxf>
    <dxf>
      <numFmt numFmtId="13" formatCode="0%"/>
    </dxf>
    <dxf>
      <numFmt numFmtId="13" formatCode="0%"/>
    </dxf>
    <dxf>
      <numFmt numFmtId="165" formatCode="&quot;₹&quot;\ #,##0"/>
    </dxf>
    <dxf>
      <numFmt numFmtId="1" formatCode="0"/>
    </dxf>
    <dxf>
      <numFmt numFmtId="165" formatCode="&quot;₹&quot;\ #,##0"/>
    </dxf>
    <dxf>
      <numFmt numFmtId="1" formatCode="0"/>
    </dxf>
    <dxf>
      <numFmt numFmtId="165" formatCode="&quot;₹&quot;\ #,##0"/>
    </dxf>
    <dxf>
      <numFmt numFmtId="165" formatCode="&quot;₹&quot;\ #,##0"/>
    </dxf>
    <dxf>
      <numFmt numFmtId="1" formatCode="0"/>
    </dxf>
    <dxf>
      <numFmt numFmtId="1" formatCode="0"/>
    </dxf>
    <dxf>
      <numFmt numFmtId="1" formatCode="0"/>
    </dxf>
    <dxf>
      <numFmt numFmtId="164" formatCode="yyyy/mm/dd;@"/>
    </dxf>
    <dxf>
      <numFmt numFmtId="164" formatCode="yyyy/mm/dd;@"/>
    </dxf>
    <dxf>
      <font>
        <color theme="0"/>
        <name val="Berlin Sans FB"/>
        <family val="2"/>
        <scheme val="none"/>
      </font>
      <fill>
        <gradientFill>
          <stop position="0">
            <color rgb="FF002060"/>
          </stop>
          <stop position="1">
            <color rgb="FF002060"/>
          </stop>
        </gradientFill>
      </fill>
    </dxf>
    <dxf>
      <font>
        <b val="0"/>
        <i val="0"/>
        <name val="Baskerville Old Face"/>
        <family val="1"/>
        <scheme val="none"/>
      </font>
      <fill>
        <gradientFill degree="90">
          <stop position="0">
            <color rgb="FF002060"/>
          </stop>
          <stop position="1">
            <color theme="4"/>
          </stop>
        </gradientFill>
      </fill>
    </dxf>
    <dxf>
      <font>
        <b/>
        <i val="0"/>
        <strike val="0"/>
        <u val="none"/>
        <color theme="0"/>
        <name val="Eras Demi ITC"/>
        <family val="2"/>
        <scheme val="none"/>
      </font>
      <fill>
        <gradientFill>
          <stop position="0">
            <color rgb="FFCBE290"/>
          </stop>
          <stop position="1">
            <color theme="4"/>
          </stop>
        </gradientFill>
      </fill>
      <border diagonalUp="0" diagonalDown="0">
        <left/>
        <right/>
        <top/>
        <bottom/>
        <vertical/>
        <horizontal/>
      </border>
    </dxf>
    <dxf>
      <fill>
        <patternFill patternType="darkUp">
          <fgColor rgb="FF1F2D50"/>
        </patternFill>
      </fill>
    </dxf>
  </dxfs>
  <tableStyles count="4" defaultTableStyle="TableStyleMedium2" defaultPivotStyle="PivotStyleLight16">
    <tableStyle name="Slicer Style 1" pivot="0" table="0" count="1" xr9:uid="{6417E4CE-9E45-482E-A110-556DC01CED3C}">
      <tableStyleElement type="wholeTable" dxfId="17"/>
    </tableStyle>
    <tableStyle name="Slicer Style 2" pivot="0" table="0" count="1" xr9:uid="{04B6A554-0FD9-40EA-8295-B26F3BBA3C19}">
      <tableStyleElement type="wholeTable" dxfId="16"/>
    </tableStyle>
    <tableStyle name="Slicer Style 3" pivot="0" table="0" count="1" xr9:uid="{629678CF-3EAA-49B3-BDF2-4075A9E8F15E}">
      <tableStyleElement type="wholeTable" dxfId="15"/>
    </tableStyle>
    <tableStyle name="Slicer Style 4" pivot="0" table="0" count="1" xr9:uid="{B29C12CA-BA1B-4E2A-A631-D4252812551B}">
      <tableStyleElement type="wholeTable" dxfId="14"/>
    </tableStyle>
  </tableStyles>
  <colors>
    <mruColors>
      <color rgb="FF1F2D50"/>
      <color rgb="FFAF2197"/>
      <color rgb="FFE6EBF4"/>
      <color rgb="FFC0D7D8"/>
      <color rgb="FF50ABB0"/>
      <color rgb="FFCBE290"/>
      <color rgb="FFC5CEC5"/>
      <color rgb="FF526166"/>
      <color rgb="FFF5EBD5"/>
      <color rgb="FFD6B585"/>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 og.xlsx]table!SUNBURST</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t>Employee Performance by Efficiency Level</a:t>
            </a:r>
            <a:endParaRPr lang="en-IN" sz="1100" baseline="0"/>
          </a:p>
          <a:p>
            <a:pPr algn="ctr">
              <a:defRPr/>
            </a:pPr>
            <a:endParaRPr lang="en-IN"/>
          </a:p>
        </c:rich>
      </c:tx>
      <c:layout>
        <c:manualLayout>
          <c:xMode val="edge"/>
          <c:yMode val="edge"/>
          <c:x val="0.15702485718696926"/>
          <c:y val="2.79487181368108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6">
              <a:lumMod val="60000"/>
              <a:lumOff val="40000"/>
            </a:schemeClr>
          </a:solidFill>
          <a:ln w="1905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7"/>
        <c:spPr>
          <a:solidFill>
            <a:schemeClr val="accent6">
              <a:lumMod val="60000"/>
              <a:lumOff val="40000"/>
            </a:schemeClr>
          </a:solidFill>
          <a:ln w="19050">
            <a:noFill/>
          </a:ln>
          <a:effectLst>
            <a:innerShdw blurRad="63500" dist="50800" dir="18900000">
              <a:prstClr val="black">
                <a:alpha val="50000"/>
              </a:prstClr>
            </a:innerShdw>
          </a:effectLst>
        </c:spPr>
      </c:pivotFmt>
      <c:pivotFmt>
        <c:idx val="48"/>
        <c:spPr>
          <a:solidFill>
            <a:schemeClr val="accent6">
              <a:lumMod val="60000"/>
              <a:lumOff val="40000"/>
            </a:schemeClr>
          </a:solidFill>
          <a:ln w="19050">
            <a:noFill/>
          </a:ln>
          <a:effectLst>
            <a:innerShdw blurRad="63500" dist="50800" dir="18900000">
              <a:prstClr val="black">
                <a:alpha val="50000"/>
              </a:prstClr>
            </a:innerShdw>
          </a:effectLst>
        </c:spPr>
      </c:pivotFmt>
      <c:pivotFmt>
        <c:idx val="49"/>
        <c:spPr>
          <a:solidFill>
            <a:schemeClr val="accent6">
              <a:lumMod val="60000"/>
              <a:lumOff val="40000"/>
            </a:schemeClr>
          </a:solidFill>
          <a:ln w="19050">
            <a:noFill/>
          </a:ln>
          <a:effectLst>
            <a:innerShdw blurRad="63500" dist="50800" dir="18900000">
              <a:prstClr val="black">
                <a:alpha val="50000"/>
              </a:prstClr>
            </a:innerShdw>
          </a:effectLst>
        </c:spPr>
      </c:pivotFmt>
      <c:pivotFmt>
        <c:idx val="50"/>
        <c:spPr>
          <a:solidFill>
            <a:schemeClr val="accent6">
              <a:lumMod val="60000"/>
              <a:lumOff val="40000"/>
            </a:schemeClr>
          </a:solidFill>
          <a:ln w="19050">
            <a:noFill/>
          </a:ln>
          <a:effectLst>
            <a:innerShdw blurRad="63500" dist="50800" dir="18900000">
              <a:prstClr val="black">
                <a:alpha val="50000"/>
              </a:prstClr>
            </a:innerShdw>
          </a:effectLst>
        </c:spPr>
      </c:pivotFmt>
      <c:pivotFmt>
        <c:idx val="51"/>
        <c:spPr>
          <a:solidFill>
            <a:schemeClr val="accent6">
              <a:lumMod val="60000"/>
              <a:lumOff val="40000"/>
            </a:schemeClr>
          </a:solidFill>
          <a:ln w="19050">
            <a:noFill/>
          </a:ln>
          <a:effectLst>
            <a:innerShdw blurRad="63500" dist="50800" dir="18900000">
              <a:prstClr val="black">
                <a:alpha val="50000"/>
              </a:prstClr>
            </a:innerShdw>
          </a:effectLst>
        </c:spPr>
      </c:pivotFmt>
      <c:pivotFmt>
        <c:idx val="52"/>
        <c:spPr>
          <a:solidFill>
            <a:schemeClr val="accent6">
              <a:lumMod val="60000"/>
              <a:lumOff val="40000"/>
            </a:schemeClr>
          </a:solidFill>
          <a:ln w="19050">
            <a:noFill/>
          </a:ln>
          <a:effectLst>
            <a:innerShdw blurRad="63500" dist="50800" dir="18900000">
              <a:prstClr val="black">
                <a:alpha val="50000"/>
              </a:prstClr>
            </a:innerShdw>
          </a:effectLst>
        </c:spPr>
      </c:pivotFmt>
      <c:pivotFmt>
        <c:idx val="53"/>
        <c:spPr>
          <a:solidFill>
            <a:schemeClr val="accent6">
              <a:lumMod val="60000"/>
              <a:lumOff val="40000"/>
            </a:schemeClr>
          </a:solidFill>
          <a:ln w="19050">
            <a:noFill/>
          </a:ln>
          <a:effectLst>
            <a:innerShdw blurRad="63500" dist="50800" dir="18900000">
              <a:prstClr val="black">
                <a:alpha val="50000"/>
              </a:prstClr>
            </a:innerShdw>
          </a:effectLst>
        </c:spPr>
      </c:pivotFmt>
      <c:pivotFmt>
        <c:idx val="54"/>
        <c:spPr>
          <a:solidFill>
            <a:schemeClr val="accent6">
              <a:lumMod val="60000"/>
              <a:lumOff val="40000"/>
            </a:schemeClr>
          </a:solidFill>
          <a:ln w="19050">
            <a:noFill/>
          </a:ln>
          <a:effectLst>
            <a:innerShdw blurRad="63500" dist="50800" dir="18900000">
              <a:prstClr val="black">
                <a:alpha val="50000"/>
              </a:prstClr>
            </a:innerShdw>
          </a:effectLst>
        </c:spPr>
      </c:pivotFmt>
      <c:pivotFmt>
        <c:idx val="55"/>
        <c:spPr>
          <a:solidFill>
            <a:schemeClr val="accent6">
              <a:lumMod val="60000"/>
              <a:lumOff val="40000"/>
            </a:schemeClr>
          </a:solidFill>
          <a:ln w="19050">
            <a:noFill/>
          </a:ln>
          <a:effectLst>
            <a:innerShdw blurRad="63500" dist="50800" dir="18900000">
              <a:prstClr val="black">
                <a:alpha val="50000"/>
              </a:prstClr>
            </a:innerShdw>
          </a:effectLst>
        </c:spPr>
      </c:pivotFmt>
      <c:pivotFmt>
        <c:idx val="56"/>
        <c:spPr>
          <a:solidFill>
            <a:schemeClr val="accent6">
              <a:lumMod val="60000"/>
              <a:lumOff val="40000"/>
            </a:schemeClr>
          </a:solidFill>
          <a:ln w="19050">
            <a:noFill/>
          </a:ln>
          <a:effectLst>
            <a:innerShdw blurRad="63500" dist="50800" dir="18900000">
              <a:prstClr val="black">
                <a:alpha val="50000"/>
              </a:prstClr>
            </a:innerShdw>
          </a:effectLst>
        </c:spPr>
      </c:pivotFmt>
      <c:pivotFmt>
        <c:idx val="57"/>
        <c:spPr>
          <a:solidFill>
            <a:schemeClr val="accent6">
              <a:lumMod val="60000"/>
              <a:lumOff val="40000"/>
            </a:schemeClr>
          </a:solidFill>
          <a:ln w="19050">
            <a:noFill/>
          </a:ln>
          <a:effectLst>
            <a:innerShdw blurRad="63500" dist="50800" dir="18900000">
              <a:prstClr val="black">
                <a:alpha val="50000"/>
              </a:prstClr>
            </a:innerShdw>
          </a:effectLst>
        </c:spPr>
      </c:pivotFmt>
      <c:pivotFmt>
        <c:idx val="58"/>
        <c:spPr>
          <a:solidFill>
            <a:schemeClr val="accent6">
              <a:lumMod val="60000"/>
              <a:lumOff val="40000"/>
            </a:schemeClr>
          </a:solidFill>
          <a:ln w="19050">
            <a:noFill/>
          </a:ln>
          <a:effectLst>
            <a:innerShdw blurRad="63500" dist="50800" dir="18900000">
              <a:prstClr val="black">
                <a:alpha val="50000"/>
              </a:prstClr>
            </a:innerShdw>
          </a:effectLst>
        </c:spPr>
      </c:pivotFmt>
      <c:pivotFmt>
        <c:idx val="59"/>
        <c:spPr>
          <a:solidFill>
            <a:schemeClr val="accent6">
              <a:lumMod val="60000"/>
              <a:lumOff val="40000"/>
            </a:schemeClr>
          </a:solidFill>
          <a:ln w="19050">
            <a:noFill/>
          </a:ln>
          <a:effectLst>
            <a:innerShdw blurRad="63500" dist="50800" dir="18900000">
              <a:prstClr val="black">
                <a:alpha val="50000"/>
              </a:prstClr>
            </a:innerShdw>
          </a:effectLst>
        </c:spPr>
      </c:pivotFmt>
      <c:pivotFmt>
        <c:idx val="60"/>
        <c:spPr>
          <a:solidFill>
            <a:schemeClr val="accent6">
              <a:lumMod val="60000"/>
              <a:lumOff val="40000"/>
            </a:schemeClr>
          </a:solidFill>
          <a:ln w="19050">
            <a:noFill/>
          </a:ln>
          <a:effectLst>
            <a:innerShdw blurRad="63500" dist="50800" dir="18900000">
              <a:prstClr val="black">
                <a:alpha val="50000"/>
              </a:prstClr>
            </a:innerShdw>
          </a:effectLst>
        </c:spPr>
      </c:pivotFmt>
      <c:pivotFmt>
        <c:idx val="61"/>
        <c:spPr>
          <a:solidFill>
            <a:schemeClr val="accent6">
              <a:lumMod val="60000"/>
              <a:lumOff val="40000"/>
            </a:schemeClr>
          </a:solidFill>
          <a:ln w="19050">
            <a:noFill/>
          </a:ln>
          <a:effectLst>
            <a:innerShdw blurRad="63500" dist="50800" dir="18900000">
              <a:prstClr val="black">
                <a:alpha val="50000"/>
              </a:prstClr>
            </a:innerShdw>
          </a:effectLst>
        </c:spPr>
      </c:pivotFmt>
      <c:pivotFmt>
        <c:idx val="62"/>
        <c:spPr>
          <a:solidFill>
            <a:schemeClr val="accent6">
              <a:lumMod val="60000"/>
              <a:lumOff val="40000"/>
            </a:schemeClr>
          </a:solidFill>
          <a:ln w="19050">
            <a:noFill/>
          </a:ln>
          <a:effectLst>
            <a:innerShdw blurRad="63500" dist="50800" dir="18900000">
              <a:prstClr val="black">
                <a:alpha val="50000"/>
              </a:prstClr>
            </a:innerShdw>
          </a:effectLst>
        </c:spPr>
      </c:pivotFmt>
      <c:pivotFmt>
        <c:idx val="63"/>
        <c:spPr>
          <a:solidFill>
            <a:schemeClr val="accent6">
              <a:lumMod val="60000"/>
              <a:lumOff val="40000"/>
            </a:schemeClr>
          </a:solidFill>
          <a:ln w="19050">
            <a:noFill/>
          </a:ln>
          <a:effectLst>
            <a:innerShdw blurRad="63500" dist="50800" dir="18900000">
              <a:prstClr val="black">
                <a:alpha val="50000"/>
              </a:prstClr>
            </a:innerShdw>
          </a:effectLst>
        </c:spPr>
      </c:pivotFmt>
      <c:pivotFmt>
        <c:idx val="64"/>
        <c:spPr>
          <a:solidFill>
            <a:schemeClr val="accent6">
              <a:lumMod val="60000"/>
              <a:lumOff val="40000"/>
            </a:schemeClr>
          </a:solidFill>
          <a:ln w="19050">
            <a:noFill/>
          </a:ln>
          <a:effectLst>
            <a:innerShdw blurRad="63500" dist="50800" dir="18900000">
              <a:prstClr val="black">
                <a:alpha val="50000"/>
              </a:prstClr>
            </a:innerShdw>
          </a:effectLst>
        </c:spPr>
      </c:pivotFmt>
      <c:pivotFmt>
        <c:idx val="65"/>
        <c:spPr>
          <a:solidFill>
            <a:schemeClr val="accent6">
              <a:lumMod val="60000"/>
              <a:lumOff val="40000"/>
            </a:schemeClr>
          </a:solidFill>
          <a:ln w="19050">
            <a:noFill/>
          </a:ln>
          <a:effectLst>
            <a:innerShdw blurRad="63500" dist="50800" dir="18900000">
              <a:prstClr val="black">
                <a:alpha val="50000"/>
              </a:prstClr>
            </a:innerShdw>
          </a:effectLst>
        </c:spPr>
      </c:pivotFmt>
      <c:pivotFmt>
        <c:idx val="66"/>
        <c:spPr>
          <a:solidFill>
            <a:schemeClr val="accent6">
              <a:lumMod val="60000"/>
              <a:lumOff val="40000"/>
            </a:schemeClr>
          </a:solidFill>
          <a:ln w="19050">
            <a:noFill/>
          </a:ln>
          <a:effectLst>
            <a:innerShdw blurRad="63500" dist="50800" dir="18900000">
              <a:prstClr val="black">
                <a:alpha val="50000"/>
              </a:prstClr>
            </a:innerShdw>
          </a:effectLst>
        </c:spPr>
      </c:pivotFmt>
      <c:pivotFmt>
        <c:idx val="67"/>
        <c:spPr>
          <a:solidFill>
            <a:schemeClr val="accent6">
              <a:lumMod val="60000"/>
              <a:lumOff val="40000"/>
            </a:schemeClr>
          </a:solidFill>
          <a:ln w="19050">
            <a:noFill/>
          </a:ln>
          <a:effectLst>
            <a:innerShdw blurRad="63500" dist="50800" dir="18900000">
              <a:prstClr val="black">
                <a:alpha val="50000"/>
              </a:prstClr>
            </a:innerShdw>
          </a:effectLst>
        </c:spPr>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s>
    <c:plotArea>
      <c:layout>
        <c:manualLayout>
          <c:layoutTarget val="inner"/>
          <c:xMode val="edge"/>
          <c:yMode val="edge"/>
          <c:x val="0.17917832329782307"/>
          <c:y val="0.15231244466190488"/>
          <c:w val="0.65561185734136174"/>
          <c:h val="0.77874921783935136"/>
        </c:manualLayout>
      </c:layout>
      <c:doughnutChart>
        <c:varyColors val="1"/>
        <c:ser>
          <c:idx val="0"/>
          <c:order val="0"/>
          <c:tx>
            <c:strRef>
              <c:f>table!$B$3:$B$4</c:f>
              <c:strCache>
                <c:ptCount val="1"/>
                <c:pt idx="0">
                  <c:v>over performed</c:v>
                </c:pt>
              </c:strCache>
            </c:strRef>
          </c:tx>
          <c:spPr>
            <a:solidFill>
              <a:schemeClr val="accent6">
                <a:lumMod val="60000"/>
                <a:lumOff val="40000"/>
              </a:schemeClr>
            </a:solidFill>
            <a:ln>
              <a:noFill/>
            </a:ln>
            <a:effectLst>
              <a:innerShdw blurRad="63500" dist="50800" dir="18900000">
                <a:prstClr val="black">
                  <a:alpha val="50000"/>
                </a:prstClr>
              </a:innerShdw>
            </a:effectLst>
          </c:spPr>
          <c:dPt>
            <c:idx val="0"/>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1-9E6B-4869-8108-0234844B4722}"/>
              </c:ext>
            </c:extLst>
          </c:dPt>
          <c:dPt>
            <c:idx val="1"/>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3-9E6B-4869-8108-0234844B4722}"/>
              </c:ext>
            </c:extLst>
          </c:dPt>
          <c:dPt>
            <c:idx val="2"/>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5-9E6B-4869-8108-0234844B4722}"/>
              </c:ext>
            </c:extLst>
          </c:dPt>
          <c:dPt>
            <c:idx val="3"/>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7-9E6B-4869-8108-0234844B4722}"/>
              </c:ext>
            </c:extLst>
          </c:dPt>
          <c:dPt>
            <c:idx val="4"/>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9-9E6B-4869-8108-0234844B4722}"/>
              </c:ext>
            </c:extLst>
          </c:dPt>
          <c:dPt>
            <c:idx val="5"/>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B-9E6B-4869-8108-0234844B4722}"/>
              </c:ext>
            </c:extLst>
          </c:dPt>
          <c:dPt>
            <c:idx val="6"/>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D-9E6B-4869-8108-0234844B4722}"/>
              </c:ext>
            </c:extLst>
          </c:dPt>
          <c:dPt>
            <c:idx val="7"/>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F-9E6B-4869-8108-0234844B4722}"/>
              </c:ext>
            </c:extLst>
          </c:dPt>
          <c:dPt>
            <c:idx val="8"/>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1-9E6B-4869-8108-0234844B4722}"/>
              </c:ext>
            </c:extLst>
          </c:dPt>
          <c:dPt>
            <c:idx val="9"/>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3-9E6B-4869-8108-0234844B4722}"/>
              </c:ext>
            </c:extLst>
          </c:dPt>
          <c:dPt>
            <c:idx val="10"/>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5-9E6B-4869-8108-0234844B4722}"/>
              </c:ext>
            </c:extLst>
          </c:dPt>
          <c:dPt>
            <c:idx val="11"/>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7-9E6B-4869-8108-0234844B4722}"/>
              </c:ext>
            </c:extLst>
          </c:dPt>
          <c:dPt>
            <c:idx val="12"/>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9-9E6B-4869-8108-0234844B4722}"/>
              </c:ext>
            </c:extLst>
          </c:dPt>
          <c:dPt>
            <c:idx val="13"/>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B-9E6B-4869-8108-0234844B4722}"/>
              </c:ext>
            </c:extLst>
          </c:dPt>
          <c:dPt>
            <c:idx val="14"/>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D-9E6B-4869-8108-0234844B4722}"/>
              </c:ext>
            </c:extLst>
          </c:dPt>
          <c:dPt>
            <c:idx val="15"/>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F-9E6B-4869-8108-0234844B4722}"/>
              </c:ext>
            </c:extLst>
          </c:dPt>
          <c:dPt>
            <c:idx val="16"/>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1-9E6B-4869-8108-0234844B4722}"/>
              </c:ext>
            </c:extLst>
          </c:dPt>
          <c:dPt>
            <c:idx val="17"/>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3-9E6B-4869-8108-0234844B4722}"/>
              </c:ext>
            </c:extLst>
          </c:dPt>
          <c:dPt>
            <c:idx val="18"/>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5-9E6B-4869-8108-0234844B4722}"/>
              </c:ext>
            </c:extLst>
          </c:dPt>
          <c:dPt>
            <c:idx val="19"/>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7-9E6B-4869-8108-0234844B4722}"/>
              </c:ext>
            </c:extLst>
          </c:dPt>
          <c:dPt>
            <c:idx val="20"/>
            <c:bubble3D val="0"/>
            <c:spPr>
              <a:solidFill>
                <a:schemeClr val="accent6">
                  <a:lumMod val="60000"/>
                  <a:lumOff val="40000"/>
                </a:schemeClr>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9-9E6B-4869-8108-0234844B47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table!$A$5:$A$26</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table!$B$5:$B$26</c:f>
              <c:numCache>
                <c:formatCode>0%</c:formatCode>
                <c:ptCount val="21"/>
                <c:pt idx="1">
                  <c:v>1.1517341040462428</c:v>
                </c:pt>
                <c:pt idx="2">
                  <c:v>1.1256169969239573</c:v>
                </c:pt>
                <c:pt idx="5">
                  <c:v>1.1774725274725275</c:v>
                </c:pt>
                <c:pt idx="6">
                  <c:v>1.011747430249633</c:v>
                </c:pt>
                <c:pt idx="7">
                  <c:v>1.1305972831165099</c:v>
                </c:pt>
                <c:pt idx="8">
                  <c:v>1.090749824807288</c:v>
                </c:pt>
                <c:pt idx="9">
                  <c:v>1.0513833992094861</c:v>
                </c:pt>
                <c:pt idx="11">
                  <c:v>1.1046901172529311</c:v>
                </c:pt>
                <c:pt idx="13">
                  <c:v>1.1281012476695829</c:v>
                </c:pt>
                <c:pt idx="14">
                  <c:v>1.0334138486312396</c:v>
                </c:pt>
                <c:pt idx="16">
                  <c:v>1.0747496423462088</c:v>
                </c:pt>
                <c:pt idx="18">
                  <c:v>1.1658412288257249</c:v>
                </c:pt>
                <c:pt idx="20">
                  <c:v>1.0341059602649008</c:v>
                </c:pt>
              </c:numCache>
            </c:numRef>
          </c:val>
          <c:extLst>
            <c:ext xmlns:c16="http://schemas.microsoft.com/office/drawing/2014/chart" uri="{C3380CC4-5D6E-409C-BE32-E72D297353CC}">
              <c16:uniqueId val="{0000002A-9E6B-4869-8108-0234844B4722}"/>
            </c:ext>
          </c:extLst>
        </c:ser>
        <c:ser>
          <c:idx val="1"/>
          <c:order val="1"/>
          <c:tx>
            <c:strRef>
              <c:f>table!$C$3:$C$4</c:f>
              <c:strCache>
                <c:ptCount val="1"/>
                <c:pt idx="0">
                  <c:v>under performed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CD29-42DE-A199-F8DCA79D9D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CD29-42DE-A199-F8DCA79D9D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CD29-42DE-A199-F8DCA79D9D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CD29-42DE-A199-F8DCA79D9D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CD29-42DE-A199-F8DCA79D9D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CD29-42DE-A199-F8DCA79D9D2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CD29-42DE-A199-F8DCA79D9D2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9-CD29-42DE-A199-F8DCA79D9D2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B-CD29-42DE-A199-F8DCA79D9D2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D-CD29-42DE-A199-F8DCA79D9D2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F-CD29-42DE-A199-F8DCA79D9D2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1-CD29-42DE-A199-F8DCA79D9D2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3-CD29-42DE-A199-F8DCA79D9D2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5-CD29-42DE-A199-F8DCA79D9D2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7-CD29-42DE-A199-F8DCA79D9D2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9-CD29-42DE-A199-F8DCA79D9D2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B-CD29-42DE-A199-F8DCA79D9D2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D-CD29-42DE-A199-F8DCA79D9D2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F-CD29-42DE-A199-F8DCA79D9D2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1-CD29-42DE-A199-F8DCA79D9D2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3-CD29-42DE-A199-F8DCA79D9D2C}"/>
              </c:ext>
            </c:extLst>
          </c:dPt>
          <c:cat>
            <c:strRef>
              <c:f>table!$A$5:$A$26</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table!$C$5:$C$26</c:f>
              <c:numCache>
                <c:formatCode>0%</c:formatCode>
                <c:ptCount val="21"/>
                <c:pt idx="0">
                  <c:v>0.96674584323040402</c:v>
                </c:pt>
                <c:pt idx="3">
                  <c:v>0.97076923076923061</c:v>
                </c:pt>
                <c:pt idx="4">
                  <c:v>0.99373752666712545</c:v>
                </c:pt>
                <c:pt idx="10">
                  <c:v>0.98218623481781375</c:v>
                </c:pt>
                <c:pt idx="12">
                  <c:v>0.9546539379474942</c:v>
                </c:pt>
                <c:pt idx="15">
                  <c:v>0.93536404160475495</c:v>
                </c:pt>
                <c:pt idx="17">
                  <c:v>0.97355769230769218</c:v>
                </c:pt>
                <c:pt idx="19">
                  <c:v>0.97904411764705845</c:v>
                </c:pt>
              </c:numCache>
            </c:numRef>
          </c:val>
          <c:extLst>
            <c:ext xmlns:c16="http://schemas.microsoft.com/office/drawing/2014/chart" uri="{C3380CC4-5D6E-409C-BE32-E72D297353CC}">
              <c16:uniqueId val="{00000054-27E0-485B-9840-16D58CC26644}"/>
            </c:ext>
          </c:extLst>
        </c:ser>
        <c:dLbls>
          <c:showLegendKey val="0"/>
          <c:showVal val="0"/>
          <c:showCatName val="0"/>
          <c:showSerName val="0"/>
          <c:showPercent val="0"/>
          <c:showBubbleSize val="0"/>
          <c:showLeaderLines val="1"/>
        </c:dLbls>
        <c:firstSliceAng val="0"/>
        <c:holeSize val="2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Allocated</a:t>
            </a:r>
            <a:r>
              <a:rPr lang="en-IN" baseline="0"/>
              <a:t> budget vs Amount Earned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areaChart>
        <c:grouping val="standard"/>
        <c:varyColors val="0"/>
        <c:ser>
          <c:idx val="0"/>
          <c:order val="0"/>
          <c:tx>
            <c:strRef>
              <c:f>table!$K$27</c:f>
              <c:strCache>
                <c:ptCount val="1"/>
                <c:pt idx="0">
                  <c:v>Sum of Allocated Budget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table!$J$28:$J$48</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table!$K$28:$K$48</c:f>
              <c:numCache>
                <c:formatCode>General</c:formatCode>
                <c:ptCount val="21"/>
                <c:pt idx="0">
                  <c:v>1326150</c:v>
                </c:pt>
                <c:pt idx="1">
                  <c:v>1660800</c:v>
                </c:pt>
                <c:pt idx="2">
                  <c:v>1258110</c:v>
                </c:pt>
                <c:pt idx="3">
                  <c:v>2574000</c:v>
                </c:pt>
                <c:pt idx="4">
                  <c:v>1394976</c:v>
                </c:pt>
                <c:pt idx="5">
                  <c:v>1310400</c:v>
                </c:pt>
                <c:pt idx="6">
                  <c:v>1225800</c:v>
                </c:pt>
                <c:pt idx="7">
                  <c:v>1252170</c:v>
                </c:pt>
                <c:pt idx="8">
                  <c:v>856200</c:v>
                </c:pt>
                <c:pt idx="9">
                  <c:v>1138500</c:v>
                </c:pt>
                <c:pt idx="10">
                  <c:v>741000</c:v>
                </c:pt>
                <c:pt idx="11">
                  <c:v>1217880</c:v>
                </c:pt>
                <c:pt idx="12">
                  <c:v>1131300</c:v>
                </c:pt>
                <c:pt idx="13">
                  <c:v>1255140</c:v>
                </c:pt>
                <c:pt idx="14">
                  <c:v>1490400</c:v>
                </c:pt>
                <c:pt idx="15">
                  <c:v>1211400</c:v>
                </c:pt>
                <c:pt idx="16">
                  <c:v>1677600</c:v>
                </c:pt>
                <c:pt idx="17">
                  <c:v>1772160</c:v>
                </c:pt>
                <c:pt idx="18">
                  <c:v>1253880</c:v>
                </c:pt>
                <c:pt idx="19">
                  <c:v>1224000</c:v>
                </c:pt>
                <c:pt idx="20">
                  <c:v>1812000</c:v>
                </c:pt>
              </c:numCache>
            </c:numRef>
          </c:val>
          <c:extLst>
            <c:ext xmlns:c16="http://schemas.microsoft.com/office/drawing/2014/chart" uri="{C3380CC4-5D6E-409C-BE32-E72D297353CC}">
              <c16:uniqueId val="{00000000-CC51-4B6D-8DB1-1B479306620A}"/>
            </c:ext>
          </c:extLst>
        </c:ser>
        <c:dLbls>
          <c:showLegendKey val="0"/>
          <c:showVal val="0"/>
          <c:showCatName val="0"/>
          <c:showSerName val="0"/>
          <c:showPercent val="0"/>
          <c:showBubbleSize val="0"/>
        </c:dLbls>
        <c:axId val="563716255"/>
        <c:axId val="563717695"/>
      </c:areaChart>
      <c:barChart>
        <c:barDir val="col"/>
        <c:grouping val="clustered"/>
        <c:varyColors val="0"/>
        <c:ser>
          <c:idx val="1"/>
          <c:order val="1"/>
          <c:tx>
            <c:strRef>
              <c:f>table!$L$27</c:f>
              <c:strCache>
                <c:ptCount val="1"/>
                <c:pt idx="0">
                  <c:v>Sum of Amount Earned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table!$J$28:$J$48</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table!$L$28:$L$48</c:f>
              <c:numCache>
                <c:formatCode>General</c:formatCode>
                <c:ptCount val="21"/>
                <c:pt idx="0">
                  <c:v>1282050</c:v>
                </c:pt>
                <c:pt idx="1">
                  <c:v>1912800</c:v>
                </c:pt>
                <c:pt idx="2">
                  <c:v>1416150</c:v>
                </c:pt>
                <c:pt idx="3">
                  <c:v>2498760</c:v>
                </c:pt>
                <c:pt idx="4">
                  <c:v>1386240</c:v>
                </c:pt>
                <c:pt idx="5">
                  <c:v>1542960</c:v>
                </c:pt>
                <c:pt idx="6">
                  <c:v>1240200</c:v>
                </c:pt>
                <c:pt idx="7">
                  <c:v>1415700</c:v>
                </c:pt>
                <c:pt idx="8">
                  <c:v>933900</c:v>
                </c:pt>
                <c:pt idx="9">
                  <c:v>1197000</c:v>
                </c:pt>
                <c:pt idx="10">
                  <c:v>727800</c:v>
                </c:pt>
                <c:pt idx="11">
                  <c:v>1345380</c:v>
                </c:pt>
                <c:pt idx="12">
                  <c:v>1080000</c:v>
                </c:pt>
                <c:pt idx="13">
                  <c:v>1415925</c:v>
                </c:pt>
                <c:pt idx="14">
                  <c:v>1540200</c:v>
                </c:pt>
                <c:pt idx="15">
                  <c:v>1133100</c:v>
                </c:pt>
                <c:pt idx="16">
                  <c:v>1803000</c:v>
                </c:pt>
                <c:pt idx="17">
                  <c:v>1725300</c:v>
                </c:pt>
                <c:pt idx="18">
                  <c:v>1461825</c:v>
                </c:pt>
                <c:pt idx="19">
                  <c:v>1198350</c:v>
                </c:pt>
                <c:pt idx="20">
                  <c:v>1873800</c:v>
                </c:pt>
              </c:numCache>
            </c:numRef>
          </c:val>
          <c:extLst>
            <c:ext xmlns:c16="http://schemas.microsoft.com/office/drawing/2014/chart" uri="{C3380CC4-5D6E-409C-BE32-E72D297353CC}">
              <c16:uniqueId val="{00000001-CC51-4B6D-8DB1-1B479306620A}"/>
            </c:ext>
          </c:extLst>
        </c:ser>
        <c:dLbls>
          <c:showLegendKey val="0"/>
          <c:showVal val="0"/>
          <c:showCatName val="0"/>
          <c:showSerName val="0"/>
          <c:showPercent val="0"/>
          <c:showBubbleSize val="0"/>
        </c:dLbls>
        <c:gapWidth val="219"/>
        <c:axId val="563716255"/>
        <c:axId val="563717695"/>
      </c:barChart>
      <c:catAx>
        <c:axId val="563716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17695"/>
        <c:crosses val="autoZero"/>
        <c:auto val="1"/>
        <c:lblAlgn val="ctr"/>
        <c:lblOffset val="100"/>
        <c:noMultiLvlLbl val="0"/>
      </c:catAx>
      <c:valAx>
        <c:axId val="56371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16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 og.xlsx]table!PivotTable11</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division</a:t>
            </a:r>
            <a:r>
              <a:rPr lang="en-IN" baseline="0"/>
              <a:t> wise work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table!$S$3</c:f>
              <c:strCache>
                <c:ptCount val="1"/>
                <c:pt idx="0">
                  <c:v>Sum of PLANNED Hours </c:v>
                </c:pt>
              </c:strCache>
            </c:strRef>
          </c:tx>
          <c:spPr>
            <a:solidFill>
              <a:schemeClr val="accent1"/>
            </a:solidFill>
            <a:ln>
              <a:noFill/>
            </a:ln>
            <a:effectLst/>
          </c:spPr>
          <c:invertIfNegative val="0"/>
          <c:cat>
            <c:strRef>
              <c:f>table!$R$4:$R$7</c:f>
              <c:strCache>
                <c:ptCount val="3"/>
                <c:pt idx="0">
                  <c:v>Management</c:v>
                </c:pt>
                <c:pt idx="1">
                  <c:v>Photography</c:v>
                </c:pt>
                <c:pt idx="2">
                  <c:v>Supporting </c:v>
                </c:pt>
              </c:strCache>
            </c:strRef>
          </c:cat>
          <c:val>
            <c:numRef>
              <c:f>table!$S$4:$S$7</c:f>
              <c:numCache>
                <c:formatCode>0</c:formatCode>
                <c:ptCount val="3"/>
                <c:pt idx="0">
                  <c:v>33115.199999999997</c:v>
                </c:pt>
                <c:pt idx="1">
                  <c:v>256737.59999999995</c:v>
                </c:pt>
                <c:pt idx="2">
                  <c:v>61452</c:v>
                </c:pt>
              </c:numCache>
            </c:numRef>
          </c:val>
          <c:extLst>
            <c:ext xmlns:c16="http://schemas.microsoft.com/office/drawing/2014/chart" uri="{C3380CC4-5D6E-409C-BE32-E72D297353CC}">
              <c16:uniqueId val="{00000000-5041-42F5-BFC9-B82F19F1B0C2}"/>
            </c:ext>
          </c:extLst>
        </c:ser>
        <c:ser>
          <c:idx val="1"/>
          <c:order val="1"/>
          <c:tx>
            <c:strRef>
              <c:f>table!$T$3</c:f>
              <c:strCache>
                <c:ptCount val="1"/>
                <c:pt idx="0">
                  <c:v>Sum of Wroked Hours </c:v>
                </c:pt>
              </c:strCache>
            </c:strRef>
          </c:tx>
          <c:spPr>
            <a:solidFill>
              <a:schemeClr val="accent2"/>
            </a:solidFill>
            <a:ln>
              <a:noFill/>
            </a:ln>
            <a:effectLst/>
          </c:spPr>
          <c:invertIfNegative val="0"/>
          <c:cat>
            <c:strRef>
              <c:f>table!$R$4:$R$7</c:f>
              <c:strCache>
                <c:ptCount val="3"/>
                <c:pt idx="0">
                  <c:v>Management</c:v>
                </c:pt>
                <c:pt idx="1">
                  <c:v>Photography</c:v>
                </c:pt>
                <c:pt idx="2">
                  <c:v>Supporting </c:v>
                </c:pt>
              </c:strCache>
            </c:strRef>
          </c:cat>
          <c:val>
            <c:numRef>
              <c:f>table!$T$4:$T$7</c:f>
              <c:numCache>
                <c:formatCode>0</c:formatCode>
                <c:ptCount val="3"/>
                <c:pt idx="0">
                  <c:v>38166</c:v>
                </c:pt>
                <c:pt idx="1">
                  <c:v>264960</c:v>
                </c:pt>
                <c:pt idx="2">
                  <c:v>65022</c:v>
                </c:pt>
              </c:numCache>
            </c:numRef>
          </c:val>
          <c:extLst>
            <c:ext xmlns:c16="http://schemas.microsoft.com/office/drawing/2014/chart" uri="{C3380CC4-5D6E-409C-BE32-E72D297353CC}">
              <c16:uniqueId val="{00000001-5041-42F5-BFC9-B82F19F1B0C2}"/>
            </c:ext>
          </c:extLst>
        </c:ser>
        <c:dLbls>
          <c:showLegendKey val="0"/>
          <c:showVal val="0"/>
          <c:showCatName val="0"/>
          <c:showSerName val="0"/>
          <c:showPercent val="0"/>
          <c:showBubbleSize val="0"/>
        </c:dLbls>
        <c:gapWidth val="219"/>
        <c:overlap val="-27"/>
        <c:axId val="2015456895"/>
        <c:axId val="2015457855"/>
      </c:barChart>
      <c:catAx>
        <c:axId val="201545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57855"/>
        <c:crosses val="autoZero"/>
        <c:auto val="1"/>
        <c:lblAlgn val="ctr"/>
        <c:lblOffset val="100"/>
        <c:noMultiLvlLbl val="0"/>
      </c:catAx>
      <c:valAx>
        <c:axId val="2015457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5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5 performing employees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table!$W$11</c:f>
              <c:strCache>
                <c:ptCount val="1"/>
                <c:pt idx="0">
                  <c:v>Average of Efficiency%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table!$V$12:$V$16</c:f>
              <c:strCache>
                <c:ptCount val="5"/>
                <c:pt idx="0">
                  <c:v>Amy</c:v>
                </c:pt>
                <c:pt idx="1">
                  <c:v>Ella</c:v>
                </c:pt>
                <c:pt idx="2">
                  <c:v>Eve</c:v>
                </c:pt>
                <c:pt idx="3">
                  <c:v>Lucy</c:v>
                </c:pt>
                <c:pt idx="4">
                  <c:v>Sebas</c:v>
                </c:pt>
              </c:strCache>
            </c:strRef>
          </c:cat>
          <c:val>
            <c:numRef>
              <c:f>table!$W$12:$W$16</c:f>
              <c:numCache>
                <c:formatCode>General</c:formatCode>
                <c:ptCount val="5"/>
                <c:pt idx="0">
                  <c:v>1.1517341040462428</c:v>
                </c:pt>
                <c:pt idx="1">
                  <c:v>1.1774725274725275</c:v>
                </c:pt>
                <c:pt idx="2">
                  <c:v>1.1305972831165099</c:v>
                </c:pt>
                <c:pt idx="3">
                  <c:v>1.1281012476695829</c:v>
                </c:pt>
                <c:pt idx="4">
                  <c:v>1.1658412288257201</c:v>
                </c:pt>
              </c:numCache>
            </c:numRef>
          </c:val>
          <c:shape val="cone"/>
          <c:extLst>
            <c:ext xmlns:c16="http://schemas.microsoft.com/office/drawing/2014/chart" uri="{C3380CC4-5D6E-409C-BE32-E72D297353CC}">
              <c16:uniqueId val="{00000000-87DD-4D4E-9714-256ACC7A8B7F}"/>
            </c:ext>
          </c:extLst>
        </c:ser>
        <c:dLbls>
          <c:showLegendKey val="0"/>
          <c:showVal val="0"/>
          <c:showCatName val="0"/>
          <c:showSerName val="0"/>
          <c:showPercent val="0"/>
          <c:showBubbleSize val="0"/>
        </c:dLbls>
        <c:gapWidth val="150"/>
        <c:shape val="box"/>
        <c:axId val="340817983"/>
        <c:axId val="340817023"/>
        <c:axId val="0"/>
      </c:bar3DChart>
      <c:catAx>
        <c:axId val="340817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17023"/>
        <c:crosses val="autoZero"/>
        <c:auto val="1"/>
        <c:lblAlgn val="ctr"/>
        <c:lblOffset val="100"/>
        <c:noMultiLvlLbl val="0"/>
      </c:catAx>
      <c:valAx>
        <c:axId val="34081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1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 og.xlsx]table!PivotTable27</c:name>
    <c:fmtId val="8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City-wise Overtime Earnings Share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table!$AH$3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EF-4D09-A8E7-846CE2B86B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EF-4D09-A8E7-846CE2B86B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EF-4D09-A8E7-846CE2B86B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EF-4D09-A8E7-846CE2B86B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EF-4D09-A8E7-846CE2B86B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1EF-4D09-A8E7-846CE2B86B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1EF-4D09-A8E7-846CE2B86BE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1EF-4D09-A8E7-846CE2B86BE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1EF-4D09-A8E7-846CE2B86B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table!$AG$4:$AG$13</c:f>
              <c:strCache>
                <c:ptCount val="9"/>
                <c:pt idx="0">
                  <c:v>Barcelona</c:v>
                </c:pt>
                <c:pt idx="1">
                  <c:v>Berlin</c:v>
                </c:pt>
                <c:pt idx="2">
                  <c:v>Cape Town</c:v>
                </c:pt>
                <c:pt idx="3">
                  <c:v>Chicago</c:v>
                </c:pt>
                <c:pt idx="4">
                  <c:v>Mexican</c:v>
                </c:pt>
                <c:pt idx="5">
                  <c:v>Mumbai</c:v>
                </c:pt>
                <c:pt idx="6">
                  <c:v>Sydney</c:v>
                </c:pt>
                <c:pt idx="7">
                  <c:v>Tokyo</c:v>
                </c:pt>
                <c:pt idx="8">
                  <c:v>Toronto</c:v>
                </c:pt>
              </c:strCache>
            </c:strRef>
          </c:cat>
          <c:val>
            <c:numRef>
              <c:f>table!$AH$4:$AH$13</c:f>
              <c:numCache>
                <c:formatCode>"₹"\ #,##0</c:formatCode>
                <c:ptCount val="9"/>
                <c:pt idx="0">
                  <c:v>310260</c:v>
                </c:pt>
                <c:pt idx="1">
                  <c:v>324315</c:v>
                </c:pt>
                <c:pt idx="2">
                  <c:v>245725</c:v>
                </c:pt>
                <c:pt idx="3">
                  <c:v>181666</c:v>
                </c:pt>
                <c:pt idx="4">
                  <c:v>252000</c:v>
                </c:pt>
                <c:pt idx="5">
                  <c:v>214940</c:v>
                </c:pt>
                <c:pt idx="6">
                  <c:v>140585</c:v>
                </c:pt>
                <c:pt idx="7">
                  <c:v>538727</c:v>
                </c:pt>
                <c:pt idx="8">
                  <c:v>538543</c:v>
                </c:pt>
              </c:numCache>
            </c:numRef>
          </c:val>
          <c:extLst>
            <c:ext xmlns:c16="http://schemas.microsoft.com/office/drawing/2014/chart" uri="{C3380CC4-5D6E-409C-BE32-E72D297353CC}">
              <c16:uniqueId val="{00000012-A1EF-4D09-A8E7-846CE2B86BE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chemeClr val="bg2">
                <a:lumMod val="90000"/>
              </a:schemeClr>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DFD3-4C7E-9E88-A5E3C54B0A76}"/>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DFD3-4C7E-9E88-A5E3C54B0A76}"/>
              </c:ext>
            </c:extLst>
          </c:dPt>
          <c:dLbls>
            <c:dLbl>
              <c:idx val="0"/>
              <c:layout>
                <c:manualLayout>
                  <c:x val="-0.19271001682629893"/>
                  <c:y val="7.0459652140141939E-3"/>
                </c:manualLayout>
              </c:layout>
              <c:spPr>
                <a:noFill/>
                <a:ln>
                  <a:noFill/>
                </a:ln>
                <a:effectLst/>
              </c:spPr>
              <c:txPr>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21416655868226"/>
                      <c:h val="0.14775389053787899"/>
                    </c:manualLayout>
                  </c15:layout>
                </c:ext>
                <c:ext xmlns:c16="http://schemas.microsoft.com/office/drawing/2014/chart" uri="{C3380CC4-5D6E-409C-BE32-E72D297353CC}">
                  <c16:uniqueId val="{00000001-DFD3-4C7E-9E88-A5E3C54B0A76}"/>
                </c:ext>
              </c:extLst>
            </c:dLbl>
            <c:dLbl>
              <c:idx val="1"/>
              <c:delete val="1"/>
              <c:extLst>
                <c:ext xmlns:c15="http://schemas.microsoft.com/office/drawing/2012/chart" uri="{CE6537A1-D6FC-4f65-9D91-7224C49458BB}"/>
                <c:ext xmlns:c16="http://schemas.microsoft.com/office/drawing/2014/chart" uri="{C3380CC4-5D6E-409C-BE32-E72D297353CC}">
                  <c16:uniqueId val="{00000003-DFD3-4C7E-9E88-A5E3C54B0A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table!$AL$11:$AM$11</c:f>
              <c:numCache>
                <c:formatCode>0.00%</c:formatCode>
                <c:ptCount val="2"/>
                <c:pt idx="0">
                  <c:v>0.47619047619047616</c:v>
                </c:pt>
                <c:pt idx="1">
                  <c:v>0.52380952380952384</c:v>
                </c:pt>
              </c:numCache>
            </c:numRef>
          </c:val>
          <c:extLst>
            <c:ext xmlns:c16="http://schemas.microsoft.com/office/drawing/2014/chart" uri="{C3380CC4-5D6E-409C-BE32-E72D297353CC}">
              <c16:uniqueId val="{00000004-DFD3-4C7E-9E88-A5E3C54B0A7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chemeClr val="bg2">
                <a:lumMod val="90000"/>
              </a:schemeClr>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377C-45FE-8625-3EE8631FEF9D}"/>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377C-45FE-8625-3EE8631FEF9D}"/>
              </c:ext>
            </c:extLst>
          </c:dPt>
          <c:dLbls>
            <c:dLbl>
              <c:idx val="0"/>
              <c:layout>
                <c:manualLayout>
                  <c:x val="-0.18336095934528454"/>
                  <c:y val="-7.092198581560218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7C-45FE-8625-3EE8631FEF9D}"/>
                </c:ext>
              </c:extLst>
            </c:dLbl>
            <c:dLbl>
              <c:idx val="1"/>
              <c:delete val="1"/>
              <c:extLst>
                <c:ext xmlns:c15="http://schemas.microsoft.com/office/drawing/2012/chart" uri="{CE6537A1-D6FC-4f65-9D91-7224C49458BB}"/>
                <c:ext xmlns:c16="http://schemas.microsoft.com/office/drawing/2014/chart" uri="{C3380CC4-5D6E-409C-BE32-E72D297353CC}">
                  <c16:uniqueId val="{00000003-377C-45FE-8625-3EE8631FEF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table!$AL$12:$AM$12</c:f>
              <c:numCache>
                <c:formatCode>0.00%</c:formatCode>
                <c:ptCount val="2"/>
                <c:pt idx="0">
                  <c:v>0.52380952380952384</c:v>
                </c:pt>
                <c:pt idx="1">
                  <c:v>0.47619047619047616</c:v>
                </c:pt>
              </c:numCache>
            </c:numRef>
          </c:val>
          <c:extLst>
            <c:ext xmlns:c16="http://schemas.microsoft.com/office/drawing/2014/chart" uri="{C3380CC4-5D6E-409C-BE32-E72D297353CC}">
              <c16:uniqueId val="{00000004-377C-45FE-8625-3EE8631FEF9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chemeClr val="bg2">
                <a:lumMod val="90000"/>
              </a:schemeClr>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DFD3-4C7E-9E88-A5E3C54B0A76}"/>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DFD3-4C7E-9E88-A5E3C54B0A76}"/>
              </c:ext>
            </c:extLst>
          </c:dPt>
          <c:dLbls>
            <c:dLbl>
              <c:idx val="0"/>
              <c:layout>
                <c:manualLayout>
                  <c:x val="-0.19271001682629893"/>
                  <c:y val="7.0459652140141939E-3"/>
                </c:manualLayout>
              </c:layout>
              <c:spPr>
                <a:noFill/>
                <a:ln>
                  <a:noFill/>
                </a:ln>
                <a:effectLst/>
              </c:spPr>
              <c:txPr>
                <a:bodyPr rot="0" spcFirstLastPara="1" vertOverflow="ellipsis" vert="horz" wrap="square" lIns="38100" tIns="19050" rIns="38100" bIns="19050" anchor="b" anchorCtr="0">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21416655868226"/>
                      <c:h val="0.14775389053787899"/>
                    </c:manualLayout>
                  </c15:layout>
                </c:ext>
                <c:ext xmlns:c16="http://schemas.microsoft.com/office/drawing/2014/chart" uri="{C3380CC4-5D6E-409C-BE32-E72D297353CC}">
                  <c16:uniqueId val="{00000001-DFD3-4C7E-9E88-A5E3C54B0A76}"/>
                </c:ext>
              </c:extLst>
            </c:dLbl>
            <c:dLbl>
              <c:idx val="1"/>
              <c:delete val="1"/>
              <c:extLst>
                <c:ext xmlns:c15="http://schemas.microsoft.com/office/drawing/2012/chart" uri="{CE6537A1-D6FC-4f65-9D91-7224C49458BB}"/>
                <c:ext xmlns:c16="http://schemas.microsoft.com/office/drawing/2014/chart" uri="{C3380CC4-5D6E-409C-BE32-E72D297353CC}">
                  <c16:uniqueId val="{00000003-DFD3-4C7E-9E88-A5E3C54B0A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table!$AL$11:$AM$11</c:f>
              <c:numCache>
                <c:formatCode>0.00%</c:formatCode>
                <c:ptCount val="2"/>
                <c:pt idx="0">
                  <c:v>0.47619047619047616</c:v>
                </c:pt>
                <c:pt idx="1">
                  <c:v>0.52380952380952384</c:v>
                </c:pt>
              </c:numCache>
            </c:numRef>
          </c:val>
          <c:extLst>
            <c:ext xmlns:c16="http://schemas.microsoft.com/office/drawing/2014/chart" uri="{C3380CC4-5D6E-409C-BE32-E72D297353CC}">
              <c16:uniqueId val="{00000004-DFD3-4C7E-9E88-A5E3C54B0A7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 og.xlsx]table!SUNBURST</c:name>
    <c:fmtId val="13"/>
  </c:pivotSource>
  <c:chart>
    <c:title>
      <c:tx>
        <c:rich>
          <a:bodyPr rot="0" spcFirstLastPara="1" vertOverflow="ellipsis" vert="horz" wrap="square" anchor="ctr" anchorCtr="1"/>
          <a:lstStyle/>
          <a:p>
            <a:pPr algn="ctr">
              <a:defRPr sz="1400" b="1" i="0" u="none" strike="noStrike" kern="1200" spc="0" baseline="0">
                <a:solidFill>
                  <a:schemeClr val="accent6">
                    <a:lumMod val="50000"/>
                  </a:schemeClr>
                </a:solidFill>
                <a:latin typeface="Eras Medium ITC" panose="020B0602030504020804" pitchFamily="34" charset="0"/>
                <a:ea typeface="+mn-ea"/>
                <a:cs typeface="+mn-cs"/>
              </a:defRPr>
            </a:pPr>
            <a:r>
              <a:rPr lang="en-IN" sz="1400" b="1" i="0" u="none" strike="noStrike" baseline="0">
                <a:solidFill>
                  <a:srgbClr val="1F2D50"/>
                </a:solidFill>
                <a:latin typeface="Eras Medium ITC" panose="020B0602030504020804" pitchFamily="34" charset="0"/>
              </a:rPr>
              <a:t>Employee Performance by Efficiency Level</a:t>
            </a:r>
            <a:endParaRPr lang="en-IN" sz="1400" b="1" baseline="0">
              <a:solidFill>
                <a:srgbClr val="1F2D50"/>
              </a:solidFill>
              <a:latin typeface="Eras Medium ITC" panose="020B0602030504020804" pitchFamily="34" charset="0"/>
            </a:endParaRPr>
          </a:p>
          <a:p>
            <a:pPr algn="ctr">
              <a:defRPr b="1">
                <a:solidFill>
                  <a:schemeClr val="accent6">
                    <a:lumMod val="50000"/>
                  </a:schemeClr>
                </a:solidFill>
                <a:latin typeface="Eras Medium ITC" panose="020B0602030504020804" pitchFamily="34" charset="0"/>
              </a:defRPr>
            </a:pPr>
            <a:endParaRPr lang="en-IN" sz="1400" b="1">
              <a:solidFill>
                <a:schemeClr val="accent6">
                  <a:lumMod val="50000"/>
                </a:schemeClr>
              </a:solidFill>
              <a:latin typeface="Eras Medium ITC" panose="020B0602030504020804" pitchFamily="34" charset="0"/>
            </a:endParaRPr>
          </a:p>
        </c:rich>
      </c:tx>
      <c:layout>
        <c:manualLayout>
          <c:xMode val="edge"/>
          <c:yMode val="edge"/>
          <c:x val="0.20192465533093309"/>
          <c:y val="3.4390921723019916E-3"/>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accent6">
                  <a:lumMod val="50000"/>
                </a:schemeClr>
              </a:solidFill>
              <a:latin typeface="Eras Medium ITC" panose="020B0602030504020804" pitchFamily="34" charset="0"/>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6">
              <a:lumMod val="60000"/>
              <a:lumOff val="40000"/>
            </a:schemeClr>
          </a:solidFill>
          <a:ln w="1905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7"/>
        <c:spPr>
          <a:solidFill>
            <a:schemeClr val="accent6">
              <a:lumMod val="60000"/>
              <a:lumOff val="40000"/>
            </a:schemeClr>
          </a:solidFill>
          <a:ln w="19050">
            <a:noFill/>
          </a:ln>
          <a:effectLst>
            <a:innerShdw blurRad="63500" dist="50800" dir="18900000">
              <a:prstClr val="black">
                <a:alpha val="50000"/>
              </a:prstClr>
            </a:innerShdw>
          </a:effectLst>
        </c:spPr>
      </c:pivotFmt>
      <c:pivotFmt>
        <c:idx val="48"/>
        <c:spPr>
          <a:solidFill>
            <a:schemeClr val="accent6">
              <a:lumMod val="60000"/>
              <a:lumOff val="40000"/>
            </a:schemeClr>
          </a:solidFill>
          <a:ln w="19050">
            <a:noFill/>
          </a:ln>
          <a:effectLst>
            <a:innerShdw blurRad="63500" dist="50800" dir="18900000">
              <a:prstClr val="black">
                <a:alpha val="50000"/>
              </a:prstClr>
            </a:innerShdw>
          </a:effectLst>
        </c:spPr>
      </c:pivotFmt>
      <c:pivotFmt>
        <c:idx val="49"/>
        <c:spPr>
          <a:solidFill>
            <a:schemeClr val="accent6">
              <a:lumMod val="60000"/>
              <a:lumOff val="40000"/>
            </a:schemeClr>
          </a:solidFill>
          <a:ln w="19050">
            <a:noFill/>
          </a:ln>
          <a:effectLst>
            <a:innerShdw blurRad="63500" dist="50800" dir="18900000">
              <a:prstClr val="black">
                <a:alpha val="50000"/>
              </a:prstClr>
            </a:innerShdw>
          </a:effectLst>
        </c:spPr>
      </c:pivotFmt>
      <c:pivotFmt>
        <c:idx val="50"/>
        <c:spPr>
          <a:solidFill>
            <a:schemeClr val="accent6">
              <a:lumMod val="60000"/>
              <a:lumOff val="40000"/>
            </a:schemeClr>
          </a:solidFill>
          <a:ln w="19050">
            <a:noFill/>
          </a:ln>
          <a:effectLst>
            <a:innerShdw blurRad="63500" dist="50800" dir="18900000">
              <a:prstClr val="black">
                <a:alpha val="50000"/>
              </a:prstClr>
            </a:innerShdw>
          </a:effectLst>
        </c:spPr>
      </c:pivotFmt>
      <c:pivotFmt>
        <c:idx val="51"/>
        <c:spPr>
          <a:solidFill>
            <a:schemeClr val="accent6">
              <a:lumMod val="60000"/>
              <a:lumOff val="40000"/>
            </a:schemeClr>
          </a:solidFill>
          <a:ln w="19050">
            <a:noFill/>
          </a:ln>
          <a:effectLst>
            <a:innerShdw blurRad="63500" dist="50800" dir="18900000">
              <a:prstClr val="black">
                <a:alpha val="50000"/>
              </a:prstClr>
            </a:innerShdw>
          </a:effectLst>
        </c:spPr>
      </c:pivotFmt>
      <c:pivotFmt>
        <c:idx val="52"/>
        <c:spPr>
          <a:solidFill>
            <a:schemeClr val="accent6">
              <a:lumMod val="60000"/>
              <a:lumOff val="40000"/>
            </a:schemeClr>
          </a:solidFill>
          <a:ln w="19050">
            <a:noFill/>
          </a:ln>
          <a:effectLst>
            <a:innerShdw blurRad="63500" dist="50800" dir="18900000">
              <a:prstClr val="black">
                <a:alpha val="50000"/>
              </a:prstClr>
            </a:innerShdw>
          </a:effectLst>
        </c:spPr>
      </c:pivotFmt>
      <c:pivotFmt>
        <c:idx val="53"/>
        <c:spPr>
          <a:solidFill>
            <a:schemeClr val="accent6">
              <a:lumMod val="60000"/>
              <a:lumOff val="40000"/>
            </a:schemeClr>
          </a:solidFill>
          <a:ln w="19050">
            <a:noFill/>
          </a:ln>
          <a:effectLst>
            <a:innerShdw blurRad="63500" dist="50800" dir="18900000">
              <a:prstClr val="black">
                <a:alpha val="50000"/>
              </a:prstClr>
            </a:innerShdw>
          </a:effectLst>
        </c:spPr>
      </c:pivotFmt>
      <c:pivotFmt>
        <c:idx val="54"/>
        <c:spPr>
          <a:solidFill>
            <a:schemeClr val="accent6">
              <a:lumMod val="60000"/>
              <a:lumOff val="40000"/>
            </a:schemeClr>
          </a:solidFill>
          <a:ln w="19050">
            <a:noFill/>
          </a:ln>
          <a:effectLst>
            <a:innerShdw blurRad="63500" dist="50800" dir="18900000">
              <a:prstClr val="black">
                <a:alpha val="50000"/>
              </a:prstClr>
            </a:innerShdw>
          </a:effectLst>
        </c:spPr>
      </c:pivotFmt>
      <c:pivotFmt>
        <c:idx val="55"/>
        <c:spPr>
          <a:solidFill>
            <a:schemeClr val="accent6">
              <a:lumMod val="60000"/>
              <a:lumOff val="40000"/>
            </a:schemeClr>
          </a:solidFill>
          <a:ln w="19050">
            <a:noFill/>
          </a:ln>
          <a:effectLst>
            <a:innerShdw blurRad="63500" dist="50800" dir="18900000">
              <a:prstClr val="black">
                <a:alpha val="50000"/>
              </a:prstClr>
            </a:innerShdw>
          </a:effectLst>
        </c:spPr>
      </c:pivotFmt>
      <c:pivotFmt>
        <c:idx val="56"/>
        <c:spPr>
          <a:solidFill>
            <a:schemeClr val="accent6">
              <a:lumMod val="60000"/>
              <a:lumOff val="40000"/>
            </a:schemeClr>
          </a:solidFill>
          <a:ln w="19050">
            <a:noFill/>
          </a:ln>
          <a:effectLst>
            <a:innerShdw blurRad="63500" dist="50800" dir="18900000">
              <a:prstClr val="black">
                <a:alpha val="50000"/>
              </a:prstClr>
            </a:innerShdw>
          </a:effectLst>
        </c:spPr>
      </c:pivotFmt>
      <c:pivotFmt>
        <c:idx val="57"/>
        <c:spPr>
          <a:solidFill>
            <a:schemeClr val="accent6">
              <a:lumMod val="60000"/>
              <a:lumOff val="40000"/>
            </a:schemeClr>
          </a:solidFill>
          <a:ln w="19050">
            <a:noFill/>
          </a:ln>
          <a:effectLst>
            <a:innerShdw blurRad="63500" dist="50800" dir="18900000">
              <a:prstClr val="black">
                <a:alpha val="50000"/>
              </a:prstClr>
            </a:innerShdw>
          </a:effectLst>
        </c:spPr>
      </c:pivotFmt>
      <c:pivotFmt>
        <c:idx val="58"/>
        <c:spPr>
          <a:solidFill>
            <a:schemeClr val="accent6">
              <a:lumMod val="60000"/>
              <a:lumOff val="40000"/>
            </a:schemeClr>
          </a:solidFill>
          <a:ln w="19050">
            <a:noFill/>
          </a:ln>
          <a:effectLst>
            <a:innerShdw blurRad="63500" dist="50800" dir="18900000">
              <a:prstClr val="black">
                <a:alpha val="50000"/>
              </a:prstClr>
            </a:innerShdw>
          </a:effectLst>
        </c:spPr>
      </c:pivotFmt>
      <c:pivotFmt>
        <c:idx val="59"/>
        <c:spPr>
          <a:solidFill>
            <a:schemeClr val="accent6">
              <a:lumMod val="60000"/>
              <a:lumOff val="40000"/>
            </a:schemeClr>
          </a:solidFill>
          <a:ln w="19050">
            <a:noFill/>
          </a:ln>
          <a:effectLst>
            <a:innerShdw blurRad="63500" dist="50800" dir="18900000">
              <a:prstClr val="black">
                <a:alpha val="50000"/>
              </a:prstClr>
            </a:innerShdw>
          </a:effectLst>
        </c:spPr>
      </c:pivotFmt>
      <c:pivotFmt>
        <c:idx val="60"/>
        <c:spPr>
          <a:solidFill>
            <a:schemeClr val="accent6">
              <a:lumMod val="60000"/>
              <a:lumOff val="40000"/>
            </a:schemeClr>
          </a:solidFill>
          <a:ln w="19050">
            <a:noFill/>
          </a:ln>
          <a:effectLst>
            <a:innerShdw blurRad="63500" dist="50800" dir="18900000">
              <a:prstClr val="black">
                <a:alpha val="50000"/>
              </a:prstClr>
            </a:innerShdw>
          </a:effectLst>
        </c:spPr>
      </c:pivotFmt>
      <c:pivotFmt>
        <c:idx val="61"/>
        <c:spPr>
          <a:solidFill>
            <a:schemeClr val="accent6">
              <a:lumMod val="60000"/>
              <a:lumOff val="40000"/>
            </a:schemeClr>
          </a:solidFill>
          <a:ln w="19050">
            <a:noFill/>
          </a:ln>
          <a:effectLst>
            <a:innerShdw blurRad="63500" dist="50800" dir="18900000">
              <a:prstClr val="black">
                <a:alpha val="50000"/>
              </a:prstClr>
            </a:innerShdw>
          </a:effectLst>
        </c:spPr>
      </c:pivotFmt>
      <c:pivotFmt>
        <c:idx val="62"/>
        <c:spPr>
          <a:solidFill>
            <a:schemeClr val="accent6">
              <a:lumMod val="60000"/>
              <a:lumOff val="40000"/>
            </a:schemeClr>
          </a:solidFill>
          <a:ln w="19050">
            <a:noFill/>
          </a:ln>
          <a:effectLst>
            <a:innerShdw blurRad="63500" dist="50800" dir="18900000">
              <a:prstClr val="black">
                <a:alpha val="50000"/>
              </a:prstClr>
            </a:innerShdw>
          </a:effectLst>
        </c:spPr>
      </c:pivotFmt>
      <c:pivotFmt>
        <c:idx val="63"/>
        <c:spPr>
          <a:solidFill>
            <a:schemeClr val="accent6">
              <a:lumMod val="60000"/>
              <a:lumOff val="40000"/>
            </a:schemeClr>
          </a:solidFill>
          <a:ln w="19050">
            <a:noFill/>
          </a:ln>
          <a:effectLst>
            <a:innerShdw blurRad="63500" dist="50800" dir="18900000">
              <a:prstClr val="black">
                <a:alpha val="50000"/>
              </a:prstClr>
            </a:innerShdw>
          </a:effectLst>
        </c:spPr>
      </c:pivotFmt>
      <c:pivotFmt>
        <c:idx val="64"/>
        <c:spPr>
          <a:solidFill>
            <a:schemeClr val="accent6">
              <a:lumMod val="60000"/>
              <a:lumOff val="40000"/>
            </a:schemeClr>
          </a:solidFill>
          <a:ln w="19050">
            <a:noFill/>
          </a:ln>
          <a:effectLst>
            <a:innerShdw blurRad="63500" dist="50800" dir="18900000">
              <a:prstClr val="black">
                <a:alpha val="50000"/>
              </a:prstClr>
            </a:innerShdw>
          </a:effectLst>
        </c:spPr>
      </c:pivotFmt>
      <c:pivotFmt>
        <c:idx val="65"/>
        <c:spPr>
          <a:solidFill>
            <a:schemeClr val="accent6">
              <a:lumMod val="60000"/>
              <a:lumOff val="40000"/>
            </a:schemeClr>
          </a:solidFill>
          <a:ln w="19050">
            <a:noFill/>
          </a:ln>
          <a:effectLst>
            <a:innerShdw blurRad="63500" dist="50800" dir="18900000">
              <a:prstClr val="black">
                <a:alpha val="50000"/>
              </a:prstClr>
            </a:innerShdw>
          </a:effectLst>
        </c:spPr>
      </c:pivotFmt>
      <c:pivotFmt>
        <c:idx val="66"/>
        <c:spPr>
          <a:solidFill>
            <a:schemeClr val="accent6">
              <a:lumMod val="60000"/>
              <a:lumOff val="40000"/>
            </a:schemeClr>
          </a:solidFill>
          <a:ln w="19050">
            <a:noFill/>
          </a:ln>
          <a:effectLst>
            <a:innerShdw blurRad="63500" dist="50800" dir="18900000">
              <a:prstClr val="black">
                <a:alpha val="50000"/>
              </a:prstClr>
            </a:innerShdw>
          </a:effectLst>
        </c:spPr>
      </c:pivotFmt>
      <c:pivotFmt>
        <c:idx val="67"/>
        <c:spPr>
          <a:solidFill>
            <a:schemeClr val="accent6">
              <a:lumMod val="60000"/>
              <a:lumOff val="40000"/>
            </a:schemeClr>
          </a:solidFill>
          <a:ln w="19050">
            <a:noFill/>
          </a:ln>
          <a:effectLst>
            <a:innerShdw blurRad="63500" dist="50800" dir="18900000">
              <a:prstClr val="black">
                <a:alpha val="50000"/>
              </a:prstClr>
            </a:innerShdw>
          </a:effectLst>
        </c:spPr>
      </c:pivotFmt>
      <c:pivotFmt>
        <c:idx val="68"/>
        <c:spPr>
          <a:solidFill>
            <a:schemeClr val="accent6">
              <a:lumMod val="50000"/>
            </a:schemeClr>
          </a:solidFill>
          <a:ln w="1905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69"/>
        <c:spPr>
          <a:solidFill>
            <a:schemeClr val="accent6">
              <a:lumMod val="50000"/>
            </a:schemeClr>
          </a:solidFill>
          <a:ln w="19050">
            <a:noFill/>
          </a:ln>
          <a:effectLst>
            <a:innerShdw blurRad="63500" dist="50800" dir="18900000">
              <a:prstClr val="black">
                <a:alpha val="50000"/>
              </a:prstClr>
            </a:innerShdw>
          </a:effectLst>
        </c:spPr>
      </c:pivotFmt>
      <c:pivotFmt>
        <c:idx val="70"/>
        <c:spPr>
          <a:solidFill>
            <a:schemeClr val="accent6">
              <a:lumMod val="50000"/>
            </a:schemeClr>
          </a:solidFill>
          <a:ln w="19050">
            <a:noFill/>
          </a:ln>
          <a:effectLst>
            <a:innerShdw blurRad="63500" dist="50800" dir="18900000">
              <a:prstClr val="black">
                <a:alpha val="50000"/>
              </a:prstClr>
            </a:innerShdw>
          </a:effectLst>
        </c:spPr>
      </c:pivotFmt>
      <c:pivotFmt>
        <c:idx val="71"/>
        <c:spPr>
          <a:solidFill>
            <a:schemeClr val="accent6">
              <a:lumMod val="50000"/>
            </a:schemeClr>
          </a:solidFill>
          <a:ln w="19050">
            <a:noFill/>
          </a:ln>
          <a:effectLst>
            <a:innerShdw blurRad="63500" dist="50800" dir="18900000">
              <a:prstClr val="black">
                <a:alpha val="50000"/>
              </a:prstClr>
            </a:innerShdw>
          </a:effectLst>
        </c:spPr>
      </c:pivotFmt>
      <c:pivotFmt>
        <c:idx val="72"/>
        <c:spPr>
          <a:solidFill>
            <a:schemeClr val="accent6">
              <a:lumMod val="50000"/>
            </a:schemeClr>
          </a:solidFill>
          <a:ln w="19050">
            <a:noFill/>
          </a:ln>
          <a:effectLst>
            <a:innerShdw blurRad="63500" dist="50800" dir="18900000">
              <a:prstClr val="black">
                <a:alpha val="50000"/>
              </a:prstClr>
            </a:innerShdw>
          </a:effectLst>
        </c:spPr>
      </c:pivotFmt>
      <c:pivotFmt>
        <c:idx val="73"/>
        <c:spPr>
          <a:solidFill>
            <a:schemeClr val="accent6">
              <a:lumMod val="50000"/>
            </a:schemeClr>
          </a:solidFill>
          <a:ln w="19050">
            <a:noFill/>
          </a:ln>
          <a:effectLst>
            <a:innerShdw blurRad="63500" dist="50800" dir="18900000">
              <a:prstClr val="black">
                <a:alpha val="50000"/>
              </a:prstClr>
            </a:innerShdw>
          </a:effectLst>
        </c:spPr>
      </c:pivotFmt>
      <c:pivotFmt>
        <c:idx val="74"/>
        <c:spPr>
          <a:solidFill>
            <a:schemeClr val="accent6">
              <a:lumMod val="50000"/>
            </a:schemeClr>
          </a:solidFill>
          <a:ln w="19050">
            <a:noFill/>
          </a:ln>
          <a:effectLst>
            <a:innerShdw blurRad="63500" dist="50800" dir="18900000">
              <a:prstClr val="black">
                <a:alpha val="50000"/>
              </a:prstClr>
            </a:innerShdw>
          </a:effectLst>
        </c:spPr>
      </c:pivotFmt>
      <c:pivotFmt>
        <c:idx val="75"/>
        <c:spPr>
          <a:solidFill>
            <a:schemeClr val="accent6">
              <a:lumMod val="50000"/>
            </a:schemeClr>
          </a:solidFill>
          <a:ln w="19050">
            <a:noFill/>
          </a:ln>
          <a:effectLst>
            <a:innerShdw blurRad="63500" dist="50800" dir="18900000">
              <a:prstClr val="black">
                <a:alpha val="50000"/>
              </a:prstClr>
            </a:innerShdw>
          </a:effectLst>
        </c:spPr>
      </c:pivotFmt>
      <c:pivotFmt>
        <c:idx val="76"/>
        <c:spPr>
          <a:solidFill>
            <a:schemeClr val="accent6">
              <a:lumMod val="50000"/>
            </a:schemeClr>
          </a:solidFill>
          <a:ln w="19050">
            <a:noFill/>
          </a:ln>
          <a:effectLst>
            <a:innerShdw blurRad="63500" dist="50800" dir="18900000">
              <a:prstClr val="black">
                <a:alpha val="50000"/>
              </a:prstClr>
            </a:innerShdw>
          </a:effectLst>
        </c:spPr>
      </c:pivotFmt>
      <c:pivotFmt>
        <c:idx val="77"/>
        <c:spPr>
          <a:solidFill>
            <a:schemeClr val="accent6">
              <a:lumMod val="50000"/>
            </a:schemeClr>
          </a:solidFill>
          <a:ln w="19050">
            <a:noFill/>
          </a:ln>
          <a:effectLst>
            <a:innerShdw blurRad="63500" dist="50800" dir="18900000">
              <a:prstClr val="black">
                <a:alpha val="50000"/>
              </a:prstClr>
            </a:innerShdw>
          </a:effectLst>
        </c:spPr>
      </c:pivotFmt>
      <c:pivotFmt>
        <c:idx val="78"/>
        <c:spPr>
          <a:solidFill>
            <a:schemeClr val="accent6">
              <a:lumMod val="50000"/>
            </a:schemeClr>
          </a:solidFill>
          <a:ln w="19050">
            <a:noFill/>
          </a:ln>
          <a:effectLst>
            <a:innerShdw blurRad="63500" dist="50800" dir="18900000">
              <a:prstClr val="black">
                <a:alpha val="50000"/>
              </a:prstClr>
            </a:innerShdw>
          </a:effectLst>
        </c:spPr>
      </c:pivotFmt>
      <c:pivotFmt>
        <c:idx val="79"/>
        <c:spPr>
          <a:solidFill>
            <a:schemeClr val="accent6">
              <a:lumMod val="50000"/>
            </a:schemeClr>
          </a:solidFill>
          <a:ln w="19050">
            <a:noFill/>
          </a:ln>
          <a:effectLst>
            <a:innerShdw blurRad="63500" dist="50800" dir="18900000">
              <a:prstClr val="black">
                <a:alpha val="50000"/>
              </a:prstClr>
            </a:innerShdw>
          </a:effectLst>
        </c:spPr>
      </c:pivotFmt>
      <c:pivotFmt>
        <c:idx val="80"/>
        <c:spPr>
          <a:solidFill>
            <a:schemeClr val="accent6">
              <a:lumMod val="50000"/>
            </a:schemeClr>
          </a:solidFill>
          <a:ln w="19050">
            <a:noFill/>
          </a:ln>
          <a:effectLst>
            <a:innerShdw blurRad="63500" dist="50800" dir="18900000">
              <a:prstClr val="black">
                <a:alpha val="50000"/>
              </a:prstClr>
            </a:innerShdw>
          </a:effectLst>
        </c:spPr>
      </c:pivotFmt>
      <c:pivotFmt>
        <c:idx val="81"/>
        <c:spPr>
          <a:solidFill>
            <a:schemeClr val="accent6">
              <a:lumMod val="50000"/>
            </a:schemeClr>
          </a:solidFill>
          <a:ln w="19050">
            <a:noFill/>
          </a:ln>
          <a:effectLst>
            <a:innerShdw blurRad="63500" dist="50800" dir="18900000">
              <a:prstClr val="black">
                <a:alpha val="50000"/>
              </a:prstClr>
            </a:innerShdw>
          </a:effectLst>
        </c:spPr>
      </c:pivotFmt>
      <c:pivotFmt>
        <c:idx val="82"/>
        <c:spPr>
          <a:solidFill>
            <a:schemeClr val="accent6">
              <a:lumMod val="50000"/>
            </a:schemeClr>
          </a:solidFill>
          <a:ln w="19050">
            <a:noFill/>
          </a:ln>
          <a:effectLst>
            <a:innerShdw blurRad="63500" dist="50800" dir="18900000">
              <a:prstClr val="black">
                <a:alpha val="50000"/>
              </a:prstClr>
            </a:innerShdw>
          </a:effectLst>
        </c:spPr>
      </c:pivotFmt>
      <c:pivotFmt>
        <c:idx val="83"/>
        <c:spPr>
          <a:solidFill>
            <a:schemeClr val="accent6">
              <a:lumMod val="50000"/>
            </a:schemeClr>
          </a:solidFill>
          <a:ln w="19050">
            <a:noFill/>
          </a:ln>
          <a:effectLst>
            <a:innerShdw blurRad="63500" dist="50800" dir="18900000">
              <a:prstClr val="black">
                <a:alpha val="50000"/>
              </a:prstClr>
            </a:innerShdw>
          </a:effectLst>
        </c:spPr>
      </c:pivotFmt>
      <c:pivotFmt>
        <c:idx val="84"/>
        <c:spPr>
          <a:solidFill>
            <a:schemeClr val="accent6">
              <a:lumMod val="50000"/>
            </a:schemeClr>
          </a:solidFill>
          <a:ln w="19050">
            <a:noFill/>
          </a:ln>
          <a:effectLst>
            <a:innerShdw blurRad="63500" dist="50800" dir="18900000">
              <a:prstClr val="black">
                <a:alpha val="50000"/>
              </a:prstClr>
            </a:innerShdw>
          </a:effectLst>
        </c:spPr>
      </c:pivotFmt>
      <c:pivotFmt>
        <c:idx val="85"/>
        <c:spPr>
          <a:solidFill>
            <a:schemeClr val="accent6">
              <a:lumMod val="50000"/>
            </a:schemeClr>
          </a:solidFill>
          <a:ln w="19050">
            <a:noFill/>
          </a:ln>
          <a:effectLst>
            <a:innerShdw blurRad="63500" dist="50800" dir="18900000">
              <a:prstClr val="black">
                <a:alpha val="50000"/>
              </a:prstClr>
            </a:innerShdw>
          </a:effectLst>
        </c:spPr>
      </c:pivotFmt>
      <c:pivotFmt>
        <c:idx val="86"/>
        <c:spPr>
          <a:solidFill>
            <a:schemeClr val="accent6">
              <a:lumMod val="50000"/>
            </a:schemeClr>
          </a:solidFill>
          <a:ln w="19050">
            <a:noFill/>
          </a:ln>
          <a:effectLst>
            <a:innerShdw blurRad="63500" dist="50800" dir="18900000">
              <a:prstClr val="black">
                <a:alpha val="50000"/>
              </a:prstClr>
            </a:innerShdw>
          </a:effectLst>
        </c:spPr>
      </c:pivotFmt>
      <c:pivotFmt>
        <c:idx val="87"/>
        <c:spPr>
          <a:solidFill>
            <a:schemeClr val="accent6">
              <a:lumMod val="50000"/>
            </a:schemeClr>
          </a:solidFill>
          <a:ln w="19050">
            <a:noFill/>
          </a:ln>
          <a:effectLst>
            <a:innerShdw blurRad="63500" dist="50800" dir="18900000">
              <a:prstClr val="black">
                <a:alpha val="50000"/>
              </a:prstClr>
            </a:innerShdw>
          </a:effectLst>
        </c:spPr>
      </c:pivotFmt>
      <c:pivotFmt>
        <c:idx val="88"/>
        <c:spPr>
          <a:solidFill>
            <a:schemeClr val="accent6">
              <a:lumMod val="50000"/>
            </a:schemeClr>
          </a:solidFill>
          <a:ln w="19050">
            <a:noFill/>
          </a:ln>
          <a:effectLst>
            <a:innerShdw blurRad="63500" dist="50800" dir="18900000">
              <a:prstClr val="black">
                <a:alpha val="50000"/>
              </a:prstClr>
            </a:innerShdw>
          </a:effectLst>
        </c:spPr>
      </c:pivotFmt>
      <c:pivotFmt>
        <c:idx val="89"/>
        <c:spPr>
          <a:solidFill>
            <a:schemeClr val="accent6">
              <a:lumMod val="50000"/>
            </a:schemeClr>
          </a:solidFill>
          <a:ln w="19050">
            <a:noFill/>
          </a:ln>
          <a:effectLst>
            <a:innerShdw blurRad="63500" dist="50800" dir="18900000">
              <a:prstClr val="black">
                <a:alpha val="50000"/>
              </a:prstClr>
            </a:innerShdw>
          </a:effectLst>
        </c:spPr>
      </c:pivotFmt>
      <c:pivotFmt>
        <c:idx val="90"/>
        <c:spPr>
          <a:solidFill>
            <a:schemeClr val="accent6">
              <a:lumMod val="60000"/>
              <a:lumOff val="40000"/>
            </a:schemeClr>
          </a:solidFill>
          <a:ln w="1905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1"/>
        <c:spPr>
          <a:solidFill>
            <a:schemeClr val="accent6">
              <a:lumMod val="60000"/>
              <a:lumOff val="40000"/>
            </a:schemeClr>
          </a:solidFill>
          <a:ln w="19050">
            <a:noFill/>
          </a:ln>
          <a:effectLst>
            <a:innerShdw blurRad="63500" dist="50800" dir="18900000">
              <a:prstClr val="black">
                <a:alpha val="50000"/>
              </a:prstClr>
            </a:innerShdw>
          </a:effectLst>
        </c:spPr>
      </c:pivotFmt>
      <c:pivotFmt>
        <c:idx val="92"/>
        <c:spPr>
          <a:solidFill>
            <a:schemeClr val="accent6">
              <a:lumMod val="60000"/>
              <a:lumOff val="40000"/>
            </a:schemeClr>
          </a:solidFill>
          <a:ln w="19050">
            <a:noFill/>
          </a:ln>
          <a:effectLst>
            <a:innerShdw blurRad="63500" dist="50800" dir="18900000">
              <a:prstClr val="black">
                <a:alpha val="50000"/>
              </a:prstClr>
            </a:innerShdw>
          </a:effectLst>
        </c:spPr>
      </c:pivotFmt>
      <c:pivotFmt>
        <c:idx val="93"/>
        <c:spPr>
          <a:solidFill>
            <a:schemeClr val="accent6">
              <a:lumMod val="60000"/>
              <a:lumOff val="40000"/>
            </a:schemeClr>
          </a:solidFill>
          <a:ln w="19050">
            <a:noFill/>
          </a:ln>
          <a:effectLst>
            <a:innerShdw blurRad="63500" dist="50800" dir="18900000">
              <a:prstClr val="black">
                <a:alpha val="50000"/>
              </a:prstClr>
            </a:innerShdw>
          </a:effectLst>
        </c:spPr>
      </c:pivotFmt>
      <c:pivotFmt>
        <c:idx val="94"/>
        <c:spPr>
          <a:solidFill>
            <a:schemeClr val="accent6">
              <a:lumMod val="60000"/>
              <a:lumOff val="40000"/>
            </a:schemeClr>
          </a:solidFill>
          <a:ln w="19050">
            <a:noFill/>
          </a:ln>
          <a:effectLst>
            <a:innerShdw blurRad="63500" dist="50800" dir="18900000">
              <a:prstClr val="black">
                <a:alpha val="50000"/>
              </a:prstClr>
            </a:innerShdw>
          </a:effectLst>
        </c:spPr>
      </c:pivotFmt>
      <c:pivotFmt>
        <c:idx val="95"/>
        <c:spPr>
          <a:solidFill>
            <a:schemeClr val="accent6">
              <a:lumMod val="60000"/>
              <a:lumOff val="40000"/>
            </a:schemeClr>
          </a:solidFill>
          <a:ln w="19050">
            <a:noFill/>
          </a:ln>
          <a:effectLst>
            <a:innerShdw blurRad="63500" dist="50800" dir="18900000">
              <a:prstClr val="black">
                <a:alpha val="50000"/>
              </a:prstClr>
            </a:innerShdw>
          </a:effectLst>
        </c:spPr>
      </c:pivotFmt>
      <c:pivotFmt>
        <c:idx val="96"/>
        <c:spPr>
          <a:solidFill>
            <a:schemeClr val="accent6">
              <a:lumMod val="60000"/>
              <a:lumOff val="40000"/>
            </a:schemeClr>
          </a:solidFill>
          <a:ln w="19050">
            <a:noFill/>
          </a:ln>
          <a:effectLst>
            <a:innerShdw blurRad="63500" dist="50800" dir="18900000">
              <a:prstClr val="black">
                <a:alpha val="50000"/>
              </a:prstClr>
            </a:innerShdw>
          </a:effectLst>
        </c:spPr>
      </c:pivotFmt>
      <c:pivotFmt>
        <c:idx val="97"/>
        <c:spPr>
          <a:solidFill>
            <a:schemeClr val="accent6">
              <a:lumMod val="60000"/>
              <a:lumOff val="40000"/>
            </a:schemeClr>
          </a:solidFill>
          <a:ln w="19050">
            <a:noFill/>
          </a:ln>
          <a:effectLst>
            <a:innerShdw blurRad="63500" dist="50800" dir="18900000">
              <a:prstClr val="black">
                <a:alpha val="50000"/>
              </a:prstClr>
            </a:innerShdw>
          </a:effectLst>
        </c:spPr>
      </c:pivotFmt>
      <c:pivotFmt>
        <c:idx val="98"/>
        <c:spPr>
          <a:solidFill>
            <a:schemeClr val="accent6">
              <a:lumMod val="60000"/>
              <a:lumOff val="40000"/>
            </a:schemeClr>
          </a:solidFill>
          <a:ln w="19050">
            <a:noFill/>
          </a:ln>
          <a:effectLst>
            <a:innerShdw blurRad="63500" dist="50800" dir="18900000">
              <a:prstClr val="black">
                <a:alpha val="50000"/>
              </a:prstClr>
            </a:innerShdw>
          </a:effectLst>
        </c:spPr>
      </c:pivotFmt>
      <c:pivotFmt>
        <c:idx val="99"/>
        <c:spPr>
          <a:solidFill>
            <a:schemeClr val="accent6">
              <a:lumMod val="60000"/>
              <a:lumOff val="40000"/>
            </a:schemeClr>
          </a:solidFill>
          <a:ln w="19050">
            <a:noFill/>
          </a:ln>
          <a:effectLst>
            <a:innerShdw blurRad="63500" dist="50800" dir="18900000">
              <a:prstClr val="black">
                <a:alpha val="50000"/>
              </a:prstClr>
            </a:innerShdw>
          </a:effectLst>
        </c:spPr>
      </c:pivotFmt>
      <c:pivotFmt>
        <c:idx val="100"/>
        <c:spPr>
          <a:solidFill>
            <a:schemeClr val="accent6">
              <a:lumMod val="60000"/>
              <a:lumOff val="40000"/>
            </a:schemeClr>
          </a:solidFill>
          <a:ln w="19050">
            <a:noFill/>
          </a:ln>
          <a:effectLst>
            <a:innerShdw blurRad="63500" dist="50800" dir="18900000">
              <a:prstClr val="black">
                <a:alpha val="50000"/>
              </a:prstClr>
            </a:innerShdw>
          </a:effectLst>
        </c:spPr>
      </c:pivotFmt>
      <c:pivotFmt>
        <c:idx val="101"/>
        <c:spPr>
          <a:solidFill>
            <a:schemeClr val="accent6">
              <a:lumMod val="60000"/>
              <a:lumOff val="40000"/>
            </a:schemeClr>
          </a:solidFill>
          <a:ln w="19050">
            <a:noFill/>
          </a:ln>
          <a:effectLst>
            <a:innerShdw blurRad="63500" dist="50800" dir="18900000">
              <a:prstClr val="black">
                <a:alpha val="50000"/>
              </a:prstClr>
            </a:innerShdw>
          </a:effectLst>
        </c:spPr>
      </c:pivotFmt>
      <c:pivotFmt>
        <c:idx val="102"/>
        <c:spPr>
          <a:solidFill>
            <a:schemeClr val="accent6">
              <a:lumMod val="60000"/>
              <a:lumOff val="40000"/>
            </a:schemeClr>
          </a:solidFill>
          <a:ln w="19050">
            <a:noFill/>
          </a:ln>
          <a:effectLst>
            <a:innerShdw blurRad="63500" dist="50800" dir="18900000">
              <a:prstClr val="black">
                <a:alpha val="50000"/>
              </a:prstClr>
            </a:innerShdw>
          </a:effectLst>
        </c:spPr>
      </c:pivotFmt>
      <c:pivotFmt>
        <c:idx val="103"/>
        <c:spPr>
          <a:solidFill>
            <a:schemeClr val="accent6">
              <a:lumMod val="60000"/>
              <a:lumOff val="40000"/>
            </a:schemeClr>
          </a:solidFill>
          <a:ln w="19050">
            <a:noFill/>
          </a:ln>
          <a:effectLst>
            <a:innerShdw blurRad="63500" dist="50800" dir="18900000">
              <a:prstClr val="black">
                <a:alpha val="50000"/>
              </a:prstClr>
            </a:innerShdw>
          </a:effectLst>
        </c:spPr>
      </c:pivotFmt>
      <c:pivotFmt>
        <c:idx val="104"/>
        <c:spPr>
          <a:solidFill>
            <a:schemeClr val="accent6">
              <a:lumMod val="60000"/>
              <a:lumOff val="40000"/>
            </a:schemeClr>
          </a:solidFill>
          <a:ln w="19050">
            <a:noFill/>
          </a:ln>
          <a:effectLst>
            <a:innerShdw blurRad="63500" dist="50800" dir="18900000">
              <a:prstClr val="black">
                <a:alpha val="50000"/>
              </a:prstClr>
            </a:innerShdw>
          </a:effectLst>
        </c:spPr>
      </c:pivotFmt>
      <c:pivotFmt>
        <c:idx val="105"/>
        <c:spPr>
          <a:solidFill>
            <a:schemeClr val="accent6">
              <a:lumMod val="60000"/>
              <a:lumOff val="40000"/>
            </a:schemeClr>
          </a:solidFill>
          <a:ln w="19050">
            <a:noFill/>
          </a:ln>
          <a:effectLst>
            <a:innerShdw blurRad="63500" dist="50800" dir="18900000">
              <a:prstClr val="black">
                <a:alpha val="50000"/>
              </a:prstClr>
            </a:innerShdw>
          </a:effectLst>
        </c:spPr>
      </c:pivotFmt>
      <c:pivotFmt>
        <c:idx val="106"/>
        <c:spPr>
          <a:solidFill>
            <a:schemeClr val="accent6">
              <a:lumMod val="60000"/>
              <a:lumOff val="40000"/>
            </a:schemeClr>
          </a:solidFill>
          <a:ln w="19050">
            <a:noFill/>
          </a:ln>
          <a:effectLst>
            <a:innerShdw blurRad="63500" dist="50800" dir="18900000">
              <a:prstClr val="black">
                <a:alpha val="50000"/>
              </a:prstClr>
            </a:innerShdw>
          </a:effectLst>
        </c:spPr>
      </c:pivotFmt>
      <c:pivotFmt>
        <c:idx val="107"/>
        <c:spPr>
          <a:solidFill>
            <a:schemeClr val="accent6">
              <a:lumMod val="60000"/>
              <a:lumOff val="40000"/>
            </a:schemeClr>
          </a:solidFill>
          <a:ln w="19050">
            <a:noFill/>
          </a:ln>
          <a:effectLst>
            <a:innerShdw blurRad="63500" dist="50800" dir="18900000">
              <a:prstClr val="black">
                <a:alpha val="50000"/>
              </a:prstClr>
            </a:innerShdw>
          </a:effectLst>
        </c:spPr>
      </c:pivotFmt>
      <c:pivotFmt>
        <c:idx val="108"/>
        <c:spPr>
          <a:solidFill>
            <a:schemeClr val="accent6">
              <a:lumMod val="60000"/>
              <a:lumOff val="40000"/>
            </a:schemeClr>
          </a:solidFill>
          <a:ln w="19050">
            <a:noFill/>
          </a:ln>
          <a:effectLst>
            <a:innerShdw blurRad="63500" dist="50800" dir="18900000">
              <a:prstClr val="black">
                <a:alpha val="50000"/>
              </a:prstClr>
            </a:innerShdw>
          </a:effectLst>
        </c:spPr>
      </c:pivotFmt>
      <c:pivotFmt>
        <c:idx val="109"/>
        <c:spPr>
          <a:solidFill>
            <a:schemeClr val="accent6">
              <a:lumMod val="60000"/>
              <a:lumOff val="40000"/>
            </a:schemeClr>
          </a:solidFill>
          <a:ln w="19050">
            <a:noFill/>
          </a:ln>
          <a:effectLst>
            <a:innerShdw blurRad="63500" dist="50800" dir="18900000">
              <a:prstClr val="black">
                <a:alpha val="50000"/>
              </a:prstClr>
            </a:innerShdw>
          </a:effectLst>
        </c:spPr>
      </c:pivotFmt>
      <c:pivotFmt>
        <c:idx val="110"/>
        <c:spPr>
          <a:solidFill>
            <a:schemeClr val="accent6">
              <a:lumMod val="60000"/>
              <a:lumOff val="40000"/>
            </a:schemeClr>
          </a:solidFill>
          <a:ln w="19050">
            <a:noFill/>
          </a:ln>
          <a:effectLst>
            <a:innerShdw blurRad="63500" dist="50800" dir="18900000">
              <a:prstClr val="black">
                <a:alpha val="50000"/>
              </a:prstClr>
            </a:innerShdw>
          </a:effectLst>
        </c:spPr>
      </c:pivotFmt>
      <c:pivotFmt>
        <c:idx val="111"/>
        <c:spPr>
          <a:solidFill>
            <a:schemeClr val="accent6">
              <a:lumMod val="60000"/>
              <a:lumOff val="40000"/>
            </a:schemeClr>
          </a:solidFill>
          <a:ln w="19050">
            <a:noFill/>
          </a:ln>
          <a:effectLst>
            <a:innerShdw blurRad="63500" dist="50800" dir="18900000">
              <a:prstClr val="black">
                <a:alpha val="50000"/>
              </a:prstClr>
            </a:innerShdw>
          </a:effectLst>
        </c:spPr>
      </c:pivotFmt>
      <c:pivotFmt>
        <c:idx val="112"/>
        <c:spPr>
          <a:solidFill>
            <a:schemeClr val="accent6">
              <a:lumMod val="50000"/>
            </a:schemeClr>
          </a:solidFill>
          <a:ln w="1905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13"/>
        <c:spPr>
          <a:solidFill>
            <a:schemeClr val="accent6">
              <a:lumMod val="50000"/>
            </a:schemeClr>
          </a:solidFill>
          <a:ln w="19050">
            <a:noFill/>
          </a:ln>
          <a:effectLst>
            <a:innerShdw blurRad="63500" dist="50800" dir="18900000">
              <a:prstClr val="black">
                <a:alpha val="50000"/>
              </a:prstClr>
            </a:innerShdw>
          </a:effectLst>
        </c:spPr>
      </c:pivotFmt>
      <c:pivotFmt>
        <c:idx val="114"/>
        <c:spPr>
          <a:solidFill>
            <a:schemeClr val="accent6">
              <a:lumMod val="50000"/>
            </a:schemeClr>
          </a:solidFill>
          <a:ln w="19050">
            <a:noFill/>
          </a:ln>
          <a:effectLst>
            <a:innerShdw blurRad="63500" dist="50800" dir="18900000">
              <a:prstClr val="black">
                <a:alpha val="50000"/>
              </a:prstClr>
            </a:innerShdw>
          </a:effectLst>
        </c:spPr>
      </c:pivotFmt>
      <c:pivotFmt>
        <c:idx val="115"/>
        <c:spPr>
          <a:solidFill>
            <a:schemeClr val="accent6">
              <a:lumMod val="50000"/>
            </a:schemeClr>
          </a:solidFill>
          <a:ln w="19050">
            <a:noFill/>
          </a:ln>
          <a:effectLst>
            <a:innerShdw blurRad="63500" dist="50800" dir="18900000">
              <a:prstClr val="black">
                <a:alpha val="50000"/>
              </a:prstClr>
            </a:innerShdw>
          </a:effectLst>
        </c:spPr>
      </c:pivotFmt>
      <c:pivotFmt>
        <c:idx val="116"/>
        <c:spPr>
          <a:solidFill>
            <a:schemeClr val="accent6">
              <a:lumMod val="50000"/>
            </a:schemeClr>
          </a:solidFill>
          <a:ln w="19050">
            <a:noFill/>
          </a:ln>
          <a:effectLst>
            <a:innerShdw blurRad="63500" dist="50800" dir="18900000">
              <a:prstClr val="black">
                <a:alpha val="50000"/>
              </a:prstClr>
            </a:innerShdw>
          </a:effectLst>
        </c:spPr>
      </c:pivotFmt>
      <c:pivotFmt>
        <c:idx val="117"/>
        <c:spPr>
          <a:solidFill>
            <a:schemeClr val="accent6">
              <a:lumMod val="50000"/>
            </a:schemeClr>
          </a:solidFill>
          <a:ln w="19050">
            <a:noFill/>
          </a:ln>
          <a:effectLst>
            <a:innerShdw blurRad="63500" dist="50800" dir="18900000">
              <a:prstClr val="black">
                <a:alpha val="50000"/>
              </a:prstClr>
            </a:innerShdw>
          </a:effectLst>
        </c:spPr>
      </c:pivotFmt>
      <c:pivotFmt>
        <c:idx val="118"/>
        <c:spPr>
          <a:solidFill>
            <a:schemeClr val="accent6">
              <a:lumMod val="50000"/>
            </a:schemeClr>
          </a:solidFill>
          <a:ln w="19050">
            <a:noFill/>
          </a:ln>
          <a:effectLst>
            <a:innerShdw blurRad="63500" dist="50800" dir="18900000">
              <a:prstClr val="black">
                <a:alpha val="50000"/>
              </a:prstClr>
            </a:innerShdw>
          </a:effectLst>
        </c:spPr>
      </c:pivotFmt>
      <c:pivotFmt>
        <c:idx val="119"/>
        <c:spPr>
          <a:solidFill>
            <a:schemeClr val="accent6">
              <a:lumMod val="50000"/>
            </a:schemeClr>
          </a:solidFill>
          <a:ln w="19050">
            <a:noFill/>
          </a:ln>
          <a:effectLst>
            <a:innerShdw blurRad="63500" dist="50800" dir="18900000">
              <a:prstClr val="black">
                <a:alpha val="50000"/>
              </a:prstClr>
            </a:innerShdw>
          </a:effectLst>
        </c:spPr>
      </c:pivotFmt>
      <c:pivotFmt>
        <c:idx val="120"/>
        <c:spPr>
          <a:solidFill>
            <a:schemeClr val="accent6">
              <a:lumMod val="50000"/>
            </a:schemeClr>
          </a:solidFill>
          <a:ln w="19050">
            <a:noFill/>
          </a:ln>
          <a:effectLst>
            <a:innerShdw blurRad="63500" dist="50800" dir="18900000">
              <a:prstClr val="black">
                <a:alpha val="50000"/>
              </a:prstClr>
            </a:innerShdw>
          </a:effectLst>
        </c:spPr>
      </c:pivotFmt>
      <c:pivotFmt>
        <c:idx val="121"/>
        <c:spPr>
          <a:solidFill>
            <a:schemeClr val="accent6">
              <a:lumMod val="50000"/>
            </a:schemeClr>
          </a:solidFill>
          <a:ln w="19050">
            <a:noFill/>
          </a:ln>
          <a:effectLst>
            <a:innerShdw blurRad="63500" dist="50800" dir="18900000">
              <a:prstClr val="black">
                <a:alpha val="50000"/>
              </a:prstClr>
            </a:innerShdw>
          </a:effectLst>
        </c:spPr>
      </c:pivotFmt>
      <c:pivotFmt>
        <c:idx val="122"/>
        <c:spPr>
          <a:solidFill>
            <a:schemeClr val="accent6">
              <a:lumMod val="50000"/>
            </a:schemeClr>
          </a:solidFill>
          <a:ln w="19050">
            <a:noFill/>
          </a:ln>
          <a:effectLst>
            <a:innerShdw blurRad="63500" dist="50800" dir="18900000">
              <a:prstClr val="black">
                <a:alpha val="50000"/>
              </a:prstClr>
            </a:innerShdw>
          </a:effectLst>
        </c:spPr>
      </c:pivotFmt>
      <c:pivotFmt>
        <c:idx val="123"/>
        <c:spPr>
          <a:solidFill>
            <a:schemeClr val="accent6">
              <a:lumMod val="50000"/>
            </a:schemeClr>
          </a:solidFill>
          <a:ln w="19050">
            <a:noFill/>
          </a:ln>
          <a:effectLst>
            <a:innerShdw blurRad="63500" dist="50800" dir="18900000">
              <a:prstClr val="black">
                <a:alpha val="50000"/>
              </a:prstClr>
            </a:innerShdw>
          </a:effectLst>
        </c:spPr>
      </c:pivotFmt>
      <c:pivotFmt>
        <c:idx val="124"/>
        <c:spPr>
          <a:solidFill>
            <a:schemeClr val="accent6">
              <a:lumMod val="50000"/>
            </a:schemeClr>
          </a:solidFill>
          <a:ln w="19050">
            <a:noFill/>
          </a:ln>
          <a:effectLst>
            <a:innerShdw blurRad="63500" dist="50800" dir="18900000">
              <a:prstClr val="black">
                <a:alpha val="50000"/>
              </a:prstClr>
            </a:innerShdw>
          </a:effectLst>
        </c:spPr>
      </c:pivotFmt>
      <c:pivotFmt>
        <c:idx val="125"/>
        <c:spPr>
          <a:solidFill>
            <a:schemeClr val="accent6">
              <a:lumMod val="50000"/>
            </a:schemeClr>
          </a:solidFill>
          <a:ln w="19050">
            <a:noFill/>
          </a:ln>
          <a:effectLst>
            <a:innerShdw blurRad="63500" dist="50800" dir="18900000">
              <a:prstClr val="black">
                <a:alpha val="50000"/>
              </a:prstClr>
            </a:innerShdw>
          </a:effectLst>
        </c:spPr>
      </c:pivotFmt>
      <c:pivotFmt>
        <c:idx val="126"/>
        <c:spPr>
          <a:solidFill>
            <a:schemeClr val="accent6">
              <a:lumMod val="50000"/>
            </a:schemeClr>
          </a:solidFill>
          <a:ln w="19050">
            <a:noFill/>
          </a:ln>
          <a:effectLst>
            <a:innerShdw blurRad="63500" dist="50800" dir="18900000">
              <a:prstClr val="black">
                <a:alpha val="50000"/>
              </a:prstClr>
            </a:innerShdw>
          </a:effectLst>
        </c:spPr>
      </c:pivotFmt>
      <c:pivotFmt>
        <c:idx val="127"/>
        <c:spPr>
          <a:solidFill>
            <a:schemeClr val="accent6">
              <a:lumMod val="50000"/>
            </a:schemeClr>
          </a:solidFill>
          <a:ln w="19050">
            <a:noFill/>
          </a:ln>
          <a:effectLst>
            <a:innerShdw blurRad="63500" dist="50800" dir="18900000">
              <a:prstClr val="black">
                <a:alpha val="50000"/>
              </a:prstClr>
            </a:innerShdw>
          </a:effectLst>
        </c:spPr>
      </c:pivotFmt>
      <c:pivotFmt>
        <c:idx val="128"/>
        <c:spPr>
          <a:solidFill>
            <a:schemeClr val="accent6">
              <a:lumMod val="50000"/>
            </a:schemeClr>
          </a:solidFill>
          <a:ln w="19050">
            <a:noFill/>
          </a:ln>
          <a:effectLst>
            <a:innerShdw blurRad="63500" dist="50800" dir="18900000">
              <a:prstClr val="black">
                <a:alpha val="50000"/>
              </a:prstClr>
            </a:innerShdw>
          </a:effectLst>
        </c:spPr>
      </c:pivotFmt>
      <c:pivotFmt>
        <c:idx val="129"/>
        <c:spPr>
          <a:solidFill>
            <a:schemeClr val="accent6">
              <a:lumMod val="50000"/>
            </a:schemeClr>
          </a:solidFill>
          <a:ln w="19050">
            <a:noFill/>
          </a:ln>
          <a:effectLst>
            <a:innerShdw blurRad="63500" dist="50800" dir="18900000">
              <a:prstClr val="black">
                <a:alpha val="50000"/>
              </a:prstClr>
            </a:innerShdw>
          </a:effectLst>
        </c:spPr>
      </c:pivotFmt>
      <c:pivotFmt>
        <c:idx val="130"/>
        <c:spPr>
          <a:solidFill>
            <a:schemeClr val="accent6">
              <a:lumMod val="50000"/>
            </a:schemeClr>
          </a:solidFill>
          <a:ln w="19050">
            <a:noFill/>
          </a:ln>
          <a:effectLst>
            <a:innerShdw blurRad="63500" dist="50800" dir="18900000">
              <a:prstClr val="black">
                <a:alpha val="50000"/>
              </a:prstClr>
            </a:innerShdw>
          </a:effectLst>
        </c:spPr>
      </c:pivotFmt>
      <c:pivotFmt>
        <c:idx val="131"/>
        <c:spPr>
          <a:solidFill>
            <a:schemeClr val="accent6">
              <a:lumMod val="50000"/>
            </a:schemeClr>
          </a:solidFill>
          <a:ln w="19050">
            <a:noFill/>
          </a:ln>
          <a:effectLst>
            <a:innerShdw blurRad="63500" dist="50800" dir="18900000">
              <a:prstClr val="black">
                <a:alpha val="50000"/>
              </a:prstClr>
            </a:innerShdw>
          </a:effectLst>
        </c:spPr>
      </c:pivotFmt>
      <c:pivotFmt>
        <c:idx val="132"/>
        <c:spPr>
          <a:solidFill>
            <a:schemeClr val="accent6">
              <a:lumMod val="50000"/>
            </a:schemeClr>
          </a:solidFill>
          <a:ln w="19050">
            <a:noFill/>
          </a:ln>
          <a:effectLst>
            <a:innerShdw blurRad="63500" dist="50800" dir="18900000">
              <a:prstClr val="black">
                <a:alpha val="50000"/>
              </a:prstClr>
            </a:innerShdw>
          </a:effectLst>
        </c:spPr>
      </c:pivotFmt>
      <c:pivotFmt>
        <c:idx val="133"/>
        <c:spPr>
          <a:solidFill>
            <a:schemeClr val="accent6">
              <a:lumMod val="50000"/>
            </a:schemeClr>
          </a:solidFill>
          <a:ln w="19050">
            <a:noFill/>
          </a:ln>
          <a:effectLst>
            <a:innerShdw blurRad="63500" dist="50800" dir="18900000">
              <a:prstClr val="black">
                <a:alpha val="50000"/>
              </a:prstClr>
            </a:innerShdw>
          </a:effectLst>
        </c:spPr>
      </c:pivotFmt>
      <c:pivotFmt>
        <c:idx val="134"/>
        <c:spPr>
          <a:solidFill>
            <a:srgbClr val="AF2197"/>
          </a:solidFill>
          <a:ln w="1905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35"/>
        <c:spPr>
          <a:solidFill>
            <a:srgbClr val="AF2197"/>
          </a:solidFill>
          <a:ln w="19050">
            <a:noFill/>
          </a:ln>
          <a:effectLst>
            <a:innerShdw blurRad="63500" dist="50800" dir="18900000">
              <a:prstClr val="black">
                <a:alpha val="50000"/>
              </a:prstClr>
            </a:innerShdw>
          </a:effectLst>
        </c:spPr>
      </c:pivotFmt>
      <c:pivotFmt>
        <c:idx val="136"/>
        <c:spPr>
          <a:solidFill>
            <a:srgbClr val="AF2197"/>
          </a:solidFill>
          <a:ln w="19050">
            <a:noFill/>
          </a:ln>
          <a:effectLst>
            <a:innerShdw blurRad="63500" dist="50800" dir="18900000">
              <a:prstClr val="black">
                <a:alpha val="50000"/>
              </a:prstClr>
            </a:innerShdw>
          </a:effectLst>
        </c:spPr>
      </c:pivotFmt>
      <c:pivotFmt>
        <c:idx val="137"/>
        <c:spPr>
          <a:solidFill>
            <a:srgbClr val="AF2197"/>
          </a:solidFill>
          <a:ln w="19050">
            <a:noFill/>
          </a:ln>
          <a:effectLst>
            <a:innerShdw blurRad="63500" dist="50800" dir="18900000">
              <a:prstClr val="black">
                <a:alpha val="50000"/>
              </a:prstClr>
            </a:innerShdw>
          </a:effectLst>
        </c:spPr>
      </c:pivotFmt>
      <c:pivotFmt>
        <c:idx val="138"/>
        <c:spPr>
          <a:solidFill>
            <a:srgbClr val="AF2197"/>
          </a:solidFill>
          <a:ln w="19050">
            <a:noFill/>
          </a:ln>
          <a:effectLst>
            <a:innerShdw blurRad="63500" dist="50800" dir="18900000">
              <a:prstClr val="black">
                <a:alpha val="50000"/>
              </a:prstClr>
            </a:innerShdw>
          </a:effectLst>
        </c:spPr>
      </c:pivotFmt>
      <c:pivotFmt>
        <c:idx val="139"/>
        <c:spPr>
          <a:solidFill>
            <a:srgbClr val="AF2197"/>
          </a:solidFill>
          <a:ln w="19050">
            <a:noFill/>
          </a:ln>
          <a:effectLst>
            <a:innerShdw blurRad="63500" dist="50800" dir="18900000">
              <a:prstClr val="black">
                <a:alpha val="50000"/>
              </a:prstClr>
            </a:innerShdw>
          </a:effectLst>
        </c:spPr>
      </c:pivotFmt>
      <c:pivotFmt>
        <c:idx val="140"/>
        <c:spPr>
          <a:solidFill>
            <a:srgbClr val="AF2197"/>
          </a:solidFill>
          <a:ln w="19050">
            <a:noFill/>
          </a:ln>
          <a:effectLst>
            <a:innerShdw blurRad="63500" dist="50800" dir="18900000">
              <a:prstClr val="black">
                <a:alpha val="50000"/>
              </a:prstClr>
            </a:innerShdw>
          </a:effectLst>
        </c:spPr>
      </c:pivotFmt>
      <c:pivotFmt>
        <c:idx val="141"/>
        <c:spPr>
          <a:solidFill>
            <a:srgbClr val="AF2197"/>
          </a:solidFill>
          <a:ln w="19050">
            <a:noFill/>
          </a:ln>
          <a:effectLst>
            <a:innerShdw blurRad="63500" dist="50800" dir="18900000">
              <a:prstClr val="black">
                <a:alpha val="50000"/>
              </a:prstClr>
            </a:innerShdw>
          </a:effectLst>
        </c:spPr>
      </c:pivotFmt>
      <c:pivotFmt>
        <c:idx val="142"/>
        <c:spPr>
          <a:solidFill>
            <a:srgbClr val="AF2197"/>
          </a:solidFill>
          <a:ln w="19050">
            <a:noFill/>
          </a:ln>
          <a:effectLst>
            <a:innerShdw blurRad="63500" dist="50800" dir="18900000">
              <a:prstClr val="black">
                <a:alpha val="50000"/>
              </a:prstClr>
            </a:innerShdw>
          </a:effectLst>
        </c:spPr>
      </c:pivotFmt>
      <c:pivotFmt>
        <c:idx val="143"/>
        <c:spPr>
          <a:solidFill>
            <a:srgbClr val="AF2197"/>
          </a:solidFill>
          <a:ln w="19050">
            <a:noFill/>
          </a:ln>
          <a:effectLst>
            <a:innerShdw blurRad="63500" dist="50800" dir="18900000">
              <a:prstClr val="black">
                <a:alpha val="50000"/>
              </a:prstClr>
            </a:innerShdw>
          </a:effectLst>
        </c:spPr>
      </c:pivotFmt>
      <c:pivotFmt>
        <c:idx val="144"/>
        <c:spPr>
          <a:solidFill>
            <a:srgbClr val="AF2197"/>
          </a:solidFill>
          <a:ln w="19050">
            <a:noFill/>
          </a:ln>
          <a:effectLst>
            <a:innerShdw blurRad="63500" dist="50800" dir="18900000">
              <a:prstClr val="black">
                <a:alpha val="50000"/>
              </a:prstClr>
            </a:innerShdw>
          </a:effectLst>
        </c:spPr>
      </c:pivotFmt>
      <c:pivotFmt>
        <c:idx val="145"/>
        <c:spPr>
          <a:solidFill>
            <a:srgbClr val="AF2197"/>
          </a:solidFill>
          <a:ln w="19050">
            <a:noFill/>
          </a:ln>
          <a:effectLst>
            <a:innerShdw blurRad="63500" dist="50800" dir="18900000">
              <a:prstClr val="black">
                <a:alpha val="50000"/>
              </a:prstClr>
            </a:innerShdw>
          </a:effectLst>
        </c:spPr>
      </c:pivotFmt>
      <c:pivotFmt>
        <c:idx val="146"/>
        <c:spPr>
          <a:solidFill>
            <a:srgbClr val="AF2197"/>
          </a:solidFill>
          <a:ln w="19050">
            <a:noFill/>
          </a:ln>
          <a:effectLst>
            <a:innerShdw blurRad="63500" dist="50800" dir="18900000">
              <a:prstClr val="black">
                <a:alpha val="50000"/>
              </a:prstClr>
            </a:innerShdw>
          </a:effectLst>
        </c:spPr>
      </c:pivotFmt>
      <c:pivotFmt>
        <c:idx val="147"/>
        <c:spPr>
          <a:solidFill>
            <a:srgbClr val="AF2197"/>
          </a:solidFill>
          <a:ln w="19050">
            <a:noFill/>
          </a:ln>
          <a:effectLst>
            <a:innerShdw blurRad="63500" dist="50800" dir="18900000">
              <a:prstClr val="black">
                <a:alpha val="50000"/>
              </a:prstClr>
            </a:innerShdw>
          </a:effectLst>
        </c:spPr>
      </c:pivotFmt>
      <c:pivotFmt>
        <c:idx val="148"/>
        <c:spPr>
          <a:solidFill>
            <a:srgbClr val="AF2197"/>
          </a:solidFill>
          <a:ln w="19050">
            <a:noFill/>
          </a:ln>
          <a:effectLst>
            <a:innerShdw blurRad="63500" dist="50800" dir="18900000">
              <a:prstClr val="black">
                <a:alpha val="50000"/>
              </a:prstClr>
            </a:innerShdw>
          </a:effectLst>
        </c:spPr>
      </c:pivotFmt>
      <c:pivotFmt>
        <c:idx val="149"/>
        <c:spPr>
          <a:solidFill>
            <a:srgbClr val="AF2197"/>
          </a:solidFill>
          <a:ln w="19050">
            <a:noFill/>
          </a:ln>
          <a:effectLst>
            <a:innerShdw blurRad="63500" dist="50800" dir="18900000">
              <a:prstClr val="black">
                <a:alpha val="50000"/>
              </a:prstClr>
            </a:innerShdw>
          </a:effectLst>
        </c:spPr>
      </c:pivotFmt>
      <c:pivotFmt>
        <c:idx val="150"/>
        <c:spPr>
          <a:solidFill>
            <a:srgbClr val="AF2197"/>
          </a:solidFill>
          <a:ln w="19050">
            <a:noFill/>
          </a:ln>
          <a:effectLst>
            <a:innerShdw blurRad="63500" dist="50800" dir="18900000">
              <a:prstClr val="black">
                <a:alpha val="50000"/>
              </a:prstClr>
            </a:innerShdw>
          </a:effectLst>
        </c:spPr>
      </c:pivotFmt>
      <c:pivotFmt>
        <c:idx val="151"/>
        <c:spPr>
          <a:solidFill>
            <a:srgbClr val="AF2197"/>
          </a:solidFill>
          <a:ln w="19050">
            <a:noFill/>
          </a:ln>
          <a:effectLst>
            <a:innerShdw blurRad="63500" dist="50800" dir="18900000">
              <a:prstClr val="black">
                <a:alpha val="50000"/>
              </a:prstClr>
            </a:innerShdw>
          </a:effectLst>
        </c:spPr>
      </c:pivotFmt>
      <c:pivotFmt>
        <c:idx val="152"/>
        <c:spPr>
          <a:solidFill>
            <a:srgbClr val="AF2197"/>
          </a:solidFill>
          <a:ln w="19050">
            <a:noFill/>
          </a:ln>
          <a:effectLst>
            <a:innerShdw blurRad="63500" dist="50800" dir="18900000">
              <a:prstClr val="black">
                <a:alpha val="50000"/>
              </a:prstClr>
            </a:innerShdw>
          </a:effectLst>
        </c:spPr>
      </c:pivotFmt>
      <c:pivotFmt>
        <c:idx val="153"/>
        <c:spPr>
          <a:solidFill>
            <a:srgbClr val="AF2197"/>
          </a:solidFill>
          <a:ln w="19050">
            <a:noFill/>
          </a:ln>
          <a:effectLst>
            <a:innerShdw blurRad="63500" dist="50800" dir="18900000">
              <a:prstClr val="black">
                <a:alpha val="50000"/>
              </a:prstClr>
            </a:innerShdw>
          </a:effectLst>
        </c:spPr>
      </c:pivotFmt>
      <c:pivotFmt>
        <c:idx val="154"/>
        <c:spPr>
          <a:solidFill>
            <a:srgbClr val="AF2197"/>
          </a:solidFill>
          <a:ln w="19050">
            <a:noFill/>
          </a:ln>
          <a:effectLst>
            <a:innerShdw blurRad="63500" dist="50800" dir="18900000">
              <a:prstClr val="black">
                <a:alpha val="50000"/>
              </a:prstClr>
            </a:innerShdw>
          </a:effectLst>
        </c:spPr>
      </c:pivotFmt>
      <c:pivotFmt>
        <c:idx val="155"/>
        <c:spPr>
          <a:solidFill>
            <a:srgbClr val="AF2197"/>
          </a:solidFill>
          <a:ln w="19050">
            <a:noFill/>
          </a:ln>
          <a:effectLst>
            <a:innerShdw blurRad="63500" dist="50800" dir="18900000">
              <a:prstClr val="black">
                <a:alpha val="50000"/>
              </a:prstClr>
            </a:innerShdw>
          </a:effectLst>
        </c:spPr>
      </c:pivotFmt>
      <c:pivotFmt>
        <c:idx val="156"/>
        <c:spPr>
          <a:solidFill>
            <a:srgbClr val="1F2D50"/>
          </a:solidFill>
          <a:ln w="19050">
            <a:noFill/>
          </a:ln>
          <a:effectLst>
            <a:innerShdw blurRad="63500" dist="50800" dir="189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57"/>
        <c:spPr>
          <a:solidFill>
            <a:srgbClr val="1F2D50"/>
          </a:solidFill>
          <a:ln w="19050">
            <a:noFill/>
          </a:ln>
          <a:effectLst>
            <a:innerShdw blurRad="63500" dist="50800" dir="18900000">
              <a:prstClr val="black">
                <a:alpha val="50000"/>
              </a:prstClr>
            </a:innerShdw>
          </a:effectLst>
        </c:spPr>
      </c:pivotFmt>
      <c:pivotFmt>
        <c:idx val="158"/>
        <c:spPr>
          <a:solidFill>
            <a:srgbClr val="1F2D50"/>
          </a:solidFill>
          <a:ln w="19050">
            <a:noFill/>
          </a:ln>
          <a:effectLst>
            <a:innerShdw blurRad="63500" dist="50800" dir="18900000">
              <a:prstClr val="black">
                <a:alpha val="50000"/>
              </a:prstClr>
            </a:innerShdw>
          </a:effectLst>
        </c:spPr>
      </c:pivotFmt>
      <c:pivotFmt>
        <c:idx val="159"/>
        <c:spPr>
          <a:solidFill>
            <a:srgbClr val="1F2D50"/>
          </a:solidFill>
          <a:ln w="19050">
            <a:noFill/>
          </a:ln>
          <a:effectLst>
            <a:innerShdw blurRad="63500" dist="50800" dir="18900000">
              <a:prstClr val="black">
                <a:alpha val="50000"/>
              </a:prstClr>
            </a:innerShdw>
          </a:effectLst>
        </c:spPr>
      </c:pivotFmt>
      <c:pivotFmt>
        <c:idx val="160"/>
        <c:spPr>
          <a:solidFill>
            <a:srgbClr val="1F2D50"/>
          </a:solidFill>
          <a:ln w="19050">
            <a:noFill/>
          </a:ln>
          <a:effectLst>
            <a:innerShdw blurRad="63500" dist="50800" dir="18900000">
              <a:prstClr val="black">
                <a:alpha val="50000"/>
              </a:prstClr>
            </a:innerShdw>
          </a:effectLst>
        </c:spPr>
      </c:pivotFmt>
      <c:pivotFmt>
        <c:idx val="161"/>
        <c:spPr>
          <a:solidFill>
            <a:srgbClr val="1F2D50"/>
          </a:solidFill>
          <a:ln w="19050">
            <a:noFill/>
          </a:ln>
          <a:effectLst>
            <a:innerShdw blurRad="63500" dist="50800" dir="18900000">
              <a:prstClr val="black">
                <a:alpha val="50000"/>
              </a:prstClr>
            </a:innerShdw>
          </a:effectLst>
        </c:spPr>
      </c:pivotFmt>
      <c:pivotFmt>
        <c:idx val="162"/>
        <c:spPr>
          <a:solidFill>
            <a:srgbClr val="1F2D50"/>
          </a:solidFill>
          <a:ln w="19050">
            <a:noFill/>
          </a:ln>
          <a:effectLst>
            <a:innerShdw blurRad="63500" dist="50800" dir="18900000">
              <a:prstClr val="black">
                <a:alpha val="50000"/>
              </a:prstClr>
            </a:innerShdw>
          </a:effectLst>
        </c:spPr>
      </c:pivotFmt>
      <c:pivotFmt>
        <c:idx val="163"/>
        <c:spPr>
          <a:solidFill>
            <a:srgbClr val="1F2D50"/>
          </a:solidFill>
          <a:ln w="19050">
            <a:noFill/>
          </a:ln>
          <a:effectLst>
            <a:innerShdw blurRad="63500" dist="50800" dir="18900000">
              <a:prstClr val="black">
                <a:alpha val="50000"/>
              </a:prstClr>
            </a:innerShdw>
          </a:effectLst>
        </c:spPr>
      </c:pivotFmt>
      <c:pivotFmt>
        <c:idx val="164"/>
        <c:spPr>
          <a:solidFill>
            <a:srgbClr val="1F2D50"/>
          </a:solidFill>
          <a:ln w="19050">
            <a:noFill/>
          </a:ln>
          <a:effectLst>
            <a:innerShdw blurRad="63500" dist="50800" dir="18900000">
              <a:prstClr val="black">
                <a:alpha val="50000"/>
              </a:prstClr>
            </a:innerShdw>
          </a:effectLst>
        </c:spPr>
      </c:pivotFmt>
      <c:pivotFmt>
        <c:idx val="165"/>
        <c:spPr>
          <a:solidFill>
            <a:srgbClr val="1F2D50"/>
          </a:solidFill>
          <a:ln w="19050">
            <a:noFill/>
          </a:ln>
          <a:effectLst>
            <a:innerShdw blurRad="63500" dist="50800" dir="18900000">
              <a:prstClr val="black">
                <a:alpha val="50000"/>
              </a:prstClr>
            </a:innerShdw>
          </a:effectLst>
        </c:spPr>
      </c:pivotFmt>
      <c:pivotFmt>
        <c:idx val="166"/>
        <c:spPr>
          <a:solidFill>
            <a:srgbClr val="1F2D50"/>
          </a:solidFill>
          <a:ln w="19050">
            <a:noFill/>
          </a:ln>
          <a:effectLst>
            <a:innerShdw blurRad="63500" dist="50800" dir="18900000">
              <a:prstClr val="black">
                <a:alpha val="50000"/>
              </a:prstClr>
            </a:innerShdw>
          </a:effectLst>
        </c:spPr>
      </c:pivotFmt>
      <c:pivotFmt>
        <c:idx val="167"/>
        <c:spPr>
          <a:solidFill>
            <a:srgbClr val="1F2D50"/>
          </a:solidFill>
          <a:ln w="19050">
            <a:noFill/>
          </a:ln>
          <a:effectLst>
            <a:innerShdw blurRad="63500" dist="50800" dir="18900000">
              <a:prstClr val="black">
                <a:alpha val="50000"/>
              </a:prstClr>
            </a:innerShdw>
          </a:effectLst>
        </c:spPr>
      </c:pivotFmt>
      <c:pivotFmt>
        <c:idx val="168"/>
        <c:spPr>
          <a:solidFill>
            <a:srgbClr val="1F2D50"/>
          </a:solidFill>
          <a:ln w="19050">
            <a:noFill/>
          </a:ln>
          <a:effectLst>
            <a:innerShdw blurRad="63500" dist="50800" dir="18900000">
              <a:prstClr val="black">
                <a:alpha val="50000"/>
              </a:prstClr>
            </a:innerShdw>
          </a:effectLst>
        </c:spPr>
      </c:pivotFmt>
      <c:pivotFmt>
        <c:idx val="169"/>
        <c:spPr>
          <a:solidFill>
            <a:srgbClr val="1F2D50"/>
          </a:solidFill>
          <a:ln w="19050">
            <a:noFill/>
          </a:ln>
          <a:effectLst>
            <a:innerShdw blurRad="63500" dist="50800" dir="18900000">
              <a:prstClr val="black">
                <a:alpha val="50000"/>
              </a:prstClr>
            </a:innerShdw>
          </a:effectLst>
        </c:spPr>
      </c:pivotFmt>
      <c:pivotFmt>
        <c:idx val="170"/>
        <c:spPr>
          <a:solidFill>
            <a:srgbClr val="1F2D50"/>
          </a:solidFill>
          <a:ln w="19050">
            <a:noFill/>
          </a:ln>
          <a:effectLst>
            <a:innerShdw blurRad="63500" dist="50800" dir="18900000">
              <a:prstClr val="black">
                <a:alpha val="50000"/>
              </a:prstClr>
            </a:innerShdw>
          </a:effectLst>
        </c:spPr>
      </c:pivotFmt>
      <c:pivotFmt>
        <c:idx val="171"/>
        <c:spPr>
          <a:solidFill>
            <a:srgbClr val="1F2D50"/>
          </a:solidFill>
          <a:ln w="19050">
            <a:noFill/>
          </a:ln>
          <a:effectLst>
            <a:innerShdw blurRad="63500" dist="50800" dir="18900000">
              <a:prstClr val="black">
                <a:alpha val="50000"/>
              </a:prstClr>
            </a:innerShdw>
          </a:effectLst>
        </c:spPr>
      </c:pivotFmt>
      <c:pivotFmt>
        <c:idx val="172"/>
        <c:spPr>
          <a:solidFill>
            <a:srgbClr val="1F2D50"/>
          </a:solidFill>
          <a:ln w="19050">
            <a:noFill/>
          </a:ln>
          <a:effectLst>
            <a:innerShdw blurRad="63500" dist="50800" dir="18900000">
              <a:prstClr val="black">
                <a:alpha val="50000"/>
              </a:prstClr>
            </a:innerShdw>
          </a:effectLst>
        </c:spPr>
      </c:pivotFmt>
      <c:pivotFmt>
        <c:idx val="173"/>
        <c:spPr>
          <a:solidFill>
            <a:srgbClr val="1F2D50"/>
          </a:solidFill>
          <a:ln w="19050">
            <a:noFill/>
          </a:ln>
          <a:effectLst>
            <a:innerShdw blurRad="63500" dist="50800" dir="18900000">
              <a:prstClr val="black">
                <a:alpha val="50000"/>
              </a:prstClr>
            </a:innerShdw>
          </a:effectLst>
        </c:spPr>
      </c:pivotFmt>
      <c:pivotFmt>
        <c:idx val="174"/>
        <c:spPr>
          <a:solidFill>
            <a:srgbClr val="1F2D50"/>
          </a:solidFill>
          <a:ln w="19050">
            <a:noFill/>
          </a:ln>
          <a:effectLst>
            <a:innerShdw blurRad="63500" dist="50800" dir="18900000">
              <a:prstClr val="black">
                <a:alpha val="50000"/>
              </a:prstClr>
            </a:innerShdw>
          </a:effectLst>
        </c:spPr>
      </c:pivotFmt>
      <c:pivotFmt>
        <c:idx val="175"/>
        <c:spPr>
          <a:solidFill>
            <a:srgbClr val="1F2D50"/>
          </a:solidFill>
          <a:ln w="19050">
            <a:noFill/>
          </a:ln>
          <a:effectLst>
            <a:innerShdw blurRad="63500" dist="50800" dir="18900000">
              <a:prstClr val="black">
                <a:alpha val="50000"/>
              </a:prstClr>
            </a:innerShdw>
          </a:effectLst>
        </c:spPr>
      </c:pivotFmt>
      <c:pivotFmt>
        <c:idx val="176"/>
        <c:spPr>
          <a:solidFill>
            <a:srgbClr val="1F2D50"/>
          </a:solidFill>
          <a:ln w="19050">
            <a:noFill/>
          </a:ln>
          <a:effectLst>
            <a:innerShdw blurRad="63500" dist="50800" dir="18900000">
              <a:prstClr val="black">
                <a:alpha val="50000"/>
              </a:prstClr>
            </a:innerShdw>
          </a:effectLst>
        </c:spPr>
      </c:pivotFmt>
      <c:pivotFmt>
        <c:idx val="177"/>
        <c:spPr>
          <a:solidFill>
            <a:srgbClr val="1F2D50"/>
          </a:solidFill>
          <a:ln w="19050">
            <a:noFill/>
          </a:ln>
          <a:effectLst>
            <a:innerShdw blurRad="63500" dist="50800" dir="18900000">
              <a:prstClr val="black">
                <a:alpha val="50000"/>
              </a:prstClr>
            </a:innerShdw>
          </a:effectLst>
        </c:spPr>
      </c:pivotFmt>
    </c:pivotFmts>
    <c:plotArea>
      <c:layout>
        <c:manualLayout>
          <c:layoutTarget val="inner"/>
          <c:xMode val="edge"/>
          <c:yMode val="edge"/>
          <c:x val="0.21189869243277581"/>
          <c:y val="0.13897213215995061"/>
          <c:w val="0.65561185734136174"/>
          <c:h val="0.77874921783935136"/>
        </c:manualLayout>
      </c:layout>
      <c:doughnutChart>
        <c:varyColors val="1"/>
        <c:ser>
          <c:idx val="0"/>
          <c:order val="0"/>
          <c:tx>
            <c:strRef>
              <c:f>table!$B$3:$B$4</c:f>
              <c:strCache>
                <c:ptCount val="1"/>
                <c:pt idx="0">
                  <c:v>over performed</c:v>
                </c:pt>
              </c:strCache>
            </c:strRef>
          </c:tx>
          <c:spPr>
            <a:solidFill>
              <a:srgbClr val="AF2197"/>
            </a:solidFill>
            <a:ln>
              <a:noFill/>
            </a:ln>
            <a:effectLst>
              <a:innerShdw blurRad="63500" dist="50800" dir="18900000">
                <a:prstClr val="black">
                  <a:alpha val="50000"/>
                </a:prstClr>
              </a:innerShdw>
            </a:effectLst>
          </c:spPr>
          <c:dPt>
            <c:idx val="0"/>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1-6356-4244-A7CC-86702031995C}"/>
              </c:ext>
            </c:extLst>
          </c:dPt>
          <c:dPt>
            <c:idx val="1"/>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3-6356-4244-A7CC-86702031995C}"/>
              </c:ext>
            </c:extLst>
          </c:dPt>
          <c:dPt>
            <c:idx val="2"/>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5-6356-4244-A7CC-86702031995C}"/>
              </c:ext>
            </c:extLst>
          </c:dPt>
          <c:dPt>
            <c:idx val="3"/>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7-6356-4244-A7CC-86702031995C}"/>
              </c:ext>
            </c:extLst>
          </c:dPt>
          <c:dPt>
            <c:idx val="4"/>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9-6356-4244-A7CC-86702031995C}"/>
              </c:ext>
            </c:extLst>
          </c:dPt>
          <c:dPt>
            <c:idx val="5"/>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B-6356-4244-A7CC-86702031995C}"/>
              </c:ext>
            </c:extLst>
          </c:dPt>
          <c:dPt>
            <c:idx val="6"/>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D-6356-4244-A7CC-86702031995C}"/>
              </c:ext>
            </c:extLst>
          </c:dPt>
          <c:dPt>
            <c:idx val="7"/>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0F-6356-4244-A7CC-86702031995C}"/>
              </c:ext>
            </c:extLst>
          </c:dPt>
          <c:dPt>
            <c:idx val="8"/>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1-6356-4244-A7CC-86702031995C}"/>
              </c:ext>
            </c:extLst>
          </c:dPt>
          <c:dPt>
            <c:idx val="9"/>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3-6356-4244-A7CC-86702031995C}"/>
              </c:ext>
            </c:extLst>
          </c:dPt>
          <c:dPt>
            <c:idx val="10"/>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5-6356-4244-A7CC-86702031995C}"/>
              </c:ext>
            </c:extLst>
          </c:dPt>
          <c:dPt>
            <c:idx val="11"/>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7-6356-4244-A7CC-86702031995C}"/>
              </c:ext>
            </c:extLst>
          </c:dPt>
          <c:dPt>
            <c:idx val="12"/>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9-6356-4244-A7CC-86702031995C}"/>
              </c:ext>
            </c:extLst>
          </c:dPt>
          <c:dPt>
            <c:idx val="13"/>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B-6356-4244-A7CC-86702031995C}"/>
              </c:ext>
            </c:extLst>
          </c:dPt>
          <c:dPt>
            <c:idx val="14"/>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D-6356-4244-A7CC-86702031995C}"/>
              </c:ext>
            </c:extLst>
          </c:dPt>
          <c:dPt>
            <c:idx val="15"/>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1F-6356-4244-A7CC-86702031995C}"/>
              </c:ext>
            </c:extLst>
          </c:dPt>
          <c:dPt>
            <c:idx val="16"/>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1-6356-4244-A7CC-86702031995C}"/>
              </c:ext>
            </c:extLst>
          </c:dPt>
          <c:dPt>
            <c:idx val="17"/>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3-6356-4244-A7CC-86702031995C}"/>
              </c:ext>
            </c:extLst>
          </c:dPt>
          <c:dPt>
            <c:idx val="18"/>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5-6356-4244-A7CC-86702031995C}"/>
              </c:ext>
            </c:extLst>
          </c:dPt>
          <c:dPt>
            <c:idx val="19"/>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7-6356-4244-A7CC-86702031995C}"/>
              </c:ext>
            </c:extLst>
          </c:dPt>
          <c:dPt>
            <c:idx val="20"/>
            <c:bubble3D val="0"/>
            <c:spPr>
              <a:solidFill>
                <a:srgbClr val="AF2197"/>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9-6356-4244-A7CC-8670203199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table!$A$5:$A$26</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table!$B$5:$B$26</c:f>
              <c:numCache>
                <c:formatCode>0%</c:formatCode>
                <c:ptCount val="21"/>
                <c:pt idx="1">
                  <c:v>1.1517341040462428</c:v>
                </c:pt>
                <c:pt idx="2">
                  <c:v>1.1256169969239573</c:v>
                </c:pt>
                <c:pt idx="5">
                  <c:v>1.1774725274725275</c:v>
                </c:pt>
                <c:pt idx="6">
                  <c:v>1.011747430249633</c:v>
                </c:pt>
                <c:pt idx="7">
                  <c:v>1.1305972831165099</c:v>
                </c:pt>
                <c:pt idx="8">
                  <c:v>1.090749824807288</c:v>
                </c:pt>
                <c:pt idx="9">
                  <c:v>1.0513833992094861</c:v>
                </c:pt>
                <c:pt idx="11">
                  <c:v>1.1046901172529311</c:v>
                </c:pt>
                <c:pt idx="13">
                  <c:v>1.1281012476695829</c:v>
                </c:pt>
                <c:pt idx="14">
                  <c:v>1.0334138486312396</c:v>
                </c:pt>
                <c:pt idx="16">
                  <c:v>1.0747496423462088</c:v>
                </c:pt>
                <c:pt idx="18">
                  <c:v>1.1658412288257249</c:v>
                </c:pt>
                <c:pt idx="20">
                  <c:v>1.0341059602649008</c:v>
                </c:pt>
              </c:numCache>
            </c:numRef>
          </c:val>
          <c:extLst>
            <c:ext xmlns:c16="http://schemas.microsoft.com/office/drawing/2014/chart" uri="{C3380CC4-5D6E-409C-BE32-E72D297353CC}">
              <c16:uniqueId val="{0000002A-6356-4244-A7CC-86702031995C}"/>
            </c:ext>
          </c:extLst>
        </c:ser>
        <c:ser>
          <c:idx val="1"/>
          <c:order val="1"/>
          <c:tx>
            <c:strRef>
              <c:f>table!$C$3:$C$4</c:f>
              <c:strCache>
                <c:ptCount val="1"/>
                <c:pt idx="0">
                  <c:v>under performed</c:v>
                </c:pt>
              </c:strCache>
            </c:strRef>
          </c:tx>
          <c:spPr>
            <a:solidFill>
              <a:srgbClr val="1F2D50"/>
            </a:solidFill>
            <a:ln>
              <a:noFill/>
            </a:ln>
            <a:effectLst>
              <a:innerShdw blurRad="63500" dist="50800" dir="18900000">
                <a:prstClr val="black">
                  <a:alpha val="50000"/>
                </a:prstClr>
              </a:innerShdw>
            </a:effectLst>
          </c:spPr>
          <c:dPt>
            <c:idx val="0"/>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B-3186-4B32-8A8B-1AA9D2C0C2F7}"/>
              </c:ext>
            </c:extLst>
          </c:dPt>
          <c:dPt>
            <c:idx val="1"/>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D-3186-4B32-8A8B-1AA9D2C0C2F7}"/>
              </c:ext>
            </c:extLst>
          </c:dPt>
          <c:dPt>
            <c:idx val="2"/>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2F-3186-4B32-8A8B-1AA9D2C0C2F7}"/>
              </c:ext>
            </c:extLst>
          </c:dPt>
          <c:dPt>
            <c:idx val="3"/>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31-3186-4B32-8A8B-1AA9D2C0C2F7}"/>
              </c:ext>
            </c:extLst>
          </c:dPt>
          <c:dPt>
            <c:idx val="4"/>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33-3186-4B32-8A8B-1AA9D2C0C2F7}"/>
              </c:ext>
            </c:extLst>
          </c:dPt>
          <c:dPt>
            <c:idx val="5"/>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35-3186-4B32-8A8B-1AA9D2C0C2F7}"/>
              </c:ext>
            </c:extLst>
          </c:dPt>
          <c:dPt>
            <c:idx val="6"/>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37-3186-4B32-8A8B-1AA9D2C0C2F7}"/>
              </c:ext>
            </c:extLst>
          </c:dPt>
          <c:dPt>
            <c:idx val="7"/>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39-3186-4B32-8A8B-1AA9D2C0C2F7}"/>
              </c:ext>
            </c:extLst>
          </c:dPt>
          <c:dPt>
            <c:idx val="8"/>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3B-3186-4B32-8A8B-1AA9D2C0C2F7}"/>
              </c:ext>
            </c:extLst>
          </c:dPt>
          <c:dPt>
            <c:idx val="9"/>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3D-3186-4B32-8A8B-1AA9D2C0C2F7}"/>
              </c:ext>
            </c:extLst>
          </c:dPt>
          <c:dPt>
            <c:idx val="10"/>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3F-3186-4B32-8A8B-1AA9D2C0C2F7}"/>
              </c:ext>
            </c:extLst>
          </c:dPt>
          <c:dPt>
            <c:idx val="11"/>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41-3186-4B32-8A8B-1AA9D2C0C2F7}"/>
              </c:ext>
            </c:extLst>
          </c:dPt>
          <c:dPt>
            <c:idx val="12"/>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43-3186-4B32-8A8B-1AA9D2C0C2F7}"/>
              </c:ext>
            </c:extLst>
          </c:dPt>
          <c:dPt>
            <c:idx val="13"/>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45-3186-4B32-8A8B-1AA9D2C0C2F7}"/>
              </c:ext>
            </c:extLst>
          </c:dPt>
          <c:dPt>
            <c:idx val="14"/>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47-3186-4B32-8A8B-1AA9D2C0C2F7}"/>
              </c:ext>
            </c:extLst>
          </c:dPt>
          <c:dPt>
            <c:idx val="15"/>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49-3186-4B32-8A8B-1AA9D2C0C2F7}"/>
              </c:ext>
            </c:extLst>
          </c:dPt>
          <c:dPt>
            <c:idx val="16"/>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4B-3186-4B32-8A8B-1AA9D2C0C2F7}"/>
              </c:ext>
            </c:extLst>
          </c:dPt>
          <c:dPt>
            <c:idx val="17"/>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4D-3186-4B32-8A8B-1AA9D2C0C2F7}"/>
              </c:ext>
            </c:extLst>
          </c:dPt>
          <c:dPt>
            <c:idx val="18"/>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4F-3186-4B32-8A8B-1AA9D2C0C2F7}"/>
              </c:ext>
            </c:extLst>
          </c:dPt>
          <c:dPt>
            <c:idx val="19"/>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51-3186-4B32-8A8B-1AA9D2C0C2F7}"/>
              </c:ext>
            </c:extLst>
          </c:dPt>
          <c:dPt>
            <c:idx val="20"/>
            <c:bubble3D val="0"/>
            <c:spPr>
              <a:solidFill>
                <a:srgbClr val="1F2D50"/>
              </a:solidFill>
              <a:ln w="19050">
                <a:noFill/>
              </a:ln>
              <a:effectLst>
                <a:innerShdw blurRad="63500" dist="50800" dir="18900000">
                  <a:prstClr val="black">
                    <a:alpha val="50000"/>
                  </a:prstClr>
                </a:innerShdw>
              </a:effectLst>
            </c:spPr>
            <c:extLst>
              <c:ext xmlns:c16="http://schemas.microsoft.com/office/drawing/2014/chart" uri="{C3380CC4-5D6E-409C-BE32-E72D297353CC}">
                <c16:uniqueId val="{00000053-3186-4B32-8A8B-1AA9D2C0C2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table!$A$5:$A$26</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table!$C$5:$C$26</c:f>
              <c:numCache>
                <c:formatCode>0%</c:formatCode>
                <c:ptCount val="21"/>
                <c:pt idx="0">
                  <c:v>0.96674584323040402</c:v>
                </c:pt>
                <c:pt idx="3">
                  <c:v>0.97076923076923061</c:v>
                </c:pt>
                <c:pt idx="4">
                  <c:v>0.99373752666712545</c:v>
                </c:pt>
                <c:pt idx="10">
                  <c:v>0.98218623481781375</c:v>
                </c:pt>
                <c:pt idx="12">
                  <c:v>0.9546539379474942</c:v>
                </c:pt>
                <c:pt idx="15">
                  <c:v>0.93536404160475495</c:v>
                </c:pt>
                <c:pt idx="17">
                  <c:v>0.97355769230769218</c:v>
                </c:pt>
                <c:pt idx="19">
                  <c:v>0.97904411764705845</c:v>
                </c:pt>
              </c:numCache>
            </c:numRef>
          </c:val>
          <c:extLst>
            <c:ext xmlns:c16="http://schemas.microsoft.com/office/drawing/2014/chart" uri="{C3380CC4-5D6E-409C-BE32-E72D297353CC}">
              <c16:uniqueId val="{00000055-66E0-4555-9456-CAD36F6FC583}"/>
            </c:ext>
          </c:extLst>
        </c:ser>
        <c:dLbls>
          <c:showLegendKey val="0"/>
          <c:showVal val="0"/>
          <c:showCatName val="0"/>
          <c:showSerName val="0"/>
          <c:showPercent val="0"/>
          <c:showBubbleSize val="0"/>
          <c:showLeaderLines val="1"/>
        </c:dLbls>
        <c:firstSliceAng val="0"/>
        <c:holeSize val="2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rgbClr val="1F2D50"/>
                </a:solidFill>
                <a:latin typeface="Eras Medium ITC" panose="020B0602030504020804" pitchFamily="34" charset="0"/>
              </a:rPr>
              <a:t>Allocated</a:t>
            </a:r>
            <a:r>
              <a:rPr lang="en-IN" sz="1400" baseline="0">
                <a:solidFill>
                  <a:srgbClr val="1F2D50"/>
                </a:solidFill>
                <a:latin typeface="Eras Medium ITC" panose="020B0602030504020804" pitchFamily="34" charset="0"/>
              </a:rPr>
              <a:t> Budget vs Amount Earned</a:t>
            </a:r>
            <a:endParaRPr lang="en-IN" sz="1400">
              <a:solidFill>
                <a:srgbClr val="1F2D50"/>
              </a:solidFill>
              <a:latin typeface="Eras Medium ITC" panose="020B0602030504020804" pitchFamily="34" charset="0"/>
            </a:endParaRPr>
          </a:p>
        </c:rich>
      </c:tx>
      <c:layout>
        <c:manualLayout>
          <c:xMode val="edge"/>
          <c:yMode val="edge"/>
          <c:x val="0.15011716292253025"/>
          <c:y val="3.72340581479553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4.4858917546686909E-2"/>
          <c:y val="0.18303258967629046"/>
          <c:w val="0.95514108245331308"/>
          <c:h val="0.5528772965879265"/>
        </c:manualLayout>
      </c:layout>
      <c:areaChart>
        <c:grouping val="standard"/>
        <c:varyColors val="0"/>
        <c:ser>
          <c:idx val="0"/>
          <c:order val="0"/>
          <c:tx>
            <c:strRef>
              <c:f>table!$K$27</c:f>
              <c:strCache>
                <c:ptCount val="1"/>
                <c:pt idx="0">
                  <c:v>Sum of Allocated Budget </c:v>
                </c:pt>
              </c:strCache>
            </c:strRef>
          </c:tx>
          <c:spPr>
            <a:solidFill>
              <a:srgbClr val="AF2197"/>
            </a:solidFill>
            <a:ln>
              <a:noFill/>
            </a:ln>
            <a:effectLst>
              <a:outerShdw blurRad="57150" dist="19050" dir="5400000" algn="ctr" rotWithShape="0">
                <a:srgbClr val="000000">
                  <a:alpha val="63000"/>
                </a:srgbClr>
              </a:outerShdw>
            </a:effectLst>
          </c:spPr>
          <c:cat>
            <c:strRef>
              <c:f>table!$J$28:$J$48</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table!$K$28:$K$48</c:f>
              <c:numCache>
                <c:formatCode>General</c:formatCode>
                <c:ptCount val="21"/>
                <c:pt idx="0">
                  <c:v>1326150</c:v>
                </c:pt>
                <c:pt idx="1">
                  <c:v>1660800</c:v>
                </c:pt>
                <c:pt idx="2">
                  <c:v>1258110</c:v>
                </c:pt>
                <c:pt idx="3">
                  <c:v>2574000</c:v>
                </c:pt>
                <c:pt idx="4">
                  <c:v>1394976</c:v>
                </c:pt>
                <c:pt idx="5">
                  <c:v>1310400</c:v>
                </c:pt>
                <c:pt idx="6">
                  <c:v>1225800</c:v>
                </c:pt>
                <c:pt idx="7">
                  <c:v>1252170</c:v>
                </c:pt>
                <c:pt idx="8">
                  <c:v>856200</c:v>
                </c:pt>
                <c:pt idx="9">
                  <c:v>1138500</c:v>
                </c:pt>
                <c:pt idx="10">
                  <c:v>741000</c:v>
                </c:pt>
                <c:pt idx="11">
                  <c:v>1217880</c:v>
                </c:pt>
                <c:pt idx="12">
                  <c:v>1131300</c:v>
                </c:pt>
                <c:pt idx="13">
                  <c:v>1255140</c:v>
                </c:pt>
                <c:pt idx="14">
                  <c:v>1490400</c:v>
                </c:pt>
                <c:pt idx="15">
                  <c:v>1211400</c:v>
                </c:pt>
                <c:pt idx="16">
                  <c:v>1677600</c:v>
                </c:pt>
                <c:pt idx="17">
                  <c:v>1772160</c:v>
                </c:pt>
                <c:pt idx="18">
                  <c:v>1253880</c:v>
                </c:pt>
                <c:pt idx="19">
                  <c:v>1224000</c:v>
                </c:pt>
                <c:pt idx="20">
                  <c:v>1812000</c:v>
                </c:pt>
              </c:numCache>
            </c:numRef>
          </c:val>
          <c:extLst>
            <c:ext xmlns:c16="http://schemas.microsoft.com/office/drawing/2014/chart" uri="{C3380CC4-5D6E-409C-BE32-E72D297353CC}">
              <c16:uniqueId val="{00000000-BDFA-4835-A4F1-D768C1062180}"/>
            </c:ext>
          </c:extLst>
        </c:ser>
        <c:dLbls>
          <c:showLegendKey val="0"/>
          <c:showVal val="0"/>
          <c:showCatName val="0"/>
          <c:showSerName val="0"/>
          <c:showPercent val="0"/>
          <c:showBubbleSize val="0"/>
        </c:dLbls>
        <c:axId val="563716255"/>
        <c:axId val="563717695"/>
      </c:areaChart>
      <c:barChart>
        <c:barDir val="col"/>
        <c:grouping val="clustered"/>
        <c:varyColors val="0"/>
        <c:ser>
          <c:idx val="1"/>
          <c:order val="1"/>
          <c:tx>
            <c:strRef>
              <c:f>table!$L$27</c:f>
              <c:strCache>
                <c:ptCount val="1"/>
                <c:pt idx="0">
                  <c:v>Sum of Amount Earned </c:v>
                </c:pt>
              </c:strCache>
            </c:strRef>
          </c:tx>
          <c:spPr>
            <a:solidFill>
              <a:srgbClr val="1F2D50"/>
            </a:solidFill>
            <a:ln>
              <a:noFill/>
            </a:ln>
            <a:effectLst>
              <a:outerShdw blurRad="57150" dist="19050" dir="5400000" algn="ctr" rotWithShape="0">
                <a:srgbClr val="000000">
                  <a:alpha val="63000"/>
                </a:srgbClr>
              </a:outerShdw>
            </a:effectLst>
          </c:spPr>
          <c:invertIfNegative val="0"/>
          <c:cat>
            <c:strRef>
              <c:f>table!$J$28:$J$48</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table!$L$28:$L$48</c:f>
              <c:numCache>
                <c:formatCode>General</c:formatCode>
                <c:ptCount val="21"/>
                <c:pt idx="0">
                  <c:v>1282050</c:v>
                </c:pt>
                <c:pt idx="1">
                  <c:v>1912800</c:v>
                </c:pt>
                <c:pt idx="2">
                  <c:v>1416150</c:v>
                </c:pt>
                <c:pt idx="3">
                  <c:v>2498760</c:v>
                </c:pt>
                <c:pt idx="4">
                  <c:v>1386240</c:v>
                </c:pt>
                <c:pt idx="5">
                  <c:v>1542960</c:v>
                </c:pt>
                <c:pt idx="6">
                  <c:v>1240200</c:v>
                </c:pt>
                <c:pt idx="7">
                  <c:v>1415700</c:v>
                </c:pt>
                <c:pt idx="8">
                  <c:v>933900</c:v>
                </c:pt>
                <c:pt idx="9">
                  <c:v>1197000</c:v>
                </c:pt>
                <c:pt idx="10">
                  <c:v>727800</c:v>
                </c:pt>
                <c:pt idx="11">
                  <c:v>1345380</c:v>
                </c:pt>
                <c:pt idx="12">
                  <c:v>1080000</c:v>
                </c:pt>
                <c:pt idx="13">
                  <c:v>1415925</c:v>
                </c:pt>
                <c:pt idx="14">
                  <c:v>1540200</c:v>
                </c:pt>
                <c:pt idx="15">
                  <c:v>1133100</c:v>
                </c:pt>
                <c:pt idx="16">
                  <c:v>1803000</c:v>
                </c:pt>
                <c:pt idx="17">
                  <c:v>1725300</c:v>
                </c:pt>
                <c:pt idx="18">
                  <c:v>1461825</c:v>
                </c:pt>
                <c:pt idx="19">
                  <c:v>1198350</c:v>
                </c:pt>
                <c:pt idx="20">
                  <c:v>1873800</c:v>
                </c:pt>
              </c:numCache>
            </c:numRef>
          </c:val>
          <c:extLst>
            <c:ext xmlns:c16="http://schemas.microsoft.com/office/drawing/2014/chart" uri="{C3380CC4-5D6E-409C-BE32-E72D297353CC}">
              <c16:uniqueId val="{00000001-BDFA-4835-A4F1-D768C1062180}"/>
            </c:ext>
          </c:extLst>
        </c:ser>
        <c:dLbls>
          <c:showLegendKey val="0"/>
          <c:showVal val="0"/>
          <c:showCatName val="0"/>
          <c:showSerName val="0"/>
          <c:showPercent val="0"/>
          <c:showBubbleSize val="0"/>
        </c:dLbls>
        <c:gapWidth val="219"/>
        <c:axId val="563716255"/>
        <c:axId val="563717695"/>
      </c:barChart>
      <c:catAx>
        <c:axId val="563716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17695"/>
        <c:crosses val="autoZero"/>
        <c:auto val="1"/>
        <c:lblAlgn val="ctr"/>
        <c:lblOffset val="100"/>
        <c:noMultiLvlLbl val="0"/>
      </c:catAx>
      <c:valAx>
        <c:axId val="563717695"/>
        <c:scaling>
          <c:orientation val="minMax"/>
        </c:scaling>
        <c:delete val="1"/>
        <c:axPos val="l"/>
        <c:numFmt formatCode="General" sourceLinked="1"/>
        <c:majorTickMark val="none"/>
        <c:minorTickMark val="none"/>
        <c:tickLblPos val="nextTo"/>
        <c:crossAx val="563716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 og.xlsx]table!PivotTable11</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1F2D50"/>
                </a:solidFill>
                <a:latin typeface="Eras Medium ITC" panose="020B0602030504020804" pitchFamily="34" charset="0"/>
              </a:rPr>
              <a:t>Division</a:t>
            </a:r>
            <a:r>
              <a:rPr lang="en-IN" b="1" baseline="0">
                <a:solidFill>
                  <a:srgbClr val="1F2D50"/>
                </a:solidFill>
                <a:latin typeface="Eras Medium ITC" panose="020B0602030504020804" pitchFamily="34" charset="0"/>
              </a:rPr>
              <a:t> Wise Work Distribution</a:t>
            </a:r>
            <a:endParaRPr lang="en-IN" b="1">
              <a:solidFill>
                <a:srgbClr val="1F2D50"/>
              </a:solidFill>
              <a:latin typeface="Eras Medium ITC" panose="020B0602030504020804" pitchFamily="34" charset="0"/>
            </a:endParaRPr>
          </a:p>
        </c:rich>
      </c:tx>
      <c:layout>
        <c:manualLayout>
          <c:xMode val="edge"/>
          <c:yMode val="edge"/>
          <c:x val="0.18905237456089646"/>
          <c:y val="3.3870963440314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F2197"/>
          </a:solidFill>
          <a:ln>
            <a:noFill/>
          </a:ln>
          <a:effectLst>
            <a:innerShdw blurRad="63500" dist="50800" dir="108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ootlight MT Light" panose="0204060206030A02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2D50"/>
          </a:solidFill>
          <a:ln>
            <a:noFill/>
          </a:ln>
          <a:effectLst>
            <a:innerShdw blurRad="63500" dist="508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Eras Medium ITC" panose="020B06020305040208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887437911171208"/>
          <c:w val="1"/>
          <c:h val="0.60654958210338172"/>
        </c:manualLayout>
      </c:layout>
      <c:barChart>
        <c:barDir val="col"/>
        <c:grouping val="clustered"/>
        <c:varyColors val="0"/>
        <c:ser>
          <c:idx val="0"/>
          <c:order val="0"/>
          <c:tx>
            <c:strRef>
              <c:f>table!$S$3</c:f>
              <c:strCache>
                <c:ptCount val="1"/>
                <c:pt idx="0">
                  <c:v>Sum of PLANNED Hours </c:v>
                </c:pt>
              </c:strCache>
            </c:strRef>
          </c:tx>
          <c:spPr>
            <a:solidFill>
              <a:srgbClr val="AF2197"/>
            </a:solidFill>
            <a:ln>
              <a:noFill/>
            </a:ln>
            <a:effectLst>
              <a:innerShdw blurRad="63500" dist="50800" dir="108000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ootlight MT Light" panose="0204060206030A02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table!$R$4:$R$7</c:f>
              <c:strCache>
                <c:ptCount val="3"/>
                <c:pt idx="0">
                  <c:v>Management</c:v>
                </c:pt>
                <c:pt idx="1">
                  <c:v>Photography</c:v>
                </c:pt>
                <c:pt idx="2">
                  <c:v>Supporting </c:v>
                </c:pt>
              </c:strCache>
            </c:strRef>
          </c:cat>
          <c:val>
            <c:numRef>
              <c:f>table!$S$4:$S$7</c:f>
              <c:numCache>
                <c:formatCode>0</c:formatCode>
                <c:ptCount val="3"/>
                <c:pt idx="0">
                  <c:v>33115.199999999997</c:v>
                </c:pt>
                <c:pt idx="1">
                  <c:v>256737.59999999995</c:v>
                </c:pt>
                <c:pt idx="2">
                  <c:v>61452</c:v>
                </c:pt>
              </c:numCache>
            </c:numRef>
          </c:val>
          <c:extLst>
            <c:ext xmlns:c16="http://schemas.microsoft.com/office/drawing/2014/chart" uri="{C3380CC4-5D6E-409C-BE32-E72D297353CC}">
              <c16:uniqueId val="{00000000-FA24-482B-B530-AAD7D0A84591}"/>
            </c:ext>
          </c:extLst>
        </c:ser>
        <c:ser>
          <c:idx val="1"/>
          <c:order val="1"/>
          <c:tx>
            <c:strRef>
              <c:f>table!$T$3</c:f>
              <c:strCache>
                <c:ptCount val="1"/>
                <c:pt idx="0">
                  <c:v>Sum of Wroked Hours </c:v>
                </c:pt>
              </c:strCache>
            </c:strRef>
          </c:tx>
          <c:spPr>
            <a:solidFill>
              <a:srgbClr val="1F2D50"/>
            </a:solidFill>
            <a:ln>
              <a:noFill/>
            </a:ln>
            <a:effectLst>
              <a:innerShdw blurRad="63500" dist="508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Eras Medium ITC" panose="020B06020305040208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table!$R$4:$R$7</c:f>
              <c:strCache>
                <c:ptCount val="3"/>
                <c:pt idx="0">
                  <c:v>Management</c:v>
                </c:pt>
                <c:pt idx="1">
                  <c:v>Photography</c:v>
                </c:pt>
                <c:pt idx="2">
                  <c:v>Supporting </c:v>
                </c:pt>
              </c:strCache>
            </c:strRef>
          </c:cat>
          <c:val>
            <c:numRef>
              <c:f>table!$T$4:$T$7</c:f>
              <c:numCache>
                <c:formatCode>0</c:formatCode>
                <c:ptCount val="3"/>
                <c:pt idx="0">
                  <c:v>38166</c:v>
                </c:pt>
                <c:pt idx="1">
                  <c:v>264960</c:v>
                </c:pt>
                <c:pt idx="2">
                  <c:v>65022</c:v>
                </c:pt>
              </c:numCache>
            </c:numRef>
          </c:val>
          <c:extLst>
            <c:ext xmlns:c16="http://schemas.microsoft.com/office/drawing/2014/chart" uri="{C3380CC4-5D6E-409C-BE32-E72D297353CC}">
              <c16:uniqueId val="{00000001-FA24-482B-B530-AAD7D0A84591}"/>
            </c:ext>
          </c:extLst>
        </c:ser>
        <c:dLbls>
          <c:showLegendKey val="0"/>
          <c:showVal val="0"/>
          <c:showCatName val="0"/>
          <c:showSerName val="0"/>
          <c:showPercent val="0"/>
          <c:showBubbleSize val="0"/>
        </c:dLbls>
        <c:gapWidth val="88"/>
        <c:overlap val="-27"/>
        <c:axId val="2015456895"/>
        <c:axId val="2015457855"/>
      </c:barChart>
      <c:catAx>
        <c:axId val="201545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57855"/>
        <c:crosses val="autoZero"/>
        <c:auto val="1"/>
        <c:lblAlgn val="ctr"/>
        <c:lblOffset val="100"/>
        <c:noMultiLvlLbl val="0"/>
      </c:catAx>
      <c:valAx>
        <c:axId val="2015457855"/>
        <c:scaling>
          <c:orientation val="minMax"/>
        </c:scaling>
        <c:delete val="1"/>
        <c:axPos val="l"/>
        <c:numFmt formatCode="0" sourceLinked="1"/>
        <c:majorTickMark val="none"/>
        <c:minorTickMark val="none"/>
        <c:tickLblPos val="nextTo"/>
        <c:crossAx val="2015456895"/>
        <c:crosses val="autoZero"/>
        <c:crossBetween val="between"/>
      </c:valAx>
      <c:spPr>
        <a:noFill/>
        <a:ln>
          <a:noFill/>
        </a:ln>
        <a:effectLst>
          <a:outerShdw blurRad="50800" dist="38100" dir="5400000" algn="t" rotWithShape="0">
            <a:prstClr val="black">
              <a:alpha val="40000"/>
            </a:prstClr>
          </a:outerShd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accent6">
                    <a:lumMod val="50000"/>
                  </a:schemeClr>
                </a:solidFill>
                <a:latin typeface="Eras Medium ITC" panose="020B0602030504020804" pitchFamily="34" charset="0"/>
                <a:ea typeface="+mn-ea"/>
                <a:cs typeface="+mn-cs"/>
              </a:defRPr>
            </a:pPr>
            <a:r>
              <a:rPr lang="en-IN" sz="1400">
                <a:solidFill>
                  <a:srgbClr val="1F2D50"/>
                </a:solidFill>
                <a:latin typeface="Eras Medium ITC" panose="020B0602030504020804" pitchFamily="34" charset="0"/>
              </a:rPr>
              <a:t>Top 5 performing employees</a:t>
            </a:r>
          </a:p>
        </c:rich>
      </c:tx>
      <c:layout>
        <c:manualLayout>
          <c:xMode val="edge"/>
          <c:yMode val="edge"/>
          <c:x val="0.19432223845210767"/>
          <c:y val="3.422052207403308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accent6">
                  <a:lumMod val="50000"/>
                </a:schemeClr>
              </a:solidFill>
              <a:latin typeface="Eras Medium ITC" panose="020B0602030504020804" pitchFamily="34" charset="0"/>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5704390376219163"/>
          <c:w val="1"/>
          <c:h val="0.71110289778662383"/>
        </c:manualLayout>
      </c:layout>
      <c:bar3DChart>
        <c:barDir val="col"/>
        <c:grouping val="clustered"/>
        <c:varyColors val="0"/>
        <c:ser>
          <c:idx val="0"/>
          <c:order val="0"/>
          <c:tx>
            <c:strRef>
              <c:f>table!$W$11</c:f>
              <c:strCache>
                <c:ptCount val="1"/>
                <c:pt idx="0">
                  <c:v>Average of Efficiency%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1F2D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7B6-4980-B4E7-536A9E74BD96}"/>
              </c:ext>
            </c:extLst>
          </c:dPt>
          <c:dPt>
            <c:idx val="1"/>
            <c:invertIfNegative val="0"/>
            <c:bubble3D val="0"/>
            <c:spPr>
              <a:solidFill>
                <a:srgbClr val="1F2D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7B6-4980-B4E7-536A9E74BD96}"/>
              </c:ext>
            </c:extLst>
          </c:dPt>
          <c:dPt>
            <c:idx val="2"/>
            <c:invertIfNegative val="0"/>
            <c:bubble3D val="0"/>
            <c:spPr>
              <a:solidFill>
                <a:srgbClr val="AF2197"/>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17B6-4980-B4E7-536A9E74BD96}"/>
              </c:ext>
            </c:extLst>
          </c:dPt>
          <c:dPt>
            <c:idx val="3"/>
            <c:invertIfNegative val="0"/>
            <c:bubble3D val="0"/>
            <c:spPr>
              <a:solidFill>
                <a:srgbClr val="AF2197"/>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7B6-4980-B4E7-536A9E74BD96}"/>
              </c:ext>
            </c:extLst>
          </c:dPt>
          <c:dPt>
            <c:idx val="4"/>
            <c:invertIfNegative val="0"/>
            <c:bubble3D val="0"/>
            <c:spPr>
              <a:solidFill>
                <a:srgbClr val="1F2D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17B6-4980-B4E7-536A9E74BD9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10000"/>
                      </a:schemeClr>
                    </a:solidFill>
                    <a:latin typeface="Eras Medium ITC" panose="020B06020305040208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table!$V$12:$V$16</c:f>
              <c:strCache>
                <c:ptCount val="5"/>
                <c:pt idx="0">
                  <c:v>Amy</c:v>
                </c:pt>
                <c:pt idx="1">
                  <c:v>Ella</c:v>
                </c:pt>
                <c:pt idx="2">
                  <c:v>Eve</c:v>
                </c:pt>
                <c:pt idx="3">
                  <c:v>Lucy</c:v>
                </c:pt>
                <c:pt idx="4">
                  <c:v>Sebas</c:v>
                </c:pt>
              </c:strCache>
            </c:strRef>
          </c:cat>
          <c:val>
            <c:numRef>
              <c:f>table!$W$12:$W$16</c:f>
              <c:numCache>
                <c:formatCode>General</c:formatCode>
                <c:ptCount val="5"/>
                <c:pt idx="0">
                  <c:v>1.1517341040462428</c:v>
                </c:pt>
                <c:pt idx="1">
                  <c:v>1.1774725274725275</c:v>
                </c:pt>
                <c:pt idx="2">
                  <c:v>1.1305972831165099</c:v>
                </c:pt>
                <c:pt idx="3">
                  <c:v>1.1281012476695829</c:v>
                </c:pt>
                <c:pt idx="4">
                  <c:v>1.1658412288257201</c:v>
                </c:pt>
              </c:numCache>
            </c:numRef>
          </c:val>
          <c:shape val="cone"/>
          <c:extLst>
            <c:ext xmlns:c16="http://schemas.microsoft.com/office/drawing/2014/chart" uri="{C3380CC4-5D6E-409C-BE32-E72D297353CC}">
              <c16:uniqueId val="{00000000-17B6-4980-B4E7-536A9E74BD96}"/>
            </c:ext>
          </c:extLst>
        </c:ser>
        <c:dLbls>
          <c:showLegendKey val="0"/>
          <c:showVal val="0"/>
          <c:showCatName val="0"/>
          <c:showSerName val="0"/>
          <c:showPercent val="0"/>
          <c:showBubbleSize val="0"/>
        </c:dLbls>
        <c:gapWidth val="60"/>
        <c:shape val="box"/>
        <c:axId val="340817983"/>
        <c:axId val="340817023"/>
        <c:axId val="0"/>
      </c:bar3DChart>
      <c:catAx>
        <c:axId val="3408179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40817023"/>
        <c:crosses val="autoZero"/>
        <c:auto val="1"/>
        <c:lblAlgn val="ctr"/>
        <c:lblOffset val="100"/>
        <c:noMultiLvlLbl val="0"/>
      </c:catAx>
      <c:valAx>
        <c:axId val="340817023"/>
        <c:scaling>
          <c:orientation val="minMax"/>
        </c:scaling>
        <c:delete val="1"/>
        <c:axPos val="l"/>
        <c:numFmt formatCode="General" sourceLinked="1"/>
        <c:majorTickMark val="none"/>
        <c:minorTickMark val="none"/>
        <c:tickLblPos val="nextTo"/>
        <c:crossAx val="34081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Data og.xlsx]table!PivotTable27</c:name>
    <c:fmtId val="8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rgbClr val="1F2D50"/>
                </a:solidFill>
                <a:latin typeface="Eras Medium ITC" panose="020B0602030504020804" pitchFamily="34" charset="0"/>
              </a:rPr>
              <a:t>City-wise Overtime Earnings Share</a:t>
            </a:r>
            <a:endParaRPr lang="en-IN" sz="1200" b="1">
              <a:solidFill>
                <a:srgbClr val="1F2D50"/>
              </a:solidFill>
              <a:latin typeface="Eras Medium ITC" panose="020B06020305040208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Eras Medium ITC" panose="020B06020305040208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tx2">
              <a:lumMod val="75000"/>
              <a:lumOff val="25000"/>
            </a:schemeClr>
          </a:solidFill>
          <a:ln w="19050">
            <a:solidFill>
              <a:schemeClr val="lt1"/>
            </a:solidFill>
          </a:ln>
          <a:effectLst/>
        </c:spPr>
      </c:pivotFmt>
      <c:pivotFmt>
        <c:idx val="33"/>
        <c:spPr>
          <a:solidFill>
            <a:schemeClr val="accent1">
              <a:lumMod val="40000"/>
              <a:lumOff val="60000"/>
            </a:schemeClr>
          </a:solidFill>
          <a:ln w="19050">
            <a:solidFill>
              <a:schemeClr val="lt1"/>
            </a:solidFill>
          </a:ln>
          <a:effectLst/>
        </c:spPr>
      </c:pivotFmt>
      <c:pivotFmt>
        <c:idx val="34"/>
        <c:spPr>
          <a:solidFill>
            <a:schemeClr val="accent5">
              <a:lumMod val="75000"/>
            </a:schemeClr>
          </a:solidFill>
          <a:ln w="19050">
            <a:solidFill>
              <a:schemeClr val="lt1"/>
            </a:solidFill>
          </a:ln>
          <a:effectLst/>
        </c:spPr>
      </c:pivotFmt>
      <c:pivotFmt>
        <c:idx val="35"/>
        <c:spPr>
          <a:solidFill>
            <a:schemeClr val="accent1">
              <a:lumMod val="75000"/>
            </a:schemeClr>
          </a:solidFill>
          <a:ln w="19050">
            <a:solidFill>
              <a:schemeClr val="lt1"/>
            </a:solidFill>
          </a:ln>
          <a:effectLst/>
        </c:spPr>
      </c:pivotFmt>
      <c:pivotFmt>
        <c:idx val="36"/>
        <c:spPr>
          <a:solidFill>
            <a:schemeClr val="accent5">
              <a:lumMod val="60000"/>
              <a:lumOff val="40000"/>
            </a:schemeClr>
          </a:solidFill>
          <a:ln w="19050">
            <a:solidFill>
              <a:schemeClr val="lt1"/>
            </a:solidFill>
          </a:ln>
          <a:effectLst/>
        </c:spPr>
      </c:pivotFmt>
      <c:pivotFmt>
        <c:idx val="37"/>
        <c:spPr>
          <a:solidFill>
            <a:srgbClr val="50ABB0"/>
          </a:solidFill>
          <a:ln w="19050">
            <a:solidFill>
              <a:schemeClr val="lt1"/>
            </a:solidFill>
          </a:ln>
          <a:effectLst/>
        </c:spPr>
      </c:pivotFmt>
      <c:pivotFmt>
        <c:idx val="38"/>
        <c:spPr>
          <a:solidFill>
            <a:schemeClr val="accent5">
              <a:lumMod val="20000"/>
              <a:lumOff val="80000"/>
            </a:schemeClr>
          </a:solidFill>
          <a:ln w="19050">
            <a:solidFill>
              <a:schemeClr val="lt1"/>
            </a:solidFill>
          </a:ln>
          <a:effectLst/>
        </c:spPr>
      </c:pivotFmt>
      <c:pivotFmt>
        <c:idx val="39"/>
        <c:spPr>
          <a:solidFill>
            <a:srgbClr val="1F2D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Medium ITC" panose="020B0602030504020804" pitchFamily="34" charset="0"/>
                  <a:ea typeface="+mn-ea"/>
                  <a:cs typeface="+mn-cs"/>
                </a:defRPr>
              </a:pPr>
              <a:endParaRPr lang="en-US"/>
            </a:p>
          </c:txPr>
          <c:showLegendKey val="1"/>
          <c:showVal val="0"/>
          <c:showCatName val="1"/>
          <c:showSerName val="1"/>
          <c:showPercent val="1"/>
          <c:showBubbleSize val="1"/>
          <c:extLst>
            <c:ext xmlns:c15="http://schemas.microsoft.com/office/drawing/2012/chart" uri="{CE6537A1-D6FC-4f65-9D91-7224C49458BB}"/>
          </c:extLst>
        </c:dLbl>
      </c:pivotFmt>
      <c:pivotFmt>
        <c:idx val="40"/>
        <c:spPr>
          <a:solidFill>
            <a:srgbClr val="AF2197"/>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Medium ITC" panose="020B0602030504020804" pitchFamily="34" charset="0"/>
                  <a:ea typeface="+mn-ea"/>
                  <a:cs typeface="+mn-cs"/>
                </a:defRPr>
              </a:pPr>
              <a:endParaRPr lang="en-US"/>
            </a:p>
          </c:txPr>
          <c:showLegendKey val="1"/>
          <c:showVal val="0"/>
          <c:showCatName val="1"/>
          <c:showSerName val="1"/>
          <c:showPercent val="1"/>
          <c:showBubbleSize val="1"/>
          <c:extLst>
            <c:ext xmlns:c15="http://schemas.microsoft.com/office/drawing/2012/chart" uri="{CE6537A1-D6FC-4f65-9D91-7224C49458BB}"/>
          </c:extLst>
        </c:dLbl>
      </c:pivotFmt>
    </c:pivotFmts>
    <c:plotArea>
      <c:layout/>
      <c:pieChart>
        <c:varyColors val="1"/>
        <c:ser>
          <c:idx val="0"/>
          <c:order val="0"/>
          <c:tx>
            <c:strRef>
              <c:f>table!$AH$3</c:f>
              <c:strCache>
                <c:ptCount val="1"/>
                <c:pt idx="0">
                  <c:v>Total</c:v>
                </c:pt>
              </c:strCache>
            </c:strRef>
          </c:tx>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4430-4D4D-97C3-7C845DB313FC}"/>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4430-4D4D-97C3-7C845DB313FC}"/>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4430-4D4D-97C3-7C845DB313FC}"/>
              </c:ext>
            </c:extLst>
          </c:dPt>
          <c:dPt>
            <c:idx val="3"/>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4430-4D4D-97C3-7C845DB313FC}"/>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4430-4D4D-97C3-7C845DB313FC}"/>
              </c:ext>
            </c:extLst>
          </c:dPt>
          <c:dPt>
            <c:idx val="5"/>
            <c:bubble3D val="0"/>
            <c:spPr>
              <a:solidFill>
                <a:srgbClr val="50ABB0"/>
              </a:solidFill>
              <a:ln w="19050">
                <a:solidFill>
                  <a:schemeClr val="lt1"/>
                </a:solidFill>
              </a:ln>
              <a:effectLst/>
            </c:spPr>
            <c:extLst>
              <c:ext xmlns:c16="http://schemas.microsoft.com/office/drawing/2014/chart" uri="{C3380CC4-5D6E-409C-BE32-E72D297353CC}">
                <c16:uniqueId val="{0000000B-4430-4D4D-97C3-7C845DB313FC}"/>
              </c:ext>
            </c:extLst>
          </c:dPt>
          <c:dPt>
            <c:idx val="6"/>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D-4430-4D4D-97C3-7C845DB313FC}"/>
              </c:ext>
            </c:extLst>
          </c:dPt>
          <c:dPt>
            <c:idx val="7"/>
            <c:bubble3D val="0"/>
            <c:spPr>
              <a:solidFill>
                <a:srgbClr val="1F2D50"/>
              </a:solidFill>
              <a:ln w="19050">
                <a:solidFill>
                  <a:schemeClr val="lt1"/>
                </a:solidFill>
              </a:ln>
              <a:effectLst/>
            </c:spPr>
            <c:extLst>
              <c:ext xmlns:c16="http://schemas.microsoft.com/office/drawing/2014/chart" uri="{C3380CC4-5D6E-409C-BE32-E72D297353CC}">
                <c16:uniqueId val="{0000000F-4430-4D4D-97C3-7C845DB313FC}"/>
              </c:ext>
            </c:extLst>
          </c:dPt>
          <c:dPt>
            <c:idx val="8"/>
            <c:bubble3D val="0"/>
            <c:spPr>
              <a:solidFill>
                <a:srgbClr val="AF2197"/>
              </a:solidFill>
              <a:ln w="19050">
                <a:solidFill>
                  <a:schemeClr val="lt1"/>
                </a:solidFill>
              </a:ln>
              <a:effectLst/>
            </c:spPr>
            <c:extLst>
              <c:ext xmlns:c16="http://schemas.microsoft.com/office/drawing/2014/chart" uri="{C3380CC4-5D6E-409C-BE32-E72D297353CC}">
                <c16:uniqueId val="{00000011-4430-4D4D-97C3-7C845DB313FC}"/>
              </c:ext>
            </c:extLst>
          </c:dPt>
          <c:dLbls>
            <c:dLbl>
              <c:idx val="7"/>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Medium ITC" panose="020B0602030504020804" pitchFamily="34" charset="0"/>
                      <a:ea typeface="+mn-ea"/>
                      <a:cs typeface="+mn-cs"/>
                    </a:defRPr>
                  </a:pPr>
                  <a:endParaRPr lang="en-US"/>
                </a:p>
              </c:txPr>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F-4430-4D4D-97C3-7C845DB313FC}"/>
                </c:ext>
              </c:extLst>
            </c:dLbl>
            <c:dLbl>
              <c:idx val="8"/>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Eras Medium ITC" panose="020B0602030504020804" pitchFamily="34" charset="0"/>
                      <a:ea typeface="+mn-ea"/>
                      <a:cs typeface="+mn-cs"/>
                    </a:defRPr>
                  </a:pPr>
                  <a:endParaRPr lang="en-US"/>
                </a:p>
              </c:txPr>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11-4430-4D4D-97C3-7C845DB313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Eras Medium ITC" panose="020B0602030504020804"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table!$AG$4:$AG$13</c:f>
              <c:strCache>
                <c:ptCount val="9"/>
                <c:pt idx="0">
                  <c:v>Barcelona</c:v>
                </c:pt>
                <c:pt idx="1">
                  <c:v>Berlin</c:v>
                </c:pt>
                <c:pt idx="2">
                  <c:v>Cape Town</c:v>
                </c:pt>
                <c:pt idx="3">
                  <c:v>Chicago</c:v>
                </c:pt>
                <c:pt idx="4">
                  <c:v>Mexican</c:v>
                </c:pt>
                <c:pt idx="5">
                  <c:v>Mumbai</c:v>
                </c:pt>
                <c:pt idx="6">
                  <c:v>Sydney</c:v>
                </c:pt>
                <c:pt idx="7">
                  <c:v>Tokyo</c:v>
                </c:pt>
                <c:pt idx="8">
                  <c:v>Toronto</c:v>
                </c:pt>
              </c:strCache>
            </c:strRef>
          </c:cat>
          <c:val>
            <c:numRef>
              <c:f>table!$AH$4:$AH$13</c:f>
              <c:numCache>
                <c:formatCode>"₹"\ #,##0</c:formatCode>
                <c:ptCount val="9"/>
                <c:pt idx="0">
                  <c:v>310260</c:v>
                </c:pt>
                <c:pt idx="1">
                  <c:v>324315</c:v>
                </c:pt>
                <c:pt idx="2">
                  <c:v>245725</c:v>
                </c:pt>
                <c:pt idx="3">
                  <c:v>181666</c:v>
                </c:pt>
                <c:pt idx="4">
                  <c:v>252000</c:v>
                </c:pt>
                <c:pt idx="5">
                  <c:v>214940</c:v>
                </c:pt>
                <c:pt idx="6">
                  <c:v>140585</c:v>
                </c:pt>
                <c:pt idx="7">
                  <c:v>538727</c:v>
                </c:pt>
                <c:pt idx="8">
                  <c:v>538543</c:v>
                </c:pt>
              </c:numCache>
            </c:numRef>
          </c:val>
          <c:extLst>
            <c:ext xmlns:c16="http://schemas.microsoft.com/office/drawing/2014/chart" uri="{C3380CC4-5D6E-409C-BE32-E72D297353CC}">
              <c16:uniqueId val="{00000012-A1EF-4D09-A8E7-846CE2B86BE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03114017527469"/>
          <c:y val="0.32006023617812418"/>
          <c:w val="0.67168987351157372"/>
          <c:h val="0.72297411072193263"/>
        </c:manualLayout>
      </c:layout>
      <c:doughnutChart>
        <c:varyColors val="1"/>
        <c:ser>
          <c:idx val="0"/>
          <c:order val="0"/>
          <c:spPr>
            <a:solidFill>
              <a:schemeClr val="bg2">
                <a:lumMod val="90000"/>
              </a:schemeClr>
            </a:solidFill>
          </c:spPr>
          <c:dPt>
            <c:idx val="0"/>
            <c:bubble3D val="0"/>
            <c:spPr>
              <a:solidFill>
                <a:srgbClr val="AF2197"/>
              </a:solidFill>
              <a:ln w="19050">
                <a:solidFill>
                  <a:schemeClr val="lt1"/>
                </a:solidFill>
              </a:ln>
              <a:effectLst/>
            </c:spPr>
            <c:extLst>
              <c:ext xmlns:c16="http://schemas.microsoft.com/office/drawing/2014/chart" uri="{C3380CC4-5D6E-409C-BE32-E72D297353CC}">
                <c16:uniqueId val="{00000001-6773-4E72-9DC6-814EDB37968B}"/>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6773-4E72-9DC6-814EDB37968B}"/>
              </c:ext>
            </c:extLst>
          </c:dPt>
          <c:dLbls>
            <c:dLbl>
              <c:idx val="0"/>
              <c:layout>
                <c:manualLayout>
                  <c:x val="-0.22566691875379988"/>
                  <c:y val="-0.46303046749826526"/>
                </c:manualLayout>
              </c:layout>
              <c:spPr>
                <a:noFill/>
                <a:ln>
                  <a:noFill/>
                </a:ln>
                <a:effectLst/>
              </c:spPr>
              <c:txPr>
                <a:bodyPr rot="0" spcFirstLastPara="1" vertOverflow="ellipsis" vert="horz" wrap="square" lIns="38100" tIns="19050" rIns="38100" bIns="19050" anchor="b" anchorCtr="0">
                  <a:noAutofit/>
                </a:bodyPr>
                <a:lstStyle/>
                <a:p>
                  <a:pPr>
                    <a:defRPr sz="1000" b="1" i="0" u="none" strike="noStrike" kern="1200" baseline="0">
                      <a:solidFill>
                        <a:schemeClr val="tx1">
                          <a:lumMod val="75000"/>
                          <a:lumOff val="25000"/>
                        </a:schemeClr>
                      </a:solidFill>
                      <a:latin typeface="Eras Medium ITC" panose="020B06020305040208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5287601761644201"/>
                      <c:h val="0.1781596674399693"/>
                    </c:manualLayout>
                  </c15:layout>
                </c:ext>
                <c:ext xmlns:c16="http://schemas.microsoft.com/office/drawing/2014/chart" uri="{C3380CC4-5D6E-409C-BE32-E72D297353CC}">
                  <c16:uniqueId val="{00000001-6773-4E72-9DC6-814EDB37968B}"/>
                </c:ext>
              </c:extLst>
            </c:dLbl>
            <c:dLbl>
              <c:idx val="1"/>
              <c:delete val="1"/>
              <c:extLst>
                <c:ext xmlns:c15="http://schemas.microsoft.com/office/drawing/2012/chart" uri="{CE6537A1-D6FC-4f65-9D91-7224C49458BB}"/>
                <c:ext xmlns:c16="http://schemas.microsoft.com/office/drawing/2014/chart" uri="{C3380CC4-5D6E-409C-BE32-E72D297353CC}">
                  <c16:uniqueId val="{00000003-6773-4E72-9DC6-814EDB37968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Eras Medium ITC" panose="020B06020305040208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table!$AL$11:$AM$11</c:f>
              <c:numCache>
                <c:formatCode>0.00%</c:formatCode>
                <c:ptCount val="2"/>
                <c:pt idx="0">
                  <c:v>0.47619047619047616</c:v>
                </c:pt>
                <c:pt idx="1">
                  <c:v>0.52380952380952384</c:v>
                </c:pt>
              </c:numCache>
            </c:numRef>
          </c:val>
          <c:extLst>
            <c:ext xmlns:c16="http://schemas.microsoft.com/office/drawing/2014/chart" uri="{C3380CC4-5D6E-409C-BE32-E72D297353CC}">
              <c16:uniqueId val="{00000004-6773-4E72-9DC6-814EDB37968B}"/>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62319165867492"/>
          <c:y val="0.17946206341569809"/>
          <c:w val="0.71462149024433508"/>
          <c:h val="0.71700337243828938"/>
        </c:manualLayout>
      </c:layout>
      <c:doughnutChart>
        <c:varyColors val="1"/>
        <c:ser>
          <c:idx val="0"/>
          <c:order val="0"/>
          <c:spPr>
            <a:solidFill>
              <a:schemeClr val="bg2">
                <a:lumMod val="90000"/>
              </a:schemeClr>
            </a:solidFill>
          </c:spPr>
          <c:dPt>
            <c:idx val="0"/>
            <c:bubble3D val="0"/>
            <c:spPr>
              <a:solidFill>
                <a:srgbClr val="1F2D50"/>
              </a:solidFill>
              <a:ln w="19050">
                <a:solidFill>
                  <a:schemeClr val="lt1"/>
                </a:solidFill>
              </a:ln>
              <a:effectLst/>
            </c:spPr>
            <c:extLst>
              <c:ext xmlns:c16="http://schemas.microsoft.com/office/drawing/2014/chart" uri="{C3380CC4-5D6E-409C-BE32-E72D297353CC}">
                <c16:uniqueId val="{00000001-348F-4666-9707-ACAC0E660CBD}"/>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348F-4666-9707-ACAC0E660CBD}"/>
              </c:ext>
            </c:extLst>
          </c:dPt>
          <c:dLbls>
            <c:dLbl>
              <c:idx val="0"/>
              <c:layout>
                <c:manualLayout>
                  <c:x val="-0.18834452698640911"/>
                  <c:y val="-0.47209153038810864"/>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1F2D50"/>
                      </a:solidFill>
                      <a:latin typeface="Eras Medium ITC" panose="020B06020305040208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8298978052696756"/>
                      <c:h val="0.16026678059240032"/>
                    </c:manualLayout>
                  </c15:layout>
                </c:ext>
                <c:ext xmlns:c16="http://schemas.microsoft.com/office/drawing/2014/chart" uri="{C3380CC4-5D6E-409C-BE32-E72D297353CC}">
                  <c16:uniqueId val="{00000001-348F-4666-9707-ACAC0E660CBD}"/>
                </c:ext>
              </c:extLst>
            </c:dLbl>
            <c:dLbl>
              <c:idx val="1"/>
              <c:delete val="1"/>
              <c:extLst>
                <c:ext xmlns:c15="http://schemas.microsoft.com/office/drawing/2012/chart" uri="{CE6537A1-D6FC-4f65-9D91-7224C49458BB}"/>
                <c:ext xmlns:c16="http://schemas.microsoft.com/office/drawing/2014/chart" uri="{C3380CC4-5D6E-409C-BE32-E72D297353CC}">
                  <c16:uniqueId val="{00000003-348F-4666-9707-ACAC0E660CB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F2D50"/>
                    </a:solidFill>
                    <a:latin typeface="Eras Medium ITC" panose="020B06020305040208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table!$AL$12:$AM$12</c:f>
              <c:numCache>
                <c:formatCode>0.00%</c:formatCode>
                <c:ptCount val="2"/>
                <c:pt idx="0">
                  <c:v>0.52380952380952384</c:v>
                </c:pt>
                <c:pt idx="1">
                  <c:v>0.47619047619047616</c:v>
                </c:pt>
              </c:numCache>
            </c:numRef>
          </c:val>
          <c:extLst>
            <c:ext xmlns:c16="http://schemas.microsoft.com/office/drawing/2014/chart" uri="{C3380CC4-5D6E-409C-BE32-E72D297353CC}">
              <c16:uniqueId val="{00000004-348F-4666-9707-ACAC0E660CB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Efficiency by Department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Efficiency by Department</a:t>
          </a:r>
        </a:p>
      </cx:txPr>
    </cx:title>
    <cx:plotArea>
      <cx:plotAreaRegion>
        <cx:series layoutId="funnel" uniqueId="{72C0904B-5C77-4E78-828E-3C0A655379B3}">
          <cx:tx>
            <cx:txData>
              <cx:f>_xlchart.v2.2</cx:f>
              <cx:v>Sum of Efficiency%</cx:v>
            </cx:txData>
          </cx:tx>
          <cx:dataLabels>
            <cx:visibility seriesName="0" categoryName="0" value="1"/>
          </cx:dataLabels>
          <cx:dataId val="0"/>
        </cx:series>
      </cx:plotAreaRegion>
      <cx:axis id="0">
        <cx:catScaling gapWidth="0"/>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title pos="t" align="ctr" overlay="0">
      <cx:tx>
        <cx:txData>
          <cx:v>budget utilization across division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budget utilization across division</a:t>
          </a:r>
        </a:p>
      </cx:txPr>
    </cx:title>
    <cx:plotArea>
      <cx:plotAreaRegion>
        <cx:series layoutId="treemap" uniqueId="{5CA9ACC7-C9CB-4C0A-BF33-D6CA52767E07}">
          <cx:tx>
            <cx:txData>
              <cx:f>_xlchart.v1.5</cx:f>
              <cx:v>Sum of Budget utilization%</cx:v>
            </cx:txData>
          </cx:tx>
          <cx:spPr>
            <a:solidFill>
              <a:srgbClr val="0E2841">
                <a:lumMod val="50000"/>
                <a:lumOff val="50000"/>
              </a:srgbClr>
            </a:solidFill>
          </cx:spPr>
          <cx:dataLabels pos="inEnd">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budget utilization across division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budget utilization across division</a:t>
          </a:r>
        </a:p>
      </cx:txPr>
    </cx:title>
    <cx:plotArea>
      <cx:plotAreaRegion>
        <cx:series layoutId="treemap" uniqueId="{5CA9ACC7-C9CB-4C0A-BF33-D6CA52767E07}">
          <cx:tx>
            <cx:txData>
              <cx:f>_xlchart.v1.8</cx:f>
              <cx:v>Sum of Budget utilization%</cx:v>
            </cx:txData>
          </cx:tx>
          <cx:spPr>
            <a:solidFill>
              <a:srgbClr val="0E2841">
                <a:lumMod val="50000"/>
                <a:lumOff val="50000"/>
              </a:srgbClr>
            </a:solidFill>
          </cx:spPr>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_xlchart.v1.10</cx:f>
      </cx:numDim>
    </cx:data>
  </cx:chartData>
  <cx:chart>
    <cx:title pos="t" align="ctr" overlay="0">
      <cx:tx>
        <cx:txData>
          <cx:v>Budget Utilization Across Division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1F2D50"/>
              </a:solidFill>
              <a:latin typeface="Eras Medium ITC" panose="020B0602030504020804" pitchFamily="34" charset="0"/>
            </a:rPr>
            <a:t>Budget Utilization Across Division</a:t>
          </a:r>
        </a:p>
      </cx:txPr>
    </cx:title>
    <cx:plotArea>
      <cx:plotAreaRegion>
        <cx:series layoutId="treemap" uniqueId="{5CA9ACC7-C9CB-4C0A-BF33-D6CA52767E07}">
          <cx:tx>
            <cx:txData>
              <cx:f>_xlchart.v1.11</cx:f>
              <cx:v>Sum of Budget utilization%</cx:v>
            </cx:txData>
          </cx:tx>
          <cx:spPr>
            <a:solidFill>
              <a:srgbClr val="0E2841">
                <a:lumMod val="50000"/>
                <a:lumOff val="50000"/>
              </a:srgbClr>
            </a:solidFill>
            <a:ln>
              <a:noFill/>
            </a:ln>
            <a:effectLst>
              <a:innerShdw blurRad="63500" dist="50800">
                <a:prstClr val="black">
                  <a:alpha val="50000"/>
                </a:prstClr>
              </a:innerShdw>
            </a:effectLst>
          </cx:spPr>
          <cx:dataPt idx="0">
            <cx:spPr>
              <a:solidFill>
                <a:srgbClr val="50ABB0"/>
              </a:solidFill>
            </cx:spPr>
          </cx:dataPt>
          <cx:dataPt idx="1">
            <cx:spPr>
              <a:solidFill>
                <a:srgbClr val="1F2D50"/>
              </a:solidFill>
            </cx:spPr>
          </cx:dataPt>
          <cx:dataPt idx="2">
            <cx:spPr>
              <a:solidFill>
                <a:srgbClr val="AF2197"/>
              </a:solidFill>
            </cx:spPr>
          </cx:dataPt>
          <cx:dataLabels pos="inEnd">
            <cx:txPr>
              <a:bodyPr spcFirstLastPara="1" vertOverflow="ellipsis" horzOverflow="overflow" wrap="square" lIns="0" tIns="0" rIns="0" bIns="0" anchor="ctr" anchorCtr="1"/>
              <a:lstStyle/>
              <a:p>
                <a:pPr algn="ctr" rtl="0">
                  <a:defRPr sz="1050" b="1">
                    <a:solidFill>
                      <a:schemeClr val="bg1"/>
                    </a:solidFill>
                    <a:latin typeface="Eras Medium ITC" panose="020B0602030504020804" pitchFamily="34" charset="0"/>
                    <a:ea typeface="Eras Medium ITC" panose="020B0602030504020804" pitchFamily="34" charset="0"/>
                    <a:cs typeface="Eras Medium ITC" panose="020B0602030504020804" pitchFamily="34" charset="0"/>
                  </a:defRPr>
                </a:pPr>
                <a:endParaRPr lang="en-US" sz="1050" b="1" i="0" u="none" strike="noStrike" baseline="0">
                  <a:solidFill>
                    <a:schemeClr val="bg1"/>
                  </a:solidFill>
                  <a:latin typeface="Eras Medium ITC" panose="020B0602030504020804" pitchFamily="34" charset="0"/>
                </a:endParaRPr>
              </a:p>
            </cx:txPr>
            <cx:visibility seriesName="0" categoryName="1" value="0"/>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11" Type="http://schemas.openxmlformats.org/officeDocument/2006/relationships/chart" Target="../charts/chart8.xml"/><Relationship Id="rId5" Type="http://schemas.microsoft.com/office/2014/relationships/chartEx" Target="../charts/chartEx1.xml"/><Relationship Id="rId10" Type="http://schemas.microsoft.com/office/2014/relationships/chartEx" Target="../charts/chartEx3.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 '!A1"/><Relationship Id="rId1" Type="http://schemas.openxmlformats.org/officeDocument/2006/relationships/image" Target="../media/image1.png"/><Relationship Id="rId5" Type="http://schemas.openxmlformats.org/officeDocument/2006/relationships/hyperlink" Target="#HOMEPAGE!A1"/><Relationship Id="rId4" Type="http://schemas.microsoft.com/office/2007/relationships/hdphoto" Target="../media/hdphoto1.wdp"/></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4.png"/><Relationship Id="rId18" Type="http://schemas.microsoft.com/office/2007/relationships/hdphoto" Target="../media/hdphoto5.wdp"/><Relationship Id="rId3" Type="http://schemas.openxmlformats.org/officeDocument/2006/relationships/chart" Target="../charts/chart10.xml"/><Relationship Id="rId21" Type="http://schemas.openxmlformats.org/officeDocument/2006/relationships/image" Target="../media/image8.png"/><Relationship Id="rId7" Type="http://schemas.microsoft.com/office/2014/relationships/chartEx" Target="../charts/chartEx4.xml"/><Relationship Id="rId12" Type="http://schemas.microsoft.com/office/2007/relationships/hdphoto" Target="../media/hdphoto2.wdp"/><Relationship Id="rId17" Type="http://schemas.openxmlformats.org/officeDocument/2006/relationships/image" Target="../media/image6.png"/><Relationship Id="rId2" Type="http://schemas.openxmlformats.org/officeDocument/2006/relationships/chart" Target="../charts/chart9.xml"/><Relationship Id="rId16" Type="http://schemas.microsoft.com/office/2007/relationships/hdphoto" Target="../media/hdphoto4.wdp"/><Relationship Id="rId20" Type="http://schemas.microsoft.com/office/2007/relationships/hdphoto" Target="../media/hdphoto6.wdp"/><Relationship Id="rId1" Type="http://schemas.openxmlformats.org/officeDocument/2006/relationships/hyperlink" Target="#HOMEPAGE!A1"/><Relationship Id="rId6" Type="http://schemas.openxmlformats.org/officeDocument/2006/relationships/chart" Target="../charts/chart13.xml"/><Relationship Id="rId11" Type="http://schemas.openxmlformats.org/officeDocument/2006/relationships/image" Target="../media/image3.png"/><Relationship Id="rId24" Type="http://schemas.microsoft.com/office/2007/relationships/hdphoto" Target="../media/hdphoto8.wdp"/><Relationship Id="rId5" Type="http://schemas.openxmlformats.org/officeDocument/2006/relationships/chart" Target="../charts/chart12.xml"/><Relationship Id="rId15" Type="http://schemas.openxmlformats.org/officeDocument/2006/relationships/image" Target="../media/image5.png"/><Relationship Id="rId23" Type="http://schemas.openxmlformats.org/officeDocument/2006/relationships/image" Target="../media/image9.png"/><Relationship Id="rId10" Type="http://schemas.openxmlformats.org/officeDocument/2006/relationships/hyperlink" Target="#'DASHBOARD 2'!A1"/><Relationship Id="rId19" Type="http://schemas.openxmlformats.org/officeDocument/2006/relationships/image" Target="../media/image7.png"/><Relationship Id="rId4" Type="http://schemas.openxmlformats.org/officeDocument/2006/relationships/chart" Target="../charts/chart11.xml"/><Relationship Id="rId9" Type="http://schemas.openxmlformats.org/officeDocument/2006/relationships/chart" Target="../charts/chart15.xml"/><Relationship Id="rId14" Type="http://schemas.microsoft.com/office/2007/relationships/hdphoto" Target="../media/hdphoto3.wdp"/><Relationship Id="rId22" Type="http://schemas.microsoft.com/office/2007/relationships/hdphoto" Target="../media/hdphoto7.wdp"/></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106680</xdr:rowOff>
    </xdr:from>
    <xdr:to>
      <xdr:col>5</xdr:col>
      <xdr:colOff>396240</xdr:colOff>
      <xdr:row>19</xdr:row>
      <xdr:rowOff>89902</xdr:rowOff>
    </xdr:to>
    <xdr:graphicFrame macro="">
      <xdr:nvGraphicFramePr>
        <xdr:cNvPr id="2" name="Chart 1">
          <a:extLst>
            <a:ext uri="{FF2B5EF4-FFF2-40B4-BE49-F238E27FC236}">
              <a16:creationId xmlns:a16="http://schemas.microsoft.com/office/drawing/2014/main" id="{DB1800CC-C899-45B8-A8AF-22D898B19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4</xdr:row>
      <xdr:rowOff>99060</xdr:rowOff>
    </xdr:from>
    <xdr:to>
      <xdr:col>13</xdr:col>
      <xdr:colOff>381000</xdr:colOff>
      <xdr:row>19</xdr:row>
      <xdr:rowOff>99060</xdr:rowOff>
    </xdr:to>
    <xdr:graphicFrame macro="">
      <xdr:nvGraphicFramePr>
        <xdr:cNvPr id="4" name="Chart 3">
          <a:extLst>
            <a:ext uri="{FF2B5EF4-FFF2-40B4-BE49-F238E27FC236}">
              <a16:creationId xmlns:a16="http://schemas.microsoft.com/office/drawing/2014/main" id="{8827FE3A-8BC8-4754-9986-5E2C54386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7620</xdr:colOff>
      <xdr:row>4</xdr:row>
      <xdr:rowOff>106680</xdr:rowOff>
    </xdr:from>
    <xdr:to>
      <xdr:col>21</xdr:col>
      <xdr:colOff>312420</xdr:colOff>
      <xdr:row>19</xdr:row>
      <xdr:rowOff>106680</xdr:rowOff>
    </xdr:to>
    <xdr:graphicFrame macro="">
      <xdr:nvGraphicFramePr>
        <xdr:cNvPr id="5" name="Chart 4">
          <a:extLst>
            <a:ext uri="{FF2B5EF4-FFF2-40B4-BE49-F238E27FC236}">
              <a16:creationId xmlns:a16="http://schemas.microsoft.com/office/drawing/2014/main" id="{004B75E3-8009-4DAD-A49B-CC8AA02A2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0</xdr:colOff>
      <xdr:row>4</xdr:row>
      <xdr:rowOff>121920</xdr:rowOff>
    </xdr:from>
    <xdr:to>
      <xdr:col>29</xdr:col>
      <xdr:colOff>304800</xdr:colOff>
      <xdr:row>19</xdr:row>
      <xdr:rowOff>121920</xdr:rowOff>
    </xdr:to>
    <xdr:graphicFrame macro="">
      <xdr:nvGraphicFramePr>
        <xdr:cNvPr id="6" name="Chart 5">
          <a:extLst>
            <a:ext uri="{FF2B5EF4-FFF2-40B4-BE49-F238E27FC236}">
              <a16:creationId xmlns:a16="http://schemas.microsoft.com/office/drawing/2014/main" id="{C53B6AA1-1F6B-42EA-8546-B4E5F73FC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0</xdr:colOff>
      <xdr:row>5</xdr:row>
      <xdr:rowOff>0</xdr:rowOff>
    </xdr:from>
    <xdr:to>
      <xdr:col>38</xdr:col>
      <xdr:colOff>304800</xdr:colOff>
      <xdr:row>20</xdr:row>
      <xdr:rowOff>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F4F65641-5F9A-4BD9-A53D-04A38250DF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897600" y="9677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40</xdr:col>
      <xdr:colOff>0</xdr:colOff>
      <xdr:row>5</xdr:row>
      <xdr:rowOff>0</xdr:rowOff>
    </xdr:from>
    <xdr:to>
      <xdr:col>42</xdr:col>
      <xdr:colOff>244267</xdr:colOff>
      <xdr:row>18</xdr:row>
      <xdr:rowOff>108673</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2A2B79E3-12EC-4F54-B430-42310A26A8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4384000" y="967740"/>
              <a:ext cx="1463467" cy="24861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44</xdr:col>
      <xdr:colOff>0</xdr:colOff>
      <xdr:row>5</xdr:row>
      <xdr:rowOff>0</xdr:rowOff>
    </xdr:from>
    <xdr:to>
      <xdr:col>49</xdr:col>
      <xdr:colOff>366757</xdr:colOff>
      <xdr:row>20</xdr:row>
      <xdr:rowOff>0</xdr:rowOff>
    </xdr:to>
    <xdr:graphicFrame macro="">
      <xdr:nvGraphicFramePr>
        <xdr:cNvPr id="9" name="Chart 8">
          <a:extLst>
            <a:ext uri="{FF2B5EF4-FFF2-40B4-BE49-F238E27FC236}">
              <a16:creationId xmlns:a16="http://schemas.microsoft.com/office/drawing/2014/main" id="{C3D1AB4F-5A9C-4340-A202-7B5E9D48B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50</xdr:col>
      <xdr:colOff>0</xdr:colOff>
      <xdr:row>5</xdr:row>
      <xdr:rowOff>58967</xdr:rowOff>
    </xdr:from>
    <xdr:to>
      <xdr:col>53</xdr:col>
      <xdr:colOff>247117</xdr:colOff>
      <xdr:row>15</xdr:row>
      <xdr:rowOff>32617</xdr:rowOff>
    </xdr:to>
    <xdr:graphicFrame macro="">
      <xdr:nvGraphicFramePr>
        <xdr:cNvPr id="10" name="Chart 9">
          <a:extLst>
            <a:ext uri="{FF2B5EF4-FFF2-40B4-BE49-F238E27FC236}">
              <a16:creationId xmlns:a16="http://schemas.microsoft.com/office/drawing/2014/main" id="{90417485-499B-402C-BC79-1BC2A968A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53</xdr:col>
      <xdr:colOff>421594</xdr:colOff>
      <xdr:row>5</xdr:row>
      <xdr:rowOff>1</xdr:rowOff>
    </xdr:from>
    <xdr:to>
      <xdr:col>57</xdr:col>
      <xdr:colOff>130325</xdr:colOff>
      <xdr:row>14</xdr:row>
      <xdr:rowOff>144781</xdr:rowOff>
    </xdr:to>
    <xdr:graphicFrame macro="">
      <xdr:nvGraphicFramePr>
        <xdr:cNvPr id="11" name="Chart 10">
          <a:extLst>
            <a:ext uri="{FF2B5EF4-FFF2-40B4-BE49-F238E27FC236}">
              <a16:creationId xmlns:a16="http://schemas.microsoft.com/office/drawing/2014/main" id="{2A4A5651-B23A-4E95-A9A4-FD698C31D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64</xdr:col>
      <xdr:colOff>100626</xdr:colOff>
      <xdr:row>5</xdr:row>
      <xdr:rowOff>15240</xdr:rowOff>
    </xdr:from>
    <xdr:to>
      <xdr:col>67</xdr:col>
      <xdr:colOff>100626</xdr:colOff>
      <xdr:row>24</xdr:row>
      <xdr:rowOff>99060</xdr:rowOff>
    </xdr:to>
    <mc:AlternateContent xmlns:mc="http://schemas.openxmlformats.org/markup-compatibility/2006" xmlns:a14="http://schemas.microsoft.com/office/drawing/2010/main">
      <mc:Choice Requires="a14">
        <xdr:graphicFrame macro="">
          <xdr:nvGraphicFramePr>
            <xdr:cNvPr id="12" name="City 1">
              <a:extLst>
                <a:ext uri="{FF2B5EF4-FFF2-40B4-BE49-F238E27FC236}">
                  <a16:creationId xmlns:a16="http://schemas.microsoft.com/office/drawing/2014/main" id="{634AA19A-FF04-4833-87A4-9283058DFAB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9115026" y="982980"/>
              <a:ext cx="1828800" cy="3558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67</xdr:col>
      <xdr:colOff>347173</xdr:colOff>
      <xdr:row>4</xdr:row>
      <xdr:rowOff>122490</xdr:rowOff>
    </xdr:from>
    <xdr:to>
      <xdr:col>70</xdr:col>
      <xdr:colOff>347173</xdr:colOff>
      <xdr:row>9</xdr:row>
      <xdr:rowOff>146561</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BEC28D7A-407A-42CE-B57E-0270B275355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1190373" y="907350"/>
              <a:ext cx="1828800" cy="938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67</xdr:col>
      <xdr:colOff>391398</xdr:colOff>
      <xdr:row>10</xdr:row>
      <xdr:rowOff>142643</xdr:rowOff>
    </xdr:from>
    <xdr:to>
      <xdr:col>70</xdr:col>
      <xdr:colOff>391398</xdr:colOff>
      <xdr:row>17</xdr:row>
      <xdr:rowOff>43084</xdr:rowOff>
    </xdr:to>
    <mc:AlternateContent xmlns:mc="http://schemas.openxmlformats.org/markup-compatibility/2006" xmlns:a14="http://schemas.microsoft.com/office/drawing/2010/main">
      <mc:Choice Requires="a14">
        <xdr:graphicFrame macro="">
          <xdr:nvGraphicFramePr>
            <xdr:cNvPr id="14" name="DIVISION 1">
              <a:extLst>
                <a:ext uri="{FF2B5EF4-FFF2-40B4-BE49-F238E27FC236}">
                  <a16:creationId xmlns:a16="http://schemas.microsoft.com/office/drawing/2014/main" id="{7B20AD8F-BCF4-44F2-A8F6-6F0A2FA120E9}"/>
                </a:ext>
              </a:extLst>
            </xdr:cNvPr>
            <xdr:cNvGraphicFramePr/>
          </xdr:nvGraphicFramePr>
          <xdr:xfrm>
            <a:off x="0" y="0"/>
            <a:ext cx="0" cy="0"/>
          </xdr:xfrm>
          <a:graphic>
            <a:graphicData uri="http://schemas.microsoft.com/office/drawing/2010/slicer">
              <sle:slicer xmlns:sle="http://schemas.microsoft.com/office/drawing/2010/slicer" name="DIVISION 1"/>
            </a:graphicData>
          </a:graphic>
        </xdr:graphicFrame>
      </mc:Choice>
      <mc:Fallback xmlns="">
        <xdr:sp macro="" textlink="">
          <xdr:nvSpPr>
            <xdr:cNvPr id="0" name=""/>
            <xdr:cNvSpPr>
              <a:spLocks noTextEdit="1"/>
            </xdr:cNvSpPr>
          </xdr:nvSpPr>
          <xdr:spPr>
            <a:xfrm>
              <a:off x="41234598" y="2024783"/>
              <a:ext cx="1828800" cy="1180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586740</xdr:colOff>
      <xdr:row>5</xdr:row>
      <xdr:rowOff>35750</xdr:rowOff>
    </xdr:from>
    <xdr:to>
      <xdr:col>63</xdr:col>
      <xdr:colOff>266700</xdr:colOff>
      <xdr:row>12</xdr:row>
      <xdr:rowOff>127190</xdr:rowOff>
    </xdr:to>
    <mc:AlternateContent xmlns:mc="http://schemas.openxmlformats.org/markup-compatibility/2006" xmlns:tsle="http://schemas.microsoft.com/office/drawing/2012/timeslicer">
      <mc:Choice Requires="tsle">
        <xdr:graphicFrame macro="">
          <xdr:nvGraphicFramePr>
            <xdr:cNvPr id="15" name="Start Date 1">
              <a:extLst>
                <a:ext uri="{FF2B5EF4-FFF2-40B4-BE49-F238E27FC236}">
                  <a16:creationId xmlns:a16="http://schemas.microsoft.com/office/drawing/2014/main" id="{C4AE08DE-9FBA-4019-8F15-051D5EBB0861}"/>
                </a:ext>
              </a:extLst>
            </xdr:cNvPr>
            <xdr:cNvGraphicFramePr/>
          </xdr:nvGraphicFramePr>
          <xdr:xfrm>
            <a:off x="0" y="0"/>
            <a:ext cx="0" cy="0"/>
          </xdr:xfrm>
          <a:graphic>
            <a:graphicData uri="http://schemas.microsoft.com/office/drawing/2012/timeslicer">
              <tsle:timeslicer name="Start Date 1"/>
            </a:graphicData>
          </a:graphic>
        </xdr:graphicFrame>
      </mc:Choice>
      <mc:Fallback xmlns="">
        <xdr:sp macro="" textlink="">
          <xdr:nvSpPr>
            <xdr:cNvPr id="0" name=""/>
            <xdr:cNvSpPr>
              <a:spLocks noTextEdit="1"/>
            </xdr:cNvSpPr>
          </xdr:nvSpPr>
          <xdr:spPr>
            <a:xfrm>
              <a:off x="35333940" y="100349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57</xdr:col>
      <xdr:colOff>557399</xdr:colOff>
      <xdr:row>14</xdr:row>
      <xdr:rowOff>42657</xdr:rowOff>
    </xdr:from>
    <xdr:to>
      <xdr:col>63</xdr:col>
      <xdr:colOff>237359</xdr:colOff>
      <xdr:row>21</xdr:row>
      <xdr:rowOff>134097</xdr:rowOff>
    </xdr:to>
    <mc:AlternateContent xmlns:mc="http://schemas.openxmlformats.org/markup-compatibility/2006" xmlns:tsle="http://schemas.microsoft.com/office/drawing/2012/timeslicer">
      <mc:Choice Requires="tsle">
        <xdr:graphicFrame macro="">
          <xdr:nvGraphicFramePr>
            <xdr:cNvPr id="16" name="End date 1">
              <a:extLst>
                <a:ext uri="{FF2B5EF4-FFF2-40B4-BE49-F238E27FC236}">
                  <a16:creationId xmlns:a16="http://schemas.microsoft.com/office/drawing/2014/main" id="{9E55D104-5920-4199-954D-52B89B9505CD}"/>
                </a:ext>
              </a:extLst>
            </xdr:cNvPr>
            <xdr:cNvGraphicFramePr/>
          </xdr:nvGraphicFramePr>
          <xdr:xfrm>
            <a:off x="0" y="0"/>
            <a:ext cx="0" cy="0"/>
          </xdr:xfrm>
          <a:graphic>
            <a:graphicData uri="http://schemas.microsoft.com/office/drawing/2012/timeslicer">
              <tsle:timeslicer name="End date 1"/>
            </a:graphicData>
          </a:graphic>
        </xdr:graphicFrame>
      </mc:Choice>
      <mc:Fallback xmlns="">
        <xdr:sp macro="" textlink="">
          <xdr:nvSpPr>
            <xdr:cNvPr id="0" name=""/>
            <xdr:cNvSpPr>
              <a:spLocks noTextEdit="1"/>
            </xdr:cNvSpPr>
          </xdr:nvSpPr>
          <xdr:spPr>
            <a:xfrm>
              <a:off x="35304599" y="2656317"/>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67</xdr:col>
      <xdr:colOff>434340</xdr:colOff>
      <xdr:row>18</xdr:row>
      <xdr:rowOff>68580</xdr:rowOff>
    </xdr:from>
    <xdr:to>
      <xdr:col>70</xdr:col>
      <xdr:colOff>434340</xdr:colOff>
      <xdr:row>24</xdr:row>
      <xdr:rowOff>123416</xdr:rowOff>
    </xdr:to>
    <mc:AlternateContent xmlns:mc="http://schemas.openxmlformats.org/markup-compatibility/2006" xmlns:a14="http://schemas.microsoft.com/office/drawing/2010/main">
      <mc:Choice Requires="a14">
        <xdr:graphicFrame macro="">
          <xdr:nvGraphicFramePr>
            <xdr:cNvPr id="17" name="Job Title 1">
              <a:extLst>
                <a:ext uri="{FF2B5EF4-FFF2-40B4-BE49-F238E27FC236}">
                  <a16:creationId xmlns:a16="http://schemas.microsoft.com/office/drawing/2014/main" id="{E14658B6-4BE4-46DC-8028-8FF59CE2025A}"/>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41277540" y="3413760"/>
              <a:ext cx="1828800" cy="1152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40</xdr:col>
      <xdr:colOff>38100</xdr:colOff>
      <xdr:row>5</xdr:row>
      <xdr:rowOff>22860</xdr:rowOff>
    </xdr:from>
    <xdr:to>
      <xdr:col>42</xdr:col>
      <xdr:colOff>282367</xdr:colOff>
      <xdr:row>18</xdr:row>
      <xdr:rowOff>131533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D33FDD7-B909-E272-2E86-1EA19DC9F5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4422100" y="990600"/>
              <a:ext cx="1463467" cy="24861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50</xdr:col>
      <xdr:colOff>38100</xdr:colOff>
      <xdr:row>5</xdr:row>
      <xdr:rowOff>81827</xdr:rowOff>
    </xdr:from>
    <xdr:to>
      <xdr:col>53</xdr:col>
      <xdr:colOff>285217</xdr:colOff>
      <xdr:row>15</xdr:row>
      <xdr:rowOff>55477</xdr:rowOff>
    </xdr:to>
    <xdr:graphicFrame macro="">
      <xdr:nvGraphicFramePr>
        <xdr:cNvPr id="18" name="Chart 17">
          <a:extLst>
            <a:ext uri="{FF2B5EF4-FFF2-40B4-BE49-F238E27FC236}">
              <a16:creationId xmlns:a16="http://schemas.microsoft.com/office/drawing/2014/main" id="{FFD81624-E36A-B792-E861-099E52C4F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71</xdr:col>
      <xdr:colOff>575773</xdr:colOff>
      <xdr:row>3</xdr:row>
      <xdr:rowOff>152970</xdr:rowOff>
    </xdr:from>
    <xdr:to>
      <xdr:col>74</xdr:col>
      <xdr:colOff>575773</xdr:colOff>
      <xdr:row>23</xdr:row>
      <xdr:rowOff>53910</xdr:rowOff>
    </xdr:to>
    <mc:AlternateContent xmlns:mc="http://schemas.openxmlformats.org/markup-compatibility/2006" xmlns:a14="http://schemas.microsoft.com/office/drawing/2010/main">
      <mc:Choice Requires="a14">
        <xdr:graphicFrame macro="">
          <xdr:nvGraphicFramePr>
            <xdr:cNvPr id="19" name="City 3">
              <a:extLst>
                <a:ext uri="{FF2B5EF4-FFF2-40B4-BE49-F238E27FC236}">
                  <a16:creationId xmlns:a16="http://schemas.microsoft.com/office/drawing/2014/main" id="{4DB94A5D-2E8D-4842-B525-6C0CBFF335EA}"/>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43857373" y="754950"/>
              <a:ext cx="1828800" cy="3558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571500</xdr:colOff>
      <xdr:row>10</xdr:row>
      <xdr:rowOff>53341</xdr:rowOff>
    </xdr:from>
    <xdr:ext cx="4823460" cy="566245"/>
    <xdr:sp macro="" textlink="">
      <xdr:nvSpPr>
        <xdr:cNvPr id="4" name="TextBox 3">
          <a:extLst>
            <a:ext uri="{FF2B5EF4-FFF2-40B4-BE49-F238E27FC236}">
              <a16:creationId xmlns:a16="http://schemas.microsoft.com/office/drawing/2014/main" id="{33F1E6C8-2809-DE9C-090B-C070849A8666}"/>
            </a:ext>
          </a:extLst>
        </xdr:cNvPr>
        <xdr:cNvSpPr txBox="1"/>
      </xdr:nvSpPr>
      <xdr:spPr>
        <a:xfrm>
          <a:off x="1790700" y="1882141"/>
          <a:ext cx="4823460" cy="5662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IN" sz="2800" b="1">
            <a:solidFill>
              <a:srgbClr val="002060"/>
            </a:solidFill>
            <a:latin typeface="Algerian" panose="04020705040A02060702" pitchFamily="82" charset="0"/>
          </a:endParaRPr>
        </a:p>
      </xdr:txBody>
    </xdr:sp>
    <xdr:clientData/>
  </xdr:oneCellAnchor>
  <xdr:twoCellAnchor editAs="oneCell">
    <xdr:from>
      <xdr:col>0</xdr:col>
      <xdr:colOff>0</xdr:colOff>
      <xdr:row>0</xdr:row>
      <xdr:rowOff>0</xdr:rowOff>
    </xdr:from>
    <xdr:to>
      <xdr:col>23</xdr:col>
      <xdr:colOff>182880</xdr:colOff>
      <xdr:row>31</xdr:row>
      <xdr:rowOff>160020</xdr:rowOff>
    </xdr:to>
    <xdr:pic>
      <xdr:nvPicPr>
        <xdr:cNvPr id="5" name="Picture 4">
          <a:extLst>
            <a:ext uri="{FF2B5EF4-FFF2-40B4-BE49-F238E27FC236}">
              <a16:creationId xmlns:a16="http://schemas.microsoft.com/office/drawing/2014/main" id="{F255845C-BCBB-FE30-046C-73B498CAF5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0"/>
          <a:ext cx="14203680" cy="5829300"/>
        </a:xfrm>
        <a:prstGeom prst="rect">
          <a:avLst/>
        </a:prstGeom>
        <a:solidFill>
          <a:srgbClr val="FFFFFF">
            <a:shade val="85000"/>
          </a:srgbClr>
        </a:solidFill>
        <a:ln w="88900" cap="sq">
          <a:noFill/>
          <a:miter lim="800000"/>
        </a:ln>
        <a:effectLst/>
        <a:scene3d>
          <a:camera prst="orthographicFront">
            <a:rot lat="0" lon="0" rev="0"/>
          </a:camera>
          <a:lightRig rig="contrasting" dir="t">
            <a:rot lat="0" lon="0" rev="7800000"/>
          </a:lightRig>
        </a:scene3d>
        <a:sp3d>
          <a:bevelT w="139700" h="139700"/>
        </a:sp3d>
      </xdr:spPr>
    </xdr:pic>
    <xdr:clientData/>
  </xdr:twoCellAnchor>
  <xdr:twoCellAnchor>
    <xdr:from>
      <xdr:col>2</xdr:col>
      <xdr:colOff>7620</xdr:colOff>
      <xdr:row>24</xdr:row>
      <xdr:rowOff>30480</xdr:rowOff>
    </xdr:from>
    <xdr:to>
      <xdr:col>6</xdr:col>
      <xdr:colOff>441960</xdr:colOff>
      <xdr:row>25</xdr:row>
      <xdr:rowOff>91440</xdr:rowOff>
    </xdr:to>
    <xdr:sp macro="" textlink="">
      <xdr:nvSpPr>
        <xdr:cNvPr id="2" name="Rectangle 1">
          <a:hlinkClick xmlns:r="http://schemas.openxmlformats.org/officeDocument/2006/relationships" r:id="rId2"/>
          <a:extLst>
            <a:ext uri="{FF2B5EF4-FFF2-40B4-BE49-F238E27FC236}">
              <a16:creationId xmlns:a16="http://schemas.microsoft.com/office/drawing/2014/main" id="{3F9A76A4-CE3D-56B4-95E9-7997D32BFAE0}"/>
            </a:ext>
          </a:extLst>
        </xdr:cNvPr>
        <xdr:cNvSpPr/>
      </xdr:nvSpPr>
      <xdr:spPr>
        <a:xfrm>
          <a:off x="1226820" y="4419600"/>
          <a:ext cx="287274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594360</xdr:colOff>
      <xdr:row>0</xdr:row>
      <xdr:rowOff>107437</xdr:rowOff>
    </xdr:from>
    <xdr:to>
      <xdr:col>24</xdr:col>
      <xdr:colOff>152400</xdr:colOff>
      <xdr:row>32</xdr:row>
      <xdr:rowOff>15240</xdr:rowOff>
    </xdr:to>
    <xdr:pic>
      <xdr:nvPicPr>
        <xdr:cNvPr id="14" name="Picture 13">
          <a:extLst>
            <a:ext uri="{FF2B5EF4-FFF2-40B4-BE49-F238E27FC236}">
              <a16:creationId xmlns:a16="http://schemas.microsoft.com/office/drawing/2014/main" id="{A1F000B9-E316-5EAE-1FA5-BD3548DBB6D1}"/>
            </a:ext>
          </a:extLst>
        </xdr:cNvPr>
        <xdr:cNvPicPr>
          <a:picLocks noChangeAspect="1"/>
        </xdr:cNvPicPr>
      </xdr:nvPicPr>
      <xdr:blipFill>
        <a:blip xmlns:r="http://schemas.openxmlformats.org/officeDocument/2006/relationships" r:embed="rId3">
          <a:alphaModFix amt="85000"/>
          <a:extLst>
            <a:ext uri="{BEBA8EAE-BF5A-486C-A8C5-ECC9F3942E4B}">
              <a14:imgProps xmlns:a14="http://schemas.microsoft.com/office/drawing/2010/main">
                <a14:imgLayer r:embed="rId4">
                  <a14:imgEffect>
                    <a14:backgroundRemoval t="7745" b="93886" l="9783" r="90897">
                      <a14:foregroundMark x1="54755" y1="8016" x2="54755" y2="8016"/>
                      <a14:foregroundMark x1="66440" y1="19973" x2="66440" y2="19973"/>
                      <a14:foregroundMark x1="65217" y1="12500" x2="65217" y2="12500"/>
                      <a14:foregroundMark x1="64946" y1="14266" x2="64946" y2="14266"/>
                      <a14:foregroundMark x1="65761" y1="16440" x2="65761" y2="16440"/>
                      <a14:foregroundMark x1="65625" y1="13859" x2="65625" y2="13859"/>
                      <a14:foregroundMark x1="62908" y1="16712" x2="62908" y2="16712"/>
                      <a14:foregroundMark x1="66440" y1="21875" x2="66440" y2="21875"/>
                      <a14:foregroundMark x1="70924" y1="29620" x2="70924" y2="29620"/>
                      <a14:foregroundMark x1="70788" y1="28397" x2="70788" y2="28397"/>
                      <a14:foregroundMark x1="71196" y1="25815" x2="71196" y2="25815"/>
                      <a14:foregroundMark x1="56114" y1="52989" x2="56114" y2="52989"/>
                      <a14:foregroundMark x1="28940" y1="42120" x2="28940" y2="42120"/>
                      <a14:foregroundMark x1="28804" y1="43614" x2="28804" y2="43614"/>
                      <a14:foregroundMark x1="37092" y1="57609" x2="37092" y2="57609"/>
                      <a14:foregroundMark x1="42799" y1="55435" x2="42799" y2="55435"/>
                      <a14:foregroundMark x1="73913" y1="81522" x2="73913" y2="81522"/>
                      <a14:foregroundMark x1="73777" y1="78940" x2="73777" y2="78940"/>
                      <a14:foregroundMark x1="73777" y1="86277" x2="73777" y2="86277"/>
                      <a14:foregroundMark x1="74185" y1="84647" x2="74185" y2="84647"/>
                      <a14:foregroundMark x1="90897" y1="60734" x2="90897" y2="60734"/>
                      <a14:foregroundMark x1="17120" y1="85054" x2="17120" y2="85054"/>
                      <a14:foregroundMark x1="34918" y1="82880" x2="34918" y2="82880"/>
                      <a14:foregroundMark x1="37364" y1="89266" x2="37364" y2="89266"/>
                      <a14:foregroundMark x1="30435" y1="91848" x2="30435" y2="91848"/>
                      <a14:foregroundMark x1="56929" y1="93071" x2="56929" y2="93071"/>
                      <a14:foregroundMark x1="75951" y1="93886" x2="75951" y2="93886"/>
                      <a14:foregroundMark x1="72011" y1="77582" x2="72011" y2="77582"/>
                      <a14:foregroundMark x1="73505" y1="84647" x2="73505" y2="84647"/>
                      <a14:foregroundMark x1="74728" y1="83288" x2="74728" y2="83288"/>
                      <a14:foregroundMark x1="74728" y1="81522" x2="74728" y2="81522"/>
                      <a14:foregroundMark x1="73913" y1="88859" x2="73913" y2="88859"/>
                    </a14:backgroundRemoval>
                  </a14:imgEffect>
                  <a14:imgEffect>
                    <a14:colorTemperature colorTemp="5900"/>
                  </a14:imgEffect>
                  <a14:imgEffect>
                    <a14:saturation sat="300000"/>
                  </a14:imgEffect>
                </a14:imgLayer>
              </a14:imgProps>
            </a:ext>
            <a:ext uri="{28A0092B-C50C-407E-A947-70E740481C1C}">
              <a14:useLocalDpi xmlns:a14="http://schemas.microsoft.com/office/drawing/2010/main" val="0"/>
            </a:ext>
          </a:extLst>
        </a:blip>
        <a:stretch>
          <a:fillRect/>
        </a:stretch>
      </xdr:blipFill>
      <xdr:spPr>
        <a:xfrm flipH="1">
          <a:off x="9738360" y="107437"/>
          <a:ext cx="5044440" cy="5759963"/>
        </a:xfrm>
        <a:prstGeom prst="rect">
          <a:avLst/>
        </a:prstGeom>
        <a:effectLst>
          <a:outerShdw blurRad="76200" dir="13500000" sy="23000" kx="1200000" algn="br" rotWithShape="0">
            <a:prstClr val="black">
              <a:alpha val="20000"/>
            </a:prstClr>
          </a:outerShdw>
        </a:effectLst>
      </xdr:spPr>
    </xdr:pic>
    <xdr:clientData/>
  </xdr:twoCellAnchor>
  <xdr:twoCellAnchor>
    <xdr:from>
      <xdr:col>2</xdr:col>
      <xdr:colOff>45720</xdr:colOff>
      <xdr:row>20</xdr:row>
      <xdr:rowOff>160020</xdr:rowOff>
    </xdr:from>
    <xdr:to>
      <xdr:col>6</xdr:col>
      <xdr:colOff>15240</xdr:colOff>
      <xdr:row>22</xdr:row>
      <xdr:rowOff>129540</xdr:rowOff>
    </xdr:to>
    <xdr:sp macro="" textlink="">
      <xdr:nvSpPr>
        <xdr:cNvPr id="15" name="Rectangle 14">
          <a:hlinkClick xmlns:r="http://schemas.openxmlformats.org/officeDocument/2006/relationships" r:id="rId5"/>
          <a:extLst>
            <a:ext uri="{FF2B5EF4-FFF2-40B4-BE49-F238E27FC236}">
              <a16:creationId xmlns:a16="http://schemas.microsoft.com/office/drawing/2014/main" id="{A6F4B576-0A64-665E-D851-655847FC8618}"/>
            </a:ext>
          </a:extLst>
        </xdr:cNvPr>
        <xdr:cNvSpPr/>
      </xdr:nvSpPr>
      <xdr:spPr>
        <a:xfrm>
          <a:off x="1264920" y="3817620"/>
          <a:ext cx="2407920" cy="3352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150707</xdr:colOff>
      <xdr:row>25</xdr:row>
      <xdr:rowOff>169333</xdr:rowOff>
    </xdr:from>
    <xdr:to>
      <xdr:col>3</xdr:col>
      <xdr:colOff>356447</xdr:colOff>
      <xdr:row>30</xdr:row>
      <xdr:rowOff>89747</xdr:rowOff>
    </xdr:to>
    <xdr:sp macro="" textlink="">
      <xdr:nvSpPr>
        <xdr:cNvPr id="5" name="Rectangle: Rounded Corners 4">
          <a:extLst>
            <a:ext uri="{FF2B5EF4-FFF2-40B4-BE49-F238E27FC236}">
              <a16:creationId xmlns:a16="http://schemas.microsoft.com/office/drawing/2014/main" id="{4D60DB98-91AF-C361-7D05-7B36526D1DD2}"/>
            </a:ext>
          </a:extLst>
        </xdr:cNvPr>
        <xdr:cNvSpPr/>
      </xdr:nvSpPr>
      <xdr:spPr>
        <a:xfrm>
          <a:off x="150707" y="4826000"/>
          <a:ext cx="2034540" cy="85174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193040</xdr:colOff>
      <xdr:row>6</xdr:row>
      <xdr:rowOff>67734</xdr:rowOff>
    </xdr:from>
    <xdr:to>
      <xdr:col>3</xdr:col>
      <xdr:colOff>398780</xdr:colOff>
      <xdr:row>10</xdr:row>
      <xdr:rowOff>180341</xdr:rowOff>
    </xdr:to>
    <xdr:sp macro="" textlink="">
      <xdr:nvSpPr>
        <xdr:cNvPr id="8" name="Rectangle: Rounded Corners 7">
          <a:extLst>
            <a:ext uri="{FF2B5EF4-FFF2-40B4-BE49-F238E27FC236}">
              <a16:creationId xmlns:a16="http://schemas.microsoft.com/office/drawing/2014/main" id="{7B1679EB-3154-9DD8-1A9D-E5827F806808}"/>
            </a:ext>
          </a:extLst>
        </xdr:cNvPr>
        <xdr:cNvSpPr/>
      </xdr:nvSpPr>
      <xdr:spPr>
        <a:xfrm>
          <a:off x="193040" y="1185334"/>
          <a:ext cx="2034540" cy="85767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175260</xdr:colOff>
      <xdr:row>11</xdr:row>
      <xdr:rowOff>59267</xdr:rowOff>
    </xdr:from>
    <xdr:to>
      <xdr:col>3</xdr:col>
      <xdr:colOff>381000</xdr:colOff>
      <xdr:row>15</xdr:row>
      <xdr:rowOff>111760</xdr:rowOff>
    </xdr:to>
    <xdr:sp macro="" textlink="">
      <xdr:nvSpPr>
        <xdr:cNvPr id="9" name="Rectangle: Rounded Corners 8">
          <a:extLst>
            <a:ext uri="{FF2B5EF4-FFF2-40B4-BE49-F238E27FC236}">
              <a16:creationId xmlns:a16="http://schemas.microsoft.com/office/drawing/2014/main" id="{0E713C03-554C-9660-8637-8403563D59A5}"/>
            </a:ext>
          </a:extLst>
        </xdr:cNvPr>
        <xdr:cNvSpPr/>
      </xdr:nvSpPr>
      <xdr:spPr>
        <a:xfrm>
          <a:off x="175260" y="2108200"/>
          <a:ext cx="2034540" cy="79756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184573</xdr:colOff>
      <xdr:row>15</xdr:row>
      <xdr:rowOff>177800</xdr:rowOff>
    </xdr:from>
    <xdr:to>
      <xdr:col>3</xdr:col>
      <xdr:colOff>390313</xdr:colOff>
      <xdr:row>20</xdr:row>
      <xdr:rowOff>88054</xdr:rowOff>
    </xdr:to>
    <xdr:sp macro="" textlink="">
      <xdr:nvSpPr>
        <xdr:cNvPr id="10" name="Rectangle: Rounded Corners 9">
          <a:extLst>
            <a:ext uri="{FF2B5EF4-FFF2-40B4-BE49-F238E27FC236}">
              <a16:creationId xmlns:a16="http://schemas.microsoft.com/office/drawing/2014/main" id="{311C1BEB-65DE-87EB-6697-2A899278B964}"/>
            </a:ext>
          </a:extLst>
        </xdr:cNvPr>
        <xdr:cNvSpPr/>
      </xdr:nvSpPr>
      <xdr:spPr>
        <a:xfrm>
          <a:off x="184573" y="2971800"/>
          <a:ext cx="2034540" cy="84158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157480</xdr:colOff>
      <xdr:row>20</xdr:row>
      <xdr:rowOff>152400</xdr:rowOff>
    </xdr:from>
    <xdr:to>
      <xdr:col>3</xdr:col>
      <xdr:colOff>363220</xdr:colOff>
      <xdr:row>25</xdr:row>
      <xdr:rowOff>84666</xdr:rowOff>
    </xdr:to>
    <xdr:sp macro="" textlink="">
      <xdr:nvSpPr>
        <xdr:cNvPr id="11" name="Rectangle: Rounded Corners 10">
          <a:extLst>
            <a:ext uri="{FF2B5EF4-FFF2-40B4-BE49-F238E27FC236}">
              <a16:creationId xmlns:a16="http://schemas.microsoft.com/office/drawing/2014/main" id="{41867F62-0BBA-31DA-F104-E6B486B71E30}"/>
            </a:ext>
          </a:extLst>
        </xdr:cNvPr>
        <xdr:cNvSpPr/>
      </xdr:nvSpPr>
      <xdr:spPr>
        <a:xfrm>
          <a:off x="157480" y="3877733"/>
          <a:ext cx="2034540" cy="8636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2</xdr:col>
      <xdr:colOff>539366</xdr:colOff>
      <xdr:row>0</xdr:row>
      <xdr:rowOff>83820</xdr:rowOff>
    </xdr:from>
    <xdr:ext cx="184731" cy="258982"/>
    <xdr:sp macro="" textlink="">
      <xdr:nvSpPr>
        <xdr:cNvPr id="12" name="TextBox 11">
          <a:extLst>
            <a:ext uri="{FF2B5EF4-FFF2-40B4-BE49-F238E27FC236}">
              <a16:creationId xmlns:a16="http://schemas.microsoft.com/office/drawing/2014/main" id="{FC880411-474C-B162-86FB-33B9EA7618D8}"/>
            </a:ext>
          </a:extLst>
        </xdr:cNvPr>
        <xdr:cNvSpPr txBox="1"/>
      </xdr:nvSpPr>
      <xdr:spPr>
        <a:xfrm>
          <a:off x="1758566" y="83820"/>
          <a:ext cx="184731" cy="2589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IN" sz="1100" b="1">
            <a:latin typeface="Calisto MT" panose="02040603050505030304" pitchFamily="18" charset="0"/>
          </a:endParaRPr>
        </a:p>
      </xdr:txBody>
    </xdr:sp>
    <xdr:clientData/>
  </xdr:oneCellAnchor>
  <xdr:twoCellAnchor>
    <xdr:from>
      <xdr:col>0</xdr:col>
      <xdr:colOff>0</xdr:colOff>
      <xdr:row>0</xdr:row>
      <xdr:rowOff>106680</xdr:rowOff>
    </xdr:from>
    <xdr:to>
      <xdr:col>3</xdr:col>
      <xdr:colOff>364066</xdr:colOff>
      <xdr:row>2</xdr:row>
      <xdr:rowOff>99060</xdr:rowOff>
    </xdr:to>
    <xdr:sp macro="" textlink="">
      <xdr:nvSpPr>
        <xdr:cNvPr id="20" name="Arrow: Pentagon 19">
          <a:extLst>
            <a:ext uri="{FF2B5EF4-FFF2-40B4-BE49-F238E27FC236}">
              <a16:creationId xmlns:a16="http://schemas.microsoft.com/office/drawing/2014/main" id="{A19D52FE-2442-20C9-E093-08A292C6DF83}"/>
            </a:ext>
          </a:extLst>
        </xdr:cNvPr>
        <xdr:cNvSpPr/>
      </xdr:nvSpPr>
      <xdr:spPr>
        <a:xfrm>
          <a:off x="0" y="106680"/>
          <a:ext cx="2192866" cy="364913"/>
        </a:xfrm>
        <a:prstGeom prst="homePlate">
          <a:avLst>
            <a:gd name="adj" fmla="val 24478"/>
          </a:avLst>
        </a:prstGeom>
        <a:solidFill>
          <a:srgbClr val="1F2D5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59267</xdr:rowOff>
    </xdr:from>
    <xdr:to>
      <xdr:col>2</xdr:col>
      <xdr:colOff>601132</xdr:colOff>
      <xdr:row>5</xdr:row>
      <xdr:rowOff>51647</xdr:rowOff>
    </xdr:to>
    <xdr:sp macro="" textlink="">
      <xdr:nvSpPr>
        <xdr:cNvPr id="21" name="Arrow: Pentagon 20">
          <a:hlinkClick xmlns:r="http://schemas.openxmlformats.org/officeDocument/2006/relationships" r:id="rId1"/>
          <a:extLst>
            <a:ext uri="{FF2B5EF4-FFF2-40B4-BE49-F238E27FC236}">
              <a16:creationId xmlns:a16="http://schemas.microsoft.com/office/drawing/2014/main" id="{B18CD767-0504-ABB2-48C8-614BDCBBABA9}"/>
            </a:ext>
          </a:extLst>
        </xdr:cNvPr>
        <xdr:cNvSpPr/>
      </xdr:nvSpPr>
      <xdr:spPr>
        <a:xfrm>
          <a:off x="0" y="618067"/>
          <a:ext cx="1820332" cy="364913"/>
        </a:xfrm>
        <a:prstGeom prst="homePlate">
          <a:avLst>
            <a:gd name="adj" fmla="val 29118"/>
          </a:avLst>
        </a:prstGeom>
        <a:solidFill>
          <a:srgbClr val="AF2197"/>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463126</xdr:colOff>
      <xdr:row>3</xdr:row>
      <xdr:rowOff>110067</xdr:rowOff>
    </xdr:from>
    <xdr:to>
      <xdr:col>5</xdr:col>
      <xdr:colOff>539326</xdr:colOff>
      <xdr:row>10</xdr:row>
      <xdr:rowOff>16932</xdr:rowOff>
    </xdr:to>
    <xdr:sp macro="" textlink="">
      <xdr:nvSpPr>
        <xdr:cNvPr id="22" name="Rectangle: Rounded Corners 21">
          <a:extLst>
            <a:ext uri="{FF2B5EF4-FFF2-40B4-BE49-F238E27FC236}">
              <a16:creationId xmlns:a16="http://schemas.microsoft.com/office/drawing/2014/main" id="{9D622299-4AC9-131C-0DCE-AF8F2E75923D}"/>
            </a:ext>
          </a:extLst>
        </xdr:cNvPr>
        <xdr:cNvSpPr/>
      </xdr:nvSpPr>
      <xdr:spPr>
        <a:xfrm>
          <a:off x="2291926" y="668867"/>
          <a:ext cx="1295400" cy="1210732"/>
        </a:xfrm>
        <a:prstGeom prst="roundRect">
          <a:avLst>
            <a:gd name="adj" fmla="val 1321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461433</xdr:colOff>
      <xdr:row>10</xdr:row>
      <xdr:rowOff>118533</xdr:rowOff>
    </xdr:from>
    <xdr:to>
      <xdr:col>5</xdr:col>
      <xdr:colOff>537633</xdr:colOff>
      <xdr:row>17</xdr:row>
      <xdr:rowOff>41487</xdr:rowOff>
    </xdr:to>
    <xdr:sp macro="" textlink="">
      <xdr:nvSpPr>
        <xdr:cNvPr id="23" name="Rectangle: Rounded Corners 22">
          <a:extLst>
            <a:ext uri="{FF2B5EF4-FFF2-40B4-BE49-F238E27FC236}">
              <a16:creationId xmlns:a16="http://schemas.microsoft.com/office/drawing/2014/main" id="{E5893021-B9F6-63EE-45CA-8C0532082417}"/>
            </a:ext>
          </a:extLst>
        </xdr:cNvPr>
        <xdr:cNvSpPr/>
      </xdr:nvSpPr>
      <xdr:spPr>
        <a:xfrm>
          <a:off x="2290233" y="1981200"/>
          <a:ext cx="1295400" cy="1226820"/>
        </a:xfrm>
        <a:prstGeom prst="roundRect">
          <a:avLst>
            <a:gd name="adj" fmla="val 1403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521547</xdr:colOff>
      <xdr:row>18</xdr:row>
      <xdr:rowOff>15241</xdr:rowOff>
    </xdr:from>
    <xdr:to>
      <xdr:col>10</xdr:col>
      <xdr:colOff>237067</xdr:colOff>
      <xdr:row>30</xdr:row>
      <xdr:rowOff>160021</xdr:rowOff>
    </xdr:to>
    <xdr:sp macro="" textlink="">
      <xdr:nvSpPr>
        <xdr:cNvPr id="24" name="Rectangle: Rounded Corners 23">
          <a:extLst>
            <a:ext uri="{FF2B5EF4-FFF2-40B4-BE49-F238E27FC236}">
              <a16:creationId xmlns:a16="http://schemas.microsoft.com/office/drawing/2014/main" id="{B4FAB97C-5FEF-EE58-2B8A-2E4F67840F9E}"/>
            </a:ext>
          </a:extLst>
        </xdr:cNvPr>
        <xdr:cNvSpPr/>
      </xdr:nvSpPr>
      <xdr:spPr>
        <a:xfrm>
          <a:off x="2350347" y="3368041"/>
          <a:ext cx="3982720" cy="2379980"/>
        </a:xfrm>
        <a:prstGeom prst="roundRect">
          <a:avLst>
            <a:gd name="adj" fmla="val 12398"/>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17780</xdr:colOff>
      <xdr:row>3</xdr:row>
      <xdr:rowOff>101600</xdr:rowOff>
    </xdr:from>
    <xdr:to>
      <xdr:col>10</xdr:col>
      <xdr:colOff>245534</xdr:colOff>
      <xdr:row>17</xdr:row>
      <xdr:rowOff>72814</xdr:rowOff>
    </xdr:to>
    <xdr:sp macro="" textlink="">
      <xdr:nvSpPr>
        <xdr:cNvPr id="26" name="Rectangle: Rounded Corners 25">
          <a:extLst>
            <a:ext uri="{FF2B5EF4-FFF2-40B4-BE49-F238E27FC236}">
              <a16:creationId xmlns:a16="http://schemas.microsoft.com/office/drawing/2014/main" id="{8A46A0F7-2FC9-ECFF-76A1-865EE23B73F9}"/>
            </a:ext>
          </a:extLst>
        </xdr:cNvPr>
        <xdr:cNvSpPr/>
      </xdr:nvSpPr>
      <xdr:spPr>
        <a:xfrm>
          <a:off x="3675380" y="660400"/>
          <a:ext cx="2666154" cy="2578947"/>
        </a:xfrm>
        <a:prstGeom prst="roundRect">
          <a:avLst>
            <a:gd name="adj" fmla="val 11853"/>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338666</xdr:colOff>
      <xdr:row>3</xdr:row>
      <xdr:rowOff>121075</xdr:rowOff>
    </xdr:from>
    <xdr:to>
      <xdr:col>16</xdr:col>
      <xdr:colOff>558800</xdr:colOff>
      <xdr:row>17</xdr:row>
      <xdr:rowOff>90595</xdr:rowOff>
    </xdr:to>
    <xdr:sp macro="" textlink="">
      <xdr:nvSpPr>
        <xdr:cNvPr id="27" name="Rectangle: Rounded Corners 26">
          <a:extLst>
            <a:ext uri="{FF2B5EF4-FFF2-40B4-BE49-F238E27FC236}">
              <a16:creationId xmlns:a16="http://schemas.microsoft.com/office/drawing/2014/main" id="{D3EE252F-AC43-F42C-448D-377BA44685DF}"/>
            </a:ext>
          </a:extLst>
        </xdr:cNvPr>
        <xdr:cNvSpPr/>
      </xdr:nvSpPr>
      <xdr:spPr>
        <a:xfrm>
          <a:off x="6434666" y="679875"/>
          <a:ext cx="3877734" cy="2577253"/>
        </a:xfrm>
        <a:prstGeom prst="roundRect">
          <a:avLst>
            <a:gd name="adj" fmla="val 7469"/>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321734</xdr:colOff>
      <xdr:row>18</xdr:row>
      <xdr:rowOff>22014</xdr:rowOff>
    </xdr:from>
    <xdr:to>
      <xdr:col>16</xdr:col>
      <xdr:colOff>131234</xdr:colOff>
      <xdr:row>30</xdr:row>
      <xdr:rowOff>166794</xdr:rowOff>
    </xdr:to>
    <xdr:sp macro="" textlink="">
      <xdr:nvSpPr>
        <xdr:cNvPr id="28" name="Rectangle: Rounded Corners 27">
          <a:extLst>
            <a:ext uri="{FF2B5EF4-FFF2-40B4-BE49-F238E27FC236}">
              <a16:creationId xmlns:a16="http://schemas.microsoft.com/office/drawing/2014/main" id="{E08342B2-3A13-2E71-3F3C-7D7DB9778881}"/>
            </a:ext>
          </a:extLst>
        </xdr:cNvPr>
        <xdr:cNvSpPr/>
      </xdr:nvSpPr>
      <xdr:spPr>
        <a:xfrm>
          <a:off x="6417734" y="3374814"/>
          <a:ext cx="3467100" cy="2379980"/>
        </a:xfrm>
        <a:prstGeom prst="roundRect">
          <a:avLst>
            <a:gd name="adj" fmla="val 9196"/>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42333</xdr:colOff>
      <xdr:row>3</xdr:row>
      <xdr:rowOff>127847</xdr:rowOff>
    </xdr:from>
    <xdr:to>
      <xdr:col>22</xdr:col>
      <xdr:colOff>423332</xdr:colOff>
      <xdr:row>17</xdr:row>
      <xdr:rowOff>59267</xdr:rowOff>
    </xdr:to>
    <xdr:sp macro="" textlink="">
      <xdr:nvSpPr>
        <xdr:cNvPr id="29" name="Rectangle: Rounded Corners 28">
          <a:extLst>
            <a:ext uri="{FF2B5EF4-FFF2-40B4-BE49-F238E27FC236}">
              <a16:creationId xmlns:a16="http://schemas.microsoft.com/office/drawing/2014/main" id="{E1D0605D-B931-0390-8623-A7D9745AF105}"/>
            </a:ext>
          </a:extLst>
        </xdr:cNvPr>
        <xdr:cNvSpPr/>
      </xdr:nvSpPr>
      <xdr:spPr>
        <a:xfrm>
          <a:off x="10405533" y="686647"/>
          <a:ext cx="3412066" cy="2539153"/>
        </a:xfrm>
        <a:prstGeom prst="roundRect">
          <a:avLst>
            <a:gd name="adj" fmla="val 10665"/>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237067</xdr:colOff>
      <xdr:row>17</xdr:row>
      <xdr:rowOff>185421</xdr:rowOff>
    </xdr:from>
    <xdr:to>
      <xdr:col>22</xdr:col>
      <xdr:colOff>491066</xdr:colOff>
      <xdr:row>30</xdr:row>
      <xdr:rowOff>166794</xdr:rowOff>
    </xdr:to>
    <xdr:sp macro="" textlink="">
      <xdr:nvSpPr>
        <xdr:cNvPr id="30" name="Rectangle: Rounded Corners 29">
          <a:extLst>
            <a:ext uri="{FF2B5EF4-FFF2-40B4-BE49-F238E27FC236}">
              <a16:creationId xmlns:a16="http://schemas.microsoft.com/office/drawing/2014/main" id="{E71D8AE3-516F-55CE-54D9-D5E135F5E993}"/>
            </a:ext>
          </a:extLst>
        </xdr:cNvPr>
        <xdr:cNvSpPr/>
      </xdr:nvSpPr>
      <xdr:spPr>
        <a:xfrm>
          <a:off x="9990667" y="3351954"/>
          <a:ext cx="3894666" cy="2402840"/>
        </a:xfrm>
        <a:prstGeom prst="roundRect">
          <a:avLst>
            <a:gd name="adj" fmla="val 9267"/>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23</xdr:col>
      <xdr:colOff>16933</xdr:colOff>
      <xdr:row>1</xdr:row>
      <xdr:rowOff>36405</xdr:rowOff>
    </xdr:from>
    <xdr:to>
      <xdr:col>25</xdr:col>
      <xdr:colOff>427567</xdr:colOff>
      <xdr:row>30</xdr:row>
      <xdr:rowOff>177799</xdr:rowOff>
    </xdr:to>
    <xdr:sp macro="" textlink="">
      <xdr:nvSpPr>
        <xdr:cNvPr id="31" name="Rectangle: Rounded Corners 30">
          <a:extLst>
            <a:ext uri="{FF2B5EF4-FFF2-40B4-BE49-F238E27FC236}">
              <a16:creationId xmlns:a16="http://schemas.microsoft.com/office/drawing/2014/main" id="{51CEC2FF-61AB-F9A3-7295-F9BD79B072FE}"/>
            </a:ext>
          </a:extLst>
        </xdr:cNvPr>
        <xdr:cNvSpPr/>
      </xdr:nvSpPr>
      <xdr:spPr>
        <a:xfrm>
          <a:off x="14037733" y="222672"/>
          <a:ext cx="1629834" cy="5543127"/>
        </a:xfrm>
        <a:prstGeom prst="roundRect">
          <a:avLst>
            <a:gd name="adj" fmla="val 6797"/>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474979</xdr:colOff>
      <xdr:row>3</xdr:row>
      <xdr:rowOff>101600</xdr:rowOff>
    </xdr:from>
    <xdr:to>
      <xdr:col>10</xdr:col>
      <xdr:colOff>143933</xdr:colOff>
      <xdr:row>17</xdr:row>
      <xdr:rowOff>84667</xdr:rowOff>
    </xdr:to>
    <xdr:graphicFrame macro="">
      <xdr:nvGraphicFramePr>
        <xdr:cNvPr id="35" name="Chart 34">
          <a:extLst>
            <a:ext uri="{FF2B5EF4-FFF2-40B4-BE49-F238E27FC236}">
              <a16:creationId xmlns:a16="http://schemas.microsoft.com/office/drawing/2014/main" id="{3AD61873-92A5-49B9-B38C-58F438BEA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84669</xdr:colOff>
      <xdr:row>18</xdr:row>
      <xdr:rowOff>76202</xdr:rowOff>
    </xdr:from>
    <xdr:to>
      <xdr:col>22</xdr:col>
      <xdr:colOff>491068</xdr:colOff>
      <xdr:row>31</xdr:row>
      <xdr:rowOff>42334</xdr:rowOff>
    </xdr:to>
    <xdr:graphicFrame macro="">
      <xdr:nvGraphicFramePr>
        <xdr:cNvPr id="37" name="Chart 36">
          <a:extLst>
            <a:ext uri="{FF2B5EF4-FFF2-40B4-BE49-F238E27FC236}">
              <a16:creationId xmlns:a16="http://schemas.microsoft.com/office/drawing/2014/main" id="{31E22714-B251-40C7-8C05-283CEE8AC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389467</xdr:colOff>
      <xdr:row>3</xdr:row>
      <xdr:rowOff>127000</xdr:rowOff>
    </xdr:from>
    <xdr:to>
      <xdr:col>16</xdr:col>
      <xdr:colOff>406399</xdr:colOff>
      <xdr:row>17</xdr:row>
      <xdr:rowOff>143934</xdr:rowOff>
    </xdr:to>
    <xdr:graphicFrame macro="">
      <xdr:nvGraphicFramePr>
        <xdr:cNvPr id="38" name="Chart 37">
          <a:extLst>
            <a:ext uri="{FF2B5EF4-FFF2-40B4-BE49-F238E27FC236}">
              <a16:creationId xmlns:a16="http://schemas.microsoft.com/office/drawing/2014/main" id="{BE4537C9-0104-4EB7-996A-AF1FA6948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601134</xdr:colOff>
      <xdr:row>18</xdr:row>
      <xdr:rowOff>101598</xdr:rowOff>
    </xdr:from>
    <xdr:to>
      <xdr:col>10</xdr:col>
      <xdr:colOff>254000</xdr:colOff>
      <xdr:row>30</xdr:row>
      <xdr:rowOff>93132</xdr:rowOff>
    </xdr:to>
    <xdr:graphicFrame macro="">
      <xdr:nvGraphicFramePr>
        <xdr:cNvPr id="39" name="Chart 38">
          <a:extLst>
            <a:ext uri="{FF2B5EF4-FFF2-40B4-BE49-F238E27FC236}">
              <a16:creationId xmlns:a16="http://schemas.microsoft.com/office/drawing/2014/main" id="{92131A73-2BFE-4020-80ED-FA2D29A96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8466</xdr:colOff>
      <xdr:row>3</xdr:row>
      <xdr:rowOff>68581</xdr:rowOff>
    </xdr:from>
    <xdr:to>
      <xdr:col>22</xdr:col>
      <xdr:colOff>279399</xdr:colOff>
      <xdr:row>17</xdr:row>
      <xdr:rowOff>50801</xdr:rowOff>
    </xdr:to>
    <xdr:graphicFrame macro="">
      <xdr:nvGraphicFramePr>
        <xdr:cNvPr id="41" name="Chart 40">
          <a:extLst>
            <a:ext uri="{FF2B5EF4-FFF2-40B4-BE49-F238E27FC236}">
              <a16:creationId xmlns:a16="http://schemas.microsoft.com/office/drawing/2014/main" id="{A4830F4A-5980-41B4-A247-1A4406CEE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381000</xdr:colOff>
      <xdr:row>18</xdr:row>
      <xdr:rowOff>42334</xdr:rowOff>
    </xdr:from>
    <xdr:to>
      <xdr:col>16</xdr:col>
      <xdr:colOff>16934</xdr:colOff>
      <xdr:row>30</xdr:row>
      <xdr:rowOff>127001</xdr:rowOff>
    </xdr:to>
    <mc:AlternateContent xmlns:mc="http://schemas.openxmlformats.org/markup-compatibility/2006">
      <mc:Choice xmlns:cx1="http://schemas.microsoft.com/office/drawing/2015/9/8/chartex" Requires="cx1">
        <xdr:graphicFrame macro="">
          <xdr:nvGraphicFramePr>
            <xdr:cNvPr id="42" name="Chart 41">
              <a:extLst>
                <a:ext uri="{FF2B5EF4-FFF2-40B4-BE49-F238E27FC236}">
                  <a16:creationId xmlns:a16="http://schemas.microsoft.com/office/drawing/2014/main" id="{8C053F6F-81EC-4438-A354-301C9DC6C7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477000" y="3334174"/>
              <a:ext cx="3293534" cy="22792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446195</xdr:colOff>
      <xdr:row>3</xdr:row>
      <xdr:rowOff>110067</xdr:rowOff>
    </xdr:from>
    <xdr:to>
      <xdr:col>5</xdr:col>
      <xdr:colOff>575735</xdr:colOff>
      <xdr:row>9</xdr:row>
      <xdr:rowOff>152401</xdr:rowOff>
    </xdr:to>
    <xdr:graphicFrame macro="">
      <xdr:nvGraphicFramePr>
        <xdr:cNvPr id="46" name="Chart 45">
          <a:extLst>
            <a:ext uri="{FF2B5EF4-FFF2-40B4-BE49-F238E27FC236}">
              <a16:creationId xmlns:a16="http://schemas.microsoft.com/office/drawing/2014/main" id="{ED0F2305-3CDA-465D-B3B7-EE40398B3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452967</xdr:colOff>
      <xdr:row>10</xdr:row>
      <xdr:rowOff>118533</xdr:rowOff>
    </xdr:from>
    <xdr:to>
      <xdr:col>5</xdr:col>
      <xdr:colOff>508001</xdr:colOff>
      <xdr:row>17</xdr:row>
      <xdr:rowOff>101601</xdr:rowOff>
    </xdr:to>
    <xdr:graphicFrame macro="">
      <xdr:nvGraphicFramePr>
        <xdr:cNvPr id="47" name="Chart 46">
          <a:extLst>
            <a:ext uri="{FF2B5EF4-FFF2-40B4-BE49-F238E27FC236}">
              <a16:creationId xmlns:a16="http://schemas.microsoft.com/office/drawing/2014/main" id="{97403EBA-CF82-4622-8A4A-487C51BAB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23</xdr:col>
      <xdr:colOff>16933</xdr:colOff>
      <xdr:row>6</xdr:row>
      <xdr:rowOff>87205</xdr:rowOff>
    </xdr:from>
    <xdr:to>
      <xdr:col>25</xdr:col>
      <xdr:colOff>397933</xdr:colOff>
      <xdr:row>15</xdr:row>
      <xdr:rowOff>177800</xdr:rowOff>
    </xdr:to>
    <mc:AlternateContent xmlns:mc="http://schemas.openxmlformats.org/markup-compatibility/2006" xmlns:a14="http://schemas.microsoft.com/office/drawing/2010/main">
      <mc:Choice Requires="a14">
        <xdr:graphicFrame macro="">
          <xdr:nvGraphicFramePr>
            <xdr:cNvPr id="48" name="City 2">
              <a:extLst>
                <a:ext uri="{FF2B5EF4-FFF2-40B4-BE49-F238E27FC236}">
                  <a16:creationId xmlns:a16="http://schemas.microsoft.com/office/drawing/2014/main" id="{BD8BE12A-7313-4139-B46D-3BB6198DD4E5}"/>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4020800" y="1204805"/>
              <a:ext cx="1600200" cy="1766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8467</xdr:colOff>
      <xdr:row>16</xdr:row>
      <xdr:rowOff>146471</xdr:rowOff>
    </xdr:from>
    <xdr:to>
      <xdr:col>25</xdr:col>
      <xdr:colOff>414867</xdr:colOff>
      <xdr:row>23</xdr:row>
      <xdr:rowOff>23206</xdr:rowOff>
    </xdr:to>
    <mc:AlternateContent xmlns:mc="http://schemas.openxmlformats.org/markup-compatibility/2006" xmlns:a14="http://schemas.microsoft.com/office/drawing/2010/main">
      <mc:Choice Requires="a14">
        <xdr:graphicFrame macro="">
          <xdr:nvGraphicFramePr>
            <xdr:cNvPr id="49" name="DIVISION 2">
              <a:extLst>
                <a:ext uri="{FF2B5EF4-FFF2-40B4-BE49-F238E27FC236}">
                  <a16:creationId xmlns:a16="http://schemas.microsoft.com/office/drawing/2014/main" id="{ABFE6421-EE36-4ECC-8BDB-6131670A3A9B}"/>
                </a:ext>
              </a:extLst>
            </xdr:cNvPr>
            <xdr:cNvGraphicFramePr/>
          </xdr:nvGraphicFramePr>
          <xdr:xfrm>
            <a:off x="0" y="0"/>
            <a:ext cx="0" cy="0"/>
          </xdr:xfrm>
          <a:graphic>
            <a:graphicData uri="http://schemas.microsoft.com/office/drawing/2010/slicer">
              <sle:slicer xmlns:sle="http://schemas.microsoft.com/office/drawing/2010/slicer" name="DIVISION 2"/>
            </a:graphicData>
          </a:graphic>
        </xdr:graphicFrame>
      </mc:Choice>
      <mc:Fallback xmlns="">
        <xdr:sp macro="" textlink="">
          <xdr:nvSpPr>
            <xdr:cNvPr id="0" name=""/>
            <xdr:cNvSpPr>
              <a:spLocks noTextEdit="1"/>
            </xdr:cNvSpPr>
          </xdr:nvSpPr>
          <xdr:spPr>
            <a:xfrm>
              <a:off x="14012334" y="3126738"/>
              <a:ext cx="1625600" cy="1180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42333</xdr:colOff>
      <xdr:row>23</xdr:row>
      <xdr:rowOff>154939</xdr:rowOff>
    </xdr:from>
    <xdr:to>
      <xdr:col>25</xdr:col>
      <xdr:colOff>372534</xdr:colOff>
      <xdr:row>30</xdr:row>
      <xdr:rowOff>3188</xdr:rowOff>
    </xdr:to>
    <mc:AlternateContent xmlns:mc="http://schemas.openxmlformats.org/markup-compatibility/2006" xmlns:a14="http://schemas.microsoft.com/office/drawing/2010/main">
      <mc:Choice Requires="a14">
        <xdr:graphicFrame macro="">
          <xdr:nvGraphicFramePr>
            <xdr:cNvPr id="50" name="Job Title 2">
              <a:extLst>
                <a:ext uri="{FF2B5EF4-FFF2-40B4-BE49-F238E27FC236}">
                  <a16:creationId xmlns:a16="http://schemas.microsoft.com/office/drawing/2014/main" id="{F4BF316E-4185-4790-8EBF-31D72ED7BEBD}"/>
                </a:ext>
              </a:extLst>
            </xdr:cNvPr>
            <xdr:cNvGraphicFramePr/>
          </xdr:nvGraphicFramePr>
          <xdr:xfrm>
            <a:off x="0" y="0"/>
            <a:ext cx="0" cy="0"/>
          </xdr:xfrm>
          <a:graphic>
            <a:graphicData uri="http://schemas.microsoft.com/office/drawing/2010/slicer">
              <sle:slicer xmlns:sle="http://schemas.microsoft.com/office/drawing/2010/slicer" name="Job Title 2"/>
            </a:graphicData>
          </a:graphic>
        </xdr:graphicFrame>
      </mc:Choice>
      <mc:Fallback xmlns="">
        <xdr:sp macro="" textlink="">
          <xdr:nvSpPr>
            <xdr:cNvPr id="0" name=""/>
            <xdr:cNvSpPr>
              <a:spLocks noTextEdit="1"/>
            </xdr:cNvSpPr>
          </xdr:nvSpPr>
          <xdr:spPr>
            <a:xfrm>
              <a:off x="14046200" y="4439072"/>
              <a:ext cx="1549401" cy="1152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33866</xdr:colOff>
      <xdr:row>1</xdr:row>
      <xdr:rowOff>112604</xdr:rowOff>
    </xdr:from>
    <xdr:to>
      <xdr:col>25</xdr:col>
      <xdr:colOff>454691</xdr:colOff>
      <xdr:row>6</xdr:row>
      <xdr:rowOff>42332</xdr:rowOff>
    </xdr:to>
    <mc:AlternateContent xmlns:mc="http://schemas.openxmlformats.org/markup-compatibility/2006" xmlns:a14="http://schemas.microsoft.com/office/drawing/2010/main">
      <mc:Choice Requires="a14">
        <xdr:graphicFrame macro="">
          <xdr:nvGraphicFramePr>
            <xdr:cNvPr id="51" name="Gender ">
              <a:extLst>
                <a:ext uri="{FF2B5EF4-FFF2-40B4-BE49-F238E27FC236}">
                  <a16:creationId xmlns:a16="http://schemas.microsoft.com/office/drawing/2014/main" id="{5DDE48B3-62C0-444A-9BB6-F807196E5E30}"/>
                </a:ext>
              </a:extLst>
            </xdr:cNvPr>
            <xdr:cNvGraphicFramePr/>
          </xdr:nvGraphicFramePr>
          <xdr:xfrm>
            <a:off x="0" y="0"/>
            <a:ext cx="0" cy="0"/>
          </xdr:xfrm>
          <a:graphic>
            <a:graphicData uri="http://schemas.microsoft.com/office/drawing/2010/slicer">
              <sle:slicer xmlns:sle="http://schemas.microsoft.com/office/drawing/2010/slicer" name="Gender "/>
            </a:graphicData>
          </a:graphic>
        </xdr:graphicFrame>
      </mc:Choice>
      <mc:Fallback xmlns="">
        <xdr:sp macro="" textlink="">
          <xdr:nvSpPr>
            <xdr:cNvPr id="0" name=""/>
            <xdr:cNvSpPr>
              <a:spLocks noTextEdit="1"/>
            </xdr:cNvSpPr>
          </xdr:nvSpPr>
          <xdr:spPr>
            <a:xfrm>
              <a:off x="14037733" y="298871"/>
              <a:ext cx="1640025" cy="861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228600</xdr:colOff>
      <xdr:row>6</xdr:row>
      <xdr:rowOff>135467</xdr:rowOff>
    </xdr:from>
    <xdr:ext cx="1522148" cy="267958"/>
    <xdr:sp macro="" textlink="">
      <xdr:nvSpPr>
        <xdr:cNvPr id="55" name="TextBox 54">
          <a:extLst>
            <a:ext uri="{FF2B5EF4-FFF2-40B4-BE49-F238E27FC236}">
              <a16:creationId xmlns:a16="http://schemas.microsoft.com/office/drawing/2014/main" id="{95B9A25D-C26B-15B4-0613-3955531BBD03}"/>
            </a:ext>
          </a:extLst>
        </xdr:cNvPr>
        <xdr:cNvSpPr txBox="1"/>
      </xdr:nvSpPr>
      <xdr:spPr>
        <a:xfrm>
          <a:off x="228600" y="1253067"/>
          <a:ext cx="1522148" cy="267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1F2D50"/>
              </a:solidFill>
              <a:latin typeface="Eras Medium ITC" panose="020B0602030504020804" pitchFamily="34" charset="0"/>
            </a:rPr>
            <a:t>TOTAL EMPLOYEES</a:t>
          </a:r>
        </a:p>
      </xdr:txBody>
    </xdr:sp>
    <xdr:clientData/>
  </xdr:oneCellAnchor>
  <xdr:oneCellAnchor>
    <xdr:from>
      <xdr:col>0</xdr:col>
      <xdr:colOff>220133</xdr:colOff>
      <xdr:row>11</xdr:row>
      <xdr:rowOff>118534</xdr:rowOff>
    </xdr:from>
    <xdr:ext cx="1889876" cy="267958"/>
    <xdr:sp macro="" textlink="">
      <xdr:nvSpPr>
        <xdr:cNvPr id="56" name="TextBox 55">
          <a:extLst>
            <a:ext uri="{FF2B5EF4-FFF2-40B4-BE49-F238E27FC236}">
              <a16:creationId xmlns:a16="http://schemas.microsoft.com/office/drawing/2014/main" id="{A80E98D1-2CC4-30FD-E3E5-F9A81BF0CF40}"/>
            </a:ext>
          </a:extLst>
        </xdr:cNvPr>
        <xdr:cNvSpPr txBox="1"/>
      </xdr:nvSpPr>
      <xdr:spPr>
        <a:xfrm>
          <a:off x="220133" y="2167467"/>
          <a:ext cx="1889876" cy="267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1F2D50"/>
              </a:solidFill>
              <a:latin typeface="Eras Medium ITC" panose="020B0602030504020804" pitchFamily="34" charset="0"/>
            </a:rPr>
            <a:t>TOTAL WORKED</a:t>
          </a:r>
          <a:r>
            <a:rPr lang="en-IN" sz="1200" b="1" baseline="0">
              <a:solidFill>
                <a:srgbClr val="1F2D50"/>
              </a:solidFill>
              <a:latin typeface="Eras Medium ITC" panose="020B0602030504020804" pitchFamily="34" charset="0"/>
            </a:rPr>
            <a:t> HOURS</a:t>
          </a:r>
          <a:endParaRPr lang="en-IN" sz="1200" b="1">
            <a:solidFill>
              <a:srgbClr val="1F2D50"/>
            </a:solidFill>
            <a:latin typeface="Eras Medium ITC" panose="020B0602030504020804" pitchFamily="34" charset="0"/>
          </a:endParaRPr>
        </a:p>
      </xdr:txBody>
    </xdr:sp>
    <xdr:clientData/>
  </xdr:oneCellAnchor>
  <xdr:oneCellAnchor>
    <xdr:from>
      <xdr:col>0</xdr:col>
      <xdr:colOff>211667</xdr:colOff>
      <xdr:row>16</xdr:row>
      <xdr:rowOff>59266</xdr:rowOff>
    </xdr:from>
    <xdr:ext cx="1938864" cy="267958"/>
    <xdr:sp macro="" textlink="">
      <xdr:nvSpPr>
        <xdr:cNvPr id="57" name="TextBox 56">
          <a:extLst>
            <a:ext uri="{FF2B5EF4-FFF2-40B4-BE49-F238E27FC236}">
              <a16:creationId xmlns:a16="http://schemas.microsoft.com/office/drawing/2014/main" id="{798ACAFF-7BFE-8862-9B50-CE01121FD026}"/>
            </a:ext>
          </a:extLst>
        </xdr:cNvPr>
        <xdr:cNvSpPr txBox="1"/>
      </xdr:nvSpPr>
      <xdr:spPr>
        <a:xfrm>
          <a:off x="211667" y="3039533"/>
          <a:ext cx="1938864" cy="267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1F2D50"/>
              </a:solidFill>
              <a:latin typeface="Eras Medium ITC" panose="020B0602030504020804" pitchFamily="34" charset="0"/>
            </a:rPr>
            <a:t>TOTAL PLANNED</a:t>
          </a:r>
          <a:r>
            <a:rPr lang="en-IN" sz="1200" b="1" baseline="0">
              <a:solidFill>
                <a:srgbClr val="1F2D50"/>
              </a:solidFill>
              <a:latin typeface="Eras Medium ITC" panose="020B0602030504020804" pitchFamily="34" charset="0"/>
            </a:rPr>
            <a:t> HOURS</a:t>
          </a:r>
          <a:endParaRPr lang="en-IN" sz="1200" b="1">
            <a:solidFill>
              <a:srgbClr val="1F2D50"/>
            </a:solidFill>
            <a:latin typeface="Eras Medium ITC" panose="020B0602030504020804" pitchFamily="34" charset="0"/>
          </a:endParaRPr>
        </a:p>
      </xdr:txBody>
    </xdr:sp>
    <xdr:clientData/>
  </xdr:oneCellAnchor>
  <xdr:oneCellAnchor>
    <xdr:from>
      <xdr:col>0</xdr:col>
      <xdr:colOff>169334</xdr:colOff>
      <xdr:row>21</xdr:row>
      <xdr:rowOff>42333</xdr:rowOff>
    </xdr:from>
    <xdr:ext cx="2016578" cy="267958"/>
    <xdr:sp macro="" textlink="">
      <xdr:nvSpPr>
        <xdr:cNvPr id="58" name="TextBox 57">
          <a:extLst>
            <a:ext uri="{FF2B5EF4-FFF2-40B4-BE49-F238E27FC236}">
              <a16:creationId xmlns:a16="http://schemas.microsoft.com/office/drawing/2014/main" id="{D6C392EC-2DA7-1C0A-8C21-97F3F1DA960B}"/>
            </a:ext>
          </a:extLst>
        </xdr:cNvPr>
        <xdr:cNvSpPr txBox="1"/>
      </xdr:nvSpPr>
      <xdr:spPr>
        <a:xfrm>
          <a:off x="169334" y="3953933"/>
          <a:ext cx="2016578" cy="267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1F2D50"/>
              </a:solidFill>
              <a:latin typeface="Eras Medium ITC" panose="020B0602030504020804" pitchFamily="34" charset="0"/>
            </a:rPr>
            <a:t>TOTAL OVER</a:t>
          </a:r>
          <a:r>
            <a:rPr lang="en-IN" sz="1200" b="1" baseline="0">
              <a:solidFill>
                <a:srgbClr val="1F2D50"/>
              </a:solidFill>
              <a:latin typeface="Eras Medium ITC" panose="020B0602030504020804" pitchFamily="34" charset="0"/>
            </a:rPr>
            <a:t> TIME HOURS</a:t>
          </a:r>
          <a:endParaRPr lang="en-IN" sz="1200" b="1">
            <a:solidFill>
              <a:srgbClr val="1F2D50"/>
            </a:solidFill>
            <a:latin typeface="Eras Medium ITC" panose="020B0602030504020804" pitchFamily="34" charset="0"/>
          </a:endParaRPr>
        </a:p>
      </xdr:txBody>
    </xdr:sp>
    <xdr:clientData/>
  </xdr:oneCellAnchor>
  <xdr:oneCellAnchor>
    <xdr:from>
      <xdr:col>0</xdr:col>
      <xdr:colOff>220134</xdr:colOff>
      <xdr:row>26</xdr:row>
      <xdr:rowOff>33866</xdr:rowOff>
    </xdr:from>
    <xdr:ext cx="1724062" cy="267958"/>
    <xdr:sp macro="" textlink="">
      <xdr:nvSpPr>
        <xdr:cNvPr id="59" name="TextBox 58">
          <a:extLst>
            <a:ext uri="{FF2B5EF4-FFF2-40B4-BE49-F238E27FC236}">
              <a16:creationId xmlns:a16="http://schemas.microsoft.com/office/drawing/2014/main" id="{77CE1E1E-2DCE-FAC1-2B71-99632F754F18}"/>
            </a:ext>
          </a:extLst>
        </xdr:cNvPr>
        <xdr:cNvSpPr txBox="1"/>
      </xdr:nvSpPr>
      <xdr:spPr>
        <a:xfrm>
          <a:off x="220134" y="4876799"/>
          <a:ext cx="1724062" cy="2679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1F2D50"/>
              </a:solidFill>
              <a:latin typeface="Eras Medium ITC" panose="020B0602030504020804" pitchFamily="34" charset="0"/>
            </a:rPr>
            <a:t>AVERAGE</a:t>
          </a:r>
          <a:r>
            <a:rPr lang="en-IN" sz="1200" b="1" baseline="0">
              <a:solidFill>
                <a:srgbClr val="1F2D50"/>
              </a:solidFill>
              <a:latin typeface="Eras Medium ITC" panose="020B0602030504020804" pitchFamily="34" charset="0"/>
            </a:rPr>
            <a:t> EFFICIENCY</a:t>
          </a:r>
          <a:endParaRPr lang="en-IN" sz="1200" b="1">
            <a:solidFill>
              <a:srgbClr val="1F2D50"/>
            </a:solidFill>
            <a:latin typeface="Eras Medium ITC" panose="020B0602030504020804" pitchFamily="34" charset="0"/>
          </a:endParaRPr>
        </a:p>
      </xdr:txBody>
    </xdr:sp>
    <xdr:clientData/>
  </xdr:oneCellAnchor>
  <xdr:oneCellAnchor>
    <xdr:from>
      <xdr:col>0</xdr:col>
      <xdr:colOff>431798</xdr:colOff>
      <xdr:row>8</xdr:row>
      <xdr:rowOff>33868</xdr:rowOff>
    </xdr:from>
    <xdr:ext cx="679032" cy="349198"/>
    <xdr:sp macro="" textlink="table!AJ5">
      <xdr:nvSpPr>
        <xdr:cNvPr id="60" name="TextBox 59">
          <a:extLst>
            <a:ext uri="{FF2B5EF4-FFF2-40B4-BE49-F238E27FC236}">
              <a16:creationId xmlns:a16="http://schemas.microsoft.com/office/drawing/2014/main" id="{90CB2958-219B-654D-BC7E-E382D3CA2FCD}"/>
            </a:ext>
          </a:extLst>
        </xdr:cNvPr>
        <xdr:cNvSpPr txBox="1"/>
      </xdr:nvSpPr>
      <xdr:spPr>
        <a:xfrm>
          <a:off x="431798" y="1524001"/>
          <a:ext cx="679032" cy="349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E14168F-CC96-4E6E-AAD8-DD86773799E7}" type="TxLink">
            <a:rPr lang="en-US" sz="1800" b="1" i="0" u="none" strike="noStrike">
              <a:solidFill>
                <a:srgbClr val="AF2197"/>
              </a:solidFill>
              <a:latin typeface="Copperplate Gothic Bold" panose="020E0705020206020404" pitchFamily="34" charset="0"/>
            </a:rPr>
            <a:pPr/>
            <a:t>252</a:t>
          </a:fld>
          <a:endParaRPr lang="en-IN" sz="1800" b="1">
            <a:solidFill>
              <a:srgbClr val="AF2197"/>
            </a:solidFill>
            <a:latin typeface="Copperplate Gothic Bold" panose="020E0705020206020404" pitchFamily="34" charset="0"/>
          </a:endParaRPr>
        </a:p>
      </xdr:txBody>
    </xdr:sp>
    <xdr:clientData/>
  </xdr:oneCellAnchor>
  <xdr:oneCellAnchor>
    <xdr:from>
      <xdr:col>0</xdr:col>
      <xdr:colOff>364066</xdr:colOff>
      <xdr:row>13</xdr:row>
      <xdr:rowOff>1</xdr:rowOff>
    </xdr:from>
    <xdr:ext cx="1173398" cy="349198"/>
    <xdr:sp macro="" textlink="table!AK5">
      <xdr:nvSpPr>
        <xdr:cNvPr id="61" name="TextBox 60">
          <a:extLst>
            <a:ext uri="{FF2B5EF4-FFF2-40B4-BE49-F238E27FC236}">
              <a16:creationId xmlns:a16="http://schemas.microsoft.com/office/drawing/2014/main" id="{10008A21-9D98-9689-830E-F1E26ABDDE54}"/>
            </a:ext>
          </a:extLst>
        </xdr:cNvPr>
        <xdr:cNvSpPr txBox="1"/>
      </xdr:nvSpPr>
      <xdr:spPr>
        <a:xfrm>
          <a:off x="364066" y="2421468"/>
          <a:ext cx="1173398" cy="349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E0BE4C5-F2B7-40ED-9CFF-6859B6A14250}" type="TxLink">
            <a:rPr lang="en-US" sz="1800" b="1" i="0" u="none" strike="noStrike">
              <a:solidFill>
                <a:srgbClr val="AF2197"/>
              </a:solidFill>
              <a:latin typeface="Copperplate Gothic Bold" panose="020E0705020206020404" pitchFamily="34" charset="0"/>
              <a:ea typeface="+mn-ea"/>
              <a:cs typeface="+mn-cs"/>
            </a:rPr>
            <a:pPr marL="0" indent="0"/>
            <a:t>368148</a:t>
          </a:fld>
          <a:endParaRPr lang="en-IN" sz="1800" b="1" i="0" u="none" strike="noStrike">
            <a:solidFill>
              <a:srgbClr val="AF2197"/>
            </a:solidFill>
            <a:latin typeface="Copperplate Gothic Bold" panose="020E0705020206020404" pitchFamily="34" charset="0"/>
            <a:ea typeface="+mn-ea"/>
            <a:cs typeface="+mn-cs"/>
          </a:endParaRPr>
        </a:p>
      </xdr:txBody>
    </xdr:sp>
    <xdr:clientData/>
  </xdr:oneCellAnchor>
  <xdr:oneCellAnchor>
    <xdr:from>
      <xdr:col>0</xdr:col>
      <xdr:colOff>296332</xdr:colOff>
      <xdr:row>17</xdr:row>
      <xdr:rowOff>152402</xdr:rowOff>
    </xdr:from>
    <xdr:ext cx="1409104" cy="349198"/>
    <xdr:sp macro="" textlink="table!AL5">
      <xdr:nvSpPr>
        <xdr:cNvPr id="62" name="TextBox 61">
          <a:extLst>
            <a:ext uri="{FF2B5EF4-FFF2-40B4-BE49-F238E27FC236}">
              <a16:creationId xmlns:a16="http://schemas.microsoft.com/office/drawing/2014/main" id="{131C1231-BB47-9C9A-6654-54F00CD2B5EF}"/>
            </a:ext>
          </a:extLst>
        </xdr:cNvPr>
        <xdr:cNvSpPr txBox="1"/>
      </xdr:nvSpPr>
      <xdr:spPr>
        <a:xfrm>
          <a:off x="296332" y="3318935"/>
          <a:ext cx="1409104" cy="349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78DDE6AD-8FD8-46C9-A829-895AF2DD7B82}" type="TxLink">
            <a:rPr lang="en-US" sz="1800" b="1" i="0" u="none" strike="noStrike">
              <a:solidFill>
                <a:srgbClr val="AF2197"/>
              </a:solidFill>
              <a:latin typeface="Copperplate Gothic Bold" panose="020E0705020206020404" pitchFamily="34" charset="0"/>
              <a:ea typeface="+mn-ea"/>
              <a:cs typeface="+mn-cs"/>
            </a:rPr>
            <a:pPr marL="0" indent="0"/>
            <a:t>351304.8</a:t>
          </a:fld>
          <a:endParaRPr lang="en-IN" sz="1800" b="1" i="0" u="none" strike="noStrike">
            <a:solidFill>
              <a:srgbClr val="AF2197"/>
            </a:solidFill>
            <a:latin typeface="Copperplate Gothic Bold" panose="020E0705020206020404" pitchFamily="34" charset="0"/>
            <a:ea typeface="+mn-ea"/>
            <a:cs typeface="+mn-cs"/>
          </a:endParaRPr>
        </a:p>
      </xdr:txBody>
    </xdr:sp>
    <xdr:clientData/>
  </xdr:oneCellAnchor>
  <xdr:oneCellAnchor>
    <xdr:from>
      <xdr:col>0</xdr:col>
      <xdr:colOff>287865</xdr:colOff>
      <xdr:row>22</xdr:row>
      <xdr:rowOff>127001</xdr:rowOff>
    </xdr:from>
    <xdr:ext cx="1008609" cy="349198"/>
    <xdr:sp macro="" textlink="table!AM5">
      <xdr:nvSpPr>
        <xdr:cNvPr id="63" name="TextBox 62">
          <a:extLst>
            <a:ext uri="{FF2B5EF4-FFF2-40B4-BE49-F238E27FC236}">
              <a16:creationId xmlns:a16="http://schemas.microsoft.com/office/drawing/2014/main" id="{C9600446-7B4C-9F1D-1E45-9B978FDD6E05}"/>
            </a:ext>
          </a:extLst>
        </xdr:cNvPr>
        <xdr:cNvSpPr txBox="1"/>
      </xdr:nvSpPr>
      <xdr:spPr>
        <a:xfrm>
          <a:off x="287865" y="4224868"/>
          <a:ext cx="1008609" cy="349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3EF0C317-D99A-4EAD-9A01-F9DBE9DA6A4A}" type="TxLink">
            <a:rPr lang="en-US" sz="1800" b="1" i="0" u="none" strike="noStrike">
              <a:solidFill>
                <a:srgbClr val="AF2197"/>
              </a:solidFill>
              <a:latin typeface="Copperplate Gothic Bold" panose="020E0705020206020404" pitchFamily="34" charset="0"/>
              <a:ea typeface="+mn-ea"/>
              <a:cs typeface="+mn-cs"/>
            </a:rPr>
            <a:pPr marL="0" indent="0"/>
            <a:t>21218</a:t>
          </a:fld>
          <a:endParaRPr lang="en-IN" sz="1800" b="1" i="0" u="none" strike="noStrike">
            <a:solidFill>
              <a:srgbClr val="AF2197"/>
            </a:solidFill>
            <a:latin typeface="Copperplate Gothic Bold" panose="020E0705020206020404" pitchFamily="34" charset="0"/>
            <a:ea typeface="+mn-ea"/>
            <a:cs typeface="+mn-cs"/>
          </a:endParaRPr>
        </a:p>
      </xdr:txBody>
    </xdr:sp>
    <xdr:clientData/>
  </xdr:oneCellAnchor>
  <xdr:oneCellAnchor>
    <xdr:from>
      <xdr:col>0</xdr:col>
      <xdr:colOff>237064</xdr:colOff>
      <xdr:row>27</xdr:row>
      <xdr:rowOff>93135</xdr:rowOff>
    </xdr:from>
    <xdr:ext cx="931335" cy="349198"/>
    <xdr:sp macro="" textlink="table!AN5">
      <xdr:nvSpPr>
        <xdr:cNvPr id="64" name="TextBox 63">
          <a:extLst>
            <a:ext uri="{FF2B5EF4-FFF2-40B4-BE49-F238E27FC236}">
              <a16:creationId xmlns:a16="http://schemas.microsoft.com/office/drawing/2014/main" id="{8D263C51-4B55-0E1D-9EE5-82B5C255946C}"/>
            </a:ext>
          </a:extLst>
        </xdr:cNvPr>
        <xdr:cNvSpPr txBox="1"/>
      </xdr:nvSpPr>
      <xdr:spPr>
        <a:xfrm>
          <a:off x="237064" y="5122335"/>
          <a:ext cx="931335" cy="349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4E60762-F5D8-4BC7-8852-83C5EEBB2C34}" type="TxLink">
            <a:rPr lang="en-US" sz="1800" b="1" i="0" u="none" strike="noStrike">
              <a:solidFill>
                <a:srgbClr val="AF2197"/>
              </a:solidFill>
              <a:latin typeface="Copperplate Gothic Bold" panose="020E0705020206020404" pitchFamily="34" charset="0"/>
              <a:ea typeface="+mn-ea"/>
              <a:cs typeface="+mn-cs"/>
            </a:rPr>
            <a:pPr marL="0" indent="0"/>
            <a:t>105%</a:t>
          </a:fld>
          <a:endParaRPr lang="en-IN" sz="1800" b="1" i="0" u="none" strike="noStrike">
            <a:solidFill>
              <a:srgbClr val="AF2197"/>
            </a:solidFill>
            <a:latin typeface="Copperplate Gothic Bold" panose="020E0705020206020404" pitchFamily="34" charset="0"/>
            <a:ea typeface="+mn-ea"/>
            <a:cs typeface="+mn-cs"/>
          </a:endParaRPr>
        </a:p>
      </xdr:txBody>
    </xdr:sp>
    <xdr:clientData/>
  </xdr:oneCellAnchor>
  <xdr:twoCellAnchor>
    <xdr:from>
      <xdr:col>3</xdr:col>
      <xdr:colOff>482600</xdr:colOff>
      <xdr:row>0</xdr:row>
      <xdr:rowOff>84667</xdr:rowOff>
    </xdr:from>
    <xdr:to>
      <xdr:col>22</xdr:col>
      <xdr:colOff>541866</xdr:colOff>
      <xdr:row>3</xdr:row>
      <xdr:rowOff>8469</xdr:rowOff>
    </xdr:to>
    <xdr:sp macro="" textlink="">
      <xdr:nvSpPr>
        <xdr:cNvPr id="65" name="Rectangle: Rounded Corners 64">
          <a:extLst>
            <a:ext uri="{FF2B5EF4-FFF2-40B4-BE49-F238E27FC236}">
              <a16:creationId xmlns:a16="http://schemas.microsoft.com/office/drawing/2014/main" id="{2D432A6B-4716-C543-D7FC-FC35ED09E036}"/>
            </a:ext>
          </a:extLst>
        </xdr:cNvPr>
        <xdr:cNvSpPr/>
      </xdr:nvSpPr>
      <xdr:spPr>
        <a:xfrm>
          <a:off x="2311400" y="84667"/>
          <a:ext cx="11624733" cy="482602"/>
        </a:xfrm>
        <a:prstGeom prst="roundRect">
          <a:avLst>
            <a:gd name="adj" fmla="val 50000"/>
          </a:avLst>
        </a:prstGeom>
        <a:solidFill>
          <a:srgbClr val="1F2D5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7</xdr:col>
      <xdr:colOff>584200</xdr:colOff>
      <xdr:row>0</xdr:row>
      <xdr:rowOff>135466</xdr:rowOff>
    </xdr:from>
    <xdr:ext cx="7145866" cy="359137"/>
    <xdr:sp macro="" textlink="">
      <xdr:nvSpPr>
        <xdr:cNvPr id="66" name="TextBox 65">
          <a:extLst>
            <a:ext uri="{FF2B5EF4-FFF2-40B4-BE49-F238E27FC236}">
              <a16:creationId xmlns:a16="http://schemas.microsoft.com/office/drawing/2014/main" id="{8593D5D6-57F5-B649-8E88-A69DD1CCB314}"/>
            </a:ext>
          </a:extLst>
        </xdr:cNvPr>
        <xdr:cNvSpPr txBox="1"/>
      </xdr:nvSpPr>
      <xdr:spPr>
        <a:xfrm>
          <a:off x="4851400" y="135466"/>
          <a:ext cx="7145866" cy="359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bg1"/>
              </a:solidFill>
              <a:latin typeface="PMingLiU-ExtB" panose="02020500000000000000" pitchFamily="18" charset="-120"/>
              <a:ea typeface="PMingLiU-ExtB" panose="02020500000000000000" pitchFamily="18" charset="-120"/>
              <a:cs typeface="Cascadia Mono SemiLight" panose="020B0609020000020004" pitchFamily="49" charset="0"/>
            </a:rPr>
            <a:t>WORKFORCE EFFICIENCY </a:t>
          </a:r>
          <a:r>
            <a:rPr lang="en-IN" sz="1600" b="1">
              <a:solidFill>
                <a:srgbClr val="AF2197"/>
              </a:solidFill>
              <a:latin typeface="PMingLiU-ExtB" panose="02020500000000000000" pitchFamily="18" charset="-120"/>
              <a:ea typeface="PMingLiU-ExtB" panose="02020500000000000000" pitchFamily="18" charset="-120"/>
              <a:cs typeface="Cascadia Mono SemiLight" panose="020B0609020000020004" pitchFamily="49" charset="0"/>
            </a:rPr>
            <a:t>AND</a:t>
          </a:r>
          <a:r>
            <a:rPr lang="en-IN" sz="1600" b="1">
              <a:solidFill>
                <a:srgbClr val="CBE290"/>
              </a:solidFill>
              <a:latin typeface="PMingLiU-ExtB" panose="02020500000000000000" pitchFamily="18" charset="-120"/>
              <a:ea typeface="PMingLiU-ExtB" panose="02020500000000000000" pitchFamily="18" charset="-120"/>
              <a:cs typeface="Cascadia Mono SemiLight" panose="020B0609020000020004" pitchFamily="49" charset="0"/>
            </a:rPr>
            <a:t> </a:t>
          </a:r>
          <a:r>
            <a:rPr lang="en-IN" sz="1600" b="1">
              <a:solidFill>
                <a:schemeClr val="bg1"/>
              </a:solidFill>
              <a:latin typeface="PMingLiU-ExtB" panose="02020500000000000000" pitchFamily="18" charset="-120"/>
              <a:ea typeface="PMingLiU-ExtB" panose="02020500000000000000" pitchFamily="18" charset="-120"/>
              <a:cs typeface="Cascadia Mono SemiLight" panose="020B0609020000020004" pitchFamily="49" charset="0"/>
            </a:rPr>
            <a:t>PRODUCTION PERFORMANCE </a:t>
          </a:r>
          <a:r>
            <a:rPr lang="en-IN" sz="1600" b="1">
              <a:solidFill>
                <a:srgbClr val="AF2197"/>
              </a:solidFill>
              <a:latin typeface="PMingLiU-ExtB" panose="02020500000000000000" pitchFamily="18" charset="-120"/>
              <a:ea typeface="PMingLiU-ExtB" panose="02020500000000000000" pitchFamily="18" charset="-120"/>
              <a:cs typeface="Cascadia Mono SemiLight" panose="020B0609020000020004" pitchFamily="49" charset="0"/>
            </a:rPr>
            <a:t>DASHBOARD</a:t>
          </a:r>
        </a:p>
      </xdr:txBody>
    </xdr:sp>
    <xdr:clientData/>
  </xdr:oneCellAnchor>
  <xdr:oneCellAnchor>
    <xdr:from>
      <xdr:col>0</xdr:col>
      <xdr:colOff>118534</xdr:colOff>
      <xdr:row>0</xdr:row>
      <xdr:rowOff>169334</xdr:rowOff>
    </xdr:from>
    <xdr:ext cx="938975" cy="264560"/>
    <xdr:sp macro="" textlink="">
      <xdr:nvSpPr>
        <xdr:cNvPr id="67" name="TextBox 66">
          <a:hlinkClick xmlns:r="http://schemas.openxmlformats.org/officeDocument/2006/relationships" r:id="rId10"/>
          <a:extLst>
            <a:ext uri="{FF2B5EF4-FFF2-40B4-BE49-F238E27FC236}">
              <a16:creationId xmlns:a16="http://schemas.microsoft.com/office/drawing/2014/main" id="{FEC10C83-161E-5557-8010-34FE0403DC88}"/>
            </a:ext>
          </a:extLst>
        </xdr:cNvPr>
        <xdr:cNvSpPr txBox="1"/>
      </xdr:nvSpPr>
      <xdr:spPr>
        <a:xfrm>
          <a:off x="118534" y="169334"/>
          <a:ext cx="9389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CBE290"/>
              </a:solidFill>
              <a:latin typeface="Cascadia Mono SemiLight" panose="020B0609020000020004" pitchFamily="49" charset="0"/>
              <a:ea typeface="Cascadia Mono SemiLight" panose="020B0609020000020004" pitchFamily="49" charset="0"/>
              <a:cs typeface="Cascadia Mono SemiLight" panose="020B0609020000020004" pitchFamily="49" charset="0"/>
            </a:rPr>
            <a:t>DASHBOARD</a:t>
          </a:r>
        </a:p>
      </xdr:txBody>
    </xdr:sp>
    <xdr:clientData/>
  </xdr:oneCellAnchor>
  <xdr:oneCellAnchor>
    <xdr:from>
      <xdr:col>0</xdr:col>
      <xdr:colOff>118534</xdr:colOff>
      <xdr:row>3</xdr:row>
      <xdr:rowOff>101601</xdr:rowOff>
    </xdr:from>
    <xdr:ext cx="1026948" cy="300980"/>
    <xdr:sp macro="" textlink="">
      <xdr:nvSpPr>
        <xdr:cNvPr id="68" name="TextBox 67">
          <a:hlinkClick xmlns:r="http://schemas.openxmlformats.org/officeDocument/2006/relationships" r:id="rId1"/>
          <a:extLst>
            <a:ext uri="{FF2B5EF4-FFF2-40B4-BE49-F238E27FC236}">
              <a16:creationId xmlns:a16="http://schemas.microsoft.com/office/drawing/2014/main" id="{BC3D0723-E668-2DC5-F6A5-5C3F8B6D34DA}"/>
            </a:ext>
          </a:extLst>
        </xdr:cNvPr>
        <xdr:cNvSpPr txBox="1"/>
      </xdr:nvSpPr>
      <xdr:spPr>
        <a:xfrm>
          <a:off x="118534" y="660401"/>
          <a:ext cx="1026948" cy="30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latin typeface="Cascadia Mono SemiLight" panose="020B0609020000020004" pitchFamily="49" charset="0"/>
              <a:ea typeface="Cascadia Mono SemiLight" panose="020B0609020000020004" pitchFamily="49" charset="0"/>
              <a:cs typeface="Cascadia Mono SemiLight" panose="020B0609020000020004" pitchFamily="49" charset="0"/>
            </a:rPr>
            <a:t>HOMEPAGE</a:t>
          </a:r>
        </a:p>
      </xdr:txBody>
    </xdr:sp>
    <xdr:clientData/>
  </xdr:oneCellAnchor>
  <xdr:twoCellAnchor editAs="oneCell">
    <xdr:from>
      <xdr:col>4</xdr:col>
      <xdr:colOff>262467</xdr:colOff>
      <xdr:row>6</xdr:row>
      <xdr:rowOff>1</xdr:rowOff>
    </xdr:from>
    <xdr:to>
      <xdr:col>5</xdr:col>
      <xdr:colOff>211667</xdr:colOff>
      <xdr:row>8</xdr:row>
      <xdr:rowOff>141616</xdr:rowOff>
    </xdr:to>
    <xdr:pic>
      <xdr:nvPicPr>
        <xdr:cNvPr id="70" name="Picture 69">
          <a:extLst>
            <a:ext uri="{FF2B5EF4-FFF2-40B4-BE49-F238E27FC236}">
              <a16:creationId xmlns:a16="http://schemas.microsoft.com/office/drawing/2014/main" id="{A355472E-3345-7D71-D8CA-E180B3D98934}"/>
            </a:ext>
          </a:extLst>
        </xdr:cNvPr>
        <xdr:cNvPicPr>
          <a:picLocks noChangeAspect="1"/>
        </xdr:cNvPicPr>
      </xdr:nvPicPr>
      <xdr:blipFill rotWithShape="1">
        <a:blip xmlns:r="http://schemas.openxmlformats.org/officeDocument/2006/relationships" r:embed="rId11" cstate="print">
          <a:extLst>
            <a:ext uri="{BEBA8EAE-BF5A-486C-A8C5-ECC9F3942E4B}">
              <a14:imgProps xmlns:a14="http://schemas.microsoft.com/office/drawing/2010/main">
                <a14:imgLayer r:embed="rId12">
                  <a14:imgEffect>
                    <a14:backgroundRemoval t="7752" b="96899" l="1859" r="46097">
                      <a14:foregroundMark x1="11524" y1="89922" x2="11524" y2="89922"/>
                      <a14:foregroundMark x1="2230" y1="71318" x2="2230" y2="71318"/>
                      <a14:foregroundMark x1="10781" y1="91473" x2="10781" y2="91473"/>
                      <a14:foregroundMark x1="22677" y1="88372" x2="22677" y2="88372"/>
                      <a14:foregroundMark x1="32714" y1="88372" x2="32714" y2="88372"/>
                      <a14:foregroundMark x1="32714" y1="88372" x2="32714" y2="88372"/>
                      <a14:foregroundMark x1="32714" y1="88372" x2="32714" y2="88372"/>
                      <a14:foregroundMark x1="32714" y1="88372" x2="32714" y2="88372"/>
                      <a14:foregroundMark x1="32714" y1="88372" x2="32714" y2="88372"/>
                      <a14:foregroundMark x1="15242" y1="88372" x2="15242" y2="88372"/>
                      <a14:foregroundMark x1="15242" y1="88372" x2="15242" y2="88372"/>
                      <a14:foregroundMark x1="15242" y1="88372" x2="15242" y2="88372"/>
                      <a14:foregroundMark x1="15242" y1="88372" x2="15242" y2="88372"/>
                      <a14:foregroundMark x1="15242" y1="88372" x2="24164" y2="39535"/>
                      <a14:foregroundMark x1="7435" y1="85271" x2="28625" y2="86822"/>
                      <a14:foregroundMark x1="35688" y1="96899" x2="7435" y2="95349"/>
                    </a14:backgroundRemoval>
                  </a14:imgEffect>
                </a14:imgLayer>
              </a14:imgProps>
            </a:ext>
            <a:ext uri="{28A0092B-C50C-407E-A947-70E740481C1C}">
              <a14:useLocalDpi xmlns:a14="http://schemas.microsoft.com/office/drawing/2010/main" val="0"/>
            </a:ext>
          </a:extLst>
        </a:blip>
        <a:srcRect r="47728"/>
        <a:stretch>
          <a:fillRect/>
        </a:stretch>
      </xdr:blipFill>
      <xdr:spPr>
        <a:xfrm>
          <a:off x="2700867" y="1117601"/>
          <a:ext cx="558800" cy="514148"/>
        </a:xfrm>
        <a:prstGeom prst="rect">
          <a:avLst/>
        </a:prstGeom>
      </xdr:spPr>
    </xdr:pic>
    <xdr:clientData/>
  </xdr:twoCellAnchor>
  <xdr:twoCellAnchor editAs="oneCell">
    <xdr:from>
      <xdr:col>4</xdr:col>
      <xdr:colOff>270933</xdr:colOff>
      <xdr:row>12</xdr:row>
      <xdr:rowOff>152400</xdr:rowOff>
    </xdr:from>
    <xdr:to>
      <xdr:col>5</xdr:col>
      <xdr:colOff>127000</xdr:colOff>
      <xdr:row>15</xdr:row>
      <xdr:rowOff>89736</xdr:rowOff>
    </xdr:to>
    <xdr:pic>
      <xdr:nvPicPr>
        <xdr:cNvPr id="72" name="Picture 71">
          <a:extLst>
            <a:ext uri="{FF2B5EF4-FFF2-40B4-BE49-F238E27FC236}">
              <a16:creationId xmlns:a16="http://schemas.microsoft.com/office/drawing/2014/main" id="{119B0D6C-29F9-BF2B-1910-2762E1D20062}"/>
            </a:ext>
          </a:extLst>
        </xdr:cNvPr>
        <xdr:cNvPicPr>
          <a:picLocks noChangeAspect="1"/>
        </xdr:cNvPicPr>
      </xdr:nvPicPr>
      <xdr:blipFill rotWithShape="1">
        <a:blip xmlns:r="http://schemas.openxmlformats.org/officeDocument/2006/relationships" r:embed="rId13" cstate="print">
          <a:extLst>
            <a:ext uri="{BEBA8EAE-BF5A-486C-A8C5-ECC9F3942E4B}">
              <a14:imgProps xmlns:a14="http://schemas.microsoft.com/office/drawing/2010/main">
                <a14:imgLayer r:embed="rId14">
                  <a14:imgEffect>
                    <a14:backgroundRemoval t="7752" b="96124" l="59630" r="96667">
                      <a14:foregroundMark x1="79259" y1="93023" x2="85556" y2="85271"/>
                      <a14:foregroundMark x1="90000" y1="96899" x2="94444" y2="91473"/>
                      <a14:foregroundMark x1="96667" y1="91473" x2="96667" y2="91473"/>
                      <a14:foregroundMark x1="96667" y1="91473" x2="96667" y2="91473"/>
                      <a14:foregroundMark x1="74074" y1="37984" x2="74074" y2="37984"/>
                    </a14:backgroundRemoval>
                  </a14:imgEffect>
                </a14:imgLayer>
              </a14:imgProps>
            </a:ext>
            <a:ext uri="{28A0092B-C50C-407E-A947-70E740481C1C}">
              <a14:useLocalDpi xmlns:a14="http://schemas.microsoft.com/office/drawing/2010/main" val="0"/>
            </a:ext>
          </a:extLst>
        </a:blip>
        <a:srcRect l="55177"/>
        <a:stretch>
          <a:fillRect/>
        </a:stretch>
      </xdr:blipFill>
      <xdr:spPr>
        <a:xfrm>
          <a:off x="2709333" y="2387600"/>
          <a:ext cx="465667" cy="496136"/>
        </a:xfrm>
        <a:prstGeom prst="rect">
          <a:avLst/>
        </a:prstGeom>
      </xdr:spPr>
    </xdr:pic>
    <xdr:clientData/>
  </xdr:twoCellAnchor>
  <xdr:twoCellAnchor editAs="oneCell">
    <xdr:from>
      <xdr:col>1</xdr:col>
      <xdr:colOff>541866</xdr:colOff>
      <xdr:row>5</xdr:row>
      <xdr:rowOff>169332</xdr:rowOff>
    </xdr:from>
    <xdr:to>
      <xdr:col>3</xdr:col>
      <xdr:colOff>431800</xdr:colOff>
      <xdr:row>11</xdr:row>
      <xdr:rowOff>160866</xdr:rowOff>
    </xdr:to>
    <xdr:pic>
      <xdr:nvPicPr>
        <xdr:cNvPr id="74" name="Picture 73">
          <a:extLst>
            <a:ext uri="{FF2B5EF4-FFF2-40B4-BE49-F238E27FC236}">
              <a16:creationId xmlns:a16="http://schemas.microsoft.com/office/drawing/2014/main" id="{D7423E75-DE15-ADFF-B466-77C748CDA379}"/>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10000" b="90000" l="10000" r="90000">
                      <a14:foregroundMark x1="36719" y1="45313" x2="36719" y2="45313"/>
                      <a14:foregroundMark x1="48906" y1="40469" x2="48906" y2="40469"/>
                      <a14:foregroundMark x1="68906" y1="50156" x2="68906" y2="50156"/>
                    </a14:backgroundRemoval>
                  </a14:imgEffect>
                </a14:imgLayer>
              </a14:imgProps>
            </a:ext>
            <a:ext uri="{28A0092B-C50C-407E-A947-70E740481C1C}">
              <a14:useLocalDpi xmlns:a14="http://schemas.microsoft.com/office/drawing/2010/main" val="0"/>
            </a:ext>
          </a:extLst>
        </a:blip>
        <a:stretch>
          <a:fillRect/>
        </a:stretch>
      </xdr:blipFill>
      <xdr:spPr>
        <a:xfrm>
          <a:off x="1151466" y="1100665"/>
          <a:ext cx="1109134" cy="1109134"/>
        </a:xfrm>
        <a:prstGeom prst="rect">
          <a:avLst/>
        </a:prstGeom>
      </xdr:spPr>
    </xdr:pic>
    <xdr:clientData/>
  </xdr:twoCellAnchor>
  <xdr:twoCellAnchor editAs="oneCell">
    <xdr:from>
      <xdr:col>2</xdr:col>
      <xdr:colOff>177800</xdr:colOff>
      <xdr:row>12</xdr:row>
      <xdr:rowOff>8467</xdr:rowOff>
    </xdr:from>
    <xdr:to>
      <xdr:col>3</xdr:col>
      <xdr:colOff>389467</xdr:colOff>
      <xdr:row>16</xdr:row>
      <xdr:rowOff>84667</xdr:rowOff>
    </xdr:to>
    <xdr:pic>
      <xdr:nvPicPr>
        <xdr:cNvPr id="76" name="Picture 75">
          <a:extLst>
            <a:ext uri="{FF2B5EF4-FFF2-40B4-BE49-F238E27FC236}">
              <a16:creationId xmlns:a16="http://schemas.microsoft.com/office/drawing/2014/main" id="{E9AFE62B-3079-4DFE-62F3-4F4B9CCDC8B7}"/>
            </a:ext>
          </a:extLst>
        </xdr:cNvPr>
        <xdr:cNvPicPr>
          <a:picLocks noChangeAspect="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backgroundRemoval t="10000" b="90000" l="10000" r="90000">
                      <a14:foregroundMark x1="54400" y1="21200" x2="54400" y2="21200"/>
                      <a14:foregroundMark x1="53400" y1="25000" x2="53400" y2="25000"/>
                      <a14:foregroundMark x1="55400" y1="47200" x2="55400" y2="47200"/>
                      <a14:foregroundMark x1="37600" y1="41000" x2="37600" y2="41000"/>
                      <a14:foregroundMark x1="43800" y1="34800" x2="43800" y2="34800"/>
                      <a14:foregroundMark x1="53400" y1="33400" x2="53400" y2="33400"/>
                      <a14:foregroundMark x1="61600" y1="35000" x2="61600" y2="35000"/>
                      <a14:foregroundMark x1="37200" y1="59000" x2="37200" y2="59000"/>
                      <a14:foregroundMark x1="35200" y1="49800" x2="35200" y2="49800"/>
                      <a14:foregroundMark x1="44200" y1="65600" x2="44200" y2="65600"/>
                      <a14:foregroundMark x1="53000" y1="67200" x2="53000" y2="67200"/>
                      <a14:foregroundMark x1="13800" y1="71800" x2="13800" y2="71800"/>
                      <a14:foregroundMark x1="18200" y1="67000" x2="18200" y2="67000"/>
                    </a14:backgroundRemoval>
                  </a14:imgEffect>
                </a14:imgLayer>
              </a14:imgProps>
            </a:ext>
            <a:ext uri="{28A0092B-C50C-407E-A947-70E740481C1C}">
              <a14:useLocalDpi xmlns:a14="http://schemas.microsoft.com/office/drawing/2010/main" val="0"/>
            </a:ext>
          </a:extLst>
        </a:blip>
        <a:stretch>
          <a:fillRect/>
        </a:stretch>
      </xdr:blipFill>
      <xdr:spPr>
        <a:xfrm>
          <a:off x="1397000" y="2243667"/>
          <a:ext cx="821267" cy="821267"/>
        </a:xfrm>
        <a:prstGeom prst="rect">
          <a:avLst/>
        </a:prstGeom>
      </xdr:spPr>
    </xdr:pic>
    <xdr:clientData/>
  </xdr:twoCellAnchor>
  <xdr:twoCellAnchor editAs="oneCell">
    <xdr:from>
      <xdr:col>2</xdr:col>
      <xdr:colOff>211667</xdr:colOff>
      <xdr:row>16</xdr:row>
      <xdr:rowOff>93132</xdr:rowOff>
    </xdr:from>
    <xdr:to>
      <xdr:col>3</xdr:col>
      <xdr:colOff>474135</xdr:colOff>
      <xdr:row>21</xdr:row>
      <xdr:rowOff>33867</xdr:rowOff>
    </xdr:to>
    <xdr:pic>
      <xdr:nvPicPr>
        <xdr:cNvPr id="78" name="Picture 77">
          <a:extLst>
            <a:ext uri="{FF2B5EF4-FFF2-40B4-BE49-F238E27FC236}">
              <a16:creationId xmlns:a16="http://schemas.microsoft.com/office/drawing/2014/main" id="{1B26AF0B-18CD-084A-A586-D7EEE1224A97}"/>
            </a:ext>
          </a:extLst>
        </xdr:cNvPr>
        <xdr:cNvPicPr>
          <a:picLocks noChangeAspect="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backgroundRemoval t="10000" b="90000" l="10000" r="90000">
                      <a14:foregroundMark x1="38889" y1="30667" x2="38889" y2="30667"/>
                      <a14:foregroundMark x1="61111" y1="30667" x2="61111" y2="30667"/>
                      <a14:foregroundMark x1="68222" y1="54000" x2="68222" y2="54000"/>
                      <a14:foregroundMark x1="64667" y1="60000" x2="64667" y2="60000"/>
                      <a14:foregroundMark x1="60222" y1="46222" x2="60222" y2="46222"/>
                      <a14:foregroundMark x1="54889" y1="46889" x2="54889" y2="46889"/>
                      <a14:foregroundMark x1="53333" y1="54667" x2="53333" y2="54667"/>
                      <a14:foregroundMark x1="44222" y1="55778" x2="44222" y2="55778"/>
                      <a14:foregroundMark x1="37778" y1="56667" x2="37778" y2="56667"/>
                      <a14:foregroundMark x1="38667" y1="62667" x2="38667" y2="62667"/>
                      <a14:foregroundMark x1="36889" y1="45556" x2="36889" y2="45556"/>
                      <a14:foregroundMark x1="44889" y1="47333" x2="44889" y2="47333"/>
                      <a14:foregroundMark x1="45556" y1="61778" x2="45556" y2="61778"/>
                    </a14:backgroundRemoval>
                  </a14:imgEffect>
                </a14:imgLayer>
              </a14:imgProps>
            </a:ext>
            <a:ext uri="{28A0092B-C50C-407E-A947-70E740481C1C}">
              <a14:useLocalDpi xmlns:a14="http://schemas.microsoft.com/office/drawing/2010/main" val="0"/>
            </a:ext>
          </a:extLst>
        </a:blip>
        <a:stretch>
          <a:fillRect/>
        </a:stretch>
      </xdr:blipFill>
      <xdr:spPr>
        <a:xfrm>
          <a:off x="1430867" y="3073399"/>
          <a:ext cx="872068" cy="872068"/>
        </a:xfrm>
        <a:prstGeom prst="rect">
          <a:avLst/>
        </a:prstGeom>
      </xdr:spPr>
    </xdr:pic>
    <xdr:clientData/>
  </xdr:twoCellAnchor>
  <xdr:twoCellAnchor editAs="oneCell">
    <xdr:from>
      <xdr:col>2</xdr:col>
      <xdr:colOff>262466</xdr:colOff>
      <xdr:row>22</xdr:row>
      <xdr:rowOff>152400</xdr:rowOff>
    </xdr:from>
    <xdr:to>
      <xdr:col>3</xdr:col>
      <xdr:colOff>220133</xdr:colOff>
      <xdr:row>25</xdr:row>
      <xdr:rowOff>160867</xdr:rowOff>
    </xdr:to>
    <xdr:pic>
      <xdr:nvPicPr>
        <xdr:cNvPr id="80" name="Picture 79">
          <a:extLst>
            <a:ext uri="{FF2B5EF4-FFF2-40B4-BE49-F238E27FC236}">
              <a16:creationId xmlns:a16="http://schemas.microsoft.com/office/drawing/2014/main" id="{93B4E355-2AFD-ABAF-2A8C-615947D6F5FF}"/>
            </a:ext>
          </a:extLst>
        </xdr:cNvPr>
        <xdr:cNvPicPr>
          <a:picLocks noChangeAspect="1"/>
        </xdr:cNvPicPr>
      </xdr:nvPicPr>
      <xdr:blipFill>
        <a:blip xmlns:r="http://schemas.openxmlformats.org/officeDocument/2006/relationships" r:embed="rId21" cstate="print">
          <a:extLst>
            <a:ext uri="{BEBA8EAE-BF5A-486C-A8C5-ECC9F3942E4B}">
              <a14:imgProps xmlns:a14="http://schemas.microsoft.com/office/drawing/2010/main">
                <a14:imgLayer r:embed="rId22">
                  <a14:imgEffect>
                    <a14:backgroundRemoval t="3668" b="89946" l="1495" r="97147">
                      <a14:foregroundMark x1="29348" y1="13859" x2="29348" y2="13859"/>
                      <a14:foregroundMark x1="26087" y1="21467" x2="26087" y2="21467"/>
                      <a14:foregroundMark x1="26087" y1="21467" x2="26087" y2="21467"/>
                      <a14:foregroundMark x1="5435" y1="22690" x2="5435" y2="22690"/>
                      <a14:foregroundMark x1="25000" y1="30842" x2="25000" y2="30842"/>
                      <a14:foregroundMark x1="17799" y1="37500" x2="17799" y2="37500"/>
                      <a14:foregroundMark x1="1902" y1="38179" x2="1902" y2="38179"/>
                      <a14:foregroundMark x1="16440" y1="46060" x2="16440" y2="46060"/>
                      <a14:foregroundMark x1="62228" y1="27717" x2="62228" y2="27717"/>
                      <a14:foregroundMark x1="53533" y1="3940" x2="53533" y2="3940"/>
                      <a14:foregroundMark x1="95924" y1="18614" x2="95924" y2="18614"/>
                      <a14:foregroundMark x1="97147" y1="31250" x2="97147" y2="31250"/>
                    </a14:backgroundRemoval>
                  </a14:imgEffect>
                </a14:imgLayer>
              </a14:imgProps>
            </a:ext>
            <a:ext uri="{28A0092B-C50C-407E-A947-70E740481C1C}">
              <a14:useLocalDpi xmlns:a14="http://schemas.microsoft.com/office/drawing/2010/main" val="0"/>
            </a:ext>
          </a:extLst>
        </a:blip>
        <a:stretch>
          <a:fillRect/>
        </a:stretch>
      </xdr:blipFill>
      <xdr:spPr>
        <a:xfrm>
          <a:off x="1481666" y="4250267"/>
          <a:ext cx="567267" cy="567267"/>
        </a:xfrm>
        <a:prstGeom prst="rect">
          <a:avLst/>
        </a:prstGeom>
      </xdr:spPr>
    </xdr:pic>
    <xdr:clientData/>
  </xdr:twoCellAnchor>
  <xdr:twoCellAnchor editAs="oneCell">
    <xdr:from>
      <xdr:col>2</xdr:col>
      <xdr:colOff>135467</xdr:colOff>
      <xdr:row>27</xdr:row>
      <xdr:rowOff>93134</xdr:rowOff>
    </xdr:from>
    <xdr:to>
      <xdr:col>3</xdr:col>
      <xdr:colOff>428685</xdr:colOff>
      <xdr:row>30</xdr:row>
      <xdr:rowOff>8467</xdr:rowOff>
    </xdr:to>
    <xdr:pic>
      <xdr:nvPicPr>
        <xdr:cNvPr id="82" name="Picture 81">
          <a:extLst>
            <a:ext uri="{FF2B5EF4-FFF2-40B4-BE49-F238E27FC236}">
              <a16:creationId xmlns:a16="http://schemas.microsoft.com/office/drawing/2014/main" id="{F2279DA4-2E69-4DE8-C9BA-36A7E33402CC}"/>
            </a:ext>
          </a:extLst>
        </xdr:cNvPr>
        <xdr:cNvPicPr>
          <a:picLocks noChangeAspect="1"/>
        </xdr:cNvPicPr>
      </xdr:nvPicPr>
      <xdr:blipFill>
        <a:blip xmlns:r="http://schemas.openxmlformats.org/officeDocument/2006/relationships" r:embed="rId23" cstate="print">
          <a:extLst>
            <a:ext uri="{BEBA8EAE-BF5A-486C-A8C5-ECC9F3942E4B}">
              <a14:imgProps xmlns:a14="http://schemas.microsoft.com/office/drawing/2010/main">
                <a14:imgLayer r:embed="rId24">
                  <a14:imgEffect>
                    <a14:backgroundRemoval t="1036" b="97927" l="9932" r="89932">
                      <a14:foregroundMark x1="51156" y1="11917" x2="51156" y2="11917"/>
                      <a14:foregroundMark x1="56599" y1="22539" x2="56599" y2="22539"/>
                      <a14:foregroundMark x1="35510" y1="8031" x2="35510" y2="8031"/>
                      <a14:foregroundMark x1="29660" y1="13472" x2="29660" y2="13472"/>
                      <a14:foregroundMark x1="35102" y1="1554" x2="35102" y2="1554"/>
                      <a14:foregroundMark x1="27891" y1="29275" x2="27891" y2="29275"/>
                      <a14:foregroundMark x1="39592" y1="42228" x2="39592" y2="42228"/>
                      <a14:foregroundMark x1="49388" y1="76166" x2="49388" y2="76166"/>
                      <a14:foregroundMark x1="46667" y1="90933" x2="46667" y2="90933"/>
                      <a14:foregroundMark x1="48980" y1="97927" x2="48980" y2="97927"/>
                      <a14:foregroundMark x1="70204" y1="77720" x2="70204" y2="77720"/>
                      <a14:foregroundMark x1="70612" y1="61917" x2="70612" y2="61917"/>
                      <a14:foregroundMark x1="70612" y1="61917" x2="70612" y2="61917"/>
                      <a14:foregroundMark x1="62721" y1="79275" x2="62721" y2="79275"/>
                    </a14:backgroundRemoval>
                  </a14:imgEffect>
                </a14:imgLayer>
              </a14:imgProps>
            </a:ext>
            <a:ext uri="{28A0092B-C50C-407E-A947-70E740481C1C}">
              <a14:useLocalDpi xmlns:a14="http://schemas.microsoft.com/office/drawing/2010/main" val="0"/>
            </a:ext>
          </a:extLst>
        </a:blip>
        <a:stretch>
          <a:fillRect/>
        </a:stretch>
      </xdr:blipFill>
      <xdr:spPr>
        <a:xfrm>
          <a:off x="1354667" y="5122334"/>
          <a:ext cx="902818" cy="474133"/>
        </a:xfrm>
        <a:prstGeom prst="rect">
          <a:avLst/>
        </a:prstGeom>
      </xdr:spPr>
    </xdr:pic>
    <xdr:clientData/>
  </xdr:twoCellAnchor>
  <xdr:twoCellAnchor>
    <xdr:from>
      <xdr:col>0</xdr:col>
      <xdr:colOff>0</xdr:colOff>
      <xdr:row>0</xdr:row>
      <xdr:rowOff>98213</xdr:rowOff>
    </xdr:from>
    <xdr:to>
      <xdr:col>3</xdr:col>
      <xdr:colOff>364066</xdr:colOff>
      <xdr:row>2</xdr:row>
      <xdr:rowOff>90593</xdr:rowOff>
    </xdr:to>
    <xdr:sp macro="" textlink="">
      <xdr:nvSpPr>
        <xdr:cNvPr id="2" name="Arrow: Pentagon 1">
          <a:extLst>
            <a:ext uri="{FF2B5EF4-FFF2-40B4-BE49-F238E27FC236}">
              <a16:creationId xmlns:a16="http://schemas.microsoft.com/office/drawing/2014/main" id="{2D416778-BFB6-701C-E1A0-8138C925DA17}"/>
            </a:ext>
          </a:extLst>
        </xdr:cNvPr>
        <xdr:cNvSpPr/>
      </xdr:nvSpPr>
      <xdr:spPr>
        <a:xfrm>
          <a:off x="0" y="98213"/>
          <a:ext cx="2192866" cy="364913"/>
        </a:xfrm>
        <a:prstGeom prst="homePlate">
          <a:avLst>
            <a:gd name="adj" fmla="val 24478"/>
          </a:avLst>
        </a:prstGeom>
        <a:solidFill>
          <a:srgbClr val="1F2D50"/>
        </a:solidFill>
        <a:ln>
          <a:no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118534</xdr:colOff>
      <xdr:row>0</xdr:row>
      <xdr:rowOff>160867</xdr:rowOff>
    </xdr:from>
    <xdr:ext cx="1132233" cy="300980"/>
    <xdr:sp macro="" textlink="">
      <xdr:nvSpPr>
        <xdr:cNvPr id="3" name="TextBox 2">
          <a:hlinkClick xmlns:r="http://schemas.openxmlformats.org/officeDocument/2006/relationships" r:id="rId10"/>
          <a:extLst>
            <a:ext uri="{FF2B5EF4-FFF2-40B4-BE49-F238E27FC236}">
              <a16:creationId xmlns:a16="http://schemas.microsoft.com/office/drawing/2014/main" id="{05268D4F-3BB0-37DD-7712-FA9A46613744}"/>
            </a:ext>
          </a:extLst>
        </xdr:cNvPr>
        <xdr:cNvSpPr txBox="1"/>
      </xdr:nvSpPr>
      <xdr:spPr>
        <a:xfrm>
          <a:off x="118534" y="160867"/>
          <a:ext cx="1132233" cy="30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bg1"/>
              </a:solidFill>
              <a:latin typeface="Cascadia Mono SemiLight" panose="020B0609020000020004" pitchFamily="49" charset="0"/>
              <a:ea typeface="Cascadia Mono SemiLight" panose="020B0609020000020004" pitchFamily="49" charset="0"/>
              <a:cs typeface="Cascadia Mono SemiLight" panose="020B0609020000020004" pitchFamily="49" charset="0"/>
            </a:rPr>
            <a:t>DASHBOARD</a:t>
          </a:r>
        </a:p>
      </xdr:txBody>
    </xdr:sp>
    <xdr:clientData/>
  </xdr:oneCellAnchor>
  <xdr:oneCellAnchor>
    <xdr:from>
      <xdr:col>23</xdr:col>
      <xdr:colOff>76200</xdr:colOff>
      <xdr:row>1</xdr:row>
      <xdr:rowOff>110066</xdr:rowOff>
    </xdr:from>
    <xdr:ext cx="822213" cy="257891"/>
    <xdr:sp macro="" textlink="">
      <xdr:nvSpPr>
        <xdr:cNvPr id="4" name="TextBox 3">
          <a:extLst>
            <a:ext uri="{FF2B5EF4-FFF2-40B4-BE49-F238E27FC236}">
              <a16:creationId xmlns:a16="http://schemas.microsoft.com/office/drawing/2014/main" id="{26F2C1D6-D7B9-028B-5035-FA051D51CD86}"/>
            </a:ext>
          </a:extLst>
        </xdr:cNvPr>
        <xdr:cNvSpPr txBox="1"/>
      </xdr:nvSpPr>
      <xdr:spPr>
        <a:xfrm>
          <a:off x="14080067" y="296333"/>
          <a:ext cx="822213" cy="257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AF2197"/>
              </a:solidFill>
              <a:latin typeface="Bookman Old Style" panose="02050604050505020204" pitchFamily="18" charset="0"/>
            </a:rPr>
            <a:t>GENDER</a:t>
          </a:r>
        </a:p>
      </xdr:txBody>
    </xdr:sp>
    <xdr:clientData/>
  </xdr:oneCellAnchor>
  <xdr:oneCellAnchor>
    <xdr:from>
      <xdr:col>23</xdr:col>
      <xdr:colOff>25400</xdr:colOff>
      <xdr:row>23</xdr:row>
      <xdr:rowOff>169333</xdr:rowOff>
    </xdr:from>
    <xdr:ext cx="983090" cy="257891"/>
    <xdr:sp macro="" textlink="">
      <xdr:nvSpPr>
        <xdr:cNvPr id="6" name="TextBox 5">
          <a:extLst>
            <a:ext uri="{FF2B5EF4-FFF2-40B4-BE49-F238E27FC236}">
              <a16:creationId xmlns:a16="http://schemas.microsoft.com/office/drawing/2014/main" id="{84853C88-4022-15D1-D449-AE0044875C22}"/>
            </a:ext>
          </a:extLst>
        </xdr:cNvPr>
        <xdr:cNvSpPr txBox="1"/>
      </xdr:nvSpPr>
      <xdr:spPr>
        <a:xfrm>
          <a:off x="14029267" y="4453466"/>
          <a:ext cx="983090" cy="257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AF2197"/>
              </a:solidFill>
              <a:latin typeface="Bookman Old Style" panose="02050604050505020204" pitchFamily="18" charset="0"/>
            </a:rPr>
            <a:t>JOB</a:t>
          </a:r>
          <a:r>
            <a:rPr lang="en-IN" sz="1100" b="1" baseline="0">
              <a:solidFill>
                <a:srgbClr val="AF2197"/>
              </a:solidFill>
              <a:latin typeface="Bookman Old Style" panose="02050604050505020204" pitchFamily="18" charset="0"/>
            </a:rPr>
            <a:t> TITLE</a:t>
          </a:r>
          <a:endParaRPr lang="en-IN" sz="1100" b="1">
            <a:solidFill>
              <a:srgbClr val="AF2197"/>
            </a:solidFill>
            <a:latin typeface="Bookman Old Style" panose="02050604050505020204" pitchFamily="18" charset="0"/>
          </a:endParaRPr>
        </a:p>
      </xdr:txBody>
    </xdr:sp>
    <xdr:clientData/>
  </xdr:oneCellAnchor>
  <xdr:oneCellAnchor>
    <xdr:from>
      <xdr:col>23</xdr:col>
      <xdr:colOff>25400</xdr:colOff>
      <xdr:row>16</xdr:row>
      <xdr:rowOff>143934</xdr:rowOff>
    </xdr:from>
    <xdr:ext cx="875817" cy="257891"/>
    <xdr:sp macro="" textlink="">
      <xdr:nvSpPr>
        <xdr:cNvPr id="7" name="TextBox 6">
          <a:extLst>
            <a:ext uri="{FF2B5EF4-FFF2-40B4-BE49-F238E27FC236}">
              <a16:creationId xmlns:a16="http://schemas.microsoft.com/office/drawing/2014/main" id="{3CAE4AF4-97C4-8666-C5ED-AE4372428457}"/>
            </a:ext>
          </a:extLst>
        </xdr:cNvPr>
        <xdr:cNvSpPr txBox="1"/>
      </xdr:nvSpPr>
      <xdr:spPr>
        <a:xfrm>
          <a:off x="14029267" y="3124201"/>
          <a:ext cx="875817" cy="257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AF2197"/>
              </a:solidFill>
              <a:latin typeface="Bookman Old Style" panose="02050604050505020204" pitchFamily="18" charset="0"/>
            </a:rPr>
            <a:t>DIVISION</a:t>
          </a:r>
        </a:p>
      </xdr:txBody>
    </xdr:sp>
    <xdr:clientData/>
  </xdr:oneCellAnchor>
  <xdr:oneCellAnchor>
    <xdr:from>
      <xdr:col>23</xdr:col>
      <xdr:colOff>25400</xdr:colOff>
      <xdr:row>6</xdr:row>
      <xdr:rowOff>67733</xdr:rowOff>
    </xdr:from>
    <xdr:ext cx="542906" cy="257891"/>
    <xdr:sp macro="" textlink="">
      <xdr:nvSpPr>
        <xdr:cNvPr id="13" name="TextBox 12">
          <a:extLst>
            <a:ext uri="{FF2B5EF4-FFF2-40B4-BE49-F238E27FC236}">
              <a16:creationId xmlns:a16="http://schemas.microsoft.com/office/drawing/2014/main" id="{459B01F5-3052-D361-DA46-79B65B00E228}"/>
            </a:ext>
          </a:extLst>
        </xdr:cNvPr>
        <xdr:cNvSpPr txBox="1"/>
      </xdr:nvSpPr>
      <xdr:spPr>
        <a:xfrm>
          <a:off x="14029267" y="1185333"/>
          <a:ext cx="542906" cy="2578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AF2197"/>
              </a:solidFill>
              <a:latin typeface="Bookman Old Style" panose="02050604050505020204" pitchFamily="18" charset="0"/>
            </a:rPr>
            <a:t>CITY</a:t>
          </a:r>
        </a:p>
      </xdr:txBody>
    </xdr:sp>
    <xdr:clientData/>
  </xdr:oneCellAnchor>
  <xdr:twoCellAnchor>
    <xdr:from>
      <xdr:col>6</xdr:col>
      <xdr:colOff>296333</xdr:colOff>
      <xdr:row>16</xdr:row>
      <xdr:rowOff>84666</xdr:rowOff>
    </xdr:from>
    <xdr:to>
      <xdr:col>6</xdr:col>
      <xdr:colOff>372533</xdr:colOff>
      <xdr:row>16</xdr:row>
      <xdr:rowOff>152400</xdr:rowOff>
    </xdr:to>
    <xdr:sp macro="" textlink="">
      <xdr:nvSpPr>
        <xdr:cNvPr id="16" name="Flowchart: Connector 15">
          <a:extLst>
            <a:ext uri="{FF2B5EF4-FFF2-40B4-BE49-F238E27FC236}">
              <a16:creationId xmlns:a16="http://schemas.microsoft.com/office/drawing/2014/main" id="{355C950A-F21C-006F-FB0F-B24C7103F1DE}"/>
            </a:ext>
          </a:extLst>
        </xdr:cNvPr>
        <xdr:cNvSpPr/>
      </xdr:nvSpPr>
      <xdr:spPr>
        <a:xfrm>
          <a:off x="3953933" y="3064933"/>
          <a:ext cx="76200" cy="67734"/>
        </a:xfrm>
        <a:prstGeom prst="flowChartConnector">
          <a:avLst/>
        </a:prstGeom>
        <a:solidFill>
          <a:srgbClr val="AF21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AF2197"/>
            </a:solidFill>
          </a:endParaRPr>
        </a:p>
      </xdr:txBody>
    </xdr:sp>
    <xdr:clientData/>
  </xdr:twoCellAnchor>
  <xdr:twoCellAnchor>
    <xdr:from>
      <xdr:col>8</xdr:col>
      <xdr:colOff>143933</xdr:colOff>
      <xdr:row>16</xdr:row>
      <xdr:rowOff>84666</xdr:rowOff>
    </xdr:from>
    <xdr:to>
      <xdr:col>8</xdr:col>
      <xdr:colOff>220133</xdr:colOff>
      <xdr:row>16</xdr:row>
      <xdr:rowOff>152400</xdr:rowOff>
    </xdr:to>
    <xdr:sp macro="" textlink="">
      <xdr:nvSpPr>
        <xdr:cNvPr id="17" name="Flowchart: Connector 16">
          <a:extLst>
            <a:ext uri="{FF2B5EF4-FFF2-40B4-BE49-F238E27FC236}">
              <a16:creationId xmlns:a16="http://schemas.microsoft.com/office/drawing/2014/main" id="{CAA859F4-BA4B-E822-939C-2C7780D405A1}"/>
            </a:ext>
          </a:extLst>
        </xdr:cNvPr>
        <xdr:cNvSpPr/>
      </xdr:nvSpPr>
      <xdr:spPr>
        <a:xfrm>
          <a:off x="5020733" y="3064933"/>
          <a:ext cx="76200" cy="67734"/>
        </a:xfrm>
        <a:prstGeom prst="flowChartConnector">
          <a:avLst/>
        </a:prstGeom>
        <a:solidFill>
          <a:srgbClr val="1F2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338666</xdr:colOff>
      <xdr:row>15</xdr:row>
      <xdr:rowOff>177800</xdr:rowOff>
    </xdr:from>
    <xdr:ext cx="1043042" cy="264560"/>
    <xdr:sp macro="" textlink="">
      <xdr:nvSpPr>
        <xdr:cNvPr id="18" name="TextBox 17">
          <a:extLst>
            <a:ext uri="{FF2B5EF4-FFF2-40B4-BE49-F238E27FC236}">
              <a16:creationId xmlns:a16="http://schemas.microsoft.com/office/drawing/2014/main" id="{63F0B770-989A-1644-6ABB-BACD39D753CB}"/>
            </a:ext>
          </a:extLst>
        </xdr:cNvPr>
        <xdr:cNvSpPr txBox="1"/>
      </xdr:nvSpPr>
      <xdr:spPr>
        <a:xfrm>
          <a:off x="3996266" y="2971800"/>
          <a:ext cx="10430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over performed</a:t>
          </a:r>
        </a:p>
      </xdr:txBody>
    </xdr:sp>
    <xdr:clientData/>
  </xdr:oneCellAnchor>
  <xdr:oneCellAnchor>
    <xdr:from>
      <xdr:col>8</xdr:col>
      <xdr:colOff>203200</xdr:colOff>
      <xdr:row>15</xdr:row>
      <xdr:rowOff>177800</xdr:rowOff>
    </xdr:from>
    <xdr:ext cx="1129412" cy="264560"/>
    <xdr:sp macro="" textlink="">
      <xdr:nvSpPr>
        <xdr:cNvPr id="19" name="TextBox 18">
          <a:extLst>
            <a:ext uri="{FF2B5EF4-FFF2-40B4-BE49-F238E27FC236}">
              <a16:creationId xmlns:a16="http://schemas.microsoft.com/office/drawing/2014/main" id="{7603D0EC-3F41-EEBC-5DC5-367C6DBD0154}"/>
            </a:ext>
          </a:extLst>
        </xdr:cNvPr>
        <xdr:cNvSpPr txBox="1"/>
      </xdr:nvSpPr>
      <xdr:spPr>
        <a:xfrm>
          <a:off x="5080000" y="2971800"/>
          <a:ext cx="11294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under</a:t>
          </a:r>
          <a:r>
            <a:rPr lang="en-IN" sz="1100" baseline="0"/>
            <a:t> </a:t>
          </a:r>
          <a:r>
            <a:rPr lang="en-IN" sz="1100"/>
            <a:t>performed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ana" refreshedDate="45961.672594212963" createdVersion="8" refreshedVersion="8" minRefreshableVersion="3" recordCount="252" xr:uid="{C43BEB8B-9B8B-488B-A732-1BC96F1F3B12}">
  <cacheSource type="worksheet">
    <worksheetSource name="Table2"/>
  </cacheSource>
  <cacheFields count="22">
    <cacheField name=" ID " numFmtId="0">
      <sharedItems count="21">
        <s v="ST-001"/>
        <s v="ST-002"/>
        <s v="ST-003"/>
        <s v="ST-004"/>
        <s v="ST-005"/>
        <s v="ST-006"/>
        <s v="ST-007"/>
        <s v="ST-008"/>
        <s v="ST-009"/>
        <s v="ST-010"/>
        <s v="ST-011"/>
        <s v="ST-012"/>
        <s v="ST-013"/>
        <s v="ST-014"/>
        <s v="ST-015"/>
        <s v="ST-016"/>
        <s v="ST-017"/>
        <s v="ST-018"/>
        <s v="ST-019"/>
        <s v="ST-020"/>
        <s v="ST-021"/>
      </sharedItems>
    </cacheField>
    <cacheField name="Employee Name" numFmtId="0">
      <sharedItems count="21">
        <s v="Ava"/>
        <s v="Ethan"/>
        <s v="Mia"/>
        <s v="Dani"/>
        <s v="Matt"/>
        <s v="Zoe"/>
        <s v="Willi"/>
        <s v="Sebas"/>
        <s v="Eve"/>
        <s v="Jack"/>
        <s v="Lily"/>
        <s v="Aiden"/>
        <s v="Sam"/>
        <s v="Nora"/>
        <s v="David"/>
        <s v="Ivy"/>
        <s v="Jose"/>
        <s v="Amy"/>
        <s v="Leo"/>
        <s v="Ella"/>
        <s v="Lucy"/>
      </sharedItems>
    </cacheField>
    <cacheField name="Job Title" numFmtId="0">
      <sharedItems count="3">
        <s v="Cameraman"/>
        <s v="Assistant "/>
        <s v="Coordinator"/>
      </sharedItems>
    </cacheField>
    <cacheField name="City" numFmtId="0">
      <sharedItems count="9">
        <s v="Toronto"/>
        <s v="Chicago"/>
        <s v="Cape Town"/>
        <s v="Tokyo"/>
        <s v="Berlin"/>
        <s v="Mumbai"/>
        <s v="Sydney"/>
        <s v="Barcelona"/>
        <s v="Mexican"/>
      </sharedItems>
    </cacheField>
    <cacheField name="Gender" numFmtId="0">
      <sharedItems count="2">
        <s v="Female"/>
        <s v="Male"/>
      </sharedItems>
    </cacheField>
    <cacheField name="DIVISION" numFmtId="0">
      <sharedItems count="3">
        <s v="Photography"/>
        <s v="Supporting "/>
        <s v="Management"/>
      </sharedItems>
    </cacheField>
    <cacheField name="Start Date" numFmtId="164">
      <sharedItems containsSemiMixedTypes="0" containsNonDate="0" containsDate="1" containsString="0" minDate="2020-01-01T00:00:00" maxDate="2020-12-02T00:00:00" count="12">
        <d v="2020-01-01T00:00:00"/>
        <d v="2020-02-01T00:00:00"/>
        <d v="2020-03-01T00:00:00"/>
        <d v="2020-04-01T00:00:00"/>
        <d v="2020-05-01T00:00:00"/>
        <d v="2020-06-01T00:00:00"/>
        <d v="2020-07-01T00:00:00"/>
        <d v="2020-08-01T00:00:00"/>
        <d v="2020-09-01T00:00:00"/>
        <d v="2020-10-01T00:00:00"/>
        <d v="2020-11-01T00:00:00"/>
        <d v="2020-12-01T00:00:00"/>
      </sharedItems>
      <fieldGroup par="21"/>
    </cacheField>
    <cacheField name="End date" numFmtId="164">
      <sharedItems containsSemiMixedTypes="0" containsNonDate="0" containsDate="1" containsString="0" minDate="2020-12-31T00:00:00" maxDate="2021-01-01T00:00:00" count="1">
        <d v="2020-12-31T00:00:00"/>
      </sharedItems>
    </cacheField>
    <cacheField name="Hourly Rate " numFmtId="1">
      <sharedItems containsSemiMixedTypes="0" containsString="0" containsNumber="1" containsInteger="1" minValue="50" maxValue="110"/>
    </cacheField>
    <cacheField name="PLANNED Hours " numFmtId="1">
      <sharedItems containsSemiMixedTypes="0" containsString="0" containsNumber="1" minValue="1194" maxValue="1950" count="21">
        <n v="1397.9"/>
        <n v="1362"/>
        <n v="1346"/>
        <n v="1950"/>
        <n v="1242"/>
        <n v="1510"/>
        <n v="1360"/>
        <n v="1393.2"/>
        <n v="1391.3"/>
        <n v="1265"/>
        <n v="1257"/>
        <n v="1473.5"/>
        <n v="1476.8"/>
        <n v="1398"/>
        <n v="1453.1"/>
        <n v="1427"/>
        <n v="1235"/>
        <n v="1384"/>
        <n v="1194"/>
        <n v="1365"/>
        <n v="1394.6"/>
      </sharedItems>
    </cacheField>
    <cacheField name="Wroked Hours " numFmtId="1">
      <sharedItems containsSemiMixedTypes="0" containsString="0" containsNumber="1" minValue="1200" maxValue="1893"/>
    </cacheField>
    <cacheField name="Allocated Budget " numFmtId="165">
      <sharedItems containsSemiMixedTypes="0" containsString="0" containsNumber="1" minValue="61750" maxValue="214500"/>
    </cacheField>
    <cacheField name="Amount Earned " numFmtId="165">
      <sharedItems containsSemiMixedTypes="0" containsString="0" containsNumber="1" minValue="60650" maxValue="208230"/>
    </cacheField>
    <cacheField name="Unworked Hours" numFmtId="1">
      <sharedItems containsSemiMixedTypes="0" containsString="0" containsNumber="1" minValue="8" maxValue="87"/>
    </cacheField>
    <cacheField name="Unworked Amount" numFmtId="165">
      <sharedItems containsSemiMixedTypes="0" containsString="0" containsNumber="1" minValue="727.99999999999295" maxValue="8554"/>
    </cacheField>
    <cacheField name="Overtime Hours" numFmtId="1">
      <sharedItems containsSemiMixedTypes="0" containsString="0" containsNumber="1" minValue="1" maxValue="242.25" count="16">
        <n v="175.6"/>
        <n v="16"/>
        <n v="1"/>
        <n v="2"/>
        <n v="41.5"/>
        <n v="51.5"/>
        <n v="3"/>
        <n v="231.05"/>
        <n v="181.7"/>
        <n v="65"/>
        <n v="104.5"/>
        <n v="129.5"/>
        <n v="210"/>
        <n v="125"/>
        <n v="242.25"/>
        <n v="178.65"/>
      </sharedItems>
    </cacheField>
    <cacheField name="Overtime Amount " numFmtId="165">
      <sharedItems containsSemiMixedTypes="0" containsString="0" containsNumber="1" minValue="1200" maxValue="21000" count="109">
        <n v="13170"/>
        <n v="1200"/>
        <n v="18785"/>
        <n v="6464"/>
        <n v="4150"/>
        <n v="5150"/>
        <n v="20136"/>
        <n v="17328.75"/>
        <n v="13627.5"/>
        <n v="4875"/>
        <n v="7819"/>
        <n v="7850"/>
        <n v="14122"/>
        <n v="10450"/>
        <n v="1834"/>
        <n v="6475"/>
        <n v="14841"/>
        <n v="21000"/>
        <n v="10625"/>
        <n v="19380"/>
        <n v="13398.75"/>
        <n v="15093"/>
        <n v="10083"/>
        <n v="3201"/>
        <n v="16912"/>
        <n v="1510"/>
        <n v="12308"/>
        <n v="14644"/>
        <n v="18497"/>
        <n v="18519"/>
        <n v="1700"/>
        <n v="14050"/>
        <n v="17968"/>
        <n v="9307"/>
        <n v="15179"/>
        <n v="3213"/>
        <n v="2995"/>
        <n v="8611"/>
        <n v="7056"/>
        <n v="17556"/>
        <n v="6635"/>
        <n v="3011"/>
        <n v="13862"/>
        <n v="19420"/>
        <n v="7303"/>
        <n v="16719"/>
        <n v="14910"/>
        <n v="5406"/>
        <n v="6903"/>
        <n v="3580"/>
        <n v="8545"/>
        <n v="3863"/>
        <n v="19907"/>
        <n v="17732"/>
        <n v="8698"/>
        <n v="13643"/>
        <n v="6356"/>
        <n v="17007"/>
        <n v="6160"/>
        <n v="14103"/>
        <n v="8797"/>
        <n v="20041"/>
        <n v="18548"/>
        <n v="12177"/>
        <n v="16612"/>
        <n v="6758"/>
        <n v="6410"/>
        <n v="14561"/>
        <n v="6553"/>
        <n v="20818"/>
        <n v="16436"/>
        <n v="4290"/>
        <n v="13666"/>
        <n v="8691"/>
        <n v="6936"/>
        <n v="6088"/>
        <n v="16928"/>
        <n v="14407"/>
        <n v="5561"/>
        <n v="5311"/>
        <n v="15913"/>
        <n v="10901"/>
        <n v="14982"/>
        <n v="1484"/>
        <n v="18693"/>
        <n v="13734"/>
        <n v="18646"/>
        <n v="11218"/>
        <n v="12907"/>
        <n v="17786"/>
        <n v="18215"/>
        <n v="18037"/>
        <n v="18751"/>
        <n v="1447"/>
        <n v="3738"/>
        <n v="4451"/>
        <n v="2660"/>
        <n v="5505"/>
        <n v="14522"/>
        <n v="18022"/>
        <n v="18786"/>
        <n v="1360"/>
        <n v="6124"/>
        <n v="16322"/>
        <n v="16234"/>
        <n v="1876"/>
        <n v="4554"/>
        <n v="1939"/>
        <n v="4389"/>
      </sharedItems>
    </cacheField>
    <cacheField name="Efficiency%" numFmtId="9">
      <sharedItems containsSemiMixedTypes="0" containsString="0" containsNumber="1" minValue="0.93536404160475484" maxValue="1.1774725274725275"/>
    </cacheField>
    <cacheField name="Budget utilization%" numFmtId="9">
      <sharedItems containsSemiMixedTypes="0" containsString="0" containsNumber="1" minValue="0.93536404160475484" maxValue="1.1774725274725275"/>
    </cacheField>
    <cacheField name="performance category" numFmtId="0">
      <sharedItems count="2">
        <s v="over performed"/>
        <s v="under performed"/>
      </sharedItems>
    </cacheField>
    <cacheField name="Days (Start Date)" numFmtId="0" databaseField="0">
      <fieldGroup base="6">
        <rangePr groupBy="days" startDate="2020-01-01T00:00:00" endDate="2020-12-02T00:00:00"/>
        <groupItems count="368">
          <s v="&lt;01-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0"/>
        </groupItems>
      </fieldGroup>
    </cacheField>
    <cacheField name="Months (Start Date)" numFmtId="0" databaseField="0">
      <fieldGroup base="6">
        <rangePr groupBy="months" startDate="2020-01-01T00:00:00" endDate="2020-12-02T00:00:00"/>
        <groupItems count="14">
          <s v="&lt;01-01-2020"/>
          <s v="Jan"/>
          <s v="Feb"/>
          <s v="Mar"/>
          <s v="Apr"/>
          <s v="May"/>
          <s v="Jun"/>
          <s v="Jul"/>
          <s v="Aug"/>
          <s v="Sep"/>
          <s v="Oct"/>
          <s v="Nov"/>
          <s v="Dec"/>
          <s v="&gt;02-12-2020"/>
        </groupItems>
      </fieldGroup>
    </cacheField>
  </cacheFields>
  <extLst>
    <ext xmlns:x14="http://schemas.microsoft.com/office/spreadsheetml/2009/9/main" uri="{725AE2AE-9491-48be-B2B4-4EB974FC3084}">
      <x14:pivotCacheDefinition pivotCacheId="863148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x v="0"/>
    <x v="0"/>
    <x v="0"/>
    <x v="0"/>
    <x v="0"/>
    <x v="0"/>
    <x v="0"/>
    <x v="0"/>
    <n v="75"/>
    <x v="0"/>
    <n v="1573.5"/>
    <n v="104842.5"/>
    <n v="118012.5"/>
    <n v="8"/>
    <n v="6572"/>
    <x v="0"/>
    <x v="0"/>
    <n v="1.1256169969239573"/>
    <n v="1.1256169969239573"/>
    <x v="0"/>
  </r>
  <r>
    <x v="1"/>
    <x v="1"/>
    <x v="0"/>
    <x v="1"/>
    <x v="1"/>
    <x v="0"/>
    <x v="0"/>
    <x v="0"/>
    <n v="75"/>
    <x v="1"/>
    <n v="1378"/>
    <n v="102150"/>
    <n v="103350"/>
    <n v="9"/>
    <n v="4033"/>
    <x v="1"/>
    <x v="1"/>
    <n v="1.011747430249633"/>
    <n v="1.011747430249633"/>
    <x v="0"/>
  </r>
  <r>
    <x v="2"/>
    <x v="2"/>
    <x v="0"/>
    <x v="1"/>
    <x v="0"/>
    <x v="0"/>
    <x v="0"/>
    <x v="0"/>
    <n v="75"/>
    <x v="2"/>
    <n v="1259"/>
    <n v="100950"/>
    <n v="94425"/>
    <n v="87"/>
    <n v="6525"/>
    <x v="2"/>
    <x v="2"/>
    <n v="0.93536404160475484"/>
    <n v="0.93536404160475484"/>
    <x v="1"/>
  </r>
  <r>
    <x v="3"/>
    <x v="3"/>
    <x v="0"/>
    <x v="2"/>
    <x v="1"/>
    <x v="0"/>
    <x v="0"/>
    <x v="0"/>
    <n v="110"/>
    <x v="3"/>
    <n v="1893"/>
    <n v="214500"/>
    <n v="208230"/>
    <n v="57"/>
    <n v="6270"/>
    <x v="3"/>
    <x v="3"/>
    <n v="0.97076923076923072"/>
    <n v="0.97076923076923072"/>
    <x v="1"/>
  </r>
  <r>
    <x v="4"/>
    <x v="4"/>
    <x v="0"/>
    <x v="3"/>
    <x v="1"/>
    <x v="0"/>
    <x v="0"/>
    <x v="0"/>
    <n v="100"/>
    <x v="4"/>
    <n v="1283.5"/>
    <n v="124200"/>
    <n v="128350"/>
    <n v="58"/>
    <n v="1966"/>
    <x v="4"/>
    <x v="4"/>
    <n v="1.0334138486312399"/>
    <n v="1.0334138486312399"/>
    <x v="0"/>
  </r>
  <r>
    <x v="5"/>
    <x v="5"/>
    <x v="0"/>
    <x v="3"/>
    <x v="0"/>
    <x v="0"/>
    <x v="0"/>
    <x v="0"/>
    <n v="100"/>
    <x v="5"/>
    <n v="1561.5"/>
    <n v="151000"/>
    <n v="156150"/>
    <n v="59"/>
    <n v="3525"/>
    <x v="5"/>
    <x v="5"/>
    <n v="1.0341059602649008"/>
    <n v="1.0341059602649008"/>
    <x v="0"/>
  </r>
  <r>
    <x v="6"/>
    <x v="6"/>
    <x v="0"/>
    <x v="2"/>
    <x v="1"/>
    <x v="0"/>
    <x v="0"/>
    <x v="0"/>
    <n v="75"/>
    <x v="6"/>
    <n v="1331.5"/>
    <n v="102000"/>
    <n v="99862.5"/>
    <n v="28.5"/>
    <n v="2137.5"/>
    <x v="6"/>
    <x v="6"/>
    <n v="0.97904411764705879"/>
    <n v="0.97904411764705879"/>
    <x v="1"/>
  </r>
  <r>
    <x v="7"/>
    <x v="7"/>
    <x v="0"/>
    <x v="3"/>
    <x v="1"/>
    <x v="0"/>
    <x v="0"/>
    <x v="0"/>
    <n v="75"/>
    <x v="7"/>
    <n v="1624.25"/>
    <n v="104490"/>
    <n v="121818.75"/>
    <n v="29.5"/>
    <n v="6452"/>
    <x v="7"/>
    <x v="7"/>
    <n v="1.1658412288257249"/>
    <n v="1.1658412288257249"/>
    <x v="0"/>
  </r>
  <r>
    <x v="8"/>
    <x v="8"/>
    <x v="0"/>
    <x v="4"/>
    <x v="0"/>
    <x v="0"/>
    <x v="0"/>
    <x v="0"/>
    <n v="75"/>
    <x v="8"/>
    <n v="1573"/>
    <n v="104347.5"/>
    <n v="117975"/>
    <n v="30.5"/>
    <n v="5637"/>
    <x v="8"/>
    <x v="8"/>
    <n v="1.1305972831165099"/>
    <n v="1.1305972831165096"/>
    <x v="0"/>
  </r>
  <r>
    <x v="9"/>
    <x v="9"/>
    <x v="1"/>
    <x v="5"/>
    <x v="1"/>
    <x v="1"/>
    <x v="0"/>
    <x v="0"/>
    <n v="75"/>
    <x v="9"/>
    <n v="1330"/>
    <n v="94875"/>
    <n v="99750"/>
    <n v="31.5"/>
    <n v="3871"/>
    <x v="9"/>
    <x v="9"/>
    <n v="1.0513833992094861"/>
    <n v="1.0513833992094861"/>
    <x v="0"/>
  </r>
  <r>
    <x v="10"/>
    <x v="10"/>
    <x v="0"/>
    <x v="6"/>
    <x v="0"/>
    <x v="0"/>
    <x v="0"/>
    <x v="0"/>
    <n v="75"/>
    <x v="10"/>
    <n v="1200"/>
    <n v="94275"/>
    <n v="90000"/>
    <n v="57"/>
    <n v="4275"/>
    <x v="2"/>
    <x v="10"/>
    <n v="0.95465393794749398"/>
    <n v="0.95465393794749398"/>
    <x v="1"/>
  </r>
  <r>
    <x v="11"/>
    <x v="11"/>
    <x v="0"/>
    <x v="3"/>
    <x v="1"/>
    <x v="0"/>
    <x v="0"/>
    <x v="0"/>
    <n v="75"/>
    <x v="11"/>
    <n v="1424.5"/>
    <n v="110512.5"/>
    <n v="106837.5"/>
    <n v="49"/>
    <n v="3675"/>
    <x v="3"/>
    <x v="11"/>
    <n v="0.9667458432304038"/>
    <n v="0.9667458432304038"/>
    <x v="1"/>
  </r>
  <r>
    <x v="12"/>
    <x v="12"/>
    <x v="0"/>
    <x v="0"/>
    <x v="1"/>
    <x v="0"/>
    <x v="0"/>
    <x v="0"/>
    <n v="100"/>
    <x v="12"/>
    <n v="1437.75"/>
    <n v="147680"/>
    <n v="143775"/>
    <n v="39.049999999999997"/>
    <n v="3905"/>
    <x v="3"/>
    <x v="12"/>
    <n v="0.97355769230769229"/>
    <n v="0.97355769230769229"/>
    <x v="1"/>
  </r>
  <r>
    <x v="13"/>
    <x v="13"/>
    <x v="0"/>
    <x v="3"/>
    <x v="0"/>
    <x v="0"/>
    <x v="0"/>
    <x v="0"/>
    <n v="100"/>
    <x v="13"/>
    <n v="1502.5"/>
    <n v="139800"/>
    <n v="150250"/>
    <n v="40.049999999999997"/>
    <n v="6157"/>
    <x v="10"/>
    <x v="13"/>
    <n v="1.0747496423462088"/>
    <n v="1.0747496423462088"/>
    <x v="0"/>
  </r>
  <r>
    <x v="14"/>
    <x v="14"/>
    <x v="0"/>
    <x v="0"/>
    <x v="1"/>
    <x v="0"/>
    <x v="0"/>
    <x v="0"/>
    <n v="80"/>
    <x v="14"/>
    <n v="1444"/>
    <n v="116248"/>
    <n v="115520"/>
    <n v="9.0999999999999108"/>
    <n v="727.99999999999295"/>
    <x v="3"/>
    <x v="14"/>
    <n v="0.99373752666712556"/>
    <n v="0.99373752666712545"/>
    <x v="1"/>
  </r>
  <r>
    <x v="15"/>
    <x v="15"/>
    <x v="1"/>
    <x v="7"/>
    <x v="0"/>
    <x v="1"/>
    <x v="0"/>
    <x v="0"/>
    <n v="50"/>
    <x v="15"/>
    <n v="1556.5"/>
    <n v="71350"/>
    <n v="77825"/>
    <n v="10.099999999999911"/>
    <n v="4143"/>
    <x v="11"/>
    <x v="15"/>
    <n v="1.090749824807288"/>
    <n v="1.090749824807288"/>
    <x v="0"/>
  </r>
  <r>
    <x v="16"/>
    <x v="16"/>
    <x v="1"/>
    <x v="5"/>
    <x v="1"/>
    <x v="1"/>
    <x v="0"/>
    <x v="0"/>
    <n v="50"/>
    <x v="16"/>
    <n v="1213"/>
    <n v="61750"/>
    <n v="60650"/>
    <n v="22"/>
    <n v="1100"/>
    <x v="3"/>
    <x v="16"/>
    <n v="0.98218623481781375"/>
    <n v="0.98218623481781375"/>
    <x v="1"/>
  </r>
  <r>
    <x v="17"/>
    <x v="17"/>
    <x v="0"/>
    <x v="8"/>
    <x v="0"/>
    <x v="0"/>
    <x v="0"/>
    <x v="0"/>
    <n v="100"/>
    <x v="17"/>
    <n v="1594"/>
    <n v="138400"/>
    <n v="159400"/>
    <n v="23"/>
    <n v="1880"/>
    <x v="12"/>
    <x v="17"/>
    <n v="1.1517341040462428"/>
    <n v="1.1517341040462428"/>
    <x v="0"/>
  </r>
  <r>
    <x v="18"/>
    <x v="18"/>
    <x v="1"/>
    <x v="0"/>
    <x v="1"/>
    <x v="1"/>
    <x v="0"/>
    <x v="0"/>
    <n v="85"/>
    <x v="18"/>
    <n v="1319"/>
    <n v="101490"/>
    <n v="112115"/>
    <n v="24"/>
    <n v="1401"/>
    <x v="13"/>
    <x v="18"/>
    <n v="1.1046901172529313"/>
    <n v="1.1046901172529313"/>
    <x v="0"/>
  </r>
  <r>
    <x v="19"/>
    <x v="19"/>
    <x v="2"/>
    <x v="7"/>
    <x v="0"/>
    <x v="2"/>
    <x v="0"/>
    <x v="0"/>
    <n v="80"/>
    <x v="19"/>
    <n v="1607.25"/>
    <n v="109200"/>
    <n v="128580"/>
    <n v="25"/>
    <n v="2686"/>
    <x v="14"/>
    <x v="19"/>
    <n v="1.1774725274725275"/>
    <n v="1.1774725274725275"/>
    <x v="0"/>
  </r>
  <r>
    <x v="20"/>
    <x v="20"/>
    <x v="2"/>
    <x v="4"/>
    <x v="0"/>
    <x v="2"/>
    <x v="0"/>
    <x v="0"/>
    <n v="75"/>
    <x v="20"/>
    <n v="1573.25"/>
    <n v="104595"/>
    <n v="117993.75"/>
    <n v="26"/>
    <n v="2090"/>
    <x v="15"/>
    <x v="20"/>
    <n v="1.1281012476695826"/>
    <n v="1.1281012476695826"/>
    <x v="0"/>
  </r>
  <r>
    <x v="0"/>
    <x v="0"/>
    <x v="0"/>
    <x v="0"/>
    <x v="0"/>
    <x v="0"/>
    <x v="1"/>
    <x v="0"/>
    <n v="75"/>
    <x v="0"/>
    <n v="1573.5"/>
    <n v="104842.5"/>
    <n v="118012.5"/>
    <n v="27"/>
    <n v="7468"/>
    <x v="0"/>
    <x v="0"/>
    <n v="1.1256169969239573"/>
    <n v="1.1256169969239573"/>
    <x v="0"/>
  </r>
  <r>
    <x v="1"/>
    <x v="1"/>
    <x v="0"/>
    <x v="1"/>
    <x v="1"/>
    <x v="0"/>
    <x v="1"/>
    <x v="0"/>
    <n v="75"/>
    <x v="1"/>
    <n v="1378"/>
    <n v="102150"/>
    <n v="103350"/>
    <n v="28"/>
    <n v="968"/>
    <x v="1"/>
    <x v="1"/>
    <n v="1.011747430249633"/>
    <n v="1.011747430249633"/>
    <x v="0"/>
  </r>
  <r>
    <x v="2"/>
    <x v="2"/>
    <x v="0"/>
    <x v="1"/>
    <x v="0"/>
    <x v="0"/>
    <x v="1"/>
    <x v="0"/>
    <n v="75"/>
    <x v="2"/>
    <n v="1259"/>
    <n v="100950"/>
    <n v="94425"/>
    <n v="87"/>
    <n v="6525"/>
    <x v="3"/>
    <x v="21"/>
    <n v="0.93536404160475484"/>
    <n v="0.93536404160475484"/>
    <x v="1"/>
  </r>
  <r>
    <x v="3"/>
    <x v="3"/>
    <x v="0"/>
    <x v="2"/>
    <x v="1"/>
    <x v="0"/>
    <x v="1"/>
    <x v="0"/>
    <n v="110"/>
    <x v="3"/>
    <n v="1893"/>
    <n v="214500"/>
    <n v="208230"/>
    <n v="57"/>
    <n v="6270"/>
    <x v="3"/>
    <x v="22"/>
    <n v="0.97076923076923072"/>
    <n v="0.97076923076923072"/>
    <x v="1"/>
  </r>
  <r>
    <x v="4"/>
    <x v="4"/>
    <x v="0"/>
    <x v="3"/>
    <x v="1"/>
    <x v="0"/>
    <x v="1"/>
    <x v="0"/>
    <n v="100"/>
    <x v="4"/>
    <n v="1283.5"/>
    <n v="124200"/>
    <n v="128350"/>
    <n v="58"/>
    <n v="812"/>
    <x v="4"/>
    <x v="4"/>
    <n v="1.0334138486312399"/>
    <n v="1.0334138486312399"/>
    <x v="0"/>
  </r>
  <r>
    <x v="5"/>
    <x v="5"/>
    <x v="0"/>
    <x v="3"/>
    <x v="0"/>
    <x v="0"/>
    <x v="1"/>
    <x v="0"/>
    <n v="100"/>
    <x v="5"/>
    <n v="1561.5"/>
    <n v="151000"/>
    <n v="156150"/>
    <n v="59"/>
    <n v="5143"/>
    <x v="5"/>
    <x v="5"/>
    <n v="1.0341059602649008"/>
    <n v="1.0341059602649008"/>
    <x v="0"/>
  </r>
  <r>
    <x v="6"/>
    <x v="6"/>
    <x v="0"/>
    <x v="2"/>
    <x v="1"/>
    <x v="0"/>
    <x v="1"/>
    <x v="0"/>
    <n v="75"/>
    <x v="6"/>
    <n v="1331.5"/>
    <n v="102000"/>
    <n v="99862.5"/>
    <n v="28.5"/>
    <n v="2137.5"/>
    <x v="3"/>
    <x v="23"/>
    <n v="0.97904411764705879"/>
    <n v="0.97904411764705879"/>
    <x v="1"/>
  </r>
  <r>
    <x v="7"/>
    <x v="7"/>
    <x v="0"/>
    <x v="3"/>
    <x v="1"/>
    <x v="0"/>
    <x v="1"/>
    <x v="0"/>
    <n v="75"/>
    <x v="7"/>
    <n v="1624.25"/>
    <n v="104490"/>
    <n v="121818.75"/>
    <n v="29.5"/>
    <n v="6840"/>
    <x v="7"/>
    <x v="7"/>
    <n v="1.1658412288257249"/>
    <n v="1.1658412288257249"/>
    <x v="0"/>
  </r>
  <r>
    <x v="8"/>
    <x v="8"/>
    <x v="0"/>
    <x v="4"/>
    <x v="0"/>
    <x v="0"/>
    <x v="1"/>
    <x v="0"/>
    <n v="75"/>
    <x v="8"/>
    <n v="1573"/>
    <n v="104347.5"/>
    <n v="117975"/>
    <n v="30.5"/>
    <n v="1082"/>
    <x v="8"/>
    <x v="8"/>
    <n v="1.1305972831165099"/>
    <n v="1.1305972831165096"/>
    <x v="0"/>
  </r>
  <r>
    <x v="9"/>
    <x v="9"/>
    <x v="1"/>
    <x v="5"/>
    <x v="1"/>
    <x v="1"/>
    <x v="1"/>
    <x v="0"/>
    <n v="75"/>
    <x v="9"/>
    <n v="1330"/>
    <n v="94875"/>
    <n v="99750"/>
    <n v="31.5"/>
    <n v="2767"/>
    <x v="9"/>
    <x v="9"/>
    <n v="1.0513833992094861"/>
    <n v="1.0513833992094861"/>
    <x v="0"/>
  </r>
  <r>
    <x v="10"/>
    <x v="10"/>
    <x v="0"/>
    <x v="6"/>
    <x v="0"/>
    <x v="0"/>
    <x v="1"/>
    <x v="0"/>
    <n v="75"/>
    <x v="10"/>
    <n v="1200"/>
    <n v="94275"/>
    <n v="90000"/>
    <n v="57"/>
    <n v="4275"/>
    <x v="3"/>
    <x v="24"/>
    <n v="0.95465393794749398"/>
    <n v="0.95465393794749398"/>
    <x v="1"/>
  </r>
  <r>
    <x v="11"/>
    <x v="11"/>
    <x v="0"/>
    <x v="3"/>
    <x v="1"/>
    <x v="0"/>
    <x v="1"/>
    <x v="0"/>
    <n v="75"/>
    <x v="11"/>
    <n v="1424.5"/>
    <n v="110512.5"/>
    <n v="106837.5"/>
    <n v="49"/>
    <n v="3675"/>
    <x v="3"/>
    <x v="25"/>
    <n v="0.9667458432304038"/>
    <n v="0.9667458432304038"/>
    <x v="1"/>
  </r>
  <r>
    <x v="12"/>
    <x v="12"/>
    <x v="0"/>
    <x v="0"/>
    <x v="1"/>
    <x v="0"/>
    <x v="1"/>
    <x v="0"/>
    <n v="100"/>
    <x v="12"/>
    <n v="1437.75"/>
    <n v="147680"/>
    <n v="143775"/>
    <n v="39.049999999999997"/>
    <n v="3905"/>
    <x v="3"/>
    <x v="26"/>
    <n v="0.97355769230769229"/>
    <n v="0.97355769230769229"/>
    <x v="1"/>
  </r>
  <r>
    <x v="13"/>
    <x v="13"/>
    <x v="0"/>
    <x v="3"/>
    <x v="0"/>
    <x v="0"/>
    <x v="1"/>
    <x v="0"/>
    <n v="100"/>
    <x v="13"/>
    <n v="1502.5"/>
    <n v="139800"/>
    <n v="150250"/>
    <n v="40.049999999999997"/>
    <n v="5570"/>
    <x v="10"/>
    <x v="13"/>
    <n v="1.0747496423462088"/>
    <n v="1.0747496423462088"/>
    <x v="0"/>
  </r>
  <r>
    <x v="14"/>
    <x v="14"/>
    <x v="0"/>
    <x v="0"/>
    <x v="1"/>
    <x v="0"/>
    <x v="1"/>
    <x v="0"/>
    <n v="80"/>
    <x v="14"/>
    <n v="1444"/>
    <n v="116248"/>
    <n v="115520"/>
    <n v="9.0999999999999108"/>
    <n v="727.99999999999295"/>
    <x v="3"/>
    <x v="27"/>
    <n v="0.99373752666712556"/>
    <n v="0.99373752666712545"/>
    <x v="1"/>
  </r>
  <r>
    <x v="15"/>
    <x v="15"/>
    <x v="1"/>
    <x v="7"/>
    <x v="0"/>
    <x v="1"/>
    <x v="1"/>
    <x v="0"/>
    <n v="50"/>
    <x v="15"/>
    <n v="1556.5"/>
    <n v="71350"/>
    <n v="77825"/>
    <n v="10.099999999999911"/>
    <n v="4846"/>
    <x v="11"/>
    <x v="15"/>
    <n v="1.090749824807288"/>
    <n v="1.090749824807288"/>
    <x v="0"/>
  </r>
  <r>
    <x v="16"/>
    <x v="16"/>
    <x v="1"/>
    <x v="5"/>
    <x v="1"/>
    <x v="1"/>
    <x v="1"/>
    <x v="0"/>
    <n v="50"/>
    <x v="16"/>
    <n v="1213"/>
    <n v="61750"/>
    <n v="60650"/>
    <n v="22"/>
    <n v="1100"/>
    <x v="3"/>
    <x v="28"/>
    <n v="0.98218623481781375"/>
    <n v="0.98218623481781375"/>
    <x v="1"/>
  </r>
  <r>
    <x v="17"/>
    <x v="17"/>
    <x v="0"/>
    <x v="8"/>
    <x v="0"/>
    <x v="0"/>
    <x v="1"/>
    <x v="0"/>
    <n v="100"/>
    <x v="17"/>
    <n v="1594"/>
    <n v="138400"/>
    <n v="159400"/>
    <n v="23"/>
    <n v="3726"/>
    <x v="12"/>
    <x v="17"/>
    <n v="1.1517341040462428"/>
    <n v="1.1517341040462428"/>
    <x v="0"/>
  </r>
  <r>
    <x v="18"/>
    <x v="18"/>
    <x v="1"/>
    <x v="0"/>
    <x v="1"/>
    <x v="1"/>
    <x v="1"/>
    <x v="0"/>
    <n v="85"/>
    <x v="18"/>
    <n v="1319"/>
    <n v="101490"/>
    <n v="112115"/>
    <n v="24"/>
    <n v="7975"/>
    <x v="13"/>
    <x v="18"/>
    <n v="1.1046901172529313"/>
    <n v="1.1046901172529313"/>
    <x v="0"/>
  </r>
  <r>
    <x v="19"/>
    <x v="19"/>
    <x v="2"/>
    <x v="7"/>
    <x v="0"/>
    <x v="2"/>
    <x v="1"/>
    <x v="0"/>
    <n v="80"/>
    <x v="19"/>
    <n v="1607.25"/>
    <n v="109200"/>
    <n v="128580"/>
    <n v="25"/>
    <n v="5744"/>
    <x v="14"/>
    <x v="19"/>
    <n v="1.1774725274725275"/>
    <n v="1.1774725274725275"/>
    <x v="0"/>
  </r>
  <r>
    <x v="20"/>
    <x v="20"/>
    <x v="2"/>
    <x v="4"/>
    <x v="0"/>
    <x v="2"/>
    <x v="1"/>
    <x v="0"/>
    <n v="75"/>
    <x v="20"/>
    <n v="1573.25"/>
    <n v="104595"/>
    <n v="117993.75"/>
    <n v="26"/>
    <n v="6373"/>
    <x v="15"/>
    <x v="20"/>
    <n v="1.1281012476695826"/>
    <n v="1.1281012476695826"/>
    <x v="0"/>
  </r>
  <r>
    <x v="0"/>
    <x v="0"/>
    <x v="0"/>
    <x v="0"/>
    <x v="0"/>
    <x v="0"/>
    <x v="2"/>
    <x v="0"/>
    <n v="75"/>
    <x v="0"/>
    <n v="1573.5"/>
    <n v="104842.5"/>
    <n v="118012.5"/>
    <n v="27"/>
    <n v="4503"/>
    <x v="0"/>
    <x v="0"/>
    <n v="1.1256169969239573"/>
    <n v="1.1256169969239573"/>
    <x v="0"/>
  </r>
  <r>
    <x v="1"/>
    <x v="1"/>
    <x v="0"/>
    <x v="1"/>
    <x v="1"/>
    <x v="0"/>
    <x v="2"/>
    <x v="0"/>
    <n v="75"/>
    <x v="1"/>
    <n v="1378"/>
    <n v="102150"/>
    <n v="103350"/>
    <n v="28"/>
    <n v="2771"/>
    <x v="1"/>
    <x v="1"/>
    <n v="1.011747430249633"/>
    <n v="1.011747430249633"/>
    <x v="0"/>
  </r>
  <r>
    <x v="2"/>
    <x v="2"/>
    <x v="0"/>
    <x v="1"/>
    <x v="0"/>
    <x v="0"/>
    <x v="2"/>
    <x v="0"/>
    <n v="75"/>
    <x v="2"/>
    <n v="1259"/>
    <n v="100950"/>
    <n v="94425"/>
    <n v="87"/>
    <n v="6525"/>
    <x v="3"/>
    <x v="29"/>
    <n v="0.93536404160475484"/>
    <n v="0.93536404160475484"/>
    <x v="1"/>
  </r>
  <r>
    <x v="3"/>
    <x v="3"/>
    <x v="0"/>
    <x v="2"/>
    <x v="1"/>
    <x v="0"/>
    <x v="2"/>
    <x v="0"/>
    <n v="110"/>
    <x v="3"/>
    <n v="1893"/>
    <n v="214500"/>
    <n v="208230"/>
    <n v="57"/>
    <n v="6270"/>
    <x v="3"/>
    <x v="30"/>
    <n v="0.97076923076923072"/>
    <n v="0.97076923076923072"/>
    <x v="1"/>
  </r>
  <r>
    <x v="4"/>
    <x v="4"/>
    <x v="0"/>
    <x v="3"/>
    <x v="1"/>
    <x v="0"/>
    <x v="2"/>
    <x v="0"/>
    <n v="100"/>
    <x v="4"/>
    <n v="1283.5"/>
    <n v="124200"/>
    <n v="128350"/>
    <n v="58"/>
    <n v="3546"/>
    <x v="4"/>
    <x v="4"/>
    <n v="1.0334138486312399"/>
    <n v="1.0334138486312399"/>
    <x v="0"/>
  </r>
  <r>
    <x v="5"/>
    <x v="5"/>
    <x v="0"/>
    <x v="3"/>
    <x v="0"/>
    <x v="0"/>
    <x v="2"/>
    <x v="0"/>
    <n v="100"/>
    <x v="5"/>
    <n v="1561.5"/>
    <n v="151000"/>
    <n v="156150"/>
    <n v="59"/>
    <n v="7429"/>
    <x v="5"/>
    <x v="5"/>
    <n v="1.0341059602649008"/>
    <n v="1.0341059602649008"/>
    <x v="0"/>
  </r>
  <r>
    <x v="6"/>
    <x v="6"/>
    <x v="0"/>
    <x v="2"/>
    <x v="1"/>
    <x v="0"/>
    <x v="2"/>
    <x v="0"/>
    <n v="75"/>
    <x v="6"/>
    <n v="1331.5"/>
    <n v="102000"/>
    <n v="99862.5"/>
    <n v="28.5"/>
    <n v="2137.5"/>
    <x v="3"/>
    <x v="31"/>
    <n v="0.97904411764705879"/>
    <n v="0.97904411764705879"/>
    <x v="1"/>
  </r>
  <r>
    <x v="7"/>
    <x v="7"/>
    <x v="0"/>
    <x v="3"/>
    <x v="1"/>
    <x v="0"/>
    <x v="2"/>
    <x v="0"/>
    <n v="75"/>
    <x v="7"/>
    <n v="1624.25"/>
    <n v="104490"/>
    <n v="121818.75"/>
    <n v="29.5"/>
    <n v="1187"/>
    <x v="7"/>
    <x v="7"/>
    <n v="1.1658412288257249"/>
    <n v="1.1658412288257249"/>
    <x v="0"/>
  </r>
  <r>
    <x v="8"/>
    <x v="8"/>
    <x v="0"/>
    <x v="4"/>
    <x v="0"/>
    <x v="0"/>
    <x v="2"/>
    <x v="0"/>
    <n v="75"/>
    <x v="8"/>
    <n v="1573"/>
    <n v="104347.5"/>
    <n v="117975"/>
    <n v="30.5"/>
    <n v="3189"/>
    <x v="8"/>
    <x v="8"/>
    <n v="1.1305972831165099"/>
    <n v="1.1305972831165096"/>
    <x v="0"/>
  </r>
  <r>
    <x v="9"/>
    <x v="9"/>
    <x v="1"/>
    <x v="5"/>
    <x v="1"/>
    <x v="1"/>
    <x v="2"/>
    <x v="0"/>
    <n v="75"/>
    <x v="9"/>
    <n v="1330"/>
    <n v="94875"/>
    <n v="99750"/>
    <n v="31.5"/>
    <n v="5035"/>
    <x v="9"/>
    <x v="9"/>
    <n v="1.0513833992094861"/>
    <n v="1.0513833992094861"/>
    <x v="0"/>
  </r>
  <r>
    <x v="10"/>
    <x v="10"/>
    <x v="0"/>
    <x v="6"/>
    <x v="0"/>
    <x v="0"/>
    <x v="2"/>
    <x v="0"/>
    <n v="75"/>
    <x v="10"/>
    <n v="1200"/>
    <n v="94275"/>
    <n v="90000"/>
    <n v="57"/>
    <n v="4275"/>
    <x v="3"/>
    <x v="32"/>
    <n v="0.95465393794749398"/>
    <n v="0.95465393794749398"/>
    <x v="1"/>
  </r>
  <r>
    <x v="11"/>
    <x v="11"/>
    <x v="0"/>
    <x v="3"/>
    <x v="1"/>
    <x v="0"/>
    <x v="2"/>
    <x v="0"/>
    <n v="75"/>
    <x v="11"/>
    <n v="1424.5"/>
    <n v="110512.5"/>
    <n v="106837.5"/>
    <n v="49"/>
    <n v="3675"/>
    <x v="3"/>
    <x v="33"/>
    <n v="0.9667458432304038"/>
    <n v="0.9667458432304038"/>
    <x v="1"/>
  </r>
  <r>
    <x v="12"/>
    <x v="12"/>
    <x v="0"/>
    <x v="0"/>
    <x v="1"/>
    <x v="0"/>
    <x v="2"/>
    <x v="0"/>
    <n v="100"/>
    <x v="12"/>
    <n v="1437.75"/>
    <n v="147680"/>
    <n v="143775"/>
    <n v="39.049999999999997"/>
    <n v="3905"/>
    <x v="3"/>
    <x v="34"/>
    <n v="0.97355769230769229"/>
    <n v="0.97355769230769229"/>
    <x v="1"/>
  </r>
  <r>
    <x v="13"/>
    <x v="13"/>
    <x v="0"/>
    <x v="3"/>
    <x v="0"/>
    <x v="0"/>
    <x v="2"/>
    <x v="0"/>
    <n v="100"/>
    <x v="13"/>
    <n v="1502.5"/>
    <n v="139800"/>
    <n v="150250"/>
    <n v="40.049999999999997"/>
    <n v="7026"/>
    <x v="10"/>
    <x v="13"/>
    <n v="1.0747496423462088"/>
    <n v="1.0747496423462088"/>
    <x v="0"/>
  </r>
  <r>
    <x v="14"/>
    <x v="14"/>
    <x v="0"/>
    <x v="0"/>
    <x v="1"/>
    <x v="0"/>
    <x v="2"/>
    <x v="0"/>
    <n v="80"/>
    <x v="14"/>
    <n v="1444"/>
    <n v="116248"/>
    <n v="115520"/>
    <n v="9.0999999999999108"/>
    <n v="727.99999999999295"/>
    <x v="3"/>
    <x v="35"/>
    <n v="0.99373752666712556"/>
    <n v="0.99373752666712545"/>
    <x v="1"/>
  </r>
  <r>
    <x v="15"/>
    <x v="15"/>
    <x v="1"/>
    <x v="7"/>
    <x v="0"/>
    <x v="1"/>
    <x v="2"/>
    <x v="0"/>
    <n v="50"/>
    <x v="15"/>
    <n v="1556.5"/>
    <n v="71350"/>
    <n v="77825"/>
    <n v="10.099999999999911"/>
    <n v="7283"/>
    <x v="11"/>
    <x v="15"/>
    <n v="1.090749824807288"/>
    <n v="1.090749824807288"/>
    <x v="0"/>
  </r>
  <r>
    <x v="16"/>
    <x v="16"/>
    <x v="1"/>
    <x v="5"/>
    <x v="1"/>
    <x v="1"/>
    <x v="2"/>
    <x v="0"/>
    <n v="50"/>
    <x v="16"/>
    <n v="1213"/>
    <n v="61750"/>
    <n v="60650"/>
    <n v="22"/>
    <n v="1100"/>
    <x v="3"/>
    <x v="36"/>
    <n v="0.98218623481781375"/>
    <n v="0.98218623481781375"/>
    <x v="1"/>
  </r>
  <r>
    <x v="17"/>
    <x v="17"/>
    <x v="0"/>
    <x v="8"/>
    <x v="0"/>
    <x v="0"/>
    <x v="2"/>
    <x v="0"/>
    <n v="100"/>
    <x v="17"/>
    <n v="1594"/>
    <n v="138400"/>
    <n v="159400"/>
    <n v="23"/>
    <n v="1170"/>
    <x v="12"/>
    <x v="17"/>
    <n v="1.1517341040462428"/>
    <n v="1.1517341040462428"/>
    <x v="0"/>
  </r>
  <r>
    <x v="18"/>
    <x v="18"/>
    <x v="1"/>
    <x v="0"/>
    <x v="1"/>
    <x v="1"/>
    <x v="2"/>
    <x v="0"/>
    <n v="85"/>
    <x v="18"/>
    <n v="1319"/>
    <n v="101490"/>
    <n v="112115"/>
    <n v="24"/>
    <n v="5945"/>
    <x v="13"/>
    <x v="18"/>
    <n v="1.1046901172529313"/>
    <n v="1.1046901172529313"/>
    <x v="0"/>
  </r>
  <r>
    <x v="19"/>
    <x v="19"/>
    <x v="2"/>
    <x v="7"/>
    <x v="0"/>
    <x v="2"/>
    <x v="2"/>
    <x v="0"/>
    <n v="80"/>
    <x v="19"/>
    <n v="1607.25"/>
    <n v="109200"/>
    <n v="128580"/>
    <n v="25"/>
    <n v="1290"/>
    <x v="14"/>
    <x v="19"/>
    <n v="1.1774725274725275"/>
    <n v="1.1774725274725275"/>
    <x v="0"/>
  </r>
  <r>
    <x v="20"/>
    <x v="20"/>
    <x v="2"/>
    <x v="4"/>
    <x v="0"/>
    <x v="2"/>
    <x v="2"/>
    <x v="0"/>
    <n v="75"/>
    <x v="20"/>
    <n v="1573.25"/>
    <n v="104595"/>
    <n v="117993.75"/>
    <n v="26"/>
    <n v="2212"/>
    <x v="15"/>
    <x v="20"/>
    <n v="1.1281012476695826"/>
    <n v="1.1281012476695826"/>
    <x v="0"/>
  </r>
  <r>
    <x v="0"/>
    <x v="0"/>
    <x v="0"/>
    <x v="0"/>
    <x v="0"/>
    <x v="0"/>
    <x v="3"/>
    <x v="0"/>
    <n v="75"/>
    <x v="0"/>
    <n v="1573.5"/>
    <n v="104842.5"/>
    <n v="118012.5"/>
    <n v="27"/>
    <n v="8445"/>
    <x v="0"/>
    <x v="0"/>
    <n v="1.1256169969239573"/>
    <n v="1.1256169969239573"/>
    <x v="0"/>
  </r>
  <r>
    <x v="1"/>
    <x v="1"/>
    <x v="0"/>
    <x v="1"/>
    <x v="1"/>
    <x v="0"/>
    <x v="3"/>
    <x v="0"/>
    <n v="75"/>
    <x v="1"/>
    <n v="1378"/>
    <n v="102150"/>
    <n v="103350"/>
    <n v="28"/>
    <n v="7390"/>
    <x v="1"/>
    <x v="1"/>
    <n v="1.011747430249633"/>
    <n v="1.011747430249633"/>
    <x v="0"/>
  </r>
  <r>
    <x v="2"/>
    <x v="2"/>
    <x v="0"/>
    <x v="1"/>
    <x v="0"/>
    <x v="0"/>
    <x v="3"/>
    <x v="0"/>
    <n v="75"/>
    <x v="2"/>
    <n v="1259"/>
    <n v="100950"/>
    <n v="94425"/>
    <n v="87"/>
    <n v="6525"/>
    <x v="3"/>
    <x v="37"/>
    <n v="0.93536404160475484"/>
    <n v="0.93536404160475484"/>
    <x v="1"/>
  </r>
  <r>
    <x v="3"/>
    <x v="3"/>
    <x v="0"/>
    <x v="2"/>
    <x v="1"/>
    <x v="0"/>
    <x v="3"/>
    <x v="0"/>
    <n v="110"/>
    <x v="3"/>
    <n v="1893"/>
    <n v="214500"/>
    <n v="208230"/>
    <n v="57"/>
    <n v="6270"/>
    <x v="3"/>
    <x v="38"/>
    <n v="0.97076923076923072"/>
    <n v="0.97076923076923072"/>
    <x v="1"/>
  </r>
  <r>
    <x v="4"/>
    <x v="4"/>
    <x v="0"/>
    <x v="3"/>
    <x v="1"/>
    <x v="0"/>
    <x v="3"/>
    <x v="0"/>
    <n v="100"/>
    <x v="4"/>
    <n v="1283.5"/>
    <n v="124200"/>
    <n v="128350"/>
    <n v="58"/>
    <n v="7339"/>
    <x v="4"/>
    <x v="4"/>
    <n v="1.0334138486312399"/>
    <n v="1.0334138486312399"/>
    <x v="0"/>
  </r>
  <r>
    <x v="5"/>
    <x v="5"/>
    <x v="0"/>
    <x v="3"/>
    <x v="0"/>
    <x v="0"/>
    <x v="3"/>
    <x v="0"/>
    <n v="100"/>
    <x v="5"/>
    <n v="1561.5"/>
    <n v="151000"/>
    <n v="156150"/>
    <n v="59"/>
    <n v="1584"/>
    <x v="5"/>
    <x v="5"/>
    <n v="1.0341059602649008"/>
    <n v="1.0341059602649008"/>
    <x v="0"/>
  </r>
  <r>
    <x v="6"/>
    <x v="6"/>
    <x v="0"/>
    <x v="2"/>
    <x v="1"/>
    <x v="0"/>
    <x v="3"/>
    <x v="0"/>
    <n v="75"/>
    <x v="6"/>
    <n v="1331.5"/>
    <n v="102000"/>
    <n v="99862.5"/>
    <n v="28.5"/>
    <n v="2137.5"/>
    <x v="3"/>
    <x v="39"/>
    <n v="0.97904411764705879"/>
    <n v="0.97904411764705879"/>
    <x v="1"/>
  </r>
  <r>
    <x v="7"/>
    <x v="7"/>
    <x v="0"/>
    <x v="3"/>
    <x v="1"/>
    <x v="0"/>
    <x v="3"/>
    <x v="0"/>
    <n v="75"/>
    <x v="7"/>
    <n v="1624.25"/>
    <n v="104490"/>
    <n v="121818.75"/>
    <n v="29.5"/>
    <n v="777"/>
    <x v="7"/>
    <x v="7"/>
    <n v="1.1658412288257249"/>
    <n v="1.1658412288257249"/>
    <x v="0"/>
  </r>
  <r>
    <x v="8"/>
    <x v="8"/>
    <x v="0"/>
    <x v="4"/>
    <x v="0"/>
    <x v="0"/>
    <x v="3"/>
    <x v="0"/>
    <n v="75"/>
    <x v="8"/>
    <n v="1573"/>
    <n v="104347.5"/>
    <n v="117975"/>
    <n v="30.5"/>
    <n v="7756"/>
    <x v="8"/>
    <x v="8"/>
    <n v="1.1305972831165099"/>
    <n v="1.1305972831165096"/>
    <x v="0"/>
  </r>
  <r>
    <x v="9"/>
    <x v="9"/>
    <x v="1"/>
    <x v="5"/>
    <x v="1"/>
    <x v="1"/>
    <x v="3"/>
    <x v="0"/>
    <n v="75"/>
    <x v="9"/>
    <n v="1330"/>
    <n v="94875"/>
    <n v="99750"/>
    <n v="31.5"/>
    <n v="6428"/>
    <x v="9"/>
    <x v="9"/>
    <n v="1.0513833992094861"/>
    <n v="1.0513833992094861"/>
    <x v="0"/>
  </r>
  <r>
    <x v="10"/>
    <x v="10"/>
    <x v="0"/>
    <x v="6"/>
    <x v="0"/>
    <x v="0"/>
    <x v="3"/>
    <x v="0"/>
    <n v="75"/>
    <x v="10"/>
    <n v="1200"/>
    <n v="94275"/>
    <n v="90000"/>
    <n v="57"/>
    <n v="4275"/>
    <x v="3"/>
    <x v="40"/>
    <n v="0.95465393794749398"/>
    <n v="0.95465393794749398"/>
    <x v="1"/>
  </r>
  <r>
    <x v="11"/>
    <x v="11"/>
    <x v="0"/>
    <x v="3"/>
    <x v="1"/>
    <x v="0"/>
    <x v="3"/>
    <x v="0"/>
    <n v="75"/>
    <x v="11"/>
    <n v="1424.5"/>
    <n v="110512.5"/>
    <n v="106837.5"/>
    <n v="49"/>
    <n v="3675"/>
    <x v="3"/>
    <x v="41"/>
    <n v="0.9667458432304038"/>
    <n v="0.9667458432304038"/>
    <x v="1"/>
  </r>
  <r>
    <x v="12"/>
    <x v="12"/>
    <x v="0"/>
    <x v="0"/>
    <x v="1"/>
    <x v="0"/>
    <x v="3"/>
    <x v="0"/>
    <n v="100"/>
    <x v="12"/>
    <n v="1437.75"/>
    <n v="147680"/>
    <n v="143775"/>
    <n v="39.049999999999997"/>
    <n v="3905"/>
    <x v="3"/>
    <x v="42"/>
    <n v="0.97355769230769229"/>
    <n v="0.97355769230769229"/>
    <x v="1"/>
  </r>
  <r>
    <x v="13"/>
    <x v="13"/>
    <x v="0"/>
    <x v="3"/>
    <x v="0"/>
    <x v="0"/>
    <x v="3"/>
    <x v="0"/>
    <n v="100"/>
    <x v="13"/>
    <n v="1502.5"/>
    <n v="139800"/>
    <n v="150250"/>
    <n v="40.049999999999997"/>
    <n v="2709"/>
    <x v="10"/>
    <x v="13"/>
    <n v="1.0747496423462088"/>
    <n v="1.0747496423462088"/>
    <x v="0"/>
  </r>
  <r>
    <x v="14"/>
    <x v="14"/>
    <x v="0"/>
    <x v="0"/>
    <x v="1"/>
    <x v="0"/>
    <x v="3"/>
    <x v="0"/>
    <n v="80"/>
    <x v="14"/>
    <n v="1444"/>
    <n v="116248"/>
    <n v="115520"/>
    <n v="9.0999999999999108"/>
    <n v="727.99999999999295"/>
    <x v="3"/>
    <x v="43"/>
    <n v="0.99373752666712556"/>
    <n v="0.99373752666712545"/>
    <x v="1"/>
  </r>
  <r>
    <x v="15"/>
    <x v="15"/>
    <x v="1"/>
    <x v="7"/>
    <x v="0"/>
    <x v="1"/>
    <x v="3"/>
    <x v="0"/>
    <n v="50"/>
    <x v="15"/>
    <n v="1556.5"/>
    <n v="71350"/>
    <n v="77825"/>
    <n v="10.099999999999911"/>
    <n v="6948"/>
    <x v="11"/>
    <x v="15"/>
    <n v="1.090749824807288"/>
    <n v="1.090749824807288"/>
    <x v="0"/>
  </r>
  <r>
    <x v="16"/>
    <x v="16"/>
    <x v="1"/>
    <x v="5"/>
    <x v="1"/>
    <x v="1"/>
    <x v="3"/>
    <x v="0"/>
    <n v="50"/>
    <x v="16"/>
    <n v="1213"/>
    <n v="61750"/>
    <n v="60650"/>
    <n v="22"/>
    <n v="1100"/>
    <x v="3"/>
    <x v="44"/>
    <n v="0.98218623481781375"/>
    <n v="0.98218623481781375"/>
    <x v="1"/>
  </r>
  <r>
    <x v="17"/>
    <x v="17"/>
    <x v="0"/>
    <x v="8"/>
    <x v="0"/>
    <x v="0"/>
    <x v="3"/>
    <x v="0"/>
    <n v="100"/>
    <x v="17"/>
    <n v="1594"/>
    <n v="138400"/>
    <n v="159400"/>
    <n v="23"/>
    <n v="5668"/>
    <x v="12"/>
    <x v="17"/>
    <n v="1.1517341040462428"/>
    <n v="1.1517341040462428"/>
    <x v="0"/>
  </r>
  <r>
    <x v="18"/>
    <x v="18"/>
    <x v="1"/>
    <x v="0"/>
    <x v="1"/>
    <x v="1"/>
    <x v="3"/>
    <x v="0"/>
    <n v="85"/>
    <x v="18"/>
    <n v="1319"/>
    <n v="101490"/>
    <n v="112115"/>
    <n v="24"/>
    <n v="5032"/>
    <x v="13"/>
    <x v="18"/>
    <n v="1.1046901172529313"/>
    <n v="1.1046901172529313"/>
    <x v="0"/>
  </r>
  <r>
    <x v="19"/>
    <x v="19"/>
    <x v="2"/>
    <x v="7"/>
    <x v="0"/>
    <x v="2"/>
    <x v="3"/>
    <x v="0"/>
    <n v="80"/>
    <x v="19"/>
    <n v="1607.25"/>
    <n v="109200"/>
    <n v="128580"/>
    <n v="25"/>
    <n v="8252"/>
    <x v="14"/>
    <x v="19"/>
    <n v="1.1774725274725275"/>
    <n v="1.1774725274725275"/>
    <x v="0"/>
  </r>
  <r>
    <x v="20"/>
    <x v="20"/>
    <x v="2"/>
    <x v="4"/>
    <x v="0"/>
    <x v="2"/>
    <x v="3"/>
    <x v="0"/>
    <n v="75"/>
    <x v="20"/>
    <n v="1573.25"/>
    <n v="104595"/>
    <n v="117993.75"/>
    <n v="26"/>
    <n v="1391"/>
    <x v="15"/>
    <x v="20"/>
    <n v="1.1281012476695826"/>
    <n v="1.1281012476695826"/>
    <x v="0"/>
  </r>
  <r>
    <x v="0"/>
    <x v="0"/>
    <x v="0"/>
    <x v="0"/>
    <x v="0"/>
    <x v="0"/>
    <x v="4"/>
    <x v="0"/>
    <n v="75"/>
    <x v="0"/>
    <n v="1573.5"/>
    <n v="104842.5"/>
    <n v="118012.5"/>
    <n v="27"/>
    <n v="7983"/>
    <x v="0"/>
    <x v="0"/>
    <n v="1.1256169969239573"/>
    <n v="1.1256169969239573"/>
    <x v="0"/>
  </r>
  <r>
    <x v="1"/>
    <x v="1"/>
    <x v="0"/>
    <x v="1"/>
    <x v="1"/>
    <x v="0"/>
    <x v="4"/>
    <x v="0"/>
    <n v="75"/>
    <x v="1"/>
    <n v="1378"/>
    <n v="102150"/>
    <n v="103350"/>
    <n v="28"/>
    <n v="8110"/>
    <x v="1"/>
    <x v="1"/>
    <n v="1.011747430249633"/>
    <n v="1.011747430249633"/>
    <x v="0"/>
  </r>
  <r>
    <x v="2"/>
    <x v="2"/>
    <x v="0"/>
    <x v="1"/>
    <x v="0"/>
    <x v="0"/>
    <x v="4"/>
    <x v="0"/>
    <n v="75"/>
    <x v="2"/>
    <n v="1259"/>
    <n v="100950"/>
    <n v="94425"/>
    <n v="87"/>
    <n v="6525"/>
    <x v="3"/>
    <x v="45"/>
    <n v="0.93536404160475484"/>
    <n v="0.93536404160475484"/>
    <x v="1"/>
  </r>
  <r>
    <x v="3"/>
    <x v="3"/>
    <x v="0"/>
    <x v="2"/>
    <x v="1"/>
    <x v="0"/>
    <x v="4"/>
    <x v="0"/>
    <n v="110"/>
    <x v="3"/>
    <n v="1893"/>
    <n v="214500"/>
    <n v="208230"/>
    <n v="57"/>
    <n v="6270"/>
    <x v="3"/>
    <x v="46"/>
    <n v="0.97076923076923072"/>
    <n v="0.97076923076923072"/>
    <x v="1"/>
  </r>
  <r>
    <x v="4"/>
    <x v="4"/>
    <x v="0"/>
    <x v="3"/>
    <x v="1"/>
    <x v="0"/>
    <x v="4"/>
    <x v="0"/>
    <n v="100"/>
    <x v="4"/>
    <n v="1283.5"/>
    <n v="124200"/>
    <n v="128350"/>
    <n v="58"/>
    <n v="6073"/>
    <x v="4"/>
    <x v="4"/>
    <n v="1.0334138486312399"/>
    <n v="1.0334138486312399"/>
    <x v="0"/>
  </r>
  <r>
    <x v="5"/>
    <x v="5"/>
    <x v="0"/>
    <x v="3"/>
    <x v="0"/>
    <x v="0"/>
    <x v="4"/>
    <x v="0"/>
    <n v="100"/>
    <x v="5"/>
    <n v="1561.5"/>
    <n v="151000"/>
    <n v="156150"/>
    <n v="59"/>
    <n v="8546"/>
    <x v="5"/>
    <x v="5"/>
    <n v="1.0341059602649008"/>
    <n v="1.0341059602649008"/>
    <x v="0"/>
  </r>
  <r>
    <x v="6"/>
    <x v="6"/>
    <x v="0"/>
    <x v="2"/>
    <x v="1"/>
    <x v="0"/>
    <x v="4"/>
    <x v="0"/>
    <n v="75"/>
    <x v="6"/>
    <n v="1331.5"/>
    <n v="102000"/>
    <n v="99862.5"/>
    <n v="28.5"/>
    <n v="2137.5"/>
    <x v="3"/>
    <x v="47"/>
    <n v="0.97904411764705879"/>
    <n v="0.97904411764705879"/>
    <x v="1"/>
  </r>
  <r>
    <x v="7"/>
    <x v="7"/>
    <x v="0"/>
    <x v="3"/>
    <x v="1"/>
    <x v="0"/>
    <x v="4"/>
    <x v="0"/>
    <n v="75"/>
    <x v="7"/>
    <n v="1624.25"/>
    <n v="104490"/>
    <n v="121818.75"/>
    <n v="29.5"/>
    <n v="5434"/>
    <x v="7"/>
    <x v="7"/>
    <n v="1.1658412288257249"/>
    <n v="1.1658412288257249"/>
    <x v="0"/>
  </r>
  <r>
    <x v="8"/>
    <x v="8"/>
    <x v="0"/>
    <x v="4"/>
    <x v="0"/>
    <x v="0"/>
    <x v="4"/>
    <x v="0"/>
    <n v="75"/>
    <x v="8"/>
    <n v="1573"/>
    <n v="104347.5"/>
    <n v="117975"/>
    <n v="30.5"/>
    <n v="4583"/>
    <x v="8"/>
    <x v="8"/>
    <n v="1.1305972831165099"/>
    <n v="1.1305972831165096"/>
    <x v="0"/>
  </r>
  <r>
    <x v="9"/>
    <x v="9"/>
    <x v="1"/>
    <x v="5"/>
    <x v="1"/>
    <x v="1"/>
    <x v="4"/>
    <x v="0"/>
    <n v="75"/>
    <x v="9"/>
    <n v="1330"/>
    <n v="94875"/>
    <n v="99750"/>
    <n v="31.5"/>
    <n v="1336"/>
    <x v="9"/>
    <x v="9"/>
    <n v="1.0513833992094861"/>
    <n v="1.0513833992094861"/>
    <x v="0"/>
  </r>
  <r>
    <x v="10"/>
    <x v="10"/>
    <x v="0"/>
    <x v="6"/>
    <x v="0"/>
    <x v="0"/>
    <x v="4"/>
    <x v="0"/>
    <n v="75"/>
    <x v="10"/>
    <n v="1200"/>
    <n v="94275"/>
    <n v="90000"/>
    <n v="57"/>
    <n v="4275"/>
    <x v="3"/>
    <x v="48"/>
    <n v="0.95465393794749398"/>
    <n v="0.95465393794749398"/>
    <x v="1"/>
  </r>
  <r>
    <x v="11"/>
    <x v="11"/>
    <x v="0"/>
    <x v="3"/>
    <x v="1"/>
    <x v="0"/>
    <x v="4"/>
    <x v="0"/>
    <n v="75"/>
    <x v="11"/>
    <n v="1424.5"/>
    <n v="110512.5"/>
    <n v="106837.5"/>
    <n v="49"/>
    <n v="3675"/>
    <x v="3"/>
    <x v="49"/>
    <n v="0.9667458432304038"/>
    <n v="0.9667458432304038"/>
    <x v="1"/>
  </r>
  <r>
    <x v="12"/>
    <x v="12"/>
    <x v="0"/>
    <x v="0"/>
    <x v="1"/>
    <x v="0"/>
    <x v="4"/>
    <x v="0"/>
    <n v="100"/>
    <x v="12"/>
    <n v="1437.75"/>
    <n v="147680"/>
    <n v="143775"/>
    <n v="39.049999999999997"/>
    <n v="3905"/>
    <x v="3"/>
    <x v="50"/>
    <n v="0.97355769230769229"/>
    <n v="0.97355769230769229"/>
    <x v="1"/>
  </r>
  <r>
    <x v="13"/>
    <x v="13"/>
    <x v="0"/>
    <x v="3"/>
    <x v="0"/>
    <x v="0"/>
    <x v="4"/>
    <x v="0"/>
    <n v="100"/>
    <x v="13"/>
    <n v="1502.5"/>
    <n v="139800"/>
    <n v="150250"/>
    <n v="40.049999999999997"/>
    <n v="6793"/>
    <x v="10"/>
    <x v="13"/>
    <n v="1.0747496423462088"/>
    <n v="1.0747496423462088"/>
    <x v="0"/>
  </r>
  <r>
    <x v="14"/>
    <x v="14"/>
    <x v="0"/>
    <x v="0"/>
    <x v="1"/>
    <x v="0"/>
    <x v="4"/>
    <x v="0"/>
    <n v="80"/>
    <x v="14"/>
    <n v="1444"/>
    <n v="116248"/>
    <n v="115520"/>
    <n v="9.0999999999999108"/>
    <n v="727.99999999999295"/>
    <x v="3"/>
    <x v="51"/>
    <n v="0.99373752666712556"/>
    <n v="0.99373752666712545"/>
    <x v="1"/>
  </r>
  <r>
    <x v="15"/>
    <x v="15"/>
    <x v="1"/>
    <x v="7"/>
    <x v="0"/>
    <x v="1"/>
    <x v="4"/>
    <x v="0"/>
    <n v="50"/>
    <x v="15"/>
    <n v="1556.5"/>
    <n v="71350"/>
    <n v="77825"/>
    <n v="10.099999999999911"/>
    <n v="3564"/>
    <x v="11"/>
    <x v="15"/>
    <n v="1.090749824807288"/>
    <n v="1.090749824807288"/>
    <x v="0"/>
  </r>
  <r>
    <x v="16"/>
    <x v="16"/>
    <x v="1"/>
    <x v="5"/>
    <x v="1"/>
    <x v="1"/>
    <x v="4"/>
    <x v="0"/>
    <n v="50"/>
    <x v="16"/>
    <n v="1213"/>
    <n v="61750"/>
    <n v="60650"/>
    <n v="22"/>
    <n v="1100"/>
    <x v="3"/>
    <x v="52"/>
    <n v="0.98218623481781375"/>
    <n v="0.98218623481781375"/>
    <x v="1"/>
  </r>
  <r>
    <x v="17"/>
    <x v="17"/>
    <x v="0"/>
    <x v="8"/>
    <x v="0"/>
    <x v="0"/>
    <x v="4"/>
    <x v="0"/>
    <n v="100"/>
    <x v="17"/>
    <n v="1594"/>
    <n v="138400"/>
    <n v="159400"/>
    <n v="23"/>
    <n v="1441"/>
    <x v="12"/>
    <x v="17"/>
    <n v="1.1517341040462428"/>
    <n v="1.1517341040462428"/>
    <x v="0"/>
  </r>
  <r>
    <x v="18"/>
    <x v="18"/>
    <x v="1"/>
    <x v="0"/>
    <x v="1"/>
    <x v="1"/>
    <x v="4"/>
    <x v="0"/>
    <n v="85"/>
    <x v="18"/>
    <n v="1319"/>
    <n v="101490"/>
    <n v="112115"/>
    <n v="24"/>
    <n v="1415"/>
    <x v="13"/>
    <x v="18"/>
    <n v="1.1046901172529313"/>
    <n v="1.1046901172529313"/>
    <x v="0"/>
  </r>
  <r>
    <x v="19"/>
    <x v="19"/>
    <x v="2"/>
    <x v="7"/>
    <x v="0"/>
    <x v="2"/>
    <x v="4"/>
    <x v="0"/>
    <n v="80"/>
    <x v="19"/>
    <n v="1607.25"/>
    <n v="109200"/>
    <n v="128580"/>
    <n v="25"/>
    <n v="6861"/>
    <x v="14"/>
    <x v="19"/>
    <n v="1.1774725274725275"/>
    <n v="1.1774725274725275"/>
    <x v="0"/>
  </r>
  <r>
    <x v="20"/>
    <x v="20"/>
    <x v="2"/>
    <x v="4"/>
    <x v="0"/>
    <x v="2"/>
    <x v="4"/>
    <x v="0"/>
    <n v="75"/>
    <x v="20"/>
    <n v="1573.25"/>
    <n v="104595"/>
    <n v="117993.75"/>
    <n v="26"/>
    <n v="4152"/>
    <x v="15"/>
    <x v="20"/>
    <n v="1.1281012476695826"/>
    <n v="1.1281012476695826"/>
    <x v="0"/>
  </r>
  <r>
    <x v="0"/>
    <x v="0"/>
    <x v="0"/>
    <x v="0"/>
    <x v="0"/>
    <x v="0"/>
    <x v="5"/>
    <x v="0"/>
    <n v="75"/>
    <x v="0"/>
    <n v="1573.5"/>
    <n v="104842.5"/>
    <n v="118012.5"/>
    <n v="27"/>
    <n v="5498"/>
    <x v="0"/>
    <x v="0"/>
    <n v="1.1256169969239573"/>
    <n v="1.1256169969239573"/>
    <x v="0"/>
  </r>
  <r>
    <x v="1"/>
    <x v="1"/>
    <x v="0"/>
    <x v="1"/>
    <x v="1"/>
    <x v="0"/>
    <x v="5"/>
    <x v="0"/>
    <n v="75"/>
    <x v="1"/>
    <n v="1378"/>
    <n v="102150"/>
    <n v="103350"/>
    <n v="28"/>
    <n v="6835"/>
    <x v="1"/>
    <x v="1"/>
    <n v="1.011747430249633"/>
    <n v="1.011747430249633"/>
    <x v="0"/>
  </r>
  <r>
    <x v="2"/>
    <x v="2"/>
    <x v="0"/>
    <x v="1"/>
    <x v="0"/>
    <x v="0"/>
    <x v="5"/>
    <x v="0"/>
    <n v="75"/>
    <x v="2"/>
    <n v="1259"/>
    <n v="100950"/>
    <n v="94425"/>
    <n v="87"/>
    <n v="6525"/>
    <x v="3"/>
    <x v="53"/>
    <n v="0.93536404160475484"/>
    <n v="0.93536404160475484"/>
    <x v="1"/>
  </r>
  <r>
    <x v="3"/>
    <x v="3"/>
    <x v="0"/>
    <x v="2"/>
    <x v="1"/>
    <x v="0"/>
    <x v="5"/>
    <x v="0"/>
    <n v="110"/>
    <x v="3"/>
    <n v="1893"/>
    <n v="214500"/>
    <n v="208230"/>
    <n v="57"/>
    <n v="6270"/>
    <x v="3"/>
    <x v="54"/>
    <n v="0.97076923076923072"/>
    <n v="0.97076923076923072"/>
    <x v="1"/>
  </r>
  <r>
    <x v="4"/>
    <x v="4"/>
    <x v="0"/>
    <x v="3"/>
    <x v="1"/>
    <x v="0"/>
    <x v="5"/>
    <x v="0"/>
    <n v="100"/>
    <x v="4"/>
    <n v="1283.5"/>
    <n v="124200"/>
    <n v="128350"/>
    <n v="58"/>
    <n v="3792"/>
    <x v="4"/>
    <x v="4"/>
    <n v="1.0334138486312399"/>
    <n v="1.0334138486312399"/>
    <x v="0"/>
  </r>
  <r>
    <x v="5"/>
    <x v="5"/>
    <x v="0"/>
    <x v="3"/>
    <x v="0"/>
    <x v="0"/>
    <x v="5"/>
    <x v="0"/>
    <n v="100"/>
    <x v="5"/>
    <n v="1561.5"/>
    <n v="151000"/>
    <n v="156150"/>
    <n v="59"/>
    <n v="1769"/>
    <x v="5"/>
    <x v="5"/>
    <n v="1.0341059602649008"/>
    <n v="1.0341059602649008"/>
    <x v="0"/>
  </r>
  <r>
    <x v="6"/>
    <x v="6"/>
    <x v="0"/>
    <x v="2"/>
    <x v="1"/>
    <x v="0"/>
    <x v="5"/>
    <x v="0"/>
    <n v="75"/>
    <x v="6"/>
    <n v="1331.5"/>
    <n v="102000"/>
    <n v="99862.5"/>
    <n v="28.5"/>
    <n v="2137.5"/>
    <x v="3"/>
    <x v="55"/>
    <n v="0.97904411764705879"/>
    <n v="0.97904411764705879"/>
    <x v="1"/>
  </r>
  <r>
    <x v="7"/>
    <x v="7"/>
    <x v="0"/>
    <x v="3"/>
    <x v="1"/>
    <x v="0"/>
    <x v="5"/>
    <x v="0"/>
    <n v="75"/>
    <x v="7"/>
    <n v="1624.25"/>
    <n v="104490"/>
    <n v="121818.75"/>
    <n v="29.5"/>
    <n v="1459"/>
    <x v="7"/>
    <x v="7"/>
    <n v="1.1658412288257249"/>
    <n v="1.1658412288257249"/>
    <x v="0"/>
  </r>
  <r>
    <x v="8"/>
    <x v="8"/>
    <x v="0"/>
    <x v="4"/>
    <x v="0"/>
    <x v="0"/>
    <x v="5"/>
    <x v="0"/>
    <n v="75"/>
    <x v="8"/>
    <n v="1573"/>
    <n v="104347.5"/>
    <n v="117975"/>
    <n v="30.5"/>
    <n v="1628"/>
    <x v="8"/>
    <x v="8"/>
    <n v="1.1305972831165099"/>
    <n v="1.1305972831165096"/>
    <x v="0"/>
  </r>
  <r>
    <x v="9"/>
    <x v="9"/>
    <x v="1"/>
    <x v="5"/>
    <x v="1"/>
    <x v="1"/>
    <x v="5"/>
    <x v="0"/>
    <n v="75"/>
    <x v="9"/>
    <n v="1330"/>
    <n v="94875"/>
    <n v="99750"/>
    <n v="31.5"/>
    <n v="1363"/>
    <x v="9"/>
    <x v="9"/>
    <n v="1.0513833992094861"/>
    <n v="1.0513833992094861"/>
    <x v="0"/>
  </r>
  <r>
    <x v="10"/>
    <x v="10"/>
    <x v="0"/>
    <x v="6"/>
    <x v="0"/>
    <x v="0"/>
    <x v="5"/>
    <x v="0"/>
    <n v="75"/>
    <x v="10"/>
    <n v="1200"/>
    <n v="94275"/>
    <n v="90000"/>
    <n v="57"/>
    <n v="4275"/>
    <x v="3"/>
    <x v="56"/>
    <n v="0.95465393794749398"/>
    <n v="0.95465393794749398"/>
    <x v="1"/>
  </r>
  <r>
    <x v="11"/>
    <x v="11"/>
    <x v="0"/>
    <x v="3"/>
    <x v="1"/>
    <x v="0"/>
    <x v="5"/>
    <x v="0"/>
    <n v="75"/>
    <x v="11"/>
    <n v="1424.5"/>
    <n v="110512.5"/>
    <n v="106837.5"/>
    <n v="49"/>
    <n v="3675"/>
    <x v="3"/>
    <x v="57"/>
    <n v="0.9667458432304038"/>
    <n v="0.9667458432304038"/>
    <x v="1"/>
  </r>
  <r>
    <x v="12"/>
    <x v="12"/>
    <x v="0"/>
    <x v="0"/>
    <x v="1"/>
    <x v="0"/>
    <x v="5"/>
    <x v="0"/>
    <n v="100"/>
    <x v="12"/>
    <n v="1437.75"/>
    <n v="147680"/>
    <n v="143775"/>
    <n v="39.049999999999997"/>
    <n v="3905"/>
    <x v="3"/>
    <x v="58"/>
    <n v="0.97355769230769229"/>
    <n v="0.97355769230769229"/>
    <x v="1"/>
  </r>
  <r>
    <x v="13"/>
    <x v="13"/>
    <x v="0"/>
    <x v="3"/>
    <x v="0"/>
    <x v="0"/>
    <x v="5"/>
    <x v="0"/>
    <n v="100"/>
    <x v="13"/>
    <n v="1502.5"/>
    <n v="139800"/>
    <n v="150250"/>
    <n v="40.049999999999997"/>
    <n v="1889"/>
    <x v="10"/>
    <x v="13"/>
    <n v="1.0747496423462088"/>
    <n v="1.0747496423462088"/>
    <x v="0"/>
  </r>
  <r>
    <x v="14"/>
    <x v="14"/>
    <x v="0"/>
    <x v="0"/>
    <x v="1"/>
    <x v="0"/>
    <x v="5"/>
    <x v="0"/>
    <n v="80"/>
    <x v="14"/>
    <n v="1444"/>
    <n v="116248"/>
    <n v="115520"/>
    <n v="9.0999999999999108"/>
    <n v="727.99999999999295"/>
    <x v="3"/>
    <x v="59"/>
    <n v="0.99373752666712556"/>
    <n v="0.99373752666712545"/>
    <x v="1"/>
  </r>
  <r>
    <x v="15"/>
    <x v="15"/>
    <x v="1"/>
    <x v="7"/>
    <x v="0"/>
    <x v="1"/>
    <x v="5"/>
    <x v="0"/>
    <n v="50"/>
    <x v="15"/>
    <n v="1556.5"/>
    <n v="71350"/>
    <n v="77825"/>
    <n v="10.099999999999911"/>
    <n v="1551"/>
    <x v="11"/>
    <x v="15"/>
    <n v="1.090749824807288"/>
    <n v="1.090749824807288"/>
    <x v="0"/>
  </r>
  <r>
    <x v="16"/>
    <x v="16"/>
    <x v="1"/>
    <x v="5"/>
    <x v="1"/>
    <x v="1"/>
    <x v="5"/>
    <x v="0"/>
    <n v="50"/>
    <x v="16"/>
    <n v="1213"/>
    <n v="61750"/>
    <n v="60650"/>
    <n v="22"/>
    <n v="1100"/>
    <x v="3"/>
    <x v="60"/>
    <n v="0.98218623481781375"/>
    <n v="0.98218623481781375"/>
    <x v="1"/>
  </r>
  <r>
    <x v="17"/>
    <x v="17"/>
    <x v="0"/>
    <x v="8"/>
    <x v="0"/>
    <x v="0"/>
    <x v="5"/>
    <x v="0"/>
    <n v="100"/>
    <x v="17"/>
    <n v="1594"/>
    <n v="138400"/>
    <n v="159400"/>
    <n v="23"/>
    <n v="3936"/>
    <x v="12"/>
    <x v="17"/>
    <n v="1.1517341040462428"/>
    <n v="1.1517341040462428"/>
    <x v="0"/>
  </r>
  <r>
    <x v="18"/>
    <x v="18"/>
    <x v="1"/>
    <x v="0"/>
    <x v="1"/>
    <x v="1"/>
    <x v="5"/>
    <x v="0"/>
    <n v="85"/>
    <x v="18"/>
    <n v="1319"/>
    <n v="101490"/>
    <n v="112115"/>
    <n v="24"/>
    <n v="901"/>
    <x v="13"/>
    <x v="18"/>
    <n v="1.1046901172529313"/>
    <n v="1.1046901172529313"/>
    <x v="0"/>
  </r>
  <r>
    <x v="19"/>
    <x v="19"/>
    <x v="2"/>
    <x v="7"/>
    <x v="0"/>
    <x v="2"/>
    <x v="5"/>
    <x v="0"/>
    <n v="80"/>
    <x v="19"/>
    <n v="1607.25"/>
    <n v="109200"/>
    <n v="128580"/>
    <n v="25"/>
    <n v="1368"/>
    <x v="14"/>
    <x v="19"/>
    <n v="1.1774725274725275"/>
    <n v="1.1774725274725275"/>
    <x v="0"/>
  </r>
  <r>
    <x v="20"/>
    <x v="20"/>
    <x v="2"/>
    <x v="4"/>
    <x v="0"/>
    <x v="2"/>
    <x v="5"/>
    <x v="0"/>
    <n v="75"/>
    <x v="20"/>
    <n v="1573.25"/>
    <n v="104595"/>
    <n v="117993.75"/>
    <n v="26"/>
    <n v="6163"/>
    <x v="15"/>
    <x v="20"/>
    <n v="1.1281012476695826"/>
    <n v="1.1281012476695826"/>
    <x v="0"/>
  </r>
  <r>
    <x v="0"/>
    <x v="0"/>
    <x v="0"/>
    <x v="0"/>
    <x v="0"/>
    <x v="0"/>
    <x v="6"/>
    <x v="0"/>
    <n v="75"/>
    <x v="0"/>
    <n v="1573.5"/>
    <n v="104842.5"/>
    <n v="118012.5"/>
    <n v="27"/>
    <n v="4527"/>
    <x v="0"/>
    <x v="0"/>
    <n v="1.1256169969239573"/>
    <n v="1.1256169969239573"/>
    <x v="0"/>
  </r>
  <r>
    <x v="1"/>
    <x v="1"/>
    <x v="0"/>
    <x v="1"/>
    <x v="1"/>
    <x v="0"/>
    <x v="6"/>
    <x v="0"/>
    <n v="75"/>
    <x v="1"/>
    <n v="1378"/>
    <n v="102150"/>
    <n v="103350"/>
    <n v="28"/>
    <n v="4555"/>
    <x v="1"/>
    <x v="1"/>
    <n v="1.011747430249633"/>
    <n v="1.011747430249633"/>
    <x v="0"/>
  </r>
  <r>
    <x v="2"/>
    <x v="2"/>
    <x v="0"/>
    <x v="1"/>
    <x v="0"/>
    <x v="0"/>
    <x v="6"/>
    <x v="0"/>
    <n v="75"/>
    <x v="2"/>
    <n v="1259"/>
    <n v="100950"/>
    <n v="94425"/>
    <n v="87"/>
    <n v="6525"/>
    <x v="3"/>
    <x v="61"/>
    <n v="0.93536404160475484"/>
    <n v="0.93536404160475484"/>
    <x v="1"/>
  </r>
  <r>
    <x v="3"/>
    <x v="3"/>
    <x v="0"/>
    <x v="2"/>
    <x v="1"/>
    <x v="0"/>
    <x v="6"/>
    <x v="0"/>
    <n v="110"/>
    <x v="3"/>
    <n v="1893"/>
    <n v="214500"/>
    <n v="208230"/>
    <n v="57"/>
    <n v="6270"/>
    <x v="3"/>
    <x v="62"/>
    <n v="0.97076923076923072"/>
    <n v="0.97076923076923072"/>
    <x v="1"/>
  </r>
  <r>
    <x v="4"/>
    <x v="4"/>
    <x v="0"/>
    <x v="3"/>
    <x v="1"/>
    <x v="0"/>
    <x v="6"/>
    <x v="0"/>
    <n v="100"/>
    <x v="4"/>
    <n v="1283.5"/>
    <n v="124200"/>
    <n v="128350"/>
    <n v="58"/>
    <n v="2891"/>
    <x v="4"/>
    <x v="4"/>
    <n v="1.0334138486312399"/>
    <n v="1.0334138486312399"/>
    <x v="0"/>
  </r>
  <r>
    <x v="5"/>
    <x v="5"/>
    <x v="0"/>
    <x v="3"/>
    <x v="0"/>
    <x v="0"/>
    <x v="6"/>
    <x v="0"/>
    <n v="100"/>
    <x v="5"/>
    <n v="1561.5"/>
    <n v="151000"/>
    <n v="156150"/>
    <n v="59"/>
    <n v="3857"/>
    <x v="5"/>
    <x v="5"/>
    <n v="1.0341059602649008"/>
    <n v="1.0341059602649008"/>
    <x v="0"/>
  </r>
  <r>
    <x v="6"/>
    <x v="6"/>
    <x v="0"/>
    <x v="2"/>
    <x v="1"/>
    <x v="0"/>
    <x v="6"/>
    <x v="0"/>
    <n v="75"/>
    <x v="6"/>
    <n v="1331.5"/>
    <n v="102000"/>
    <n v="99862.5"/>
    <n v="28.5"/>
    <n v="2137.5"/>
    <x v="3"/>
    <x v="63"/>
    <n v="0.97904411764705879"/>
    <n v="0.97904411764705879"/>
    <x v="1"/>
  </r>
  <r>
    <x v="7"/>
    <x v="7"/>
    <x v="0"/>
    <x v="3"/>
    <x v="1"/>
    <x v="0"/>
    <x v="6"/>
    <x v="0"/>
    <n v="75"/>
    <x v="7"/>
    <n v="1624.25"/>
    <n v="104490"/>
    <n v="121818.75"/>
    <n v="29.5"/>
    <n v="5295"/>
    <x v="7"/>
    <x v="7"/>
    <n v="1.1658412288257249"/>
    <n v="1.1658412288257249"/>
    <x v="0"/>
  </r>
  <r>
    <x v="8"/>
    <x v="8"/>
    <x v="0"/>
    <x v="4"/>
    <x v="0"/>
    <x v="0"/>
    <x v="6"/>
    <x v="0"/>
    <n v="75"/>
    <x v="8"/>
    <n v="1573"/>
    <n v="104347.5"/>
    <n v="117975"/>
    <n v="30.5"/>
    <n v="5131"/>
    <x v="8"/>
    <x v="8"/>
    <n v="1.1305972831165099"/>
    <n v="1.1305972831165096"/>
    <x v="0"/>
  </r>
  <r>
    <x v="9"/>
    <x v="9"/>
    <x v="1"/>
    <x v="5"/>
    <x v="1"/>
    <x v="1"/>
    <x v="6"/>
    <x v="0"/>
    <n v="75"/>
    <x v="9"/>
    <n v="1330"/>
    <n v="94875"/>
    <n v="99750"/>
    <n v="31.5"/>
    <n v="2382"/>
    <x v="9"/>
    <x v="9"/>
    <n v="1.0513833992094861"/>
    <n v="1.0513833992094861"/>
    <x v="0"/>
  </r>
  <r>
    <x v="10"/>
    <x v="10"/>
    <x v="0"/>
    <x v="6"/>
    <x v="0"/>
    <x v="0"/>
    <x v="6"/>
    <x v="0"/>
    <n v="75"/>
    <x v="10"/>
    <n v="1200"/>
    <n v="94275"/>
    <n v="90000"/>
    <n v="57"/>
    <n v="4275"/>
    <x v="3"/>
    <x v="64"/>
    <n v="0.95465393794749398"/>
    <n v="0.95465393794749398"/>
    <x v="1"/>
  </r>
  <r>
    <x v="11"/>
    <x v="11"/>
    <x v="0"/>
    <x v="3"/>
    <x v="1"/>
    <x v="0"/>
    <x v="6"/>
    <x v="0"/>
    <n v="75"/>
    <x v="11"/>
    <n v="1424.5"/>
    <n v="110512.5"/>
    <n v="106837.5"/>
    <n v="49"/>
    <n v="3675"/>
    <x v="3"/>
    <x v="65"/>
    <n v="0.9667458432304038"/>
    <n v="0.9667458432304038"/>
    <x v="1"/>
  </r>
  <r>
    <x v="12"/>
    <x v="12"/>
    <x v="0"/>
    <x v="0"/>
    <x v="1"/>
    <x v="0"/>
    <x v="6"/>
    <x v="0"/>
    <n v="100"/>
    <x v="12"/>
    <n v="1437.75"/>
    <n v="147680"/>
    <n v="143775"/>
    <n v="39.049999999999997"/>
    <n v="3905"/>
    <x v="3"/>
    <x v="66"/>
    <n v="0.97355769230769229"/>
    <n v="0.97355769230769229"/>
    <x v="1"/>
  </r>
  <r>
    <x v="13"/>
    <x v="13"/>
    <x v="0"/>
    <x v="3"/>
    <x v="0"/>
    <x v="0"/>
    <x v="6"/>
    <x v="0"/>
    <n v="100"/>
    <x v="13"/>
    <n v="1502.5"/>
    <n v="139800"/>
    <n v="150250"/>
    <n v="40.049999999999997"/>
    <n v="2230"/>
    <x v="10"/>
    <x v="13"/>
    <n v="1.0747496423462088"/>
    <n v="1.0747496423462088"/>
    <x v="0"/>
  </r>
  <r>
    <x v="14"/>
    <x v="14"/>
    <x v="0"/>
    <x v="0"/>
    <x v="1"/>
    <x v="0"/>
    <x v="6"/>
    <x v="0"/>
    <n v="80"/>
    <x v="14"/>
    <n v="1444"/>
    <n v="116248"/>
    <n v="115520"/>
    <n v="9.0999999999999108"/>
    <n v="727.99999999999295"/>
    <x v="3"/>
    <x v="67"/>
    <n v="0.99373752666712556"/>
    <n v="0.99373752666712545"/>
    <x v="1"/>
  </r>
  <r>
    <x v="15"/>
    <x v="15"/>
    <x v="1"/>
    <x v="7"/>
    <x v="0"/>
    <x v="1"/>
    <x v="6"/>
    <x v="0"/>
    <n v="50"/>
    <x v="15"/>
    <n v="1556.5"/>
    <n v="71350"/>
    <n v="77825"/>
    <n v="10.099999999999911"/>
    <n v="1810"/>
    <x v="11"/>
    <x v="15"/>
    <n v="1.090749824807288"/>
    <n v="1.090749824807288"/>
    <x v="0"/>
  </r>
  <r>
    <x v="16"/>
    <x v="16"/>
    <x v="1"/>
    <x v="5"/>
    <x v="1"/>
    <x v="1"/>
    <x v="6"/>
    <x v="0"/>
    <n v="50"/>
    <x v="16"/>
    <n v="1213"/>
    <n v="61750"/>
    <n v="60650"/>
    <n v="22"/>
    <n v="1100"/>
    <x v="3"/>
    <x v="68"/>
    <n v="0.98218623481781375"/>
    <n v="0.98218623481781375"/>
    <x v="1"/>
  </r>
  <r>
    <x v="17"/>
    <x v="17"/>
    <x v="0"/>
    <x v="8"/>
    <x v="0"/>
    <x v="0"/>
    <x v="6"/>
    <x v="0"/>
    <n v="100"/>
    <x v="17"/>
    <n v="1594"/>
    <n v="138400"/>
    <n v="159400"/>
    <n v="23"/>
    <n v="1462"/>
    <x v="12"/>
    <x v="17"/>
    <n v="1.1517341040462428"/>
    <n v="1.1517341040462428"/>
    <x v="0"/>
  </r>
  <r>
    <x v="18"/>
    <x v="18"/>
    <x v="1"/>
    <x v="0"/>
    <x v="1"/>
    <x v="1"/>
    <x v="6"/>
    <x v="0"/>
    <n v="85"/>
    <x v="18"/>
    <n v="1319"/>
    <n v="101490"/>
    <n v="112115"/>
    <n v="24"/>
    <n v="8515"/>
    <x v="13"/>
    <x v="18"/>
    <n v="1.1046901172529313"/>
    <n v="1.1046901172529313"/>
    <x v="0"/>
  </r>
  <r>
    <x v="19"/>
    <x v="19"/>
    <x v="2"/>
    <x v="7"/>
    <x v="0"/>
    <x v="2"/>
    <x v="6"/>
    <x v="0"/>
    <n v="80"/>
    <x v="19"/>
    <n v="1607.25"/>
    <n v="109200"/>
    <n v="128580"/>
    <n v="25"/>
    <n v="2292"/>
    <x v="14"/>
    <x v="19"/>
    <n v="1.1774725274725275"/>
    <n v="1.1774725274725275"/>
    <x v="0"/>
  </r>
  <r>
    <x v="20"/>
    <x v="20"/>
    <x v="2"/>
    <x v="4"/>
    <x v="0"/>
    <x v="2"/>
    <x v="6"/>
    <x v="0"/>
    <n v="75"/>
    <x v="20"/>
    <n v="1573.25"/>
    <n v="104595"/>
    <n v="117993.75"/>
    <n v="26"/>
    <n v="3487"/>
    <x v="15"/>
    <x v="20"/>
    <n v="1.1281012476695826"/>
    <n v="1.1281012476695826"/>
    <x v="0"/>
  </r>
  <r>
    <x v="0"/>
    <x v="0"/>
    <x v="0"/>
    <x v="0"/>
    <x v="0"/>
    <x v="0"/>
    <x v="7"/>
    <x v="0"/>
    <n v="75"/>
    <x v="0"/>
    <n v="1573.5"/>
    <n v="104842.5"/>
    <n v="118012.5"/>
    <n v="27"/>
    <n v="2694"/>
    <x v="0"/>
    <x v="0"/>
    <n v="1.1256169969239573"/>
    <n v="1.1256169969239573"/>
    <x v="0"/>
  </r>
  <r>
    <x v="1"/>
    <x v="1"/>
    <x v="0"/>
    <x v="1"/>
    <x v="1"/>
    <x v="0"/>
    <x v="7"/>
    <x v="0"/>
    <n v="75"/>
    <x v="1"/>
    <n v="1378"/>
    <n v="102150"/>
    <n v="103350"/>
    <n v="28"/>
    <n v="2758"/>
    <x v="1"/>
    <x v="1"/>
    <n v="1.011747430249633"/>
    <n v="1.011747430249633"/>
    <x v="0"/>
  </r>
  <r>
    <x v="2"/>
    <x v="2"/>
    <x v="0"/>
    <x v="1"/>
    <x v="0"/>
    <x v="0"/>
    <x v="7"/>
    <x v="0"/>
    <n v="75"/>
    <x v="2"/>
    <n v="1259"/>
    <n v="100950"/>
    <n v="94425"/>
    <n v="87"/>
    <n v="6525"/>
    <x v="3"/>
    <x v="69"/>
    <n v="0.93536404160475484"/>
    <n v="0.93536404160475484"/>
    <x v="1"/>
  </r>
  <r>
    <x v="3"/>
    <x v="3"/>
    <x v="0"/>
    <x v="2"/>
    <x v="1"/>
    <x v="0"/>
    <x v="7"/>
    <x v="0"/>
    <n v="110"/>
    <x v="3"/>
    <n v="1893"/>
    <n v="214500"/>
    <n v="208230"/>
    <n v="57"/>
    <n v="6270"/>
    <x v="3"/>
    <x v="70"/>
    <n v="0.97076923076923072"/>
    <n v="0.97076923076923072"/>
    <x v="1"/>
  </r>
  <r>
    <x v="4"/>
    <x v="4"/>
    <x v="0"/>
    <x v="3"/>
    <x v="1"/>
    <x v="0"/>
    <x v="7"/>
    <x v="0"/>
    <n v="100"/>
    <x v="4"/>
    <n v="1283.5"/>
    <n v="124200"/>
    <n v="128350"/>
    <n v="58"/>
    <n v="6936"/>
    <x v="4"/>
    <x v="4"/>
    <n v="1.0334138486312399"/>
    <n v="1.0334138486312399"/>
    <x v="0"/>
  </r>
  <r>
    <x v="5"/>
    <x v="5"/>
    <x v="0"/>
    <x v="3"/>
    <x v="0"/>
    <x v="0"/>
    <x v="7"/>
    <x v="0"/>
    <n v="100"/>
    <x v="5"/>
    <n v="1561.5"/>
    <n v="151000"/>
    <n v="156150"/>
    <n v="59"/>
    <n v="2215"/>
    <x v="5"/>
    <x v="5"/>
    <n v="1.0341059602649008"/>
    <n v="1.0341059602649008"/>
    <x v="0"/>
  </r>
  <r>
    <x v="6"/>
    <x v="6"/>
    <x v="0"/>
    <x v="2"/>
    <x v="1"/>
    <x v="0"/>
    <x v="7"/>
    <x v="0"/>
    <n v="75"/>
    <x v="6"/>
    <n v="1331.5"/>
    <n v="102000"/>
    <n v="99862.5"/>
    <n v="28.5"/>
    <n v="2137.5"/>
    <x v="3"/>
    <x v="71"/>
    <n v="0.97904411764705879"/>
    <n v="0.97904411764705879"/>
    <x v="1"/>
  </r>
  <r>
    <x v="7"/>
    <x v="7"/>
    <x v="0"/>
    <x v="3"/>
    <x v="1"/>
    <x v="0"/>
    <x v="7"/>
    <x v="0"/>
    <n v="75"/>
    <x v="7"/>
    <n v="1624.25"/>
    <n v="104490"/>
    <n v="121818.75"/>
    <n v="29.5"/>
    <n v="3130"/>
    <x v="7"/>
    <x v="7"/>
    <n v="1.1658412288257249"/>
    <n v="1.1658412288257249"/>
    <x v="0"/>
  </r>
  <r>
    <x v="8"/>
    <x v="8"/>
    <x v="0"/>
    <x v="4"/>
    <x v="0"/>
    <x v="0"/>
    <x v="7"/>
    <x v="0"/>
    <n v="75"/>
    <x v="8"/>
    <n v="1573"/>
    <n v="104347.5"/>
    <n v="117975"/>
    <n v="30.5"/>
    <n v="5235"/>
    <x v="8"/>
    <x v="8"/>
    <n v="1.1305972831165099"/>
    <n v="1.1305972831165096"/>
    <x v="0"/>
  </r>
  <r>
    <x v="9"/>
    <x v="9"/>
    <x v="1"/>
    <x v="5"/>
    <x v="1"/>
    <x v="1"/>
    <x v="7"/>
    <x v="0"/>
    <n v="75"/>
    <x v="9"/>
    <n v="1330"/>
    <n v="94875"/>
    <n v="99750"/>
    <n v="31.5"/>
    <n v="6414"/>
    <x v="9"/>
    <x v="9"/>
    <n v="1.0513833992094861"/>
    <n v="1.0513833992094861"/>
    <x v="0"/>
  </r>
  <r>
    <x v="10"/>
    <x v="10"/>
    <x v="0"/>
    <x v="6"/>
    <x v="0"/>
    <x v="0"/>
    <x v="7"/>
    <x v="0"/>
    <n v="75"/>
    <x v="10"/>
    <n v="1200"/>
    <n v="94275"/>
    <n v="90000"/>
    <n v="57"/>
    <n v="4275"/>
    <x v="3"/>
    <x v="72"/>
    <n v="0.95465393794749398"/>
    <n v="0.95465393794749398"/>
    <x v="1"/>
  </r>
  <r>
    <x v="11"/>
    <x v="11"/>
    <x v="0"/>
    <x v="3"/>
    <x v="1"/>
    <x v="0"/>
    <x v="7"/>
    <x v="0"/>
    <n v="75"/>
    <x v="11"/>
    <n v="1424.5"/>
    <n v="110512.5"/>
    <n v="106837.5"/>
    <n v="49"/>
    <n v="3675"/>
    <x v="3"/>
    <x v="73"/>
    <n v="0.9667458432304038"/>
    <n v="0.9667458432304038"/>
    <x v="1"/>
  </r>
  <r>
    <x v="12"/>
    <x v="12"/>
    <x v="0"/>
    <x v="0"/>
    <x v="1"/>
    <x v="0"/>
    <x v="7"/>
    <x v="0"/>
    <n v="100"/>
    <x v="12"/>
    <n v="1437.75"/>
    <n v="147680"/>
    <n v="143775"/>
    <n v="39.049999999999997"/>
    <n v="3905"/>
    <x v="3"/>
    <x v="74"/>
    <n v="0.97355769230769229"/>
    <n v="0.97355769230769229"/>
    <x v="1"/>
  </r>
  <r>
    <x v="13"/>
    <x v="13"/>
    <x v="0"/>
    <x v="3"/>
    <x v="0"/>
    <x v="0"/>
    <x v="7"/>
    <x v="0"/>
    <n v="100"/>
    <x v="13"/>
    <n v="1502.5"/>
    <n v="139800"/>
    <n v="150250"/>
    <n v="40.049999999999997"/>
    <n v="4906"/>
    <x v="10"/>
    <x v="13"/>
    <n v="1.0747496423462088"/>
    <n v="1.0747496423462088"/>
    <x v="0"/>
  </r>
  <r>
    <x v="14"/>
    <x v="14"/>
    <x v="0"/>
    <x v="0"/>
    <x v="1"/>
    <x v="0"/>
    <x v="7"/>
    <x v="0"/>
    <n v="80"/>
    <x v="14"/>
    <n v="1444"/>
    <n v="116248"/>
    <n v="115520"/>
    <n v="9.0999999999999108"/>
    <n v="727.99999999999295"/>
    <x v="3"/>
    <x v="75"/>
    <n v="0.99373752666712556"/>
    <n v="0.99373752666712545"/>
    <x v="1"/>
  </r>
  <r>
    <x v="15"/>
    <x v="15"/>
    <x v="1"/>
    <x v="7"/>
    <x v="0"/>
    <x v="1"/>
    <x v="7"/>
    <x v="0"/>
    <n v="50"/>
    <x v="15"/>
    <n v="1556.5"/>
    <n v="71350"/>
    <n v="77825"/>
    <n v="10.099999999999911"/>
    <n v="2549"/>
    <x v="11"/>
    <x v="15"/>
    <n v="1.090749824807288"/>
    <n v="1.090749824807288"/>
    <x v="0"/>
  </r>
  <r>
    <x v="16"/>
    <x v="16"/>
    <x v="1"/>
    <x v="5"/>
    <x v="1"/>
    <x v="1"/>
    <x v="7"/>
    <x v="0"/>
    <n v="50"/>
    <x v="16"/>
    <n v="1213"/>
    <n v="61750"/>
    <n v="60650"/>
    <n v="22"/>
    <n v="1100"/>
    <x v="3"/>
    <x v="76"/>
    <n v="0.98218623481781375"/>
    <n v="0.98218623481781375"/>
    <x v="1"/>
  </r>
  <r>
    <x v="17"/>
    <x v="17"/>
    <x v="0"/>
    <x v="8"/>
    <x v="0"/>
    <x v="0"/>
    <x v="7"/>
    <x v="0"/>
    <n v="100"/>
    <x v="17"/>
    <n v="1594"/>
    <n v="138400"/>
    <n v="159400"/>
    <n v="23"/>
    <n v="7636"/>
    <x v="12"/>
    <x v="17"/>
    <n v="1.1517341040462428"/>
    <n v="1.1517341040462428"/>
    <x v="0"/>
  </r>
  <r>
    <x v="18"/>
    <x v="18"/>
    <x v="1"/>
    <x v="0"/>
    <x v="1"/>
    <x v="1"/>
    <x v="7"/>
    <x v="0"/>
    <n v="85"/>
    <x v="18"/>
    <n v="1319"/>
    <n v="101490"/>
    <n v="112115"/>
    <n v="24"/>
    <n v="6303"/>
    <x v="13"/>
    <x v="18"/>
    <n v="1.1046901172529313"/>
    <n v="1.1046901172529313"/>
    <x v="0"/>
  </r>
  <r>
    <x v="19"/>
    <x v="19"/>
    <x v="2"/>
    <x v="7"/>
    <x v="0"/>
    <x v="2"/>
    <x v="7"/>
    <x v="0"/>
    <n v="80"/>
    <x v="19"/>
    <n v="1607.25"/>
    <n v="109200"/>
    <n v="128580"/>
    <n v="25"/>
    <n v="7125"/>
    <x v="14"/>
    <x v="19"/>
    <n v="1.1774725274725275"/>
    <n v="1.1774725274725275"/>
    <x v="0"/>
  </r>
  <r>
    <x v="20"/>
    <x v="20"/>
    <x v="2"/>
    <x v="4"/>
    <x v="0"/>
    <x v="2"/>
    <x v="7"/>
    <x v="0"/>
    <n v="75"/>
    <x v="20"/>
    <n v="1573.25"/>
    <n v="104595"/>
    <n v="117993.75"/>
    <n v="26"/>
    <n v="6425"/>
    <x v="15"/>
    <x v="20"/>
    <n v="1.1281012476695826"/>
    <n v="1.1281012476695826"/>
    <x v="0"/>
  </r>
  <r>
    <x v="0"/>
    <x v="0"/>
    <x v="0"/>
    <x v="0"/>
    <x v="0"/>
    <x v="0"/>
    <x v="8"/>
    <x v="0"/>
    <n v="75"/>
    <x v="0"/>
    <n v="1573.5"/>
    <n v="104842.5"/>
    <n v="118012.5"/>
    <n v="27"/>
    <n v="7082"/>
    <x v="0"/>
    <x v="0"/>
    <n v="1.1256169969239573"/>
    <n v="1.1256169969239573"/>
    <x v="0"/>
  </r>
  <r>
    <x v="1"/>
    <x v="1"/>
    <x v="0"/>
    <x v="1"/>
    <x v="1"/>
    <x v="0"/>
    <x v="8"/>
    <x v="0"/>
    <n v="75"/>
    <x v="1"/>
    <n v="1378"/>
    <n v="102150"/>
    <n v="103350"/>
    <n v="28"/>
    <n v="2878"/>
    <x v="1"/>
    <x v="1"/>
    <n v="1.011747430249633"/>
    <n v="1.011747430249633"/>
    <x v="0"/>
  </r>
  <r>
    <x v="2"/>
    <x v="2"/>
    <x v="0"/>
    <x v="1"/>
    <x v="0"/>
    <x v="0"/>
    <x v="8"/>
    <x v="0"/>
    <n v="75"/>
    <x v="2"/>
    <n v="1259"/>
    <n v="100950"/>
    <n v="94425"/>
    <n v="87"/>
    <n v="6525"/>
    <x v="3"/>
    <x v="77"/>
    <n v="0.93536404160475484"/>
    <n v="0.93536404160475484"/>
    <x v="1"/>
  </r>
  <r>
    <x v="3"/>
    <x v="3"/>
    <x v="0"/>
    <x v="2"/>
    <x v="1"/>
    <x v="0"/>
    <x v="8"/>
    <x v="0"/>
    <n v="110"/>
    <x v="3"/>
    <n v="1893"/>
    <n v="214500"/>
    <n v="208230"/>
    <n v="57"/>
    <n v="6270"/>
    <x v="3"/>
    <x v="78"/>
    <n v="0.97076923076923072"/>
    <n v="0.97076923076923072"/>
    <x v="1"/>
  </r>
  <r>
    <x v="4"/>
    <x v="4"/>
    <x v="0"/>
    <x v="3"/>
    <x v="1"/>
    <x v="0"/>
    <x v="8"/>
    <x v="0"/>
    <n v="100"/>
    <x v="4"/>
    <n v="1283.5"/>
    <n v="124200"/>
    <n v="128350"/>
    <n v="58"/>
    <n v="4406"/>
    <x v="4"/>
    <x v="4"/>
    <n v="1.0334138486312399"/>
    <n v="1.0334138486312399"/>
    <x v="0"/>
  </r>
  <r>
    <x v="5"/>
    <x v="5"/>
    <x v="0"/>
    <x v="3"/>
    <x v="0"/>
    <x v="0"/>
    <x v="8"/>
    <x v="0"/>
    <n v="100"/>
    <x v="5"/>
    <n v="1561.5"/>
    <n v="151000"/>
    <n v="156150"/>
    <n v="59"/>
    <n v="8186"/>
    <x v="5"/>
    <x v="5"/>
    <n v="1.0341059602649008"/>
    <n v="1.0341059602649008"/>
    <x v="0"/>
  </r>
  <r>
    <x v="6"/>
    <x v="6"/>
    <x v="0"/>
    <x v="2"/>
    <x v="1"/>
    <x v="0"/>
    <x v="8"/>
    <x v="0"/>
    <n v="75"/>
    <x v="6"/>
    <n v="1331.5"/>
    <n v="102000"/>
    <n v="99862.5"/>
    <n v="28.5"/>
    <n v="2137.5"/>
    <x v="3"/>
    <x v="79"/>
    <n v="0.97904411764705879"/>
    <n v="0.97904411764705879"/>
    <x v="1"/>
  </r>
  <r>
    <x v="7"/>
    <x v="7"/>
    <x v="0"/>
    <x v="3"/>
    <x v="1"/>
    <x v="0"/>
    <x v="8"/>
    <x v="0"/>
    <n v="75"/>
    <x v="7"/>
    <n v="1624.25"/>
    <n v="104490"/>
    <n v="121818.75"/>
    <n v="29.5"/>
    <n v="5654"/>
    <x v="7"/>
    <x v="7"/>
    <n v="1.1658412288257249"/>
    <n v="1.1658412288257249"/>
    <x v="0"/>
  </r>
  <r>
    <x v="8"/>
    <x v="8"/>
    <x v="0"/>
    <x v="4"/>
    <x v="0"/>
    <x v="0"/>
    <x v="8"/>
    <x v="0"/>
    <n v="75"/>
    <x v="8"/>
    <n v="1573"/>
    <n v="104347.5"/>
    <n v="117975"/>
    <n v="30.5"/>
    <n v="6536"/>
    <x v="8"/>
    <x v="8"/>
    <n v="1.1305972831165099"/>
    <n v="1.1305972831165096"/>
    <x v="0"/>
  </r>
  <r>
    <x v="9"/>
    <x v="9"/>
    <x v="1"/>
    <x v="5"/>
    <x v="1"/>
    <x v="1"/>
    <x v="8"/>
    <x v="0"/>
    <n v="75"/>
    <x v="9"/>
    <n v="1330"/>
    <n v="94875"/>
    <n v="99750"/>
    <n v="31.5"/>
    <n v="6461"/>
    <x v="9"/>
    <x v="9"/>
    <n v="1.0513833992094861"/>
    <n v="1.0513833992094861"/>
    <x v="0"/>
  </r>
  <r>
    <x v="10"/>
    <x v="10"/>
    <x v="0"/>
    <x v="6"/>
    <x v="0"/>
    <x v="0"/>
    <x v="8"/>
    <x v="0"/>
    <n v="75"/>
    <x v="10"/>
    <n v="1200"/>
    <n v="94275"/>
    <n v="90000"/>
    <n v="57"/>
    <n v="4275"/>
    <x v="3"/>
    <x v="80"/>
    <n v="0.95465393794749398"/>
    <n v="0.95465393794749398"/>
    <x v="1"/>
  </r>
  <r>
    <x v="11"/>
    <x v="11"/>
    <x v="0"/>
    <x v="3"/>
    <x v="1"/>
    <x v="0"/>
    <x v="8"/>
    <x v="0"/>
    <n v="75"/>
    <x v="11"/>
    <n v="1424.5"/>
    <n v="110512.5"/>
    <n v="106837.5"/>
    <n v="49"/>
    <n v="3675"/>
    <x v="3"/>
    <x v="81"/>
    <n v="0.9667458432304038"/>
    <n v="0.9667458432304038"/>
    <x v="1"/>
  </r>
  <r>
    <x v="12"/>
    <x v="12"/>
    <x v="0"/>
    <x v="0"/>
    <x v="1"/>
    <x v="0"/>
    <x v="8"/>
    <x v="0"/>
    <n v="100"/>
    <x v="12"/>
    <n v="1437.75"/>
    <n v="147680"/>
    <n v="143775"/>
    <n v="39.049999999999997"/>
    <n v="3905"/>
    <x v="3"/>
    <x v="82"/>
    <n v="0.97355769230769229"/>
    <n v="0.97355769230769229"/>
    <x v="1"/>
  </r>
  <r>
    <x v="13"/>
    <x v="13"/>
    <x v="0"/>
    <x v="3"/>
    <x v="0"/>
    <x v="0"/>
    <x v="8"/>
    <x v="0"/>
    <n v="100"/>
    <x v="13"/>
    <n v="1502.5"/>
    <n v="139800"/>
    <n v="150250"/>
    <n v="40.049999999999997"/>
    <n v="2342"/>
    <x v="10"/>
    <x v="13"/>
    <n v="1.0747496423462088"/>
    <n v="1.0747496423462088"/>
    <x v="0"/>
  </r>
  <r>
    <x v="14"/>
    <x v="14"/>
    <x v="0"/>
    <x v="0"/>
    <x v="1"/>
    <x v="0"/>
    <x v="8"/>
    <x v="0"/>
    <n v="80"/>
    <x v="14"/>
    <n v="1444"/>
    <n v="116248"/>
    <n v="115520"/>
    <n v="9.0999999999999108"/>
    <n v="727.99999999999295"/>
    <x v="3"/>
    <x v="83"/>
    <n v="0.99373752666712556"/>
    <n v="0.99373752666712545"/>
    <x v="1"/>
  </r>
  <r>
    <x v="15"/>
    <x v="15"/>
    <x v="1"/>
    <x v="7"/>
    <x v="0"/>
    <x v="1"/>
    <x v="8"/>
    <x v="0"/>
    <n v="50"/>
    <x v="15"/>
    <n v="1556.5"/>
    <n v="71350"/>
    <n v="77825"/>
    <n v="10.099999999999911"/>
    <n v="7196"/>
    <x v="11"/>
    <x v="15"/>
    <n v="1.090749824807288"/>
    <n v="1.090749824807288"/>
    <x v="0"/>
  </r>
  <r>
    <x v="16"/>
    <x v="16"/>
    <x v="1"/>
    <x v="5"/>
    <x v="1"/>
    <x v="1"/>
    <x v="8"/>
    <x v="0"/>
    <n v="50"/>
    <x v="16"/>
    <n v="1213"/>
    <n v="61750"/>
    <n v="60650"/>
    <n v="22"/>
    <n v="1100"/>
    <x v="3"/>
    <x v="84"/>
    <n v="0.98218623481781375"/>
    <n v="0.98218623481781375"/>
    <x v="1"/>
  </r>
  <r>
    <x v="17"/>
    <x v="17"/>
    <x v="0"/>
    <x v="8"/>
    <x v="0"/>
    <x v="0"/>
    <x v="8"/>
    <x v="0"/>
    <n v="100"/>
    <x v="17"/>
    <n v="1594"/>
    <n v="138400"/>
    <n v="159400"/>
    <n v="23"/>
    <n v="8174"/>
    <x v="12"/>
    <x v="17"/>
    <n v="1.1517341040462428"/>
    <n v="1.1517341040462428"/>
    <x v="0"/>
  </r>
  <r>
    <x v="18"/>
    <x v="18"/>
    <x v="1"/>
    <x v="0"/>
    <x v="1"/>
    <x v="1"/>
    <x v="8"/>
    <x v="0"/>
    <n v="85"/>
    <x v="18"/>
    <n v="1319"/>
    <n v="101490"/>
    <n v="112115"/>
    <n v="24"/>
    <n v="1358"/>
    <x v="13"/>
    <x v="18"/>
    <n v="1.1046901172529313"/>
    <n v="1.1046901172529313"/>
    <x v="0"/>
  </r>
  <r>
    <x v="19"/>
    <x v="19"/>
    <x v="2"/>
    <x v="7"/>
    <x v="0"/>
    <x v="2"/>
    <x v="8"/>
    <x v="0"/>
    <n v="80"/>
    <x v="19"/>
    <n v="1607.25"/>
    <n v="109200"/>
    <n v="128580"/>
    <n v="25"/>
    <n v="2810"/>
    <x v="14"/>
    <x v="19"/>
    <n v="1.1774725274725275"/>
    <n v="1.1774725274725275"/>
    <x v="0"/>
  </r>
  <r>
    <x v="20"/>
    <x v="20"/>
    <x v="2"/>
    <x v="4"/>
    <x v="0"/>
    <x v="2"/>
    <x v="8"/>
    <x v="0"/>
    <n v="75"/>
    <x v="20"/>
    <n v="1573.25"/>
    <n v="104595"/>
    <n v="117993.75"/>
    <n v="26"/>
    <n v="2688"/>
    <x v="15"/>
    <x v="20"/>
    <n v="1.1281012476695826"/>
    <n v="1.1281012476695826"/>
    <x v="0"/>
  </r>
  <r>
    <x v="0"/>
    <x v="0"/>
    <x v="0"/>
    <x v="0"/>
    <x v="0"/>
    <x v="0"/>
    <x v="9"/>
    <x v="0"/>
    <n v="75"/>
    <x v="0"/>
    <n v="1573.5"/>
    <n v="104842.5"/>
    <n v="118012.5"/>
    <n v="27"/>
    <n v="2938"/>
    <x v="0"/>
    <x v="0"/>
    <n v="1.1256169969239573"/>
    <n v="1.1256169969239573"/>
    <x v="0"/>
  </r>
  <r>
    <x v="1"/>
    <x v="1"/>
    <x v="0"/>
    <x v="1"/>
    <x v="1"/>
    <x v="0"/>
    <x v="9"/>
    <x v="0"/>
    <n v="75"/>
    <x v="1"/>
    <n v="1378"/>
    <n v="102150"/>
    <n v="103350"/>
    <n v="28"/>
    <n v="849"/>
    <x v="1"/>
    <x v="1"/>
    <n v="1.011747430249633"/>
    <n v="1.011747430249633"/>
    <x v="0"/>
  </r>
  <r>
    <x v="2"/>
    <x v="2"/>
    <x v="0"/>
    <x v="1"/>
    <x v="0"/>
    <x v="0"/>
    <x v="9"/>
    <x v="0"/>
    <n v="75"/>
    <x v="2"/>
    <n v="1259"/>
    <n v="100950"/>
    <n v="94425"/>
    <n v="87"/>
    <n v="6525"/>
    <x v="3"/>
    <x v="85"/>
    <n v="0.93536404160475484"/>
    <n v="0.93536404160475484"/>
    <x v="1"/>
  </r>
  <r>
    <x v="3"/>
    <x v="3"/>
    <x v="0"/>
    <x v="2"/>
    <x v="1"/>
    <x v="0"/>
    <x v="9"/>
    <x v="0"/>
    <n v="110"/>
    <x v="3"/>
    <n v="1893"/>
    <n v="214500"/>
    <n v="208230"/>
    <n v="57"/>
    <n v="6270"/>
    <x v="3"/>
    <x v="86"/>
    <n v="0.97076923076923072"/>
    <n v="0.97076923076923072"/>
    <x v="1"/>
  </r>
  <r>
    <x v="4"/>
    <x v="4"/>
    <x v="0"/>
    <x v="3"/>
    <x v="1"/>
    <x v="0"/>
    <x v="9"/>
    <x v="0"/>
    <n v="100"/>
    <x v="4"/>
    <n v="1283.5"/>
    <n v="124200"/>
    <n v="128350"/>
    <n v="58"/>
    <n v="7410"/>
    <x v="4"/>
    <x v="4"/>
    <n v="1.0334138486312399"/>
    <n v="1.0334138486312399"/>
    <x v="0"/>
  </r>
  <r>
    <x v="5"/>
    <x v="5"/>
    <x v="0"/>
    <x v="3"/>
    <x v="0"/>
    <x v="0"/>
    <x v="9"/>
    <x v="0"/>
    <n v="100"/>
    <x v="5"/>
    <n v="1561.5"/>
    <n v="151000"/>
    <n v="156150"/>
    <n v="59"/>
    <n v="6555"/>
    <x v="5"/>
    <x v="5"/>
    <n v="1.0341059602649008"/>
    <n v="1.0341059602649008"/>
    <x v="0"/>
  </r>
  <r>
    <x v="6"/>
    <x v="6"/>
    <x v="0"/>
    <x v="2"/>
    <x v="1"/>
    <x v="0"/>
    <x v="9"/>
    <x v="0"/>
    <n v="75"/>
    <x v="6"/>
    <n v="1331.5"/>
    <n v="102000"/>
    <n v="99862.5"/>
    <n v="28.5"/>
    <n v="2137.5"/>
    <x v="3"/>
    <x v="87"/>
    <n v="0.97904411764705879"/>
    <n v="0.97904411764705879"/>
    <x v="1"/>
  </r>
  <r>
    <x v="7"/>
    <x v="7"/>
    <x v="0"/>
    <x v="3"/>
    <x v="1"/>
    <x v="0"/>
    <x v="9"/>
    <x v="0"/>
    <n v="75"/>
    <x v="7"/>
    <n v="1624.25"/>
    <n v="104490"/>
    <n v="121818.75"/>
    <n v="29.5"/>
    <n v="8554"/>
    <x v="7"/>
    <x v="7"/>
    <n v="1.1658412288257249"/>
    <n v="1.1658412288257249"/>
    <x v="0"/>
  </r>
  <r>
    <x v="8"/>
    <x v="8"/>
    <x v="0"/>
    <x v="4"/>
    <x v="0"/>
    <x v="0"/>
    <x v="9"/>
    <x v="0"/>
    <n v="75"/>
    <x v="8"/>
    <n v="1573"/>
    <n v="104347.5"/>
    <n v="117975"/>
    <n v="30.5"/>
    <n v="4999"/>
    <x v="8"/>
    <x v="8"/>
    <n v="1.1305972831165099"/>
    <n v="1.1305972831165096"/>
    <x v="0"/>
  </r>
  <r>
    <x v="9"/>
    <x v="9"/>
    <x v="1"/>
    <x v="5"/>
    <x v="1"/>
    <x v="1"/>
    <x v="9"/>
    <x v="0"/>
    <n v="75"/>
    <x v="9"/>
    <n v="1330"/>
    <n v="94875"/>
    <n v="99750"/>
    <n v="31.5"/>
    <n v="3535"/>
    <x v="9"/>
    <x v="9"/>
    <n v="1.0513833992094861"/>
    <n v="1.0513833992094861"/>
    <x v="0"/>
  </r>
  <r>
    <x v="10"/>
    <x v="10"/>
    <x v="0"/>
    <x v="6"/>
    <x v="0"/>
    <x v="0"/>
    <x v="9"/>
    <x v="0"/>
    <n v="75"/>
    <x v="10"/>
    <n v="1200"/>
    <n v="94275"/>
    <n v="90000"/>
    <n v="57"/>
    <n v="4275"/>
    <x v="3"/>
    <x v="88"/>
    <n v="0.95465393794749398"/>
    <n v="0.95465393794749398"/>
    <x v="1"/>
  </r>
  <r>
    <x v="11"/>
    <x v="11"/>
    <x v="0"/>
    <x v="3"/>
    <x v="1"/>
    <x v="0"/>
    <x v="9"/>
    <x v="0"/>
    <n v="75"/>
    <x v="11"/>
    <n v="1424.5"/>
    <n v="110512.5"/>
    <n v="106837.5"/>
    <n v="49"/>
    <n v="3675"/>
    <x v="3"/>
    <x v="89"/>
    <n v="0.9667458432304038"/>
    <n v="0.9667458432304038"/>
    <x v="1"/>
  </r>
  <r>
    <x v="12"/>
    <x v="12"/>
    <x v="0"/>
    <x v="0"/>
    <x v="1"/>
    <x v="0"/>
    <x v="9"/>
    <x v="0"/>
    <n v="100"/>
    <x v="12"/>
    <n v="1437.75"/>
    <n v="147680"/>
    <n v="143775"/>
    <n v="39.049999999999997"/>
    <n v="3905"/>
    <x v="3"/>
    <x v="90"/>
    <n v="0.97355769230769229"/>
    <n v="0.97355769230769229"/>
    <x v="1"/>
  </r>
  <r>
    <x v="13"/>
    <x v="13"/>
    <x v="0"/>
    <x v="3"/>
    <x v="0"/>
    <x v="0"/>
    <x v="9"/>
    <x v="0"/>
    <n v="100"/>
    <x v="13"/>
    <n v="1502.5"/>
    <n v="139800"/>
    <n v="150250"/>
    <n v="40.049999999999997"/>
    <n v="2459"/>
    <x v="10"/>
    <x v="13"/>
    <n v="1.0747496423462088"/>
    <n v="1.0747496423462088"/>
    <x v="0"/>
  </r>
  <r>
    <x v="14"/>
    <x v="14"/>
    <x v="0"/>
    <x v="0"/>
    <x v="1"/>
    <x v="0"/>
    <x v="9"/>
    <x v="0"/>
    <n v="80"/>
    <x v="14"/>
    <n v="1444"/>
    <n v="116248"/>
    <n v="115520"/>
    <n v="9.0999999999999108"/>
    <n v="727.99999999999295"/>
    <x v="3"/>
    <x v="91"/>
    <n v="0.99373752666712556"/>
    <n v="0.99373752666712545"/>
    <x v="1"/>
  </r>
  <r>
    <x v="15"/>
    <x v="15"/>
    <x v="1"/>
    <x v="7"/>
    <x v="0"/>
    <x v="1"/>
    <x v="9"/>
    <x v="0"/>
    <n v="50"/>
    <x v="15"/>
    <n v="1556.5"/>
    <n v="71350"/>
    <n v="77825"/>
    <n v="10.099999999999911"/>
    <n v="7566"/>
    <x v="11"/>
    <x v="15"/>
    <n v="1.090749824807288"/>
    <n v="1.090749824807288"/>
    <x v="0"/>
  </r>
  <r>
    <x v="16"/>
    <x v="16"/>
    <x v="1"/>
    <x v="5"/>
    <x v="1"/>
    <x v="1"/>
    <x v="9"/>
    <x v="0"/>
    <n v="50"/>
    <x v="16"/>
    <n v="1213"/>
    <n v="61750"/>
    <n v="60650"/>
    <n v="22"/>
    <n v="1100"/>
    <x v="3"/>
    <x v="92"/>
    <n v="0.98218623481781375"/>
    <n v="0.98218623481781375"/>
    <x v="1"/>
  </r>
  <r>
    <x v="17"/>
    <x v="17"/>
    <x v="0"/>
    <x v="8"/>
    <x v="0"/>
    <x v="0"/>
    <x v="9"/>
    <x v="0"/>
    <n v="100"/>
    <x v="17"/>
    <n v="1594"/>
    <n v="138400"/>
    <n v="159400"/>
    <n v="23"/>
    <n v="7390"/>
    <x v="12"/>
    <x v="17"/>
    <n v="1.1517341040462428"/>
    <n v="1.1517341040462428"/>
    <x v="0"/>
  </r>
  <r>
    <x v="18"/>
    <x v="18"/>
    <x v="1"/>
    <x v="0"/>
    <x v="1"/>
    <x v="1"/>
    <x v="9"/>
    <x v="0"/>
    <n v="85"/>
    <x v="18"/>
    <n v="1319"/>
    <n v="101490"/>
    <n v="112115"/>
    <n v="24"/>
    <n v="3079"/>
    <x v="13"/>
    <x v="18"/>
    <n v="1.1046901172529313"/>
    <n v="1.1046901172529313"/>
    <x v="0"/>
  </r>
  <r>
    <x v="19"/>
    <x v="19"/>
    <x v="2"/>
    <x v="7"/>
    <x v="0"/>
    <x v="2"/>
    <x v="9"/>
    <x v="0"/>
    <n v="80"/>
    <x v="19"/>
    <n v="1607.25"/>
    <n v="109200"/>
    <n v="128580"/>
    <n v="25"/>
    <n v="3132"/>
    <x v="14"/>
    <x v="19"/>
    <n v="1.1774725274725275"/>
    <n v="1.1774725274725275"/>
    <x v="0"/>
  </r>
  <r>
    <x v="20"/>
    <x v="20"/>
    <x v="2"/>
    <x v="4"/>
    <x v="0"/>
    <x v="2"/>
    <x v="9"/>
    <x v="0"/>
    <n v="75"/>
    <x v="20"/>
    <n v="1573.25"/>
    <n v="104595"/>
    <n v="117993.75"/>
    <n v="26"/>
    <n v="6906"/>
    <x v="15"/>
    <x v="20"/>
    <n v="1.1281012476695826"/>
    <n v="1.1281012476695826"/>
    <x v="0"/>
  </r>
  <r>
    <x v="0"/>
    <x v="0"/>
    <x v="0"/>
    <x v="0"/>
    <x v="0"/>
    <x v="0"/>
    <x v="10"/>
    <x v="0"/>
    <n v="75"/>
    <x v="0"/>
    <n v="1573.5"/>
    <n v="104842.5"/>
    <n v="118012.5"/>
    <n v="27"/>
    <n v="5014"/>
    <x v="0"/>
    <x v="0"/>
    <n v="1.1256169969239573"/>
    <n v="1.1256169969239573"/>
    <x v="0"/>
  </r>
  <r>
    <x v="1"/>
    <x v="1"/>
    <x v="0"/>
    <x v="1"/>
    <x v="1"/>
    <x v="0"/>
    <x v="10"/>
    <x v="0"/>
    <n v="75"/>
    <x v="1"/>
    <n v="1378"/>
    <n v="102150"/>
    <n v="103350"/>
    <n v="28"/>
    <n v="2110"/>
    <x v="1"/>
    <x v="1"/>
    <n v="1.011747430249633"/>
    <n v="1.011747430249633"/>
    <x v="0"/>
  </r>
  <r>
    <x v="2"/>
    <x v="2"/>
    <x v="0"/>
    <x v="1"/>
    <x v="0"/>
    <x v="0"/>
    <x v="10"/>
    <x v="0"/>
    <n v="75"/>
    <x v="2"/>
    <n v="1259"/>
    <n v="100950"/>
    <n v="94425"/>
    <n v="87"/>
    <n v="6525"/>
    <x v="3"/>
    <x v="93"/>
    <n v="0.93536404160475484"/>
    <n v="0.93536404160475484"/>
    <x v="1"/>
  </r>
  <r>
    <x v="3"/>
    <x v="3"/>
    <x v="0"/>
    <x v="2"/>
    <x v="1"/>
    <x v="0"/>
    <x v="10"/>
    <x v="0"/>
    <n v="110"/>
    <x v="3"/>
    <n v="1893"/>
    <n v="214500"/>
    <n v="208230"/>
    <n v="57"/>
    <n v="6270"/>
    <x v="3"/>
    <x v="94"/>
    <n v="0.97076923076923072"/>
    <n v="0.97076923076923072"/>
    <x v="1"/>
  </r>
  <r>
    <x v="4"/>
    <x v="4"/>
    <x v="0"/>
    <x v="3"/>
    <x v="1"/>
    <x v="0"/>
    <x v="10"/>
    <x v="0"/>
    <n v="100"/>
    <x v="4"/>
    <n v="1283.5"/>
    <n v="124200"/>
    <n v="128350"/>
    <n v="58"/>
    <n v="2651"/>
    <x v="4"/>
    <x v="4"/>
    <n v="1.0334138486312399"/>
    <n v="1.0334138486312399"/>
    <x v="0"/>
  </r>
  <r>
    <x v="5"/>
    <x v="5"/>
    <x v="0"/>
    <x v="3"/>
    <x v="0"/>
    <x v="0"/>
    <x v="10"/>
    <x v="0"/>
    <n v="100"/>
    <x v="5"/>
    <n v="1561.5"/>
    <n v="151000"/>
    <n v="156150"/>
    <n v="59"/>
    <n v="6875"/>
    <x v="5"/>
    <x v="5"/>
    <n v="1.0341059602649008"/>
    <n v="1.0341059602649008"/>
    <x v="0"/>
  </r>
  <r>
    <x v="6"/>
    <x v="6"/>
    <x v="0"/>
    <x v="2"/>
    <x v="1"/>
    <x v="0"/>
    <x v="10"/>
    <x v="0"/>
    <n v="75"/>
    <x v="6"/>
    <n v="1331.5"/>
    <n v="102000"/>
    <n v="99862.5"/>
    <n v="28.5"/>
    <n v="2137.5"/>
    <x v="3"/>
    <x v="95"/>
    <n v="0.97904411764705879"/>
    <n v="0.97904411764705879"/>
    <x v="1"/>
  </r>
  <r>
    <x v="7"/>
    <x v="7"/>
    <x v="0"/>
    <x v="3"/>
    <x v="1"/>
    <x v="0"/>
    <x v="10"/>
    <x v="0"/>
    <n v="75"/>
    <x v="7"/>
    <n v="1624.25"/>
    <n v="104490"/>
    <n v="121818.75"/>
    <n v="29.5"/>
    <n v="4614"/>
    <x v="7"/>
    <x v="7"/>
    <n v="1.1658412288257249"/>
    <n v="1.1658412288257249"/>
    <x v="0"/>
  </r>
  <r>
    <x v="8"/>
    <x v="8"/>
    <x v="0"/>
    <x v="4"/>
    <x v="0"/>
    <x v="0"/>
    <x v="10"/>
    <x v="0"/>
    <n v="75"/>
    <x v="8"/>
    <n v="1573"/>
    <n v="104347.5"/>
    <n v="117975"/>
    <n v="30.5"/>
    <n v="4202"/>
    <x v="8"/>
    <x v="8"/>
    <n v="1.1305972831165099"/>
    <n v="1.1305972831165096"/>
    <x v="0"/>
  </r>
  <r>
    <x v="9"/>
    <x v="9"/>
    <x v="1"/>
    <x v="5"/>
    <x v="1"/>
    <x v="1"/>
    <x v="10"/>
    <x v="0"/>
    <n v="75"/>
    <x v="9"/>
    <n v="1330"/>
    <n v="94875"/>
    <n v="99750"/>
    <n v="31.5"/>
    <n v="4538"/>
    <x v="9"/>
    <x v="9"/>
    <n v="1.0513833992094861"/>
    <n v="1.0513833992094861"/>
    <x v="0"/>
  </r>
  <r>
    <x v="10"/>
    <x v="10"/>
    <x v="0"/>
    <x v="6"/>
    <x v="0"/>
    <x v="0"/>
    <x v="10"/>
    <x v="0"/>
    <n v="75"/>
    <x v="10"/>
    <n v="1200"/>
    <n v="94275"/>
    <n v="90000"/>
    <n v="57"/>
    <n v="4275"/>
    <x v="3"/>
    <x v="96"/>
    <n v="0.95465393794749398"/>
    <n v="0.95465393794749398"/>
    <x v="1"/>
  </r>
  <r>
    <x v="11"/>
    <x v="11"/>
    <x v="0"/>
    <x v="3"/>
    <x v="1"/>
    <x v="0"/>
    <x v="10"/>
    <x v="0"/>
    <n v="75"/>
    <x v="11"/>
    <n v="1424.5"/>
    <n v="110512.5"/>
    <n v="106837.5"/>
    <n v="49"/>
    <n v="3675"/>
    <x v="3"/>
    <x v="97"/>
    <n v="0.9667458432304038"/>
    <n v="0.9667458432304038"/>
    <x v="1"/>
  </r>
  <r>
    <x v="12"/>
    <x v="12"/>
    <x v="0"/>
    <x v="0"/>
    <x v="1"/>
    <x v="0"/>
    <x v="10"/>
    <x v="0"/>
    <n v="100"/>
    <x v="12"/>
    <n v="1437.75"/>
    <n v="147680"/>
    <n v="143775"/>
    <n v="39.049999999999997"/>
    <n v="3905"/>
    <x v="3"/>
    <x v="98"/>
    <n v="0.97355769230769229"/>
    <n v="0.97355769230769229"/>
    <x v="1"/>
  </r>
  <r>
    <x v="13"/>
    <x v="13"/>
    <x v="0"/>
    <x v="3"/>
    <x v="0"/>
    <x v="0"/>
    <x v="10"/>
    <x v="0"/>
    <n v="100"/>
    <x v="13"/>
    <n v="1502.5"/>
    <n v="139800"/>
    <n v="150250"/>
    <n v="40.049999999999997"/>
    <n v="4873"/>
    <x v="10"/>
    <x v="13"/>
    <n v="1.0747496423462088"/>
    <n v="1.0747496423462088"/>
    <x v="0"/>
  </r>
  <r>
    <x v="14"/>
    <x v="14"/>
    <x v="0"/>
    <x v="0"/>
    <x v="1"/>
    <x v="0"/>
    <x v="10"/>
    <x v="0"/>
    <n v="80"/>
    <x v="14"/>
    <n v="1444"/>
    <n v="116248"/>
    <n v="115520"/>
    <n v="9.0999999999999108"/>
    <n v="727.99999999999295"/>
    <x v="3"/>
    <x v="99"/>
    <n v="0.99373752666712556"/>
    <n v="0.99373752666712545"/>
    <x v="1"/>
  </r>
  <r>
    <x v="15"/>
    <x v="15"/>
    <x v="1"/>
    <x v="7"/>
    <x v="0"/>
    <x v="1"/>
    <x v="10"/>
    <x v="0"/>
    <n v="50"/>
    <x v="15"/>
    <n v="1556.5"/>
    <n v="71350"/>
    <n v="77825"/>
    <n v="10.099999999999911"/>
    <n v="6384"/>
    <x v="11"/>
    <x v="15"/>
    <n v="1.090749824807288"/>
    <n v="1.090749824807288"/>
    <x v="0"/>
  </r>
  <r>
    <x v="16"/>
    <x v="16"/>
    <x v="1"/>
    <x v="5"/>
    <x v="1"/>
    <x v="1"/>
    <x v="10"/>
    <x v="0"/>
    <n v="50"/>
    <x v="16"/>
    <n v="1213"/>
    <n v="61750"/>
    <n v="60650"/>
    <n v="22"/>
    <n v="1100"/>
    <x v="3"/>
    <x v="100"/>
    <n v="0.98218623481781375"/>
    <n v="0.98218623481781375"/>
    <x v="1"/>
  </r>
  <r>
    <x v="17"/>
    <x v="17"/>
    <x v="0"/>
    <x v="8"/>
    <x v="0"/>
    <x v="0"/>
    <x v="10"/>
    <x v="0"/>
    <n v="100"/>
    <x v="17"/>
    <n v="1594"/>
    <n v="138400"/>
    <n v="159400"/>
    <n v="23"/>
    <n v="3738"/>
    <x v="12"/>
    <x v="17"/>
    <n v="1.1517341040462428"/>
    <n v="1.1517341040462428"/>
    <x v="0"/>
  </r>
  <r>
    <x v="18"/>
    <x v="18"/>
    <x v="1"/>
    <x v="0"/>
    <x v="1"/>
    <x v="1"/>
    <x v="10"/>
    <x v="0"/>
    <n v="85"/>
    <x v="18"/>
    <n v="1319"/>
    <n v="101490"/>
    <n v="112115"/>
    <n v="24"/>
    <n v="3877"/>
    <x v="13"/>
    <x v="18"/>
    <n v="1.1046901172529313"/>
    <n v="1.1046901172529313"/>
    <x v="0"/>
  </r>
  <r>
    <x v="19"/>
    <x v="19"/>
    <x v="2"/>
    <x v="7"/>
    <x v="0"/>
    <x v="2"/>
    <x v="10"/>
    <x v="0"/>
    <n v="80"/>
    <x v="19"/>
    <n v="1607.25"/>
    <n v="109200"/>
    <n v="128580"/>
    <n v="25"/>
    <n v="7858"/>
    <x v="14"/>
    <x v="19"/>
    <n v="1.1774725274725275"/>
    <n v="1.1774725274725275"/>
    <x v="0"/>
  </r>
  <r>
    <x v="20"/>
    <x v="20"/>
    <x v="2"/>
    <x v="4"/>
    <x v="0"/>
    <x v="2"/>
    <x v="10"/>
    <x v="0"/>
    <n v="75"/>
    <x v="20"/>
    <n v="1573.25"/>
    <n v="104595"/>
    <n v="117993.75"/>
    <n v="26"/>
    <n v="883"/>
    <x v="15"/>
    <x v="20"/>
    <n v="1.1281012476695826"/>
    <n v="1.1281012476695826"/>
    <x v="0"/>
  </r>
  <r>
    <x v="0"/>
    <x v="0"/>
    <x v="0"/>
    <x v="0"/>
    <x v="0"/>
    <x v="0"/>
    <x v="11"/>
    <x v="0"/>
    <n v="75"/>
    <x v="0"/>
    <n v="1573.5"/>
    <n v="104842.5"/>
    <n v="118012.5"/>
    <n v="27"/>
    <n v="8237"/>
    <x v="0"/>
    <x v="0"/>
    <n v="1.1256169969239573"/>
    <n v="1.1256169969239573"/>
    <x v="0"/>
  </r>
  <r>
    <x v="1"/>
    <x v="1"/>
    <x v="0"/>
    <x v="1"/>
    <x v="1"/>
    <x v="0"/>
    <x v="11"/>
    <x v="0"/>
    <n v="75"/>
    <x v="1"/>
    <n v="1378"/>
    <n v="102150"/>
    <n v="103350"/>
    <n v="28"/>
    <n v="2283"/>
    <x v="1"/>
    <x v="1"/>
    <n v="1.011747430249633"/>
    <n v="1.011747430249633"/>
    <x v="0"/>
  </r>
  <r>
    <x v="2"/>
    <x v="2"/>
    <x v="0"/>
    <x v="1"/>
    <x v="0"/>
    <x v="0"/>
    <x v="11"/>
    <x v="0"/>
    <n v="75"/>
    <x v="2"/>
    <n v="1259"/>
    <n v="100950"/>
    <n v="94425"/>
    <n v="87"/>
    <n v="6525"/>
    <x v="3"/>
    <x v="101"/>
    <n v="0.93536404160475484"/>
    <n v="0.93536404160475484"/>
    <x v="1"/>
  </r>
  <r>
    <x v="3"/>
    <x v="3"/>
    <x v="0"/>
    <x v="2"/>
    <x v="1"/>
    <x v="0"/>
    <x v="11"/>
    <x v="0"/>
    <n v="110"/>
    <x v="3"/>
    <n v="1893"/>
    <n v="214500"/>
    <n v="208230"/>
    <n v="57"/>
    <n v="6270"/>
    <x v="3"/>
    <x v="102"/>
    <n v="0.97076923076923072"/>
    <n v="0.97076923076923072"/>
    <x v="1"/>
  </r>
  <r>
    <x v="4"/>
    <x v="4"/>
    <x v="0"/>
    <x v="3"/>
    <x v="1"/>
    <x v="0"/>
    <x v="11"/>
    <x v="0"/>
    <n v="100"/>
    <x v="4"/>
    <n v="1283.5"/>
    <n v="124200"/>
    <n v="128350"/>
    <n v="58"/>
    <n v="4637"/>
    <x v="4"/>
    <x v="4"/>
    <n v="1.0334138486312399"/>
    <n v="1.0334138486312399"/>
    <x v="0"/>
  </r>
  <r>
    <x v="5"/>
    <x v="5"/>
    <x v="0"/>
    <x v="3"/>
    <x v="0"/>
    <x v="0"/>
    <x v="11"/>
    <x v="0"/>
    <n v="100"/>
    <x v="5"/>
    <n v="1561.5"/>
    <n v="151000"/>
    <n v="156150"/>
    <n v="59"/>
    <n v="1024"/>
    <x v="5"/>
    <x v="5"/>
    <n v="1.0341059602649008"/>
    <n v="1.0341059602649008"/>
    <x v="0"/>
  </r>
  <r>
    <x v="6"/>
    <x v="6"/>
    <x v="0"/>
    <x v="2"/>
    <x v="1"/>
    <x v="0"/>
    <x v="11"/>
    <x v="0"/>
    <n v="75"/>
    <x v="6"/>
    <n v="1331.5"/>
    <n v="102000"/>
    <n v="99862.5"/>
    <n v="28.5"/>
    <n v="2137.5"/>
    <x v="3"/>
    <x v="103"/>
    <n v="0.97904411764705879"/>
    <n v="0.97904411764705879"/>
    <x v="1"/>
  </r>
  <r>
    <x v="7"/>
    <x v="7"/>
    <x v="0"/>
    <x v="3"/>
    <x v="1"/>
    <x v="0"/>
    <x v="11"/>
    <x v="0"/>
    <n v="75"/>
    <x v="7"/>
    <n v="1624.25"/>
    <n v="104490"/>
    <n v="121818.75"/>
    <n v="29.5"/>
    <n v="7074"/>
    <x v="7"/>
    <x v="7"/>
    <n v="1.1658412288257249"/>
    <n v="1.1658412288257249"/>
    <x v="0"/>
  </r>
  <r>
    <x v="8"/>
    <x v="8"/>
    <x v="0"/>
    <x v="4"/>
    <x v="0"/>
    <x v="0"/>
    <x v="11"/>
    <x v="0"/>
    <n v="75"/>
    <x v="8"/>
    <n v="1573"/>
    <n v="104347.5"/>
    <n v="117975"/>
    <n v="30.5"/>
    <n v="5405"/>
    <x v="8"/>
    <x v="8"/>
    <n v="1.1305972831165099"/>
    <n v="1.1305972831165096"/>
    <x v="0"/>
  </r>
  <r>
    <x v="9"/>
    <x v="9"/>
    <x v="1"/>
    <x v="5"/>
    <x v="1"/>
    <x v="1"/>
    <x v="11"/>
    <x v="0"/>
    <n v="75"/>
    <x v="9"/>
    <n v="1330"/>
    <n v="94875"/>
    <n v="99750"/>
    <n v="31.5"/>
    <n v="3139"/>
    <x v="9"/>
    <x v="9"/>
    <n v="1.0513833992094861"/>
    <n v="1.0513833992094861"/>
    <x v="0"/>
  </r>
  <r>
    <x v="10"/>
    <x v="10"/>
    <x v="0"/>
    <x v="6"/>
    <x v="0"/>
    <x v="0"/>
    <x v="11"/>
    <x v="0"/>
    <n v="75"/>
    <x v="10"/>
    <n v="1200"/>
    <n v="94275"/>
    <n v="90000"/>
    <n v="57"/>
    <n v="4275"/>
    <x v="3"/>
    <x v="104"/>
    <n v="0.95465393794749398"/>
    <n v="0.95465393794749398"/>
    <x v="1"/>
  </r>
  <r>
    <x v="11"/>
    <x v="11"/>
    <x v="0"/>
    <x v="3"/>
    <x v="1"/>
    <x v="0"/>
    <x v="11"/>
    <x v="0"/>
    <n v="75"/>
    <x v="11"/>
    <n v="1424.5"/>
    <n v="110512.5"/>
    <n v="106837.5"/>
    <n v="49"/>
    <n v="3675"/>
    <x v="3"/>
    <x v="105"/>
    <n v="0.9667458432304038"/>
    <n v="0.9667458432304038"/>
    <x v="1"/>
  </r>
  <r>
    <x v="12"/>
    <x v="12"/>
    <x v="0"/>
    <x v="0"/>
    <x v="1"/>
    <x v="0"/>
    <x v="11"/>
    <x v="0"/>
    <n v="100"/>
    <x v="12"/>
    <n v="1437.75"/>
    <n v="147680"/>
    <n v="143775"/>
    <n v="39.049999999999997"/>
    <n v="3905"/>
    <x v="3"/>
    <x v="106"/>
    <n v="0.97355769230769229"/>
    <n v="0.97355769230769229"/>
    <x v="1"/>
  </r>
  <r>
    <x v="13"/>
    <x v="13"/>
    <x v="0"/>
    <x v="3"/>
    <x v="0"/>
    <x v="0"/>
    <x v="11"/>
    <x v="0"/>
    <n v="100"/>
    <x v="13"/>
    <n v="1502.5"/>
    <n v="139800"/>
    <n v="150250"/>
    <n v="40.049999999999997"/>
    <n v="6102"/>
    <x v="10"/>
    <x v="13"/>
    <n v="1.0747496423462088"/>
    <n v="1.0747496423462088"/>
    <x v="0"/>
  </r>
  <r>
    <x v="14"/>
    <x v="14"/>
    <x v="0"/>
    <x v="0"/>
    <x v="1"/>
    <x v="0"/>
    <x v="11"/>
    <x v="0"/>
    <n v="80"/>
    <x v="14"/>
    <n v="1444"/>
    <n v="116248"/>
    <n v="115520"/>
    <n v="9.0999999999999108"/>
    <n v="727.99999999999295"/>
    <x v="3"/>
    <x v="107"/>
    <n v="0.99373752666712556"/>
    <n v="0.99373752666712545"/>
    <x v="1"/>
  </r>
  <r>
    <x v="15"/>
    <x v="15"/>
    <x v="1"/>
    <x v="7"/>
    <x v="0"/>
    <x v="1"/>
    <x v="11"/>
    <x v="0"/>
    <n v="50"/>
    <x v="15"/>
    <n v="1556.5"/>
    <n v="71350"/>
    <n v="77825"/>
    <n v="10.099999999999911"/>
    <n v="3874"/>
    <x v="11"/>
    <x v="15"/>
    <n v="1.090749824807288"/>
    <n v="1.090749824807288"/>
    <x v="0"/>
  </r>
  <r>
    <x v="16"/>
    <x v="16"/>
    <x v="1"/>
    <x v="5"/>
    <x v="1"/>
    <x v="1"/>
    <x v="11"/>
    <x v="0"/>
    <n v="50"/>
    <x v="16"/>
    <n v="1213"/>
    <n v="61750"/>
    <n v="60650"/>
    <n v="22"/>
    <n v="1100"/>
    <x v="3"/>
    <x v="108"/>
    <n v="0.98218623481781375"/>
    <n v="0.98218623481781375"/>
    <x v="1"/>
  </r>
  <r>
    <x v="17"/>
    <x v="17"/>
    <x v="0"/>
    <x v="8"/>
    <x v="0"/>
    <x v="0"/>
    <x v="11"/>
    <x v="0"/>
    <n v="100"/>
    <x v="17"/>
    <n v="1594"/>
    <n v="138400"/>
    <n v="159400"/>
    <n v="23"/>
    <n v="8141"/>
    <x v="12"/>
    <x v="17"/>
    <n v="1.1517341040462428"/>
    <n v="1.1517341040462428"/>
    <x v="0"/>
  </r>
  <r>
    <x v="18"/>
    <x v="18"/>
    <x v="1"/>
    <x v="0"/>
    <x v="1"/>
    <x v="1"/>
    <x v="11"/>
    <x v="0"/>
    <n v="85"/>
    <x v="18"/>
    <n v="1319"/>
    <n v="101490"/>
    <n v="112115"/>
    <n v="24"/>
    <n v="7651"/>
    <x v="13"/>
    <x v="18"/>
    <n v="1.1046901172529313"/>
    <n v="1.1046901172529313"/>
    <x v="0"/>
  </r>
  <r>
    <x v="19"/>
    <x v="19"/>
    <x v="2"/>
    <x v="7"/>
    <x v="0"/>
    <x v="2"/>
    <x v="11"/>
    <x v="0"/>
    <n v="80"/>
    <x v="19"/>
    <n v="1607.25"/>
    <n v="109200"/>
    <n v="128580"/>
    <n v="25"/>
    <n v="7180"/>
    <x v="14"/>
    <x v="19"/>
    <n v="1.1774725274725275"/>
    <n v="1.1774725274725275"/>
    <x v="0"/>
  </r>
  <r>
    <x v="20"/>
    <x v="20"/>
    <x v="2"/>
    <x v="4"/>
    <x v="0"/>
    <x v="2"/>
    <x v="11"/>
    <x v="0"/>
    <n v="75"/>
    <x v="20"/>
    <n v="1573.25"/>
    <n v="104595"/>
    <n v="117993.75"/>
    <n v="26"/>
    <n v="6585"/>
    <x v="15"/>
    <x v="20"/>
    <n v="1.1281012476695826"/>
    <n v="1.128101247669582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406F0-5C0D-403A-A546-DE90599CE2D4}"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1">
  <location ref="AG3:AH13" firstHeaderRow="1" firstDataRow="1" firstDataCol="1"/>
  <pivotFields count="22">
    <pivotField showAll="0">
      <items count="22">
        <item x="0"/>
        <item x="1"/>
        <item x="2"/>
        <item x="3"/>
        <item x="4"/>
        <item x="5"/>
        <item x="6"/>
        <item x="7"/>
        <item x="8"/>
        <item x="9"/>
        <item x="10"/>
        <item x="11"/>
        <item x="12"/>
        <item x="13"/>
        <item x="14"/>
        <item x="15"/>
        <item x="16"/>
        <item x="17"/>
        <item x="18"/>
        <item x="19"/>
        <item x="20"/>
        <item t="default"/>
      </items>
    </pivotField>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axis="axisRow"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numFmtId="1" showAll="0">
      <items count="22">
        <item x="18"/>
        <item x="16"/>
        <item x="4"/>
        <item x="10"/>
        <item x="9"/>
        <item x="2"/>
        <item x="6"/>
        <item x="1"/>
        <item x="19"/>
        <item x="17"/>
        <item x="8"/>
        <item x="7"/>
        <item x="20"/>
        <item x="0"/>
        <item x="13"/>
        <item x="15"/>
        <item x="14"/>
        <item x="11"/>
        <item x="12"/>
        <item x="5"/>
        <item x="3"/>
        <item t="default"/>
      </items>
    </pivotField>
    <pivotField numFmtId="1" showAll="0"/>
    <pivotField numFmtId="165" showAll="0"/>
    <pivotField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dataField="1" numFmtId="165" showAll="0"/>
    <pivotField numFmtId="9" showAll="0"/>
    <pivotField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0">
    <i>
      <x/>
    </i>
    <i>
      <x v="1"/>
    </i>
    <i>
      <x v="2"/>
    </i>
    <i>
      <x v="3"/>
    </i>
    <i>
      <x v="4"/>
    </i>
    <i>
      <x v="5"/>
    </i>
    <i>
      <x v="6"/>
    </i>
    <i>
      <x v="7"/>
    </i>
    <i>
      <x v="8"/>
    </i>
    <i t="grand">
      <x/>
    </i>
  </rowItems>
  <colItems count="1">
    <i/>
  </colItems>
  <dataFields count="1">
    <dataField name="Sum of Overtime Amount " fld="16" baseField="0" baseItem="0" numFmtId="165"/>
  </dataFields>
  <chartFormats count="31">
    <chartFormat chart="82" format="11" series="1">
      <pivotArea type="data" outline="0" fieldPosition="0">
        <references count="1">
          <reference field="4294967294" count="1" selected="0">
            <x v="0"/>
          </reference>
        </references>
      </pivotArea>
    </chartFormat>
    <chartFormat chart="82" format="12">
      <pivotArea type="data" outline="0" fieldPosition="0">
        <references count="2">
          <reference field="4294967294" count="1" selected="0">
            <x v="0"/>
          </reference>
          <reference field="3" count="1" selected="0">
            <x v="0"/>
          </reference>
        </references>
      </pivotArea>
    </chartFormat>
    <chartFormat chart="82" format="13">
      <pivotArea type="data" outline="0" fieldPosition="0">
        <references count="2">
          <reference field="4294967294" count="1" selected="0">
            <x v="0"/>
          </reference>
          <reference field="3" count="1" selected="0">
            <x v="1"/>
          </reference>
        </references>
      </pivotArea>
    </chartFormat>
    <chartFormat chart="82" format="14">
      <pivotArea type="data" outline="0" fieldPosition="0">
        <references count="2">
          <reference field="4294967294" count="1" selected="0">
            <x v="0"/>
          </reference>
          <reference field="3" count="1" selected="0">
            <x v="2"/>
          </reference>
        </references>
      </pivotArea>
    </chartFormat>
    <chartFormat chart="82" format="15">
      <pivotArea type="data" outline="0" fieldPosition="0">
        <references count="2">
          <reference field="4294967294" count="1" selected="0">
            <x v="0"/>
          </reference>
          <reference field="3" count="1" selected="0">
            <x v="3"/>
          </reference>
        </references>
      </pivotArea>
    </chartFormat>
    <chartFormat chart="82" format="16">
      <pivotArea type="data" outline="0" fieldPosition="0">
        <references count="2">
          <reference field="4294967294" count="1" selected="0">
            <x v="0"/>
          </reference>
          <reference field="3" count="1" selected="0">
            <x v="4"/>
          </reference>
        </references>
      </pivotArea>
    </chartFormat>
    <chartFormat chart="82" format="17">
      <pivotArea type="data" outline="0" fieldPosition="0">
        <references count="2">
          <reference field="4294967294" count="1" selected="0">
            <x v="0"/>
          </reference>
          <reference field="3" count="1" selected="0">
            <x v="5"/>
          </reference>
        </references>
      </pivotArea>
    </chartFormat>
    <chartFormat chart="82" format="18">
      <pivotArea type="data" outline="0" fieldPosition="0">
        <references count="2">
          <reference field="4294967294" count="1" selected="0">
            <x v="0"/>
          </reference>
          <reference field="3" count="1" selected="0">
            <x v="6"/>
          </reference>
        </references>
      </pivotArea>
    </chartFormat>
    <chartFormat chart="82" format="19">
      <pivotArea type="data" outline="0" fieldPosition="0">
        <references count="2">
          <reference field="4294967294" count="1" selected="0">
            <x v="0"/>
          </reference>
          <reference field="3" count="1" selected="0">
            <x v="7"/>
          </reference>
        </references>
      </pivotArea>
    </chartFormat>
    <chartFormat chart="82" format="20">
      <pivotArea type="data" outline="0" fieldPosition="0">
        <references count="2">
          <reference field="4294967294" count="1" selected="0">
            <x v="0"/>
          </reference>
          <reference field="3" count="1" selected="0">
            <x v="8"/>
          </reference>
        </references>
      </pivotArea>
    </chartFormat>
    <chartFormat chart="83" format="21" series="1">
      <pivotArea type="data" outline="0" fieldPosition="0">
        <references count="1">
          <reference field="4294967294" count="1" selected="0">
            <x v="0"/>
          </reference>
        </references>
      </pivotArea>
    </chartFormat>
    <chartFormat chart="83" format="22">
      <pivotArea type="data" outline="0" fieldPosition="0">
        <references count="2">
          <reference field="4294967294" count="1" selected="0">
            <x v="0"/>
          </reference>
          <reference field="3" count="1" selected="0">
            <x v="0"/>
          </reference>
        </references>
      </pivotArea>
    </chartFormat>
    <chartFormat chart="83" format="23">
      <pivotArea type="data" outline="0" fieldPosition="0">
        <references count="2">
          <reference field="4294967294" count="1" selected="0">
            <x v="0"/>
          </reference>
          <reference field="3" count="1" selected="0">
            <x v="1"/>
          </reference>
        </references>
      </pivotArea>
    </chartFormat>
    <chartFormat chart="83" format="24">
      <pivotArea type="data" outline="0" fieldPosition="0">
        <references count="2">
          <reference field="4294967294" count="1" selected="0">
            <x v="0"/>
          </reference>
          <reference field="3" count="1" selected="0">
            <x v="2"/>
          </reference>
        </references>
      </pivotArea>
    </chartFormat>
    <chartFormat chart="83" format="25">
      <pivotArea type="data" outline="0" fieldPosition="0">
        <references count="2">
          <reference field="4294967294" count="1" selected="0">
            <x v="0"/>
          </reference>
          <reference field="3" count="1" selected="0">
            <x v="3"/>
          </reference>
        </references>
      </pivotArea>
    </chartFormat>
    <chartFormat chart="83" format="26">
      <pivotArea type="data" outline="0" fieldPosition="0">
        <references count="2">
          <reference field="4294967294" count="1" selected="0">
            <x v="0"/>
          </reference>
          <reference field="3" count="1" selected="0">
            <x v="4"/>
          </reference>
        </references>
      </pivotArea>
    </chartFormat>
    <chartFormat chart="83" format="27">
      <pivotArea type="data" outline="0" fieldPosition="0">
        <references count="2">
          <reference field="4294967294" count="1" selected="0">
            <x v="0"/>
          </reference>
          <reference field="3" count="1" selected="0">
            <x v="5"/>
          </reference>
        </references>
      </pivotArea>
    </chartFormat>
    <chartFormat chart="83" format="28">
      <pivotArea type="data" outline="0" fieldPosition="0">
        <references count="2">
          <reference field="4294967294" count="1" selected="0">
            <x v="0"/>
          </reference>
          <reference field="3" count="1" selected="0">
            <x v="6"/>
          </reference>
        </references>
      </pivotArea>
    </chartFormat>
    <chartFormat chart="83" format="29">
      <pivotArea type="data" outline="0" fieldPosition="0">
        <references count="2">
          <reference field="4294967294" count="1" selected="0">
            <x v="0"/>
          </reference>
          <reference field="3" count="1" selected="0">
            <x v="7"/>
          </reference>
        </references>
      </pivotArea>
    </chartFormat>
    <chartFormat chart="83" format="30">
      <pivotArea type="data" outline="0" fieldPosition="0">
        <references count="2">
          <reference field="4294967294" count="1" selected="0">
            <x v="0"/>
          </reference>
          <reference field="3" count="1" selected="0">
            <x v="8"/>
          </reference>
        </references>
      </pivotArea>
    </chartFormat>
    <chartFormat chart="86" format="31" series="1">
      <pivotArea type="data" outline="0" fieldPosition="0">
        <references count="1">
          <reference field="4294967294" count="1" selected="0">
            <x v="0"/>
          </reference>
        </references>
      </pivotArea>
    </chartFormat>
    <chartFormat chart="86" format="32">
      <pivotArea type="data" outline="0" fieldPosition="0">
        <references count="2">
          <reference field="4294967294" count="1" selected="0">
            <x v="0"/>
          </reference>
          <reference field="3" count="1" selected="0">
            <x v="0"/>
          </reference>
        </references>
      </pivotArea>
    </chartFormat>
    <chartFormat chart="86" format="33">
      <pivotArea type="data" outline="0" fieldPosition="0">
        <references count="2">
          <reference field="4294967294" count="1" selected="0">
            <x v="0"/>
          </reference>
          <reference field="3" count="1" selected="0">
            <x v="1"/>
          </reference>
        </references>
      </pivotArea>
    </chartFormat>
    <chartFormat chart="86" format="34">
      <pivotArea type="data" outline="0" fieldPosition="0">
        <references count="2">
          <reference field="4294967294" count="1" selected="0">
            <x v="0"/>
          </reference>
          <reference field="3" count="1" selected="0">
            <x v="2"/>
          </reference>
        </references>
      </pivotArea>
    </chartFormat>
    <chartFormat chart="86" format="35">
      <pivotArea type="data" outline="0" fieldPosition="0">
        <references count="2">
          <reference field="4294967294" count="1" selected="0">
            <x v="0"/>
          </reference>
          <reference field="3" count="1" selected="0">
            <x v="3"/>
          </reference>
        </references>
      </pivotArea>
    </chartFormat>
    <chartFormat chart="86" format="36">
      <pivotArea type="data" outline="0" fieldPosition="0">
        <references count="2">
          <reference field="4294967294" count="1" selected="0">
            <x v="0"/>
          </reference>
          <reference field="3" count="1" selected="0">
            <x v="4"/>
          </reference>
        </references>
      </pivotArea>
    </chartFormat>
    <chartFormat chart="86" format="37">
      <pivotArea type="data" outline="0" fieldPosition="0">
        <references count="2">
          <reference field="4294967294" count="1" selected="0">
            <x v="0"/>
          </reference>
          <reference field="3" count="1" selected="0">
            <x v="5"/>
          </reference>
        </references>
      </pivotArea>
    </chartFormat>
    <chartFormat chart="86" format="38">
      <pivotArea type="data" outline="0" fieldPosition="0">
        <references count="2">
          <reference field="4294967294" count="1" selected="0">
            <x v="0"/>
          </reference>
          <reference field="3" count="1" selected="0">
            <x v="6"/>
          </reference>
        </references>
      </pivotArea>
    </chartFormat>
    <chartFormat chart="86" format="39">
      <pivotArea type="data" outline="0" fieldPosition="0">
        <references count="2">
          <reference field="4294967294" count="1" selected="0">
            <x v="0"/>
          </reference>
          <reference field="3" count="1" selected="0">
            <x v="7"/>
          </reference>
        </references>
      </pivotArea>
    </chartFormat>
    <chartFormat chart="86" format="40">
      <pivotArea type="data" outline="0" fieldPosition="0">
        <references count="2">
          <reference field="4294967294" count="1" selected="0">
            <x v="0"/>
          </reference>
          <reference field="3" count="1" selected="0">
            <x v="8"/>
          </reference>
        </references>
      </pivotArea>
    </chartFormat>
    <chartFormat chart="9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1ECDB3-06C6-43BD-B966-40F761C10B8E}"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AJ3:AO4" firstHeaderRow="0" firstDataRow="1" firstDataCol="0"/>
  <pivotFields count="22">
    <pivotField dataField="1" showAll="0">
      <items count="22">
        <item x="0"/>
        <item x="1"/>
        <item x="2"/>
        <item x="3"/>
        <item x="4"/>
        <item x="5"/>
        <item x="6"/>
        <item x="7"/>
        <item x="8"/>
        <item x="9"/>
        <item x="10"/>
        <item x="11"/>
        <item x="12"/>
        <item x="13"/>
        <item x="14"/>
        <item x="15"/>
        <item x="16"/>
        <item x="17"/>
        <item x="18"/>
        <item x="19"/>
        <item x="20"/>
        <item t="default"/>
      </items>
    </pivotField>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dataField="1" numFmtId="1" showAll="0">
      <items count="22">
        <item x="18"/>
        <item x="16"/>
        <item x="4"/>
        <item x="10"/>
        <item x="9"/>
        <item x="2"/>
        <item x="6"/>
        <item x="1"/>
        <item x="19"/>
        <item x="17"/>
        <item x="8"/>
        <item x="7"/>
        <item x="20"/>
        <item x="0"/>
        <item x="13"/>
        <item x="15"/>
        <item x="14"/>
        <item x="11"/>
        <item x="12"/>
        <item x="5"/>
        <item x="3"/>
        <item t="default"/>
      </items>
    </pivotField>
    <pivotField dataField="1" numFmtId="1" showAll="0"/>
    <pivotField numFmtId="165" showAll="0"/>
    <pivotField numFmtId="165" showAll="0"/>
    <pivotField numFmtId="1" showAll="0"/>
    <pivotField numFmtId="165" showAll="0"/>
    <pivotField dataField="1" numFmtId="1" showAll="0">
      <items count="17">
        <item x="2"/>
        <item x="3"/>
        <item x="6"/>
        <item x="1"/>
        <item x="4"/>
        <item x="5"/>
        <item x="9"/>
        <item x="10"/>
        <item x="13"/>
        <item x="11"/>
        <item x="0"/>
        <item x="15"/>
        <item x="8"/>
        <item x="12"/>
        <item x="7"/>
        <item x="14"/>
        <item t="default"/>
      </items>
    </pivotField>
    <pivotField numFmtId="165" showAll="0"/>
    <pivotField dataField="1" numFmtId="9" showAll="0"/>
    <pivotField dataField="1"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6">
    <i>
      <x/>
    </i>
    <i i="1">
      <x v="1"/>
    </i>
    <i i="2">
      <x v="2"/>
    </i>
    <i i="3">
      <x v="3"/>
    </i>
    <i i="4">
      <x v="4"/>
    </i>
    <i i="5">
      <x v="5"/>
    </i>
  </colItems>
  <dataFields count="6">
    <dataField name="Count of  ID " fld="0" subtotal="count" baseField="0" baseItem="0"/>
    <dataField name="Sum of Wroked Hours " fld="10" baseField="0" baseItem="0" numFmtId="1"/>
    <dataField name="Sum of PLANNED Hours " fld="9" baseField="0" baseItem="0" numFmtId="1"/>
    <dataField name="Sum of Overtime Hours" fld="15" baseField="0" baseItem="0" numFmtId="1"/>
    <dataField name="Average of Efficiency%" fld="17" subtotal="average" baseField="0" baseItem="1" numFmtId="9"/>
    <dataField name="Average of Budget utilization%" fld="18"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6A8C3A-12E5-47F9-B53E-29F2AD285B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N3:O7" firstHeaderRow="1" firstDataRow="1" firstDataCol="1"/>
  <pivotFields count="22">
    <pivotField showAll="0">
      <items count="22">
        <item x="0"/>
        <item x="1"/>
        <item x="2"/>
        <item x="3"/>
        <item x="4"/>
        <item x="5"/>
        <item x="6"/>
        <item x="7"/>
        <item x="8"/>
        <item x="9"/>
        <item x="10"/>
        <item x="11"/>
        <item x="12"/>
        <item x="13"/>
        <item x="14"/>
        <item x="15"/>
        <item x="16"/>
        <item x="17"/>
        <item x="18"/>
        <item x="19"/>
        <item x="20"/>
        <item t="default"/>
      </items>
    </pivotField>
    <pivotField showAll="0">
      <items count="22">
        <item x="11"/>
        <item x="17"/>
        <item x="0"/>
        <item x="3"/>
        <item x="14"/>
        <item x="19"/>
        <item x="1"/>
        <item x="8"/>
        <item x="15"/>
        <item x="9"/>
        <item x="16"/>
        <item x="18"/>
        <item x="10"/>
        <item x="20"/>
        <item x="4"/>
        <item x="2"/>
        <item x="13"/>
        <item x="12"/>
        <item x="7"/>
        <item x="6"/>
        <item x="5"/>
        <item t="default"/>
      </items>
    </pivotField>
    <pivotField axis="axisRow"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numFmtId="1" showAll="0">
      <items count="22">
        <item x="18"/>
        <item x="16"/>
        <item x="4"/>
        <item x="10"/>
        <item x="9"/>
        <item x="2"/>
        <item x="6"/>
        <item x="1"/>
        <item x="19"/>
        <item x="17"/>
        <item x="8"/>
        <item x="7"/>
        <item x="20"/>
        <item x="0"/>
        <item x="13"/>
        <item x="15"/>
        <item x="14"/>
        <item x="11"/>
        <item x="12"/>
        <item x="5"/>
        <item x="3"/>
        <item t="default"/>
      </items>
    </pivotField>
    <pivotField dataField="1" numFmtId="1" showAll="0"/>
    <pivotField numFmtId="165" showAll="0"/>
    <pivotField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numFmtId="165" showAll="0"/>
    <pivotField numFmtId="9" showAll="0"/>
    <pivotField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Items count="1">
    <i/>
  </colItems>
  <dataFields count="1">
    <dataField name="Average of Wroked Hours " fld="10" subtotal="average" baseField="2" baseItem="0" numFmtId="1"/>
  </dataFields>
  <chartFormats count="1">
    <chartFormat chart="5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987E06-15E1-4BE8-937F-6E850B3DE1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location ref="R3:T7" firstHeaderRow="0" firstDataRow="1" firstDataCol="1"/>
  <pivotFields count="22">
    <pivotField showAll="0">
      <items count="22">
        <item x="0"/>
        <item x="1"/>
        <item x="2"/>
        <item x="3"/>
        <item x="4"/>
        <item x="5"/>
        <item x="6"/>
        <item x="7"/>
        <item x="8"/>
        <item x="9"/>
        <item x="10"/>
        <item x="11"/>
        <item x="12"/>
        <item x="13"/>
        <item x="14"/>
        <item x="15"/>
        <item x="16"/>
        <item x="17"/>
        <item x="18"/>
        <item x="19"/>
        <item x="20"/>
        <item t="default"/>
      </items>
    </pivotField>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axis="axisRow"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dataField="1" numFmtId="1" showAll="0">
      <items count="22">
        <item x="18"/>
        <item x="16"/>
        <item x="4"/>
        <item x="10"/>
        <item x="9"/>
        <item x="2"/>
        <item x="6"/>
        <item x="1"/>
        <item x="19"/>
        <item x="17"/>
        <item x="8"/>
        <item x="7"/>
        <item x="20"/>
        <item x="0"/>
        <item x="13"/>
        <item x="15"/>
        <item x="14"/>
        <item x="11"/>
        <item x="12"/>
        <item x="5"/>
        <item x="3"/>
        <item t="default"/>
      </items>
    </pivotField>
    <pivotField dataField="1" numFmtId="1" showAll="0"/>
    <pivotField numFmtId="165" showAll="0"/>
    <pivotField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numFmtId="165" showAll="0"/>
    <pivotField numFmtId="9" showAll="0"/>
    <pivotField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Fields count="1">
    <field x="-2"/>
  </colFields>
  <colItems count="2">
    <i>
      <x/>
    </i>
    <i i="1">
      <x v="1"/>
    </i>
  </colItems>
  <dataFields count="2">
    <dataField name="Sum of PLANNED Hours " fld="9" baseField="0" baseItem="0" numFmtId="1"/>
    <dataField name="Sum of Wroked Hours " fld="10" baseField="0" baseItem="0" numFmtId="1"/>
  </dataFields>
  <chartFormats count="4">
    <chartFormat chart="66" format="4" series="1">
      <pivotArea type="data" outline="0" fieldPosition="0">
        <references count="1">
          <reference field="4294967294" count="1" selected="0">
            <x v="0"/>
          </reference>
        </references>
      </pivotArea>
    </chartFormat>
    <chartFormat chart="66" format="5" series="1">
      <pivotArea type="data" outline="0" fieldPosition="0">
        <references count="1">
          <reference field="4294967294" count="1" selected="0">
            <x v="1"/>
          </reference>
        </references>
      </pivotArea>
    </chartFormat>
    <chartFormat chart="71" format="8" series="1">
      <pivotArea type="data" outline="0" fieldPosition="0">
        <references count="1">
          <reference field="4294967294" count="1" selected="0">
            <x v="0"/>
          </reference>
        </references>
      </pivotArea>
    </chartFormat>
    <chartFormat chart="7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2AC688-9177-49F2-8841-63C3855B17AD}" name="A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F3:G25" firstHeaderRow="1" firstDataRow="1" firstDataCol="1"/>
  <pivotFields count="22">
    <pivotField showAll="0"/>
    <pivotField axis="axisRow"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numFmtId="1" showAll="0"/>
    <pivotField numFmtId="1" showAll="0"/>
    <pivotField numFmtId="165" showAll="0"/>
    <pivotField dataField="1"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numFmtId="165" showAll="0"/>
    <pivotField numFmtId="9" showAll="0"/>
    <pivotField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Amount Earned " fld="12" baseField="0" baseItem="0" numFmtId="165"/>
  </dataFields>
  <chartFormats count="4">
    <chartFormat chart="14" format="1"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CEE5DA-92CF-4DC8-8B7E-05E743EBDBE2}"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location ref="AC3:AD7" firstHeaderRow="1" firstDataRow="1" firstDataCol="1"/>
  <pivotFields count="22">
    <pivotField showAll="0">
      <items count="22">
        <item x="0"/>
        <item x="1"/>
        <item x="2"/>
        <item x="3"/>
        <item x="4"/>
        <item x="5"/>
        <item x="6"/>
        <item x="7"/>
        <item x="8"/>
        <item x="9"/>
        <item x="10"/>
        <item x="11"/>
        <item x="12"/>
        <item x="13"/>
        <item x="14"/>
        <item x="15"/>
        <item x="16"/>
        <item x="17"/>
        <item x="18"/>
        <item x="19"/>
        <item x="20"/>
        <item t="default"/>
      </items>
    </pivotField>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pivotField showAll="0">
      <items count="3">
        <item x="0"/>
        <item x="1"/>
        <item t="default"/>
      </items>
    </pivotField>
    <pivotField axis="axisRow"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numFmtId="1" showAll="0">
      <items count="22">
        <item x="18"/>
        <item x="16"/>
        <item x="4"/>
        <item x="10"/>
        <item x="9"/>
        <item x="2"/>
        <item x="6"/>
        <item x="1"/>
        <item x="19"/>
        <item x="17"/>
        <item x="8"/>
        <item x="7"/>
        <item x="20"/>
        <item x="0"/>
        <item x="13"/>
        <item x="15"/>
        <item x="14"/>
        <item x="11"/>
        <item x="12"/>
        <item x="5"/>
        <item x="3"/>
        <item t="default"/>
      </items>
    </pivotField>
    <pivotField numFmtId="1" showAll="0"/>
    <pivotField numFmtId="165" showAll="0"/>
    <pivotField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numFmtId="165" showAll="0"/>
    <pivotField numFmtId="9" showAll="0"/>
    <pivotField dataField="1"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dataFields count="1">
    <dataField name="Sum of Budget utilization%" fld="18"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0313EA-127B-43F7-AF6B-07B7E1CD9E24}" name="SUNBUR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26" firstHeaderRow="1" firstDataRow="2" firstDataCol="1"/>
  <pivotFields count="22">
    <pivotField showAll="0"/>
    <pivotField axis="axisRow"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pivotField numFmtId="1" showAll="0"/>
    <pivotField numFmtId="1" showAll="0"/>
    <pivotField numFmtId="1" showAll="0"/>
    <pivotField numFmtId="165" showAll="0"/>
    <pivotField numFmtId="165" showAll="0"/>
    <pivotField numFmtId="1" showAll="0"/>
    <pivotField numFmtId="165" showAll="0"/>
    <pivotField numFmtId="1" showAll="0"/>
    <pivotField numFmtId="165" showAll="0"/>
    <pivotField dataField="1" numFmtId="9" showAll="0"/>
    <pivotField numFmtId="9" showAll="0"/>
    <pivotField axis="axisCol"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19"/>
  </colFields>
  <colItems count="3">
    <i>
      <x/>
    </i>
    <i>
      <x v="1"/>
    </i>
    <i t="grand">
      <x/>
    </i>
  </colItems>
  <dataFields count="1">
    <dataField name="Average of Efficiency%" fld="17" subtotal="average" baseField="1" baseItem="0" numFmtId="9"/>
  </dataFields>
  <chartFormats count="134">
    <chartFormat chart="3" format="0" series="1">
      <pivotArea type="data" outline="0" fieldPosition="0">
        <references count="2">
          <reference field="4294967294" count="1" selected="0">
            <x v="0"/>
          </reference>
          <reference field="19" count="1" selected="0">
            <x v="0"/>
          </reference>
        </references>
      </pivotArea>
    </chartFormat>
    <chartFormat chart="3" format="1" series="1">
      <pivotArea type="data" outline="0" fieldPosition="0">
        <references count="2">
          <reference field="4294967294" count="1" selected="0">
            <x v="0"/>
          </reference>
          <reference field="19" count="1" selected="0">
            <x v="1"/>
          </reference>
        </references>
      </pivotArea>
    </chartFormat>
    <chartFormat chart="4" format="2" series="1">
      <pivotArea type="data" outline="0" fieldPosition="0">
        <references count="2">
          <reference field="4294967294" count="1" selected="0">
            <x v="0"/>
          </reference>
          <reference field="19" count="1" selected="0">
            <x v="0"/>
          </reference>
        </references>
      </pivotArea>
    </chartFormat>
    <chartFormat chart="4" format="3">
      <pivotArea type="data" outline="0" fieldPosition="0">
        <references count="3">
          <reference field="4294967294" count="1" selected="0">
            <x v="0"/>
          </reference>
          <reference field="1" count="1" selected="0">
            <x v="0"/>
          </reference>
          <reference field="19" count="1" selected="0">
            <x v="0"/>
          </reference>
        </references>
      </pivotArea>
    </chartFormat>
    <chartFormat chart="4" format="4">
      <pivotArea type="data" outline="0" fieldPosition="0">
        <references count="3">
          <reference field="4294967294" count="1" selected="0">
            <x v="0"/>
          </reference>
          <reference field="1" count="1" selected="0">
            <x v="1"/>
          </reference>
          <reference field="19" count="1" selected="0">
            <x v="0"/>
          </reference>
        </references>
      </pivotArea>
    </chartFormat>
    <chartFormat chart="4" format="5">
      <pivotArea type="data" outline="0" fieldPosition="0">
        <references count="3">
          <reference field="4294967294" count="1" selected="0">
            <x v="0"/>
          </reference>
          <reference field="1" count="1" selected="0">
            <x v="2"/>
          </reference>
          <reference field="19" count="1" selected="0">
            <x v="0"/>
          </reference>
        </references>
      </pivotArea>
    </chartFormat>
    <chartFormat chart="4" format="6">
      <pivotArea type="data" outline="0" fieldPosition="0">
        <references count="3">
          <reference field="4294967294" count="1" selected="0">
            <x v="0"/>
          </reference>
          <reference field="1" count="1" selected="0">
            <x v="3"/>
          </reference>
          <reference field="19" count="1" selected="0">
            <x v="0"/>
          </reference>
        </references>
      </pivotArea>
    </chartFormat>
    <chartFormat chart="4" format="7">
      <pivotArea type="data" outline="0" fieldPosition="0">
        <references count="3">
          <reference field="4294967294" count="1" selected="0">
            <x v="0"/>
          </reference>
          <reference field="1" count="1" selected="0">
            <x v="4"/>
          </reference>
          <reference field="19" count="1" selected="0">
            <x v="0"/>
          </reference>
        </references>
      </pivotArea>
    </chartFormat>
    <chartFormat chart="4" format="8">
      <pivotArea type="data" outline="0" fieldPosition="0">
        <references count="3">
          <reference field="4294967294" count="1" selected="0">
            <x v="0"/>
          </reference>
          <reference field="1" count="1" selected="0">
            <x v="5"/>
          </reference>
          <reference field="19" count="1" selected="0">
            <x v="0"/>
          </reference>
        </references>
      </pivotArea>
    </chartFormat>
    <chartFormat chart="4" format="9">
      <pivotArea type="data" outline="0" fieldPosition="0">
        <references count="3">
          <reference field="4294967294" count="1" selected="0">
            <x v="0"/>
          </reference>
          <reference field="1" count="1" selected="0">
            <x v="6"/>
          </reference>
          <reference field="19" count="1" selected="0">
            <x v="0"/>
          </reference>
        </references>
      </pivotArea>
    </chartFormat>
    <chartFormat chart="4" format="10">
      <pivotArea type="data" outline="0" fieldPosition="0">
        <references count="3">
          <reference field="4294967294" count="1" selected="0">
            <x v="0"/>
          </reference>
          <reference field="1" count="1" selected="0">
            <x v="7"/>
          </reference>
          <reference field="19" count="1" selected="0">
            <x v="0"/>
          </reference>
        </references>
      </pivotArea>
    </chartFormat>
    <chartFormat chart="4" format="11">
      <pivotArea type="data" outline="0" fieldPosition="0">
        <references count="3">
          <reference field="4294967294" count="1" selected="0">
            <x v="0"/>
          </reference>
          <reference field="1" count="1" selected="0">
            <x v="8"/>
          </reference>
          <reference field="19" count="1" selected="0">
            <x v="0"/>
          </reference>
        </references>
      </pivotArea>
    </chartFormat>
    <chartFormat chart="4" format="12">
      <pivotArea type="data" outline="0" fieldPosition="0">
        <references count="3">
          <reference field="4294967294" count="1" selected="0">
            <x v="0"/>
          </reference>
          <reference field="1" count="1" selected="0">
            <x v="9"/>
          </reference>
          <reference field="19" count="1" selected="0">
            <x v="0"/>
          </reference>
        </references>
      </pivotArea>
    </chartFormat>
    <chartFormat chart="4" format="13">
      <pivotArea type="data" outline="0" fieldPosition="0">
        <references count="3">
          <reference field="4294967294" count="1" selected="0">
            <x v="0"/>
          </reference>
          <reference field="1" count="1" selected="0">
            <x v="10"/>
          </reference>
          <reference field="19" count="1" selected="0">
            <x v="0"/>
          </reference>
        </references>
      </pivotArea>
    </chartFormat>
    <chartFormat chart="4" format="14">
      <pivotArea type="data" outline="0" fieldPosition="0">
        <references count="3">
          <reference field="4294967294" count="1" selected="0">
            <x v="0"/>
          </reference>
          <reference field="1" count="1" selected="0">
            <x v="11"/>
          </reference>
          <reference field="19" count="1" selected="0">
            <x v="0"/>
          </reference>
        </references>
      </pivotArea>
    </chartFormat>
    <chartFormat chart="4" format="15">
      <pivotArea type="data" outline="0" fieldPosition="0">
        <references count="3">
          <reference field="4294967294" count="1" selected="0">
            <x v="0"/>
          </reference>
          <reference field="1" count="1" selected="0">
            <x v="12"/>
          </reference>
          <reference field="19" count="1" selected="0">
            <x v="0"/>
          </reference>
        </references>
      </pivotArea>
    </chartFormat>
    <chartFormat chart="4" format="16">
      <pivotArea type="data" outline="0" fieldPosition="0">
        <references count="3">
          <reference field="4294967294" count="1" selected="0">
            <x v="0"/>
          </reference>
          <reference field="1" count="1" selected="0">
            <x v="13"/>
          </reference>
          <reference field="19" count="1" selected="0">
            <x v="0"/>
          </reference>
        </references>
      </pivotArea>
    </chartFormat>
    <chartFormat chart="4" format="17">
      <pivotArea type="data" outline="0" fieldPosition="0">
        <references count="3">
          <reference field="4294967294" count="1" selected="0">
            <x v="0"/>
          </reference>
          <reference field="1" count="1" selected="0">
            <x v="14"/>
          </reference>
          <reference field="19" count="1" selected="0">
            <x v="0"/>
          </reference>
        </references>
      </pivotArea>
    </chartFormat>
    <chartFormat chart="4" format="18">
      <pivotArea type="data" outline="0" fieldPosition="0">
        <references count="3">
          <reference field="4294967294" count="1" selected="0">
            <x v="0"/>
          </reference>
          <reference field="1" count="1" selected="0">
            <x v="15"/>
          </reference>
          <reference field="19" count="1" selected="0">
            <x v="0"/>
          </reference>
        </references>
      </pivotArea>
    </chartFormat>
    <chartFormat chart="4" format="19">
      <pivotArea type="data" outline="0" fieldPosition="0">
        <references count="3">
          <reference field="4294967294" count="1" selected="0">
            <x v="0"/>
          </reference>
          <reference field="1" count="1" selected="0">
            <x v="16"/>
          </reference>
          <reference field="19" count="1" selected="0">
            <x v="0"/>
          </reference>
        </references>
      </pivotArea>
    </chartFormat>
    <chartFormat chart="4" format="20">
      <pivotArea type="data" outline="0" fieldPosition="0">
        <references count="3">
          <reference field="4294967294" count="1" selected="0">
            <x v="0"/>
          </reference>
          <reference field="1" count="1" selected="0">
            <x v="17"/>
          </reference>
          <reference field="19" count="1" selected="0">
            <x v="0"/>
          </reference>
        </references>
      </pivotArea>
    </chartFormat>
    <chartFormat chart="4" format="21">
      <pivotArea type="data" outline="0" fieldPosition="0">
        <references count="3">
          <reference field="4294967294" count="1" selected="0">
            <x v="0"/>
          </reference>
          <reference field="1" count="1" selected="0">
            <x v="18"/>
          </reference>
          <reference field="19" count="1" selected="0">
            <x v="0"/>
          </reference>
        </references>
      </pivotArea>
    </chartFormat>
    <chartFormat chart="4" format="22">
      <pivotArea type="data" outline="0" fieldPosition="0">
        <references count="3">
          <reference field="4294967294" count="1" selected="0">
            <x v="0"/>
          </reference>
          <reference field="1" count="1" selected="0">
            <x v="19"/>
          </reference>
          <reference field="19" count="1" selected="0">
            <x v="0"/>
          </reference>
        </references>
      </pivotArea>
    </chartFormat>
    <chartFormat chart="4" format="23">
      <pivotArea type="data" outline="0" fieldPosition="0">
        <references count="3">
          <reference field="4294967294" count="1" selected="0">
            <x v="0"/>
          </reference>
          <reference field="1" count="1" selected="0">
            <x v="20"/>
          </reference>
          <reference field="19" count="1" selected="0">
            <x v="0"/>
          </reference>
        </references>
      </pivotArea>
    </chartFormat>
    <chartFormat chart="4" format="24" series="1">
      <pivotArea type="data" outline="0" fieldPosition="0">
        <references count="2">
          <reference field="4294967294" count="1" selected="0">
            <x v="0"/>
          </reference>
          <reference field="19" count="1" selected="0">
            <x v="1"/>
          </reference>
        </references>
      </pivotArea>
    </chartFormat>
    <chartFormat chart="4" format="25">
      <pivotArea type="data" outline="0" fieldPosition="0">
        <references count="3">
          <reference field="4294967294" count="1" selected="0">
            <x v="0"/>
          </reference>
          <reference field="1" count="1" selected="0">
            <x v="0"/>
          </reference>
          <reference field="19" count="1" selected="0">
            <x v="1"/>
          </reference>
        </references>
      </pivotArea>
    </chartFormat>
    <chartFormat chart="4" format="26">
      <pivotArea type="data" outline="0" fieldPosition="0">
        <references count="3">
          <reference field="4294967294" count="1" selected="0">
            <x v="0"/>
          </reference>
          <reference field="1" count="1" selected="0">
            <x v="1"/>
          </reference>
          <reference field="19" count="1" selected="0">
            <x v="1"/>
          </reference>
        </references>
      </pivotArea>
    </chartFormat>
    <chartFormat chart="4" format="27">
      <pivotArea type="data" outline="0" fieldPosition="0">
        <references count="3">
          <reference field="4294967294" count="1" selected="0">
            <x v="0"/>
          </reference>
          <reference field="1" count="1" selected="0">
            <x v="2"/>
          </reference>
          <reference field="19" count="1" selected="0">
            <x v="1"/>
          </reference>
        </references>
      </pivotArea>
    </chartFormat>
    <chartFormat chart="4" format="28">
      <pivotArea type="data" outline="0" fieldPosition="0">
        <references count="3">
          <reference field="4294967294" count="1" selected="0">
            <x v="0"/>
          </reference>
          <reference field="1" count="1" selected="0">
            <x v="3"/>
          </reference>
          <reference field="19" count="1" selected="0">
            <x v="1"/>
          </reference>
        </references>
      </pivotArea>
    </chartFormat>
    <chartFormat chart="4" format="29">
      <pivotArea type="data" outline="0" fieldPosition="0">
        <references count="3">
          <reference field="4294967294" count="1" selected="0">
            <x v="0"/>
          </reference>
          <reference field="1" count="1" selected="0">
            <x v="4"/>
          </reference>
          <reference field="19" count="1" selected="0">
            <x v="1"/>
          </reference>
        </references>
      </pivotArea>
    </chartFormat>
    <chartFormat chart="4" format="30">
      <pivotArea type="data" outline="0" fieldPosition="0">
        <references count="3">
          <reference field="4294967294" count="1" selected="0">
            <x v="0"/>
          </reference>
          <reference field="1" count="1" selected="0">
            <x v="5"/>
          </reference>
          <reference field="19" count="1" selected="0">
            <x v="1"/>
          </reference>
        </references>
      </pivotArea>
    </chartFormat>
    <chartFormat chart="4" format="31">
      <pivotArea type="data" outline="0" fieldPosition="0">
        <references count="3">
          <reference field="4294967294" count="1" selected="0">
            <x v="0"/>
          </reference>
          <reference field="1" count="1" selected="0">
            <x v="6"/>
          </reference>
          <reference field="19" count="1" selected="0">
            <x v="1"/>
          </reference>
        </references>
      </pivotArea>
    </chartFormat>
    <chartFormat chart="4" format="32">
      <pivotArea type="data" outline="0" fieldPosition="0">
        <references count="3">
          <reference field="4294967294" count="1" selected="0">
            <x v="0"/>
          </reference>
          <reference field="1" count="1" selected="0">
            <x v="7"/>
          </reference>
          <reference field="19" count="1" selected="0">
            <x v="1"/>
          </reference>
        </references>
      </pivotArea>
    </chartFormat>
    <chartFormat chart="4" format="33">
      <pivotArea type="data" outline="0" fieldPosition="0">
        <references count="3">
          <reference field="4294967294" count="1" selected="0">
            <x v="0"/>
          </reference>
          <reference field="1" count="1" selected="0">
            <x v="8"/>
          </reference>
          <reference field="19" count="1" selected="0">
            <x v="1"/>
          </reference>
        </references>
      </pivotArea>
    </chartFormat>
    <chartFormat chart="4" format="34">
      <pivotArea type="data" outline="0" fieldPosition="0">
        <references count="3">
          <reference field="4294967294" count="1" selected="0">
            <x v="0"/>
          </reference>
          <reference field="1" count="1" selected="0">
            <x v="9"/>
          </reference>
          <reference field="19" count="1" selected="0">
            <x v="1"/>
          </reference>
        </references>
      </pivotArea>
    </chartFormat>
    <chartFormat chart="4" format="35">
      <pivotArea type="data" outline="0" fieldPosition="0">
        <references count="3">
          <reference field="4294967294" count="1" selected="0">
            <x v="0"/>
          </reference>
          <reference field="1" count="1" selected="0">
            <x v="10"/>
          </reference>
          <reference field="19" count="1" selected="0">
            <x v="1"/>
          </reference>
        </references>
      </pivotArea>
    </chartFormat>
    <chartFormat chart="4" format="36">
      <pivotArea type="data" outline="0" fieldPosition="0">
        <references count="3">
          <reference field="4294967294" count="1" selected="0">
            <x v="0"/>
          </reference>
          <reference field="1" count="1" selected="0">
            <x v="11"/>
          </reference>
          <reference field="19" count="1" selected="0">
            <x v="1"/>
          </reference>
        </references>
      </pivotArea>
    </chartFormat>
    <chartFormat chart="4" format="37">
      <pivotArea type="data" outline="0" fieldPosition="0">
        <references count="3">
          <reference field="4294967294" count="1" selected="0">
            <x v="0"/>
          </reference>
          <reference field="1" count="1" selected="0">
            <x v="12"/>
          </reference>
          <reference field="19" count="1" selected="0">
            <x v="1"/>
          </reference>
        </references>
      </pivotArea>
    </chartFormat>
    <chartFormat chart="4" format="38">
      <pivotArea type="data" outline="0" fieldPosition="0">
        <references count="3">
          <reference field="4294967294" count="1" selected="0">
            <x v="0"/>
          </reference>
          <reference field="1" count="1" selected="0">
            <x v="13"/>
          </reference>
          <reference field="19" count="1" selected="0">
            <x v="1"/>
          </reference>
        </references>
      </pivotArea>
    </chartFormat>
    <chartFormat chart="4" format="39">
      <pivotArea type="data" outline="0" fieldPosition="0">
        <references count="3">
          <reference field="4294967294" count="1" selected="0">
            <x v="0"/>
          </reference>
          <reference field="1" count="1" selected="0">
            <x v="14"/>
          </reference>
          <reference field="19" count="1" selected="0">
            <x v="1"/>
          </reference>
        </references>
      </pivotArea>
    </chartFormat>
    <chartFormat chart="4" format="40">
      <pivotArea type="data" outline="0" fieldPosition="0">
        <references count="3">
          <reference field="4294967294" count="1" selected="0">
            <x v="0"/>
          </reference>
          <reference field="1" count="1" selected="0">
            <x v="15"/>
          </reference>
          <reference field="19" count="1" selected="0">
            <x v="1"/>
          </reference>
        </references>
      </pivotArea>
    </chartFormat>
    <chartFormat chart="4" format="41">
      <pivotArea type="data" outline="0" fieldPosition="0">
        <references count="3">
          <reference field="4294967294" count="1" selected="0">
            <x v="0"/>
          </reference>
          <reference field="1" count="1" selected="0">
            <x v="16"/>
          </reference>
          <reference field="19" count="1" selected="0">
            <x v="1"/>
          </reference>
        </references>
      </pivotArea>
    </chartFormat>
    <chartFormat chart="4" format="42">
      <pivotArea type="data" outline="0" fieldPosition="0">
        <references count="3">
          <reference field="4294967294" count="1" selected="0">
            <x v="0"/>
          </reference>
          <reference field="1" count="1" selected="0">
            <x v="17"/>
          </reference>
          <reference field="19" count="1" selected="0">
            <x v="1"/>
          </reference>
        </references>
      </pivotArea>
    </chartFormat>
    <chartFormat chart="4" format="43">
      <pivotArea type="data" outline="0" fieldPosition="0">
        <references count="3">
          <reference field="4294967294" count="1" selected="0">
            <x v="0"/>
          </reference>
          <reference field="1" count="1" selected="0">
            <x v="18"/>
          </reference>
          <reference field="19" count="1" selected="0">
            <x v="1"/>
          </reference>
        </references>
      </pivotArea>
    </chartFormat>
    <chartFormat chart="4" format="44">
      <pivotArea type="data" outline="0" fieldPosition="0">
        <references count="3">
          <reference field="4294967294" count="1" selected="0">
            <x v="0"/>
          </reference>
          <reference field="1" count="1" selected="0">
            <x v="19"/>
          </reference>
          <reference field="19" count="1" selected="0">
            <x v="1"/>
          </reference>
        </references>
      </pivotArea>
    </chartFormat>
    <chartFormat chart="4" format="45">
      <pivotArea type="data" outline="0" fieldPosition="0">
        <references count="3">
          <reference field="4294967294" count="1" selected="0">
            <x v="0"/>
          </reference>
          <reference field="1" count="1" selected="0">
            <x v="20"/>
          </reference>
          <reference field="19" count="1" selected="0">
            <x v="1"/>
          </reference>
        </references>
      </pivotArea>
    </chartFormat>
    <chartFormat chart="5" format="46" series="1">
      <pivotArea type="data" outline="0" fieldPosition="0">
        <references count="2">
          <reference field="4294967294" count="1" selected="0">
            <x v="0"/>
          </reference>
          <reference field="19" count="1" selected="0">
            <x v="0"/>
          </reference>
        </references>
      </pivotArea>
    </chartFormat>
    <chartFormat chart="5" format="47">
      <pivotArea type="data" outline="0" fieldPosition="0">
        <references count="3">
          <reference field="4294967294" count="1" selected="0">
            <x v="0"/>
          </reference>
          <reference field="1" count="1" selected="0">
            <x v="0"/>
          </reference>
          <reference field="19" count="1" selected="0">
            <x v="0"/>
          </reference>
        </references>
      </pivotArea>
    </chartFormat>
    <chartFormat chart="5" format="48">
      <pivotArea type="data" outline="0" fieldPosition="0">
        <references count="3">
          <reference field="4294967294" count="1" selected="0">
            <x v="0"/>
          </reference>
          <reference field="1" count="1" selected="0">
            <x v="1"/>
          </reference>
          <reference field="19" count="1" selected="0">
            <x v="0"/>
          </reference>
        </references>
      </pivotArea>
    </chartFormat>
    <chartFormat chart="5" format="49">
      <pivotArea type="data" outline="0" fieldPosition="0">
        <references count="3">
          <reference field="4294967294" count="1" selected="0">
            <x v="0"/>
          </reference>
          <reference field="1" count="1" selected="0">
            <x v="2"/>
          </reference>
          <reference field="19" count="1" selected="0">
            <x v="0"/>
          </reference>
        </references>
      </pivotArea>
    </chartFormat>
    <chartFormat chart="5" format="50">
      <pivotArea type="data" outline="0" fieldPosition="0">
        <references count="3">
          <reference field="4294967294" count="1" selected="0">
            <x v="0"/>
          </reference>
          <reference field="1" count="1" selected="0">
            <x v="3"/>
          </reference>
          <reference field="19" count="1" selected="0">
            <x v="0"/>
          </reference>
        </references>
      </pivotArea>
    </chartFormat>
    <chartFormat chart="5" format="51">
      <pivotArea type="data" outline="0" fieldPosition="0">
        <references count="3">
          <reference field="4294967294" count="1" selected="0">
            <x v="0"/>
          </reference>
          <reference field="1" count="1" selected="0">
            <x v="4"/>
          </reference>
          <reference field="19" count="1" selected="0">
            <x v="0"/>
          </reference>
        </references>
      </pivotArea>
    </chartFormat>
    <chartFormat chart="5" format="52">
      <pivotArea type="data" outline="0" fieldPosition="0">
        <references count="3">
          <reference field="4294967294" count="1" selected="0">
            <x v="0"/>
          </reference>
          <reference field="1" count="1" selected="0">
            <x v="5"/>
          </reference>
          <reference field="19" count="1" selected="0">
            <x v="0"/>
          </reference>
        </references>
      </pivotArea>
    </chartFormat>
    <chartFormat chart="5" format="53">
      <pivotArea type="data" outline="0" fieldPosition="0">
        <references count="3">
          <reference field="4294967294" count="1" selected="0">
            <x v="0"/>
          </reference>
          <reference field="1" count="1" selected="0">
            <x v="6"/>
          </reference>
          <reference field="19" count="1" selected="0">
            <x v="0"/>
          </reference>
        </references>
      </pivotArea>
    </chartFormat>
    <chartFormat chart="5" format="54">
      <pivotArea type="data" outline="0" fieldPosition="0">
        <references count="3">
          <reference field="4294967294" count="1" selected="0">
            <x v="0"/>
          </reference>
          <reference field="1" count="1" selected="0">
            <x v="7"/>
          </reference>
          <reference field="19" count="1" selected="0">
            <x v="0"/>
          </reference>
        </references>
      </pivotArea>
    </chartFormat>
    <chartFormat chart="5" format="55">
      <pivotArea type="data" outline="0" fieldPosition="0">
        <references count="3">
          <reference field="4294967294" count="1" selected="0">
            <x v="0"/>
          </reference>
          <reference field="1" count="1" selected="0">
            <x v="8"/>
          </reference>
          <reference field="19" count="1" selected="0">
            <x v="0"/>
          </reference>
        </references>
      </pivotArea>
    </chartFormat>
    <chartFormat chart="5" format="56">
      <pivotArea type="data" outline="0" fieldPosition="0">
        <references count="3">
          <reference field="4294967294" count="1" selected="0">
            <x v="0"/>
          </reference>
          <reference field="1" count="1" selected="0">
            <x v="9"/>
          </reference>
          <reference field="19" count="1" selected="0">
            <x v="0"/>
          </reference>
        </references>
      </pivotArea>
    </chartFormat>
    <chartFormat chart="5" format="57">
      <pivotArea type="data" outline="0" fieldPosition="0">
        <references count="3">
          <reference field="4294967294" count="1" selected="0">
            <x v="0"/>
          </reference>
          <reference field="1" count="1" selected="0">
            <x v="10"/>
          </reference>
          <reference field="19" count="1" selected="0">
            <x v="0"/>
          </reference>
        </references>
      </pivotArea>
    </chartFormat>
    <chartFormat chart="5" format="58">
      <pivotArea type="data" outline="0" fieldPosition="0">
        <references count="3">
          <reference field="4294967294" count="1" selected="0">
            <x v="0"/>
          </reference>
          <reference field="1" count="1" selected="0">
            <x v="11"/>
          </reference>
          <reference field="19" count="1" selected="0">
            <x v="0"/>
          </reference>
        </references>
      </pivotArea>
    </chartFormat>
    <chartFormat chart="5" format="59">
      <pivotArea type="data" outline="0" fieldPosition="0">
        <references count="3">
          <reference field="4294967294" count="1" selected="0">
            <x v="0"/>
          </reference>
          <reference field="1" count="1" selected="0">
            <x v="12"/>
          </reference>
          <reference field="19" count="1" selected="0">
            <x v="0"/>
          </reference>
        </references>
      </pivotArea>
    </chartFormat>
    <chartFormat chart="5" format="60">
      <pivotArea type="data" outline="0" fieldPosition="0">
        <references count="3">
          <reference field="4294967294" count="1" selected="0">
            <x v="0"/>
          </reference>
          <reference field="1" count="1" selected="0">
            <x v="13"/>
          </reference>
          <reference field="19" count="1" selected="0">
            <x v="0"/>
          </reference>
        </references>
      </pivotArea>
    </chartFormat>
    <chartFormat chart="5" format="61">
      <pivotArea type="data" outline="0" fieldPosition="0">
        <references count="3">
          <reference field="4294967294" count="1" selected="0">
            <x v="0"/>
          </reference>
          <reference field="1" count="1" selected="0">
            <x v="14"/>
          </reference>
          <reference field="19" count="1" selected="0">
            <x v="0"/>
          </reference>
        </references>
      </pivotArea>
    </chartFormat>
    <chartFormat chart="5" format="62">
      <pivotArea type="data" outline="0" fieldPosition="0">
        <references count="3">
          <reference field="4294967294" count="1" selected="0">
            <x v="0"/>
          </reference>
          <reference field="1" count="1" selected="0">
            <x v="15"/>
          </reference>
          <reference field="19" count="1" selected="0">
            <x v="0"/>
          </reference>
        </references>
      </pivotArea>
    </chartFormat>
    <chartFormat chart="5" format="63">
      <pivotArea type="data" outline="0" fieldPosition="0">
        <references count="3">
          <reference field="4294967294" count="1" selected="0">
            <x v="0"/>
          </reference>
          <reference field="1" count="1" selected="0">
            <x v="16"/>
          </reference>
          <reference field="19" count="1" selected="0">
            <x v="0"/>
          </reference>
        </references>
      </pivotArea>
    </chartFormat>
    <chartFormat chart="5" format="64">
      <pivotArea type="data" outline="0" fieldPosition="0">
        <references count="3">
          <reference field="4294967294" count="1" selected="0">
            <x v="0"/>
          </reference>
          <reference field="1" count="1" selected="0">
            <x v="17"/>
          </reference>
          <reference field="19" count="1" selected="0">
            <x v="0"/>
          </reference>
        </references>
      </pivotArea>
    </chartFormat>
    <chartFormat chart="5" format="65">
      <pivotArea type="data" outline="0" fieldPosition="0">
        <references count="3">
          <reference field="4294967294" count="1" selected="0">
            <x v="0"/>
          </reference>
          <reference field="1" count="1" selected="0">
            <x v="18"/>
          </reference>
          <reference field="19" count="1" selected="0">
            <x v="0"/>
          </reference>
        </references>
      </pivotArea>
    </chartFormat>
    <chartFormat chart="5" format="66">
      <pivotArea type="data" outline="0" fieldPosition="0">
        <references count="3">
          <reference field="4294967294" count="1" selected="0">
            <x v="0"/>
          </reference>
          <reference field="1" count="1" selected="0">
            <x v="19"/>
          </reference>
          <reference field="19" count="1" selected="0">
            <x v="0"/>
          </reference>
        </references>
      </pivotArea>
    </chartFormat>
    <chartFormat chart="5" format="67">
      <pivotArea type="data" outline="0" fieldPosition="0">
        <references count="3">
          <reference field="4294967294" count="1" selected="0">
            <x v="0"/>
          </reference>
          <reference field="1" count="1" selected="0">
            <x v="20"/>
          </reference>
          <reference field="19" count="1" selected="0">
            <x v="0"/>
          </reference>
        </references>
      </pivotArea>
    </chartFormat>
    <chartFormat chart="5" format="68" series="1">
      <pivotArea type="data" outline="0" fieldPosition="0">
        <references count="2">
          <reference field="4294967294" count="1" selected="0">
            <x v="0"/>
          </reference>
          <reference field="19" count="1" selected="0">
            <x v="1"/>
          </reference>
        </references>
      </pivotArea>
    </chartFormat>
    <chartFormat chart="5" format="69">
      <pivotArea type="data" outline="0" fieldPosition="0">
        <references count="3">
          <reference field="4294967294" count="1" selected="0">
            <x v="0"/>
          </reference>
          <reference field="1" count="1" selected="0">
            <x v="0"/>
          </reference>
          <reference field="19" count="1" selected="0">
            <x v="1"/>
          </reference>
        </references>
      </pivotArea>
    </chartFormat>
    <chartFormat chart="5" format="70">
      <pivotArea type="data" outline="0" fieldPosition="0">
        <references count="3">
          <reference field="4294967294" count="1" selected="0">
            <x v="0"/>
          </reference>
          <reference field="1" count="1" selected="0">
            <x v="1"/>
          </reference>
          <reference field="19" count="1" selected="0">
            <x v="1"/>
          </reference>
        </references>
      </pivotArea>
    </chartFormat>
    <chartFormat chart="5" format="71">
      <pivotArea type="data" outline="0" fieldPosition="0">
        <references count="3">
          <reference field="4294967294" count="1" selected="0">
            <x v="0"/>
          </reference>
          <reference field="1" count="1" selected="0">
            <x v="2"/>
          </reference>
          <reference field="19" count="1" selected="0">
            <x v="1"/>
          </reference>
        </references>
      </pivotArea>
    </chartFormat>
    <chartFormat chart="5" format="72">
      <pivotArea type="data" outline="0" fieldPosition="0">
        <references count="3">
          <reference field="4294967294" count="1" selected="0">
            <x v="0"/>
          </reference>
          <reference field="1" count="1" selected="0">
            <x v="3"/>
          </reference>
          <reference field="19" count="1" selected="0">
            <x v="1"/>
          </reference>
        </references>
      </pivotArea>
    </chartFormat>
    <chartFormat chart="5" format="73">
      <pivotArea type="data" outline="0" fieldPosition="0">
        <references count="3">
          <reference field="4294967294" count="1" selected="0">
            <x v="0"/>
          </reference>
          <reference field="1" count="1" selected="0">
            <x v="4"/>
          </reference>
          <reference field="19" count="1" selected="0">
            <x v="1"/>
          </reference>
        </references>
      </pivotArea>
    </chartFormat>
    <chartFormat chart="5" format="74">
      <pivotArea type="data" outline="0" fieldPosition="0">
        <references count="3">
          <reference field="4294967294" count="1" selected="0">
            <x v="0"/>
          </reference>
          <reference field="1" count="1" selected="0">
            <x v="5"/>
          </reference>
          <reference field="19" count="1" selected="0">
            <x v="1"/>
          </reference>
        </references>
      </pivotArea>
    </chartFormat>
    <chartFormat chart="5" format="75">
      <pivotArea type="data" outline="0" fieldPosition="0">
        <references count="3">
          <reference field="4294967294" count="1" selected="0">
            <x v="0"/>
          </reference>
          <reference field="1" count="1" selected="0">
            <x v="6"/>
          </reference>
          <reference field="19" count="1" selected="0">
            <x v="1"/>
          </reference>
        </references>
      </pivotArea>
    </chartFormat>
    <chartFormat chart="5" format="76">
      <pivotArea type="data" outline="0" fieldPosition="0">
        <references count="3">
          <reference field="4294967294" count="1" selected="0">
            <x v="0"/>
          </reference>
          <reference field="1" count="1" selected="0">
            <x v="7"/>
          </reference>
          <reference field="19" count="1" selected="0">
            <x v="1"/>
          </reference>
        </references>
      </pivotArea>
    </chartFormat>
    <chartFormat chart="5" format="77">
      <pivotArea type="data" outline="0" fieldPosition="0">
        <references count="3">
          <reference field="4294967294" count="1" selected="0">
            <x v="0"/>
          </reference>
          <reference field="1" count="1" selected="0">
            <x v="8"/>
          </reference>
          <reference field="19" count="1" selected="0">
            <x v="1"/>
          </reference>
        </references>
      </pivotArea>
    </chartFormat>
    <chartFormat chart="5" format="78">
      <pivotArea type="data" outline="0" fieldPosition="0">
        <references count="3">
          <reference field="4294967294" count="1" selected="0">
            <x v="0"/>
          </reference>
          <reference field="1" count="1" selected="0">
            <x v="9"/>
          </reference>
          <reference field="19" count="1" selected="0">
            <x v="1"/>
          </reference>
        </references>
      </pivotArea>
    </chartFormat>
    <chartFormat chart="5" format="79">
      <pivotArea type="data" outline="0" fieldPosition="0">
        <references count="3">
          <reference field="4294967294" count="1" selected="0">
            <x v="0"/>
          </reference>
          <reference field="1" count="1" selected="0">
            <x v="10"/>
          </reference>
          <reference field="19" count="1" selected="0">
            <x v="1"/>
          </reference>
        </references>
      </pivotArea>
    </chartFormat>
    <chartFormat chart="5" format="80">
      <pivotArea type="data" outline="0" fieldPosition="0">
        <references count="3">
          <reference field="4294967294" count="1" selected="0">
            <x v="0"/>
          </reference>
          <reference field="1" count="1" selected="0">
            <x v="11"/>
          </reference>
          <reference field="19" count="1" selected="0">
            <x v="1"/>
          </reference>
        </references>
      </pivotArea>
    </chartFormat>
    <chartFormat chart="5" format="81">
      <pivotArea type="data" outline="0" fieldPosition="0">
        <references count="3">
          <reference field="4294967294" count="1" selected="0">
            <x v="0"/>
          </reference>
          <reference field="1" count="1" selected="0">
            <x v="12"/>
          </reference>
          <reference field="19" count="1" selected="0">
            <x v="1"/>
          </reference>
        </references>
      </pivotArea>
    </chartFormat>
    <chartFormat chart="5" format="82">
      <pivotArea type="data" outline="0" fieldPosition="0">
        <references count="3">
          <reference field="4294967294" count="1" selected="0">
            <x v="0"/>
          </reference>
          <reference field="1" count="1" selected="0">
            <x v="13"/>
          </reference>
          <reference field="19" count="1" selected="0">
            <x v="1"/>
          </reference>
        </references>
      </pivotArea>
    </chartFormat>
    <chartFormat chart="5" format="83">
      <pivotArea type="data" outline="0" fieldPosition="0">
        <references count="3">
          <reference field="4294967294" count="1" selected="0">
            <x v="0"/>
          </reference>
          <reference field="1" count="1" selected="0">
            <x v="14"/>
          </reference>
          <reference field="19" count="1" selected="0">
            <x v="1"/>
          </reference>
        </references>
      </pivotArea>
    </chartFormat>
    <chartFormat chart="5" format="84">
      <pivotArea type="data" outline="0" fieldPosition="0">
        <references count="3">
          <reference field="4294967294" count="1" selected="0">
            <x v="0"/>
          </reference>
          <reference field="1" count="1" selected="0">
            <x v="15"/>
          </reference>
          <reference field="19" count="1" selected="0">
            <x v="1"/>
          </reference>
        </references>
      </pivotArea>
    </chartFormat>
    <chartFormat chart="5" format="85">
      <pivotArea type="data" outline="0" fieldPosition="0">
        <references count="3">
          <reference field="4294967294" count="1" selected="0">
            <x v="0"/>
          </reference>
          <reference field="1" count="1" selected="0">
            <x v="16"/>
          </reference>
          <reference field="19" count="1" selected="0">
            <x v="1"/>
          </reference>
        </references>
      </pivotArea>
    </chartFormat>
    <chartFormat chart="5" format="86">
      <pivotArea type="data" outline="0" fieldPosition="0">
        <references count="3">
          <reference field="4294967294" count="1" selected="0">
            <x v="0"/>
          </reference>
          <reference field="1" count="1" selected="0">
            <x v="17"/>
          </reference>
          <reference field="19" count="1" selected="0">
            <x v="1"/>
          </reference>
        </references>
      </pivotArea>
    </chartFormat>
    <chartFormat chart="5" format="87">
      <pivotArea type="data" outline="0" fieldPosition="0">
        <references count="3">
          <reference field="4294967294" count="1" selected="0">
            <x v="0"/>
          </reference>
          <reference field="1" count="1" selected="0">
            <x v="18"/>
          </reference>
          <reference field="19" count="1" selected="0">
            <x v="1"/>
          </reference>
        </references>
      </pivotArea>
    </chartFormat>
    <chartFormat chart="5" format="88">
      <pivotArea type="data" outline="0" fieldPosition="0">
        <references count="3">
          <reference field="4294967294" count="1" selected="0">
            <x v="0"/>
          </reference>
          <reference field="1" count="1" selected="0">
            <x v="19"/>
          </reference>
          <reference field="19" count="1" selected="0">
            <x v="1"/>
          </reference>
        </references>
      </pivotArea>
    </chartFormat>
    <chartFormat chart="5" format="89">
      <pivotArea type="data" outline="0" fieldPosition="0">
        <references count="3">
          <reference field="4294967294" count="1" selected="0">
            <x v="0"/>
          </reference>
          <reference field="1" count="1" selected="0">
            <x v="20"/>
          </reference>
          <reference field="19" count="1" selected="0">
            <x v="1"/>
          </reference>
        </references>
      </pivotArea>
    </chartFormat>
    <chartFormat chart="13" format="134" series="1">
      <pivotArea type="data" outline="0" fieldPosition="0">
        <references count="2">
          <reference field="4294967294" count="1" selected="0">
            <x v="0"/>
          </reference>
          <reference field="19" count="1" selected="0">
            <x v="0"/>
          </reference>
        </references>
      </pivotArea>
    </chartFormat>
    <chartFormat chart="13" format="135">
      <pivotArea type="data" outline="0" fieldPosition="0">
        <references count="3">
          <reference field="4294967294" count="1" selected="0">
            <x v="0"/>
          </reference>
          <reference field="1" count="1" selected="0">
            <x v="0"/>
          </reference>
          <reference field="19" count="1" selected="0">
            <x v="0"/>
          </reference>
        </references>
      </pivotArea>
    </chartFormat>
    <chartFormat chart="13" format="136">
      <pivotArea type="data" outline="0" fieldPosition="0">
        <references count="3">
          <reference field="4294967294" count="1" selected="0">
            <x v="0"/>
          </reference>
          <reference field="1" count="1" selected="0">
            <x v="1"/>
          </reference>
          <reference field="19" count="1" selected="0">
            <x v="0"/>
          </reference>
        </references>
      </pivotArea>
    </chartFormat>
    <chartFormat chart="13" format="137">
      <pivotArea type="data" outline="0" fieldPosition="0">
        <references count="3">
          <reference field="4294967294" count="1" selected="0">
            <x v="0"/>
          </reference>
          <reference field="1" count="1" selected="0">
            <x v="2"/>
          </reference>
          <reference field="19" count="1" selected="0">
            <x v="0"/>
          </reference>
        </references>
      </pivotArea>
    </chartFormat>
    <chartFormat chart="13" format="138">
      <pivotArea type="data" outline="0" fieldPosition="0">
        <references count="3">
          <reference field="4294967294" count="1" selected="0">
            <x v="0"/>
          </reference>
          <reference field="1" count="1" selected="0">
            <x v="3"/>
          </reference>
          <reference field="19" count="1" selected="0">
            <x v="0"/>
          </reference>
        </references>
      </pivotArea>
    </chartFormat>
    <chartFormat chart="13" format="139">
      <pivotArea type="data" outline="0" fieldPosition="0">
        <references count="3">
          <reference field="4294967294" count="1" selected="0">
            <x v="0"/>
          </reference>
          <reference field="1" count="1" selected="0">
            <x v="4"/>
          </reference>
          <reference field="19" count="1" selected="0">
            <x v="0"/>
          </reference>
        </references>
      </pivotArea>
    </chartFormat>
    <chartFormat chart="13" format="140">
      <pivotArea type="data" outline="0" fieldPosition="0">
        <references count="3">
          <reference field="4294967294" count="1" selected="0">
            <x v="0"/>
          </reference>
          <reference field="1" count="1" selected="0">
            <x v="5"/>
          </reference>
          <reference field="19" count="1" selected="0">
            <x v="0"/>
          </reference>
        </references>
      </pivotArea>
    </chartFormat>
    <chartFormat chart="13" format="141">
      <pivotArea type="data" outline="0" fieldPosition="0">
        <references count="3">
          <reference field="4294967294" count="1" selected="0">
            <x v="0"/>
          </reference>
          <reference field="1" count="1" selected="0">
            <x v="6"/>
          </reference>
          <reference field="19" count="1" selected="0">
            <x v="0"/>
          </reference>
        </references>
      </pivotArea>
    </chartFormat>
    <chartFormat chart="13" format="142">
      <pivotArea type="data" outline="0" fieldPosition="0">
        <references count="3">
          <reference field="4294967294" count="1" selected="0">
            <x v="0"/>
          </reference>
          <reference field="1" count="1" selected="0">
            <x v="7"/>
          </reference>
          <reference field="19" count="1" selected="0">
            <x v="0"/>
          </reference>
        </references>
      </pivotArea>
    </chartFormat>
    <chartFormat chart="13" format="143">
      <pivotArea type="data" outline="0" fieldPosition="0">
        <references count="3">
          <reference field="4294967294" count="1" selected="0">
            <x v="0"/>
          </reference>
          <reference field="1" count="1" selected="0">
            <x v="8"/>
          </reference>
          <reference field="19" count="1" selected="0">
            <x v="0"/>
          </reference>
        </references>
      </pivotArea>
    </chartFormat>
    <chartFormat chart="13" format="144">
      <pivotArea type="data" outline="0" fieldPosition="0">
        <references count="3">
          <reference field="4294967294" count="1" selected="0">
            <x v="0"/>
          </reference>
          <reference field="1" count="1" selected="0">
            <x v="9"/>
          </reference>
          <reference field="19" count="1" selected="0">
            <x v="0"/>
          </reference>
        </references>
      </pivotArea>
    </chartFormat>
    <chartFormat chart="13" format="145">
      <pivotArea type="data" outline="0" fieldPosition="0">
        <references count="3">
          <reference field="4294967294" count="1" selected="0">
            <x v="0"/>
          </reference>
          <reference field="1" count="1" selected="0">
            <x v="10"/>
          </reference>
          <reference field="19" count="1" selected="0">
            <x v="0"/>
          </reference>
        </references>
      </pivotArea>
    </chartFormat>
    <chartFormat chart="13" format="146">
      <pivotArea type="data" outline="0" fieldPosition="0">
        <references count="3">
          <reference field="4294967294" count="1" selected="0">
            <x v="0"/>
          </reference>
          <reference field="1" count="1" selected="0">
            <x v="11"/>
          </reference>
          <reference field="19" count="1" selected="0">
            <x v="0"/>
          </reference>
        </references>
      </pivotArea>
    </chartFormat>
    <chartFormat chart="13" format="147">
      <pivotArea type="data" outline="0" fieldPosition="0">
        <references count="3">
          <reference field="4294967294" count="1" selected="0">
            <x v="0"/>
          </reference>
          <reference field="1" count="1" selected="0">
            <x v="12"/>
          </reference>
          <reference field="19" count="1" selected="0">
            <x v="0"/>
          </reference>
        </references>
      </pivotArea>
    </chartFormat>
    <chartFormat chart="13" format="148">
      <pivotArea type="data" outline="0" fieldPosition="0">
        <references count="3">
          <reference field="4294967294" count="1" selected="0">
            <x v="0"/>
          </reference>
          <reference field="1" count="1" selected="0">
            <x v="13"/>
          </reference>
          <reference field="19" count="1" selected="0">
            <x v="0"/>
          </reference>
        </references>
      </pivotArea>
    </chartFormat>
    <chartFormat chart="13" format="149">
      <pivotArea type="data" outline="0" fieldPosition="0">
        <references count="3">
          <reference field="4294967294" count="1" selected="0">
            <x v="0"/>
          </reference>
          <reference field="1" count="1" selected="0">
            <x v="14"/>
          </reference>
          <reference field="19" count="1" selected="0">
            <x v="0"/>
          </reference>
        </references>
      </pivotArea>
    </chartFormat>
    <chartFormat chart="13" format="150">
      <pivotArea type="data" outline="0" fieldPosition="0">
        <references count="3">
          <reference field="4294967294" count="1" selected="0">
            <x v="0"/>
          </reference>
          <reference field="1" count="1" selected="0">
            <x v="15"/>
          </reference>
          <reference field="19" count="1" selected="0">
            <x v="0"/>
          </reference>
        </references>
      </pivotArea>
    </chartFormat>
    <chartFormat chart="13" format="151">
      <pivotArea type="data" outline="0" fieldPosition="0">
        <references count="3">
          <reference field="4294967294" count="1" selected="0">
            <x v="0"/>
          </reference>
          <reference field="1" count="1" selected="0">
            <x v="16"/>
          </reference>
          <reference field="19" count="1" selected="0">
            <x v="0"/>
          </reference>
        </references>
      </pivotArea>
    </chartFormat>
    <chartFormat chart="13" format="152">
      <pivotArea type="data" outline="0" fieldPosition="0">
        <references count="3">
          <reference field="4294967294" count="1" selected="0">
            <x v="0"/>
          </reference>
          <reference field="1" count="1" selected="0">
            <x v="17"/>
          </reference>
          <reference field="19" count="1" selected="0">
            <x v="0"/>
          </reference>
        </references>
      </pivotArea>
    </chartFormat>
    <chartFormat chart="13" format="153">
      <pivotArea type="data" outline="0" fieldPosition="0">
        <references count="3">
          <reference field="4294967294" count="1" selected="0">
            <x v="0"/>
          </reference>
          <reference field="1" count="1" selected="0">
            <x v="18"/>
          </reference>
          <reference field="19" count="1" selected="0">
            <x v="0"/>
          </reference>
        </references>
      </pivotArea>
    </chartFormat>
    <chartFormat chart="13" format="154">
      <pivotArea type="data" outline="0" fieldPosition="0">
        <references count="3">
          <reference field="4294967294" count="1" selected="0">
            <x v="0"/>
          </reference>
          <reference field="1" count="1" selected="0">
            <x v="19"/>
          </reference>
          <reference field="19" count="1" selected="0">
            <x v="0"/>
          </reference>
        </references>
      </pivotArea>
    </chartFormat>
    <chartFormat chart="13" format="155">
      <pivotArea type="data" outline="0" fieldPosition="0">
        <references count="3">
          <reference field="4294967294" count="1" selected="0">
            <x v="0"/>
          </reference>
          <reference field="1" count="1" selected="0">
            <x v="20"/>
          </reference>
          <reference field="19" count="1" selected="0">
            <x v="0"/>
          </reference>
        </references>
      </pivotArea>
    </chartFormat>
    <chartFormat chart="13" format="156" series="1">
      <pivotArea type="data" outline="0" fieldPosition="0">
        <references count="2">
          <reference field="4294967294" count="1" selected="0">
            <x v="0"/>
          </reference>
          <reference field="19" count="1" selected="0">
            <x v="1"/>
          </reference>
        </references>
      </pivotArea>
    </chartFormat>
    <chartFormat chart="13" format="157">
      <pivotArea type="data" outline="0" fieldPosition="0">
        <references count="3">
          <reference field="4294967294" count="1" selected="0">
            <x v="0"/>
          </reference>
          <reference field="1" count="1" selected="0">
            <x v="0"/>
          </reference>
          <reference field="19" count="1" selected="0">
            <x v="1"/>
          </reference>
        </references>
      </pivotArea>
    </chartFormat>
    <chartFormat chart="13" format="158">
      <pivotArea type="data" outline="0" fieldPosition="0">
        <references count="3">
          <reference field="4294967294" count="1" selected="0">
            <x v="0"/>
          </reference>
          <reference field="1" count="1" selected="0">
            <x v="1"/>
          </reference>
          <reference field="19" count="1" selected="0">
            <x v="1"/>
          </reference>
        </references>
      </pivotArea>
    </chartFormat>
    <chartFormat chart="13" format="159">
      <pivotArea type="data" outline="0" fieldPosition="0">
        <references count="3">
          <reference field="4294967294" count="1" selected="0">
            <x v="0"/>
          </reference>
          <reference field="1" count="1" selected="0">
            <x v="2"/>
          </reference>
          <reference field="19" count="1" selected="0">
            <x v="1"/>
          </reference>
        </references>
      </pivotArea>
    </chartFormat>
    <chartFormat chart="13" format="160">
      <pivotArea type="data" outline="0" fieldPosition="0">
        <references count="3">
          <reference field="4294967294" count="1" selected="0">
            <x v="0"/>
          </reference>
          <reference field="1" count="1" selected="0">
            <x v="3"/>
          </reference>
          <reference field="19" count="1" selected="0">
            <x v="1"/>
          </reference>
        </references>
      </pivotArea>
    </chartFormat>
    <chartFormat chart="13" format="161">
      <pivotArea type="data" outline="0" fieldPosition="0">
        <references count="3">
          <reference field="4294967294" count="1" selected="0">
            <x v="0"/>
          </reference>
          <reference field="1" count="1" selected="0">
            <x v="4"/>
          </reference>
          <reference field="19" count="1" selected="0">
            <x v="1"/>
          </reference>
        </references>
      </pivotArea>
    </chartFormat>
    <chartFormat chart="13" format="162">
      <pivotArea type="data" outline="0" fieldPosition="0">
        <references count="3">
          <reference field="4294967294" count="1" selected="0">
            <x v="0"/>
          </reference>
          <reference field="1" count="1" selected="0">
            <x v="5"/>
          </reference>
          <reference field="19" count="1" selected="0">
            <x v="1"/>
          </reference>
        </references>
      </pivotArea>
    </chartFormat>
    <chartFormat chart="13" format="163">
      <pivotArea type="data" outline="0" fieldPosition="0">
        <references count="3">
          <reference field="4294967294" count="1" selected="0">
            <x v="0"/>
          </reference>
          <reference field="1" count="1" selected="0">
            <x v="6"/>
          </reference>
          <reference field="19" count="1" selected="0">
            <x v="1"/>
          </reference>
        </references>
      </pivotArea>
    </chartFormat>
    <chartFormat chart="13" format="164">
      <pivotArea type="data" outline="0" fieldPosition="0">
        <references count="3">
          <reference field="4294967294" count="1" selected="0">
            <x v="0"/>
          </reference>
          <reference field="1" count="1" selected="0">
            <x v="7"/>
          </reference>
          <reference field="19" count="1" selected="0">
            <x v="1"/>
          </reference>
        </references>
      </pivotArea>
    </chartFormat>
    <chartFormat chart="13" format="165">
      <pivotArea type="data" outline="0" fieldPosition="0">
        <references count="3">
          <reference field="4294967294" count="1" selected="0">
            <x v="0"/>
          </reference>
          <reference field="1" count="1" selected="0">
            <x v="8"/>
          </reference>
          <reference field="19" count="1" selected="0">
            <x v="1"/>
          </reference>
        </references>
      </pivotArea>
    </chartFormat>
    <chartFormat chart="13" format="166">
      <pivotArea type="data" outline="0" fieldPosition="0">
        <references count="3">
          <reference field="4294967294" count="1" selected="0">
            <x v="0"/>
          </reference>
          <reference field="1" count="1" selected="0">
            <x v="9"/>
          </reference>
          <reference field="19" count="1" selected="0">
            <x v="1"/>
          </reference>
        </references>
      </pivotArea>
    </chartFormat>
    <chartFormat chart="13" format="167">
      <pivotArea type="data" outline="0" fieldPosition="0">
        <references count="3">
          <reference field="4294967294" count="1" selected="0">
            <x v="0"/>
          </reference>
          <reference field="1" count="1" selected="0">
            <x v="10"/>
          </reference>
          <reference field="19" count="1" selected="0">
            <x v="1"/>
          </reference>
        </references>
      </pivotArea>
    </chartFormat>
    <chartFormat chart="13" format="168">
      <pivotArea type="data" outline="0" fieldPosition="0">
        <references count="3">
          <reference field="4294967294" count="1" selected="0">
            <x v="0"/>
          </reference>
          <reference field="1" count="1" selected="0">
            <x v="11"/>
          </reference>
          <reference field="19" count="1" selected="0">
            <x v="1"/>
          </reference>
        </references>
      </pivotArea>
    </chartFormat>
    <chartFormat chart="13" format="169">
      <pivotArea type="data" outline="0" fieldPosition="0">
        <references count="3">
          <reference field="4294967294" count="1" selected="0">
            <x v="0"/>
          </reference>
          <reference field="1" count="1" selected="0">
            <x v="12"/>
          </reference>
          <reference field="19" count="1" selected="0">
            <x v="1"/>
          </reference>
        </references>
      </pivotArea>
    </chartFormat>
    <chartFormat chart="13" format="170">
      <pivotArea type="data" outline="0" fieldPosition="0">
        <references count="3">
          <reference field="4294967294" count="1" selected="0">
            <x v="0"/>
          </reference>
          <reference field="1" count="1" selected="0">
            <x v="13"/>
          </reference>
          <reference field="19" count="1" selected="0">
            <x v="1"/>
          </reference>
        </references>
      </pivotArea>
    </chartFormat>
    <chartFormat chart="13" format="171">
      <pivotArea type="data" outline="0" fieldPosition="0">
        <references count="3">
          <reference field="4294967294" count="1" selected="0">
            <x v="0"/>
          </reference>
          <reference field="1" count="1" selected="0">
            <x v="14"/>
          </reference>
          <reference field="19" count="1" selected="0">
            <x v="1"/>
          </reference>
        </references>
      </pivotArea>
    </chartFormat>
    <chartFormat chart="13" format="172">
      <pivotArea type="data" outline="0" fieldPosition="0">
        <references count="3">
          <reference field="4294967294" count="1" selected="0">
            <x v="0"/>
          </reference>
          <reference field="1" count="1" selected="0">
            <x v="15"/>
          </reference>
          <reference field="19" count="1" selected="0">
            <x v="1"/>
          </reference>
        </references>
      </pivotArea>
    </chartFormat>
    <chartFormat chart="13" format="173">
      <pivotArea type="data" outline="0" fieldPosition="0">
        <references count="3">
          <reference field="4294967294" count="1" selected="0">
            <x v="0"/>
          </reference>
          <reference field="1" count="1" selected="0">
            <x v="16"/>
          </reference>
          <reference field="19" count="1" selected="0">
            <x v="1"/>
          </reference>
        </references>
      </pivotArea>
    </chartFormat>
    <chartFormat chart="13" format="174">
      <pivotArea type="data" outline="0" fieldPosition="0">
        <references count="3">
          <reference field="4294967294" count="1" selected="0">
            <x v="0"/>
          </reference>
          <reference field="1" count="1" selected="0">
            <x v="17"/>
          </reference>
          <reference field="19" count="1" selected="0">
            <x v="1"/>
          </reference>
        </references>
      </pivotArea>
    </chartFormat>
    <chartFormat chart="13" format="175">
      <pivotArea type="data" outline="0" fieldPosition="0">
        <references count="3">
          <reference field="4294967294" count="1" selected="0">
            <x v="0"/>
          </reference>
          <reference field="1" count="1" selected="0">
            <x v="18"/>
          </reference>
          <reference field="19" count="1" selected="0">
            <x v="1"/>
          </reference>
        </references>
      </pivotArea>
    </chartFormat>
    <chartFormat chart="13" format="176">
      <pivotArea type="data" outline="0" fieldPosition="0">
        <references count="3">
          <reference field="4294967294" count="1" selected="0">
            <x v="0"/>
          </reference>
          <reference field="1" count="1" selected="0">
            <x v="19"/>
          </reference>
          <reference field="19" count="1" selected="0">
            <x v="1"/>
          </reference>
        </references>
      </pivotArea>
    </chartFormat>
    <chartFormat chart="13" format="177">
      <pivotArea type="data" outline="0" fieldPosition="0">
        <references count="3">
          <reference field="4294967294" count="1" selected="0">
            <x v="0"/>
          </reference>
          <reference field="1" count="1" selected="0">
            <x v="2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9E6D38-5687-486F-B834-6F9CAFC61D1A}" name="PivotTable3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5">
  <location ref="AT3:AU16" firstHeaderRow="1" firstDataRow="1" firstDataCol="1"/>
  <pivotFields count="22">
    <pivotField showAll="0">
      <items count="22">
        <item x="0"/>
        <item x="1"/>
        <item x="2"/>
        <item x="3"/>
        <item x="4"/>
        <item x="5"/>
        <item x="6"/>
        <item x="7"/>
        <item x="8"/>
        <item x="9"/>
        <item x="10"/>
        <item x="11"/>
        <item x="12"/>
        <item x="13"/>
        <item x="14"/>
        <item x="15"/>
        <item x="16"/>
        <item x="17"/>
        <item x="18"/>
        <item x="19"/>
        <item x="20"/>
        <item t="default"/>
      </items>
    </pivotField>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axis="axisRow"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numFmtId="1" showAll="0">
      <items count="22">
        <item x="18"/>
        <item x="16"/>
        <item x="4"/>
        <item x="10"/>
        <item x="9"/>
        <item x="2"/>
        <item x="6"/>
        <item x="1"/>
        <item x="19"/>
        <item x="17"/>
        <item x="8"/>
        <item x="7"/>
        <item x="20"/>
        <item x="0"/>
        <item x="13"/>
        <item x="15"/>
        <item x="14"/>
        <item x="11"/>
        <item x="12"/>
        <item x="5"/>
        <item x="3"/>
        <item t="default"/>
      </items>
    </pivotField>
    <pivotField numFmtId="1" showAll="0"/>
    <pivotField numFmtId="165" showAll="0"/>
    <pivotField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dataField="1" numFmtId="165" showAll="0">
      <items count="110">
        <item x="1"/>
        <item x="101"/>
        <item x="93"/>
        <item x="83"/>
        <item x="25"/>
        <item x="30"/>
        <item x="14"/>
        <item x="105"/>
        <item x="107"/>
        <item x="96"/>
        <item x="36"/>
        <item x="41"/>
        <item x="23"/>
        <item x="35"/>
        <item x="49"/>
        <item x="94"/>
        <item x="51"/>
        <item x="4"/>
        <item x="71"/>
        <item x="108"/>
        <item x="95"/>
        <item x="106"/>
        <item x="9"/>
        <item x="5"/>
        <item x="79"/>
        <item x="47"/>
        <item x="97"/>
        <item x="78"/>
        <item x="75"/>
        <item x="102"/>
        <item x="58"/>
        <item x="56"/>
        <item x="66"/>
        <item x="3"/>
        <item x="15"/>
        <item x="68"/>
        <item x="40"/>
        <item x="65"/>
        <item x="48"/>
        <item x="74"/>
        <item x="38"/>
        <item x="44"/>
        <item x="10"/>
        <item x="11"/>
        <item x="50"/>
        <item x="37"/>
        <item x="73"/>
        <item x="54"/>
        <item x="60"/>
        <item x="33"/>
        <item x="22"/>
        <item x="13"/>
        <item x="18"/>
        <item x="81"/>
        <item x="87"/>
        <item x="63"/>
        <item x="26"/>
        <item x="88"/>
        <item x="0"/>
        <item x="20"/>
        <item x="8"/>
        <item x="55"/>
        <item x="72"/>
        <item x="85"/>
        <item x="42"/>
        <item x="31"/>
        <item x="59"/>
        <item x="12"/>
        <item x="77"/>
        <item x="98"/>
        <item x="67"/>
        <item x="27"/>
        <item x="16"/>
        <item x="46"/>
        <item x="82"/>
        <item x="21"/>
        <item x="34"/>
        <item x="80"/>
        <item x="104"/>
        <item x="103"/>
        <item x="70"/>
        <item x="64"/>
        <item x="45"/>
        <item x="24"/>
        <item x="76"/>
        <item x="57"/>
        <item x="7"/>
        <item x="39"/>
        <item x="53"/>
        <item x="89"/>
        <item x="32"/>
        <item x="99"/>
        <item x="91"/>
        <item x="90"/>
        <item x="28"/>
        <item x="29"/>
        <item x="62"/>
        <item x="86"/>
        <item x="84"/>
        <item x="92"/>
        <item x="2"/>
        <item x="100"/>
        <item x="19"/>
        <item x="43"/>
        <item x="52"/>
        <item x="61"/>
        <item x="6"/>
        <item x="69"/>
        <item x="17"/>
        <item t="default"/>
      </items>
    </pivotField>
    <pivotField numFmtId="9" showAll="0"/>
    <pivotField numFmtId="9" showAll="0"/>
    <pivotField showAll="0">
      <items count="3">
        <item x="0"/>
        <item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6"/>
  </rowFields>
  <rowItems count="13">
    <i>
      <x v="1"/>
    </i>
    <i>
      <x v="2"/>
    </i>
    <i>
      <x v="3"/>
    </i>
    <i>
      <x v="4"/>
    </i>
    <i>
      <x v="5"/>
    </i>
    <i>
      <x v="6"/>
    </i>
    <i>
      <x v="7"/>
    </i>
    <i>
      <x v="8"/>
    </i>
    <i>
      <x v="9"/>
    </i>
    <i>
      <x v="10"/>
    </i>
    <i>
      <x v="11"/>
    </i>
    <i>
      <x v="12"/>
    </i>
    <i t="grand">
      <x/>
    </i>
  </rowItems>
  <colItems count="1">
    <i/>
  </colItems>
  <dataFields count="1">
    <dataField name="Sum of Overtime Amount " fld="16" baseField="0" baseItem="0" numFmtId="165"/>
  </dataFields>
  <chartFormats count="1">
    <chartFormat chart="8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85CB22-C405-4306-A778-91244139F0B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Y3:Z7" firstHeaderRow="1" firstDataRow="1" firstDataCol="1"/>
  <pivotFields count="22">
    <pivotField showAll="0">
      <items count="22">
        <item x="0"/>
        <item x="1"/>
        <item x="2"/>
        <item x="3"/>
        <item x="4"/>
        <item x="5"/>
        <item x="6"/>
        <item x="7"/>
        <item x="8"/>
        <item x="9"/>
        <item x="10"/>
        <item x="11"/>
        <item x="12"/>
        <item x="13"/>
        <item x="14"/>
        <item x="15"/>
        <item x="16"/>
        <item x="17"/>
        <item x="18"/>
        <item x="19"/>
        <item x="20"/>
        <item t="default"/>
      </items>
    </pivotField>
    <pivotField showAll="0">
      <items count="22">
        <item x="11"/>
        <item x="17"/>
        <item x="0"/>
        <item x="3"/>
        <item x="14"/>
        <item x="19"/>
        <item x="1"/>
        <item x="8"/>
        <item x="15"/>
        <item x="9"/>
        <item x="16"/>
        <item x="18"/>
        <item x="10"/>
        <item x="20"/>
        <item x="4"/>
        <item x="2"/>
        <item x="13"/>
        <item x="12"/>
        <item x="7"/>
        <item x="6"/>
        <item x="5"/>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numFmtId="1" showAll="0">
      <items count="22">
        <item x="18"/>
        <item x="16"/>
        <item x="4"/>
        <item x="10"/>
        <item x="9"/>
        <item x="2"/>
        <item x="6"/>
        <item x="1"/>
        <item x="19"/>
        <item x="17"/>
        <item x="8"/>
        <item x="7"/>
        <item x="20"/>
        <item x="0"/>
        <item x="13"/>
        <item x="15"/>
        <item x="14"/>
        <item x="11"/>
        <item x="12"/>
        <item x="5"/>
        <item x="3"/>
        <item t="default"/>
      </items>
    </pivotField>
    <pivotField numFmtId="1" showAll="0"/>
    <pivotField numFmtId="165" showAll="0"/>
    <pivotField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numFmtId="165" showAll="0"/>
    <pivotField dataField="1" numFmtId="9" showAll="0"/>
    <pivotField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i>
    <i>
      <x v="2"/>
    </i>
    <i t="grand">
      <x/>
    </i>
  </rowItems>
  <colItems count="1">
    <i/>
  </colItems>
  <dataFields count="1">
    <dataField name="Sum of Efficiency%" fld="17"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532AF4-FECB-4F64-8799-56D2DEA902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J3:L25" firstHeaderRow="0" firstDataRow="1" firstDataCol="1"/>
  <pivotFields count="22">
    <pivotField showAll="0"/>
    <pivotField axis="axisRow"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numFmtId="1" showAll="0"/>
    <pivotField numFmtId="1" showAll="0"/>
    <pivotField dataField="1" numFmtId="165" showAll="0"/>
    <pivotField dataField="1"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numFmtId="165" showAll="0"/>
    <pivotField numFmtId="9" showAll="0"/>
    <pivotField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Allocated Budget " fld="11" baseField="0" baseItem="0" numFmtId="165"/>
    <dataField name="Sum of Amount Earned "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BF7DA4-FEC7-460B-B94B-D97E7183C143}" name="PivotTable2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3">
  <location ref="AJ6:AK9" firstHeaderRow="1" firstDataRow="1" firstDataCol="1"/>
  <pivotFields count="22">
    <pivotField dataField="1" showAll="0">
      <items count="22">
        <item x="0"/>
        <item x="1"/>
        <item x="2"/>
        <item x="3"/>
        <item x="4"/>
        <item x="5"/>
        <item x="6"/>
        <item x="7"/>
        <item x="8"/>
        <item x="9"/>
        <item x="10"/>
        <item x="11"/>
        <item x="12"/>
        <item x="13"/>
        <item x="14"/>
        <item x="15"/>
        <item x="16"/>
        <item x="17"/>
        <item x="18"/>
        <item x="19"/>
        <item x="20"/>
        <item t="default"/>
      </items>
    </pivotField>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axis="axisRow" showAll="0">
      <items count="3">
        <item x="0"/>
        <item x="1"/>
        <item t="default"/>
      </items>
    </pivotField>
    <pivotField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numFmtId="1" showAll="0">
      <items count="22">
        <item x="18"/>
        <item x="16"/>
        <item x="4"/>
        <item x="10"/>
        <item x="9"/>
        <item x="2"/>
        <item x="6"/>
        <item x="1"/>
        <item x="19"/>
        <item x="17"/>
        <item x="8"/>
        <item x="7"/>
        <item x="20"/>
        <item x="0"/>
        <item x="13"/>
        <item x="15"/>
        <item x="14"/>
        <item x="11"/>
        <item x="12"/>
        <item x="5"/>
        <item x="3"/>
        <item t="default"/>
      </items>
    </pivotField>
    <pivotField numFmtId="1" showAll="0"/>
    <pivotField numFmtId="165" showAll="0"/>
    <pivotField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numFmtId="165" showAll="0">
      <items count="110">
        <item x="1"/>
        <item x="101"/>
        <item x="93"/>
        <item x="83"/>
        <item x="25"/>
        <item x="30"/>
        <item x="14"/>
        <item x="105"/>
        <item x="107"/>
        <item x="96"/>
        <item x="36"/>
        <item x="41"/>
        <item x="23"/>
        <item x="35"/>
        <item x="49"/>
        <item x="94"/>
        <item x="51"/>
        <item x="4"/>
        <item x="71"/>
        <item x="108"/>
        <item x="95"/>
        <item x="106"/>
        <item x="9"/>
        <item x="5"/>
        <item x="79"/>
        <item x="47"/>
        <item x="97"/>
        <item x="78"/>
        <item x="75"/>
        <item x="102"/>
        <item x="58"/>
        <item x="56"/>
        <item x="66"/>
        <item x="3"/>
        <item x="15"/>
        <item x="68"/>
        <item x="40"/>
        <item x="65"/>
        <item x="48"/>
        <item x="74"/>
        <item x="38"/>
        <item x="44"/>
        <item x="10"/>
        <item x="11"/>
        <item x="50"/>
        <item x="37"/>
        <item x="73"/>
        <item x="54"/>
        <item x="60"/>
        <item x="33"/>
        <item x="22"/>
        <item x="13"/>
        <item x="18"/>
        <item x="81"/>
        <item x="87"/>
        <item x="63"/>
        <item x="26"/>
        <item x="88"/>
        <item x="0"/>
        <item x="20"/>
        <item x="8"/>
        <item x="55"/>
        <item x="72"/>
        <item x="85"/>
        <item x="42"/>
        <item x="31"/>
        <item x="59"/>
        <item x="12"/>
        <item x="77"/>
        <item x="98"/>
        <item x="67"/>
        <item x="27"/>
        <item x="16"/>
        <item x="46"/>
        <item x="82"/>
        <item x="21"/>
        <item x="34"/>
        <item x="80"/>
        <item x="104"/>
        <item x="103"/>
        <item x="70"/>
        <item x="64"/>
        <item x="45"/>
        <item x="24"/>
        <item x="76"/>
        <item x="57"/>
        <item x="7"/>
        <item x="39"/>
        <item x="53"/>
        <item x="89"/>
        <item x="32"/>
        <item x="99"/>
        <item x="91"/>
        <item x="90"/>
        <item x="28"/>
        <item x="29"/>
        <item x="62"/>
        <item x="86"/>
        <item x="84"/>
        <item x="92"/>
        <item x="2"/>
        <item x="100"/>
        <item x="19"/>
        <item x="43"/>
        <item x="52"/>
        <item x="61"/>
        <item x="6"/>
        <item x="69"/>
        <item x="17"/>
        <item t="default"/>
      </items>
    </pivotField>
    <pivotField numFmtId="9" showAll="0"/>
    <pivotField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3">
    <i>
      <x/>
    </i>
    <i>
      <x v="1"/>
    </i>
    <i t="grand">
      <x/>
    </i>
  </rowItems>
  <colItems count="1">
    <i/>
  </colItems>
  <dataFields count="1">
    <dataField name="Count of  ID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259A3F8-5CF8-4A4D-9692-F27321B67F8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3">
  <location ref="V3:W9" firstHeaderRow="1" firstDataRow="1" firstDataCol="1"/>
  <pivotFields count="22">
    <pivotField showAll="0">
      <items count="22">
        <item x="0"/>
        <item x="1"/>
        <item x="2"/>
        <item x="3"/>
        <item x="4"/>
        <item x="5"/>
        <item x="6"/>
        <item x="7"/>
        <item x="8"/>
        <item x="9"/>
        <item x="10"/>
        <item x="11"/>
        <item x="12"/>
        <item x="13"/>
        <item x="14"/>
        <item x="15"/>
        <item x="16"/>
        <item x="17"/>
        <item x="18"/>
        <item x="19"/>
        <item x="20"/>
        <item t="default"/>
      </items>
    </pivotField>
    <pivotField axis="axisRow" showAll="0" measureFilter="1">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items count="13">
        <item x="0"/>
        <item x="1"/>
        <item x="2"/>
        <item x="3"/>
        <item x="4"/>
        <item x="5"/>
        <item x="6"/>
        <item x="7"/>
        <item x="8"/>
        <item x="9"/>
        <item x="10"/>
        <item x="11"/>
        <item t="default"/>
      </items>
    </pivotField>
    <pivotField numFmtId="164" showAll="0">
      <items count="2">
        <item x="0"/>
        <item t="default"/>
      </items>
    </pivotField>
    <pivotField numFmtId="1" showAll="0"/>
    <pivotField numFmtId="1" showAll="0">
      <items count="22">
        <item x="18"/>
        <item x="16"/>
        <item x="4"/>
        <item x="10"/>
        <item x="9"/>
        <item x="2"/>
        <item x="6"/>
        <item x="1"/>
        <item x="19"/>
        <item x="17"/>
        <item x="8"/>
        <item x="7"/>
        <item x="20"/>
        <item x="0"/>
        <item x="13"/>
        <item x="15"/>
        <item x="14"/>
        <item x="11"/>
        <item x="12"/>
        <item x="5"/>
        <item x="3"/>
        <item t="default"/>
      </items>
    </pivotField>
    <pivotField numFmtId="1" showAll="0"/>
    <pivotField numFmtId="165" showAll="0"/>
    <pivotField numFmtId="165" showAll="0"/>
    <pivotField numFmtId="1" showAll="0"/>
    <pivotField numFmtId="165" showAll="0"/>
    <pivotField numFmtId="1" showAll="0">
      <items count="17">
        <item x="2"/>
        <item x="3"/>
        <item x="6"/>
        <item x="1"/>
        <item x="4"/>
        <item x="5"/>
        <item x="9"/>
        <item x="10"/>
        <item x="13"/>
        <item x="11"/>
        <item x="0"/>
        <item x="15"/>
        <item x="8"/>
        <item x="12"/>
        <item x="7"/>
        <item x="14"/>
        <item t="default"/>
      </items>
    </pivotField>
    <pivotField numFmtId="165" showAll="0"/>
    <pivotField dataField="1" numFmtId="9" showAll="0"/>
    <pivotField numFmtId="9" showAll="0"/>
    <pivotField showAll="0">
      <items count="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v="1"/>
    </i>
    <i>
      <x v="5"/>
    </i>
    <i>
      <x v="7"/>
    </i>
    <i>
      <x v="13"/>
    </i>
    <i>
      <x v="18"/>
    </i>
    <i t="grand">
      <x/>
    </i>
  </rowItems>
  <colItems count="1">
    <i/>
  </colItems>
  <dataFields count="1">
    <dataField name="Average of Efficiency%" fld="17" subtotal="average" baseField="1" baseItem="18" numFmtId="9"/>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6208B85-6E7E-44B4-AF4C-9026BBEE6334}" sourceName="City">
  <pivotTables>
    <pivotTable tabId="5" name="PivotTable29"/>
    <pivotTable tabId="5" name="PivotTable31"/>
    <pivotTable tabId="5" name="PivotTable1"/>
    <pivotTable tabId="5" name="SUNBURST"/>
    <pivotTable tabId="5" name="PivotTable11"/>
    <pivotTable tabId="5" name="PivotTable12"/>
    <pivotTable tabId="5" name="PivotTable17"/>
    <pivotTable tabId="5" name="PivotTable27"/>
    <pivotTable tabId="5" name="PivotTable28"/>
    <pivotTable tabId="5" name="PivotTable4"/>
    <pivotTable tabId="5" name="AA"/>
  </pivotTables>
  <data>
    <tabular pivotCacheId="863148821">
      <items count="9">
        <i x="7" s="1"/>
        <i x="4" s="1"/>
        <i x="2" s="1"/>
        <i x="1" s="1"/>
        <i x="8" s="1"/>
        <i x="5" s="1"/>
        <i x="6"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12C265-BFBF-4430-9B54-3CAD644238EC}" sourceName="Gender">
  <pivotTables>
    <pivotTable tabId="5" name="PivotTable29"/>
    <pivotTable tabId="5" name="PivotTable31"/>
    <pivotTable tabId="5" name="PivotTable1"/>
    <pivotTable tabId="5" name="SUNBURST"/>
    <pivotTable tabId="5" name="PivotTable11"/>
    <pivotTable tabId="5" name="PivotTable12"/>
    <pivotTable tabId="5" name="PivotTable17"/>
    <pivotTable tabId="5" name="PivotTable26"/>
    <pivotTable tabId="5" name="PivotTable27"/>
    <pivotTable tabId="5" name="PivotTable28"/>
    <pivotTable tabId="5" name="PivotTable4"/>
    <pivotTable tabId="5" name="AA"/>
  </pivotTables>
  <data>
    <tabular pivotCacheId="86314882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61BA50BD-5E4E-4BF2-AA8A-A8863D0334CB}" sourceName="DIVISION">
  <pivotTables>
    <pivotTable tabId="5" name="PivotTable29"/>
    <pivotTable tabId="5" name="PivotTable31"/>
    <pivotTable tabId="5" name="PivotTable1"/>
    <pivotTable tabId="5" name="SUNBURST"/>
    <pivotTable tabId="5" name="PivotTable11"/>
    <pivotTable tabId="5" name="PivotTable12"/>
    <pivotTable tabId="5" name="PivotTable17"/>
    <pivotTable tabId="5" name="PivotTable26"/>
    <pivotTable tabId="5" name="PivotTable27"/>
    <pivotTable tabId="5" name="PivotTable28"/>
    <pivotTable tabId="5" name="PivotTable4"/>
    <pivotTable tabId="5" name="AA"/>
  </pivotTables>
  <data>
    <tabular pivotCacheId="86314882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C76248FB-7585-4FE6-9B21-252AF949238B}" sourceName="Job Title">
  <pivotTables>
    <pivotTable tabId="5" name="PivotTable28"/>
    <pivotTable tabId="5" name="PivotTable1"/>
    <pivotTable tabId="5" name="SUNBURST"/>
    <pivotTable tabId="5" name="PivotTable11"/>
    <pivotTable tabId="5" name="PivotTable12"/>
    <pivotTable tabId="5" name="PivotTable17"/>
    <pivotTable tabId="5" name="PivotTable29"/>
    <pivotTable tabId="5" name="PivotTable31"/>
    <pivotTable tabId="5" name="PivotTable4"/>
    <pivotTable tabId="5" name="AA"/>
  </pivotTables>
  <data>
    <tabular pivotCacheId="86314882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3093CFB-BF32-4553-A238-7FE91D2EDEB4}" cache="Slicer_City" caption="City" rowHeight="247650"/>
  <slicer name="City 3" xr10:uid="{A31B8796-CCF8-4973-9057-786CB58FD435}" cache="Slicer_City" caption="City" rowHeight="247650"/>
  <slicer name="Gender 1" xr10:uid="{53C5060F-2AB8-4CF6-82FC-9FDB17C844A4}" cache="Slicer_Gender" caption="Gender" rowHeight="247650"/>
  <slicer name="DIVISION 1" xr10:uid="{81B3E119-1EE3-4E35-A0F5-3303403A45E3}" cache="Slicer_DIVISION" caption="DIVISION" rowHeight="247650"/>
  <slicer name="Job Title 1" xr10:uid="{66475723-9032-41B1-A113-A63D1F114248}" cache="Slicer_Job_Title" caption="Job Titl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6AD1E4E2-6908-4A04-8C17-7389BDB460DB}" cache="Slicer_City" caption="City" columnCount="2" style="Slicer Style 4" rowHeight="252000"/>
  <slicer name="Gender " xr10:uid="{1C9F4BAB-DA07-4EFF-8543-36BCBE3CFBAA}" cache="Slicer_Gender" caption="Gender" columnCount="2" style="Slicer Style 4" rowHeight="288000"/>
  <slicer name="DIVISION 2" xr10:uid="{186228AE-D024-4125-9784-D445926A7737}" cache="Slicer_DIVISION" caption="DIVISION" style="Slicer Style 4" rowHeight="247650"/>
  <slicer name="Job Title 2" xr10:uid="{F2A697F9-3E7C-446E-922C-CDAA51975453}" cache="Slicer_Job_Title" caption="Job Title" style="Slicer Style 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5A8B78-1C67-4C94-8536-0DAAE330F793}" name="Table2" displayName="Table2" ref="A1:T253" totalsRowShown="0">
  <autoFilter ref="A1:T253" xr:uid="{115A8B78-1C67-4C94-8536-0DAAE330F793}"/>
  <tableColumns count="20">
    <tableColumn id="1" xr3:uid="{801D15CB-581C-4AC4-A00A-D1CC96D2FC68}" name=" ID "/>
    <tableColumn id="2" xr3:uid="{554FFCC7-8B22-4C7D-862E-5A8AAC1E0080}" name="Employee Name"/>
    <tableColumn id="3" xr3:uid="{EEE2DA6B-B9A0-4105-ABC1-6D9F266B53BD}" name="Job Title"/>
    <tableColumn id="4" xr3:uid="{9D35DA82-A41F-40D0-9EAF-F7D4CCA54549}" name="City"/>
    <tableColumn id="5" xr3:uid="{30F05EA4-9E1A-48D5-802E-BA9F4DCE35F6}" name="Gender"/>
    <tableColumn id="6" xr3:uid="{F39F7075-D91F-4C0E-BA7C-5F38D6AD8E8F}" name="DIVISION"/>
    <tableColumn id="7" xr3:uid="{0D9CA066-FAD9-4A84-B2B5-3F5C87DA8AD5}" name="Start Date" dataDxfId="13"/>
    <tableColumn id="8" xr3:uid="{C3F32371-9B1B-4D81-A17B-7A8D5070749C}" name="End date" dataDxfId="12"/>
    <tableColumn id="9" xr3:uid="{08E70C25-4E77-4DF1-922C-A8D0FCF860B8}" name="Hourly Rate " dataDxfId="11"/>
    <tableColumn id="10" xr3:uid="{0071E799-2B37-4E38-9C8F-0ECFDB63D897}" name="PLANNED Hours " dataDxfId="10"/>
    <tableColumn id="11" xr3:uid="{5CA3FD32-D6CF-4F44-98A5-56CE1DC6A316}" name="Wroked Hours " dataDxfId="9"/>
    <tableColumn id="12" xr3:uid="{E4D302AA-02A8-4308-9EC5-6F1ADC4BCD9C}" name="Allocated Budget " dataDxfId="8"/>
    <tableColumn id="13" xr3:uid="{E8A9CD54-826A-4803-92AA-F484909DADA4}" name="Amount Earned " dataDxfId="7"/>
    <tableColumn id="14" xr3:uid="{7A04D749-B7B5-4C0D-91D2-A4E9BE64AC5F}" name="Unworked Hours" dataDxfId="6"/>
    <tableColumn id="15" xr3:uid="{866B0B31-EB7F-4B05-B959-D1E93C6E1B14}" name="Unworked Amount" dataDxfId="5"/>
    <tableColumn id="16" xr3:uid="{61F87D54-E8A8-48F8-ADFB-566A2A90518C}" name="Overtime Hours" dataDxfId="4"/>
    <tableColumn id="17" xr3:uid="{2C252CE8-435C-43BD-92E4-BFA47D52EC35}" name="Overtime Amount " dataDxfId="3"/>
    <tableColumn id="18" xr3:uid="{5E5600A8-9808-45D2-91E7-20AD716E146F}" name="Efficiency%" dataDxfId="2">
      <calculatedColumnFormula>Table2[[#This Row],[Wroked Hours ]]/Table2[[#This Row],[PLANNED Hours ]]</calculatedColumnFormula>
    </tableColumn>
    <tableColumn id="19" xr3:uid="{4516C512-FA19-4EB5-B364-CD4B31C7EFD2}" name="Budget utilization%" dataDxfId="1">
      <calculatedColumnFormula>Table2[[#This Row],[Amount Earned ]]/Table2[[#This Row],[Allocated Budget ]]</calculatedColumnFormula>
    </tableColumn>
    <tableColumn id="20" xr3:uid="{B149945B-CCDD-4577-84E8-91F61D868C10}" name="performance category" dataDxfId="0">
      <calculatedColumnFormula array="1">_xlfn.IFS(Table2[[#This Row],[Efficiency%]]=100%,"perfect",Table2[[#This Row],[Efficiency%]]&gt;100%,"over performed",Table2[[#This Row],[Efficiency%]]&lt;100%,"under performed")</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BD5BEDCF-6127-4813-9F23-1BB304DF336E}" sourceName="Start Date">
  <pivotTables>
    <pivotTable tabId="5" name="PivotTable29"/>
    <pivotTable tabId="5" name="PivotTable31"/>
  </pivotTables>
  <state minimalRefreshVersion="6" lastRefreshVersion="6" pivotCacheId="863148821" filterType="unknown">
    <bounds startDate="2020-01-01T00:00:00" endDate="2021-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End_date" xr10:uid="{C4CB1D70-A9A3-4354-B91B-469DD0F71A9B}" sourceName="End date">
  <pivotTables>
    <pivotTable tabId="5" name="PivotTable29"/>
    <pivotTable tabId="5" name="PivotTable31"/>
  </pivotTables>
  <state minimalRefreshVersion="6" lastRefreshVersion="6" pivotCacheId="863148821" filterType="unknown">
    <bounds startDate="2020-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Date 1" xr10:uid="{2084904D-BD02-448B-B172-A878E139954F}" cache="NativeTimeline_Start_Date" caption="Start Date" level="2" selectionLevel="2" scrollPosition="2020-05-19T00:00:00"/>
  <timeline name="End date 1" xr10:uid="{2A9AC2F4-66ED-43BE-A0FE-9A9404321FE4}" cache="NativeTimeline_End_date" caption="End date" level="2" selectionLevel="2" scrollPosition="2021-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30CF-F869-466C-88D5-C6275941A45C}">
  <dimension ref="A1:X253"/>
  <sheetViews>
    <sheetView workbookViewId="0"/>
  </sheetViews>
  <sheetFormatPr defaultRowHeight="14.4" x14ac:dyDescent="0.3"/>
  <cols>
    <col min="7" max="8" width="10.109375" style="1" bestFit="1" customWidth="1"/>
    <col min="9" max="9" width="18.77734375" style="4" customWidth="1"/>
    <col min="10" max="10" width="17.21875" style="4" customWidth="1"/>
    <col min="11" max="11" width="14.5546875" style="4" customWidth="1"/>
    <col min="12" max="12" width="16.109375" style="5" customWidth="1"/>
    <col min="13" max="13" width="16" style="5" customWidth="1"/>
    <col min="14" max="14" width="18.44140625" style="4" customWidth="1"/>
    <col min="15" max="15" width="19.77734375" style="5" customWidth="1"/>
    <col min="16" max="16" width="18.44140625" style="4" customWidth="1"/>
    <col min="17" max="17" width="17.6640625" style="5" bestFit="1" customWidth="1"/>
    <col min="18" max="18" width="14.21875" style="6" customWidth="1"/>
    <col min="19" max="19" width="18.33203125" customWidth="1"/>
    <col min="20" max="20" width="20.77734375" customWidth="1"/>
    <col min="22" max="22" width="6.109375" customWidth="1"/>
    <col min="23" max="23" width="14.21875" bestFit="1" customWidth="1"/>
    <col min="24" max="24" width="29.21875" customWidth="1"/>
  </cols>
  <sheetData>
    <row r="1" spans="1:24" x14ac:dyDescent="0.3">
      <c r="A1" t="s">
        <v>0</v>
      </c>
      <c r="B1" t="s">
        <v>1</v>
      </c>
      <c r="C1" t="s">
        <v>2</v>
      </c>
      <c r="D1" t="s">
        <v>3</v>
      </c>
      <c r="E1" t="s">
        <v>4</v>
      </c>
      <c r="F1" t="s">
        <v>5</v>
      </c>
      <c r="G1" s="1" t="s">
        <v>6</v>
      </c>
      <c r="H1" s="1" t="s">
        <v>7</v>
      </c>
      <c r="I1" s="4" t="s">
        <v>8</v>
      </c>
      <c r="J1" s="4" t="s">
        <v>9</v>
      </c>
      <c r="K1" s="4" t="s">
        <v>10</v>
      </c>
      <c r="L1" s="5" t="s">
        <v>11</v>
      </c>
      <c r="M1" s="5" t="s">
        <v>12</v>
      </c>
      <c r="N1" s="4" t="s">
        <v>13</v>
      </c>
      <c r="O1" s="5" t="s">
        <v>14</v>
      </c>
      <c r="P1" s="4" t="s">
        <v>15</v>
      </c>
      <c r="Q1" s="5" t="s">
        <v>16</v>
      </c>
      <c r="R1" s="6" t="s">
        <v>78</v>
      </c>
      <c r="S1" t="s">
        <v>79</v>
      </c>
      <c r="T1" t="s">
        <v>81</v>
      </c>
    </row>
    <row r="2" spans="1:24" x14ac:dyDescent="0.3">
      <c r="A2" t="s">
        <v>17</v>
      </c>
      <c r="B2" t="s">
        <v>18</v>
      </c>
      <c r="C2" t="s">
        <v>19</v>
      </c>
      <c r="D2" t="s">
        <v>20</v>
      </c>
      <c r="E2" t="s">
        <v>21</v>
      </c>
      <c r="F2" t="s">
        <v>22</v>
      </c>
      <c r="G2" s="1">
        <v>43831</v>
      </c>
      <c r="H2" s="1">
        <v>44196</v>
      </c>
      <c r="I2" s="4">
        <v>75</v>
      </c>
      <c r="J2" s="4">
        <v>1397.9</v>
      </c>
      <c r="K2" s="4">
        <v>1573.5</v>
      </c>
      <c r="L2" s="5">
        <v>104842.5</v>
      </c>
      <c r="M2" s="5">
        <v>118012.5</v>
      </c>
      <c r="N2" s="4">
        <v>8</v>
      </c>
      <c r="O2" s="5">
        <v>6572</v>
      </c>
      <c r="P2" s="4">
        <v>175.6</v>
      </c>
      <c r="Q2" s="5">
        <v>13170</v>
      </c>
      <c r="R2" s="6">
        <f>Table2[[#This Row],[Wroked Hours ]]/Table2[[#This Row],[PLANNED Hours ]]</f>
        <v>1.1256169969239573</v>
      </c>
      <c r="S2" s="6">
        <f>Table2[[#This Row],[Amount Earned ]]/Table2[[#This Row],[Allocated Budget ]]</f>
        <v>1.1256169969239573</v>
      </c>
      <c r="T2" t="str" cm="1">
        <f t="array" ref="T2">_xlfn.IFS(Table2[[#This Row],[Efficiency%]]=100%,"perfect",Table2[[#This Row],[Efficiency%]]&gt;100%,"over performed",Table2[[#This Row],[Efficiency%]]&lt;100%,"under performed")</f>
        <v>over performed</v>
      </c>
    </row>
    <row r="3" spans="1:24" x14ac:dyDescent="0.3">
      <c r="A3" t="s">
        <v>23</v>
      </c>
      <c r="B3" t="s">
        <v>24</v>
      </c>
      <c r="C3" t="s">
        <v>19</v>
      </c>
      <c r="D3" t="s">
        <v>25</v>
      </c>
      <c r="E3" t="s">
        <v>26</v>
      </c>
      <c r="F3" t="s">
        <v>22</v>
      </c>
      <c r="G3" s="1">
        <v>43831</v>
      </c>
      <c r="H3" s="1">
        <v>44196</v>
      </c>
      <c r="I3" s="4">
        <v>75</v>
      </c>
      <c r="J3" s="4">
        <v>1362</v>
      </c>
      <c r="K3" s="4">
        <v>1378</v>
      </c>
      <c r="L3" s="5">
        <v>102150</v>
      </c>
      <c r="M3" s="5">
        <v>103350</v>
      </c>
      <c r="N3" s="4">
        <v>9</v>
      </c>
      <c r="O3" s="5">
        <v>4033</v>
      </c>
      <c r="P3" s="4">
        <v>16</v>
      </c>
      <c r="Q3" s="5">
        <v>1200</v>
      </c>
      <c r="R3" s="6">
        <f>Table2[[#This Row],[Wroked Hours ]]/Table2[[#This Row],[PLANNED Hours ]]</f>
        <v>1.011747430249633</v>
      </c>
      <c r="S3" s="6">
        <f>Table2[[#This Row],[Amount Earned ]]/Table2[[#This Row],[Allocated Budget ]]</f>
        <v>1.011747430249633</v>
      </c>
      <c r="T3" t="str" cm="1">
        <f t="array" ref="T3">_xlfn.IFS(Table2[[#This Row],[Efficiency%]]=100%,"perfect",Table2[[#This Row],[Efficiency%]]&gt;100%,"over performed",Table2[[#This Row],[Efficiency%]]&lt;100%,"under performed")</f>
        <v>over performed</v>
      </c>
      <c r="W3" s="13" t="s">
        <v>84</v>
      </c>
      <c r="X3" s="13"/>
    </row>
    <row r="4" spans="1:24" x14ac:dyDescent="0.3">
      <c r="A4" t="s">
        <v>27</v>
      </c>
      <c r="B4" t="s">
        <v>28</v>
      </c>
      <c r="C4" t="s">
        <v>19</v>
      </c>
      <c r="D4" t="s">
        <v>25</v>
      </c>
      <c r="E4" t="s">
        <v>21</v>
      </c>
      <c r="F4" t="s">
        <v>22</v>
      </c>
      <c r="G4" s="1">
        <v>43831</v>
      </c>
      <c r="H4" s="1">
        <v>44196</v>
      </c>
      <c r="I4" s="4">
        <v>75</v>
      </c>
      <c r="J4" s="4">
        <v>1346</v>
      </c>
      <c r="K4" s="4">
        <v>1259</v>
      </c>
      <c r="L4" s="5">
        <v>100950</v>
      </c>
      <c r="M4" s="5">
        <v>94425</v>
      </c>
      <c r="N4" s="4">
        <v>87</v>
      </c>
      <c r="O4" s="5">
        <v>6525</v>
      </c>
      <c r="P4" s="4">
        <v>1</v>
      </c>
      <c r="Q4" s="5">
        <v>18785</v>
      </c>
      <c r="R4" s="6">
        <f>Table2[[#This Row],[Wroked Hours ]]/Table2[[#This Row],[PLANNED Hours ]]</f>
        <v>0.93536404160475484</v>
      </c>
      <c r="S4" s="6">
        <f>Table2[[#This Row],[Amount Earned ]]/Table2[[#This Row],[Allocated Budget ]]</f>
        <v>0.93536404160475484</v>
      </c>
      <c r="T4" t="str" cm="1">
        <f t="array" ref="T4">_xlfn.IFS(Table2[[#This Row],[Efficiency%]]=100%,"perfect",Table2[[#This Row],[Efficiency%]]&gt;100%,"over performed",Table2[[#This Row],[Efficiency%]]&lt;100%,"under performed")</f>
        <v>under performed</v>
      </c>
    </row>
    <row r="5" spans="1:24" x14ac:dyDescent="0.3">
      <c r="A5" t="s">
        <v>29</v>
      </c>
      <c r="B5" t="s">
        <v>30</v>
      </c>
      <c r="C5" t="s">
        <v>19</v>
      </c>
      <c r="D5" t="s">
        <v>31</v>
      </c>
      <c r="E5" t="s">
        <v>26</v>
      </c>
      <c r="F5" t="s">
        <v>22</v>
      </c>
      <c r="G5" s="1">
        <v>43831</v>
      </c>
      <c r="H5" s="1">
        <v>44196</v>
      </c>
      <c r="I5" s="4">
        <v>110</v>
      </c>
      <c r="J5" s="4">
        <v>1950</v>
      </c>
      <c r="K5" s="4">
        <v>1893</v>
      </c>
      <c r="L5" s="5">
        <v>214500</v>
      </c>
      <c r="M5" s="5">
        <v>208230</v>
      </c>
      <c r="N5" s="4">
        <v>57</v>
      </c>
      <c r="O5" s="5">
        <v>6270</v>
      </c>
      <c r="P5" s="4">
        <v>2</v>
      </c>
      <c r="Q5" s="5">
        <v>6464</v>
      </c>
      <c r="R5" s="6">
        <f>Table2[[#This Row],[Wroked Hours ]]/Table2[[#This Row],[PLANNED Hours ]]</f>
        <v>0.97076923076923072</v>
      </c>
      <c r="S5" s="6">
        <f>Table2[[#This Row],[Amount Earned ]]/Table2[[#This Row],[Allocated Budget ]]</f>
        <v>0.97076923076923072</v>
      </c>
      <c r="T5" t="str" cm="1">
        <f t="array" ref="T5">_xlfn.IFS(Table2[[#This Row],[Efficiency%]]=100%,"perfect",Table2[[#This Row],[Efficiency%]]&gt;100%,"over performed",Table2[[#This Row],[Efficiency%]]&lt;100%,"under performed")</f>
        <v>under performed</v>
      </c>
      <c r="W5" s="13" t="s">
        <v>85</v>
      </c>
      <c r="X5" s="13"/>
    </row>
    <row r="6" spans="1:24" x14ac:dyDescent="0.3">
      <c r="A6" t="s">
        <v>32</v>
      </c>
      <c r="B6" t="s">
        <v>33</v>
      </c>
      <c r="C6" t="s">
        <v>19</v>
      </c>
      <c r="D6" t="s">
        <v>34</v>
      </c>
      <c r="E6" t="s">
        <v>26</v>
      </c>
      <c r="F6" t="s">
        <v>22</v>
      </c>
      <c r="G6" s="1">
        <v>43831</v>
      </c>
      <c r="H6" s="1">
        <v>44196</v>
      </c>
      <c r="I6" s="4">
        <v>100</v>
      </c>
      <c r="J6" s="4">
        <v>1242</v>
      </c>
      <c r="K6" s="4">
        <v>1283.5</v>
      </c>
      <c r="L6" s="5">
        <v>124200</v>
      </c>
      <c r="M6" s="5">
        <v>128350</v>
      </c>
      <c r="N6" s="4">
        <v>58</v>
      </c>
      <c r="O6" s="5">
        <v>1966</v>
      </c>
      <c r="P6" s="4">
        <v>41.5</v>
      </c>
      <c r="Q6" s="5">
        <v>4150</v>
      </c>
      <c r="R6" s="6">
        <f>Table2[[#This Row],[Wroked Hours ]]/Table2[[#This Row],[PLANNED Hours ]]</f>
        <v>1.0334138486312399</v>
      </c>
      <c r="S6" s="6">
        <f>Table2[[#This Row],[Amount Earned ]]/Table2[[#This Row],[Allocated Budget ]]</f>
        <v>1.0334138486312399</v>
      </c>
      <c r="T6" t="str" cm="1">
        <f t="array" ref="T6">_xlfn.IFS(Table2[[#This Row],[Efficiency%]]=100%,"perfect",Table2[[#This Row],[Efficiency%]]&gt;100%,"over performed",Table2[[#This Row],[Efficiency%]]&lt;100%,"under performed")</f>
        <v>over performed</v>
      </c>
    </row>
    <row r="7" spans="1:24" x14ac:dyDescent="0.3">
      <c r="A7" t="s">
        <v>35</v>
      </c>
      <c r="B7" t="s">
        <v>36</v>
      </c>
      <c r="C7" t="s">
        <v>19</v>
      </c>
      <c r="D7" t="s">
        <v>34</v>
      </c>
      <c r="E7" t="s">
        <v>21</v>
      </c>
      <c r="F7" t="s">
        <v>22</v>
      </c>
      <c r="G7" s="1">
        <v>43831</v>
      </c>
      <c r="H7" s="1">
        <v>44196</v>
      </c>
      <c r="I7" s="4">
        <v>100</v>
      </c>
      <c r="J7" s="4">
        <v>1510</v>
      </c>
      <c r="K7" s="4">
        <v>1561.5</v>
      </c>
      <c r="L7" s="5">
        <v>151000</v>
      </c>
      <c r="M7" s="5">
        <v>156150</v>
      </c>
      <c r="N7" s="4">
        <v>59</v>
      </c>
      <c r="O7" s="5">
        <v>3525</v>
      </c>
      <c r="P7" s="4">
        <v>51.5</v>
      </c>
      <c r="Q7" s="5">
        <v>5150</v>
      </c>
      <c r="R7" s="6">
        <f>Table2[[#This Row],[Wroked Hours ]]/Table2[[#This Row],[PLANNED Hours ]]</f>
        <v>1.0341059602649008</v>
      </c>
      <c r="S7" s="6">
        <f>Table2[[#This Row],[Amount Earned ]]/Table2[[#This Row],[Allocated Budget ]]</f>
        <v>1.0341059602649008</v>
      </c>
      <c r="T7" t="str" cm="1">
        <f t="array" ref="T7">_xlfn.IFS(Table2[[#This Row],[Efficiency%]]=100%,"perfect",Table2[[#This Row],[Efficiency%]]&gt;100%,"over performed",Table2[[#This Row],[Efficiency%]]&lt;100%,"under performed")</f>
        <v>over performed</v>
      </c>
    </row>
    <row r="8" spans="1:24" x14ac:dyDescent="0.3">
      <c r="A8" t="s">
        <v>37</v>
      </c>
      <c r="B8" t="s">
        <v>38</v>
      </c>
      <c r="C8" t="s">
        <v>19</v>
      </c>
      <c r="D8" t="s">
        <v>31</v>
      </c>
      <c r="E8" t="s">
        <v>26</v>
      </c>
      <c r="F8" t="s">
        <v>22</v>
      </c>
      <c r="G8" s="1">
        <v>43831</v>
      </c>
      <c r="H8" s="1">
        <v>44196</v>
      </c>
      <c r="I8" s="4">
        <v>75</v>
      </c>
      <c r="J8" s="4">
        <v>1360</v>
      </c>
      <c r="K8" s="4">
        <v>1331.5</v>
      </c>
      <c r="L8" s="5">
        <v>102000</v>
      </c>
      <c r="M8" s="5">
        <v>99862.5</v>
      </c>
      <c r="N8" s="4">
        <v>28.5</v>
      </c>
      <c r="O8" s="5">
        <v>2137.5</v>
      </c>
      <c r="P8" s="4">
        <v>3</v>
      </c>
      <c r="Q8" s="5">
        <v>20136</v>
      </c>
      <c r="R8" s="6">
        <f>Table2[[#This Row],[Wroked Hours ]]/Table2[[#This Row],[PLANNED Hours ]]</f>
        <v>0.97904411764705879</v>
      </c>
      <c r="S8" s="6">
        <f>Table2[[#This Row],[Amount Earned ]]/Table2[[#This Row],[Allocated Budget ]]</f>
        <v>0.97904411764705879</v>
      </c>
      <c r="T8" t="str" cm="1">
        <f t="array" ref="T8">_xlfn.IFS(Table2[[#This Row],[Efficiency%]]=100%,"perfect",Table2[[#This Row],[Efficiency%]]&gt;100%,"over performed",Table2[[#This Row],[Efficiency%]]&lt;100%,"under performed")</f>
        <v>under performed</v>
      </c>
    </row>
    <row r="9" spans="1:24" x14ac:dyDescent="0.3">
      <c r="A9" t="s">
        <v>39</v>
      </c>
      <c r="B9" t="s">
        <v>40</v>
      </c>
      <c r="C9" t="s">
        <v>19</v>
      </c>
      <c r="D9" t="s">
        <v>34</v>
      </c>
      <c r="E9" t="s">
        <v>26</v>
      </c>
      <c r="F9" t="s">
        <v>22</v>
      </c>
      <c r="G9" s="1">
        <v>43831</v>
      </c>
      <c r="H9" s="1">
        <v>44196</v>
      </c>
      <c r="I9" s="4">
        <v>75</v>
      </c>
      <c r="J9" s="4">
        <v>1393.2</v>
      </c>
      <c r="K9" s="4">
        <v>1624.25</v>
      </c>
      <c r="L9" s="5">
        <v>104490</v>
      </c>
      <c r="M9" s="5">
        <v>121818.75</v>
      </c>
      <c r="N9" s="4">
        <v>29.5</v>
      </c>
      <c r="O9" s="5">
        <v>6452</v>
      </c>
      <c r="P9" s="4">
        <v>231.05</v>
      </c>
      <c r="Q9" s="5">
        <v>17328.75</v>
      </c>
      <c r="R9" s="6">
        <f>Table2[[#This Row],[Wroked Hours ]]/Table2[[#This Row],[PLANNED Hours ]]</f>
        <v>1.1658412288257249</v>
      </c>
      <c r="S9" s="6">
        <f>Table2[[#This Row],[Amount Earned ]]/Table2[[#This Row],[Allocated Budget ]]</f>
        <v>1.1658412288257249</v>
      </c>
      <c r="T9" t="str" cm="1">
        <f t="array" ref="T9">_xlfn.IFS(Table2[[#This Row],[Efficiency%]]=100%,"perfect",Table2[[#This Row],[Efficiency%]]&gt;100%,"over performed",Table2[[#This Row],[Efficiency%]]&lt;100%,"under performed")</f>
        <v>over performed</v>
      </c>
    </row>
    <row r="10" spans="1:24" x14ac:dyDescent="0.3">
      <c r="A10" t="s">
        <v>41</v>
      </c>
      <c r="B10" t="s">
        <v>42</v>
      </c>
      <c r="C10" t="s">
        <v>19</v>
      </c>
      <c r="D10" t="s">
        <v>43</v>
      </c>
      <c r="E10" t="s">
        <v>21</v>
      </c>
      <c r="F10" t="s">
        <v>22</v>
      </c>
      <c r="G10" s="1">
        <v>43831</v>
      </c>
      <c r="H10" s="1">
        <v>44196</v>
      </c>
      <c r="I10" s="4">
        <v>75</v>
      </c>
      <c r="J10" s="4">
        <v>1391.3</v>
      </c>
      <c r="K10" s="4">
        <v>1573</v>
      </c>
      <c r="L10" s="5">
        <v>104347.5</v>
      </c>
      <c r="M10" s="5">
        <v>117975</v>
      </c>
      <c r="N10" s="4">
        <v>30.5</v>
      </c>
      <c r="O10" s="5">
        <v>5637</v>
      </c>
      <c r="P10" s="4">
        <v>181.7</v>
      </c>
      <c r="Q10" s="5">
        <v>13627.5</v>
      </c>
      <c r="R10" s="6">
        <f>Table2[[#This Row],[Wroked Hours ]]/Table2[[#This Row],[PLANNED Hours ]]</f>
        <v>1.1305972831165099</v>
      </c>
      <c r="S10" s="6">
        <f>Table2[[#This Row],[Amount Earned ]]/Table2[[#This Row],[Allocated Budget ]]</f>
        <v>1.1305972831165096</v>
      </c>
      <c r="T10" t="str" cm="1">
        <f t="array" ref="T10">_xlfn.IFS(Table2[[#This Row],[Efficiency%]]=100%,"perfect",Table2[[#This Row],[Efficiency%]]&gt;100%,"over performed",Table2[[#This Row],[Efficiency%]]&lt;100%,"under performed")</f>
        <v>over performed</v>
      </c>
    </row>
    <row r="11" spans="1:24" x14ac:dyDescent="0.3">
      <c r="A11" t="s">
        <v>44</v>
      </c>
      <c r="B11" t="s">
        <v>45</v>
      </c>
      <c r="C11" t="s">
        <v>46</v>
      </c>
      <c r="D11" t="s">
        <v>47</v>
      </c>
      <c r="E11" t="s">
        <v>26</v>
      </c>
      <c r="F11" t="s">
        <v>48</v>
      </c>
      <c r="G11" s="1">
        <v>43831</v>
      </c>
      <c r="H11" s="1">
        <v>44196</v>
      </c>
      <c r="I11" s="4">
        <v>75</v>
      </c>
      <c r="J11" s="4">
        <v>1265</v>
      </c>
      <c r="K11" s="4">
        <v>1330</v>
      </c>
      <c r="L11" s="5">
        <v>94875</v>
      </c>
      <c r="M11" s="5">
        <v>99750</v>
      </c>
      <c r="N11" s="4">
        <v>31.5</v>
      </c>
      <c r="O11" s="5">
        <v>3871</v>
      </c>
      <c r="P11" s="4">
        <v>65</v>
      </c>
      <c r="Q11" s="5">
        <v>4875</v>
      </c>
      <c r="R11" s="6">
        <f>Table2[[#This Row],[Wroked Hours ]]/Table2[[#This Row],[PLANNED Hours ]]</f>
        <v>1.0513833992094861</v>
      </c>
      <c r="S11" s="6">
        <f>Table2[[#This Row],[Amount Earned ]]/Table2[[#This Row],[Allocated Budget ]]</f>
        <v>1.0513833992094861</v>
      </c>
      <c r="T11" t="str" cm="1">
        <f t="array" ref="T11">_xlfn.IFS(Table2[[#This Row],[Efficiency%]]=100%,"perfect",Table2[[#This Row],[Efficiency%]]&gt;100%,"over performed",Table2[[#This Row],[Efficiency%]]&lt;100%,"under performed")</f>
        <v>over performed</v>
      </c>
    </row>
    <row r="12" spans="1:24" x14ac:dyDescent="0.3">
      <c r="A12" t="s">
        <v>49</v>
      </c>
      <c r="B12" t="s">
        <v>50</v>
      </c>
      <c r="C12" t="s">
        <v>19</v>
      </c>
      <c r="D12" t="s">
        <v>51</v>
      </c>
      <c r="E12" t="s">
        <v>21</v>
      </c>
      <c r="F12" t="s">
        <v>22</v>
      </c>
      <c r="G12" s="1">
        <v>43831</v>
      </c>
      <c r="H12" s="1">
        <v>44196</v>
      </c>
      <c r="I12" s="4">
        <v>75</v>
      </c>
      <c r="J12" s="4">
        <v>1257</v>
      </c>
      <c r="K12" s="4">
        <v>1200</v>
      </c>
      <c r="L12" s="5">
        <v>94275</v>
      </c>
      <c r="M12" s="5">
        <v>90000</v>
      </c>
      <c r="N12" s="4">
        <v>57</v>
      </c>
      <c r="O12" s="5">
        <v>4275</v>
      </c>
      <c r="P12" s="4">
        <v>1</v>
      </c>
      <c r="Q12" s="5">
        <v>7819</v>
      </c>
      <c r="R12" s="6">
        <f>Table2[[#This Row],[Wroked Hours ]]/Table2[[#This Row],[PLANNED Hours ]]</f>
        <v>0.95465393794749398</v>
      </c>
      <c r="S12" s="6">
        <f>Table2[[#This Row],[Amount Earned ]]/Table2[[#This Row],[Allocated Budget ]]</f>
        <v>0.95465393794749398</v>
      </c>
      <c r="T12" t="str" cm="1">
        <f t="array" ref="T12">_xlfn.IFS(Table2[[#This Row],[Efficiency%]]=100%,"perfect",Table2[[#This Row],[Efficiency%]]&gt;100%,"over performed",Table2[[#This Row],[Efficiency%]]&lt;100%,"under performed")</f>
        <v>under performed</v>
      </c>
    </row>
    <row r="13" spans="1:24" x14ac:dyDescent="0.3">
      <c r="A13" t="s">
        <v>52</v>
      </c>
      <c r="B13" t="s">
        <v>53</v>
      </c>
      <c r="C13" t="s">
        <v>19</v>
      </c>
      <c r="D13" t="s">
        <v>34</v>
      </c>
      <c r="E13" t="s">
        <v>26</v>
      </c>
      <c r="F13" t="s">
        <v>22</v>
      </c>
      <c r="G13" s="1">
        <v>43831</v>
      </c>
      <c r="H13" s="1">
        <v>44196</v>
      </c>
      <c r="I13" s="4">
        <v>75</v>
      </c>
      <c r="J13" s="4">
        <v>1473.5</v>
      </c>
      <c r="K13" s="4">
        <v>1424.5</v>
      </c>
      <c r="L13" s="5">
        <v>110512.5</v>
      </c>
      <c r="M13" s="5">
        <v>106837.5</v>
      </c>
      <c r="N13" s="4">
        <v>49</v>
      </c>
      <c r="O13" s="5">
        <v>3675</v>
      </c>
      <c r="P13" s="4">
        <v>2</v>
      </c>
      <c r="Q13" s="5">
        <v>7850</v>
      </c>
      <c r="R13" s="6">
        <f>Table2[[#This Row],[Wroked Hours ]]/Table2[[#This Row],[PLANNED Hours ]]</f>
        <v>0.9667458432304038</v>
      </c>
      <c r="S13" s="6">
        <f>Table2[[#This Row],[Amount Earned ]]/Table2[[#This Row],[Allocated Budget ]]</f>
        <v>0.9667458432304038</v>
      </c>
      <c r="T13" t="str" cm="1">
        <f t="array" ref="T13">_xlfn.IFS(Table2[[#This Row],[Efficiency%]]=100%,"perfect",Table2[[#This Row],[Efficiency%]]&gt;100%,"over performed",Table2[[#This Row],[Efficiency%]]&lt;100%,"under performed")</f>
        <v>under performed</v>
      </c>
    </row>
    <row r="14" spans="1:24" x14ac:dyDescent="0.3">
      <c r="A14" t="s">
        <v>54</v>
      </c>
      <c r="B14" t="s">
        <v>55</v>
      </c>
      <c r="C14" t="s">
        <v>19</v>
      </c>
      <c r="D14" t="s">
        <v>20</v>
      </c>
      <c r="E14" t="s">
        <v>26</v>
      </c>
      <c r="F14" t="s">
        <v>22</v>
      </c>
      <c r="G14" s="1">
        <v>43831</v>
      </c>
      <c r="H14" s="1">
        <v>44196</v>
      </c>
      <c r="I14" s="4">
        <v>100</v>
      </c>
      <c r="J14" s="4">
        <v>1476.8</v>
      </c>
      <c r="K14" s="4">
        <v>1437.75</v>
      </c>
      <c r="L14" s="5">
        <v>147680</v>
      </c>
      <c r="M14" s="5">
        <v>143775</v>
      </c>
      <c r="N14" s="4">
        <v>39.049999999999997</v>
      </c>
      <c r="O14" s="5">
        <v>3905</v>
      </c>
      <c r="P14" s="4">
        <v>2</v>
      </c>
      <c r="Q14" s="5">
        <v>14122</v>
      </c>
      <c r="R14" s="6">
        <f>Table2[[#This Row],[Wroked Hours ]]/Table2[[#This Row],[PLANNED Hours ]]</f>
        <v>0.97355769230769229</v>
      </c>
      <c r="S14" s="6">
        <f>Table2[[#This Row],[Amount Earned ]]/Table2[[#This Row],[Allocated Budget ]]</f>
        <v>0.97355769230769229</v>
      </c>
      <c r="T14" t="str" cm="1">
        <f t="array" ref="T14">_xlfn.IFS(Table2[[#This Row],[Efficiency%]]=100%,"perfect",Table2[[#This Row],[Efficiency%]]&gt;100%,"over performed",Table2[[#This Row],[Efficiency%]]&lt;100%,"under performed")</f>
        <v>under performed</v>
      </c>
    </row>
    <row r="15" spans="1:24" x14ac:dyDescent="0.3">
      <c r="A15" t="s">
        <v>56</v>
      </c>
      <c r="B15" t="s">
        <v>57</v>
      </c>
      <c r="C15" t="s">
        <v>19</v>
      </c>
      <c r="D15" t="s">
        <v>34</v>
      </c>
      <c r="E15" t="s">
        <v>21</v>
      </c>
      <c r="F15" t="s">
        <v>22</v>
      </c>
      <c r="G15" s="1">
        <v>43831</v>
      </c>
      <c r="H15" s="1">
        <v>44196</v>
      </c>
      <c r="I15" s="4">
        <v>100</v>
      </c>
      <c r="J15" s="4">
        <v>1398</v>
      </c>
      <c r="K15" s="4">
        <v>1502.5</v>
      </c>
      <c r="L15" s="5">
        <v>139800</v>
      </c>
      <c r="M15" s="5">
        <v>150250</v>
      </c>
      <c r="N15" s="4">
        <v>40.049999999999997</v>
      </c>
      <c r="O15" s="5">
        <v>6157</v>
      </c>
      <c r="P15" s="4">
        <v>104.5</v>
      </c>
      <c r="Q15" s="5">
        <v>10450</v>
      </c>
      <c r="R15" s="6">
        <f>Table2[[#This Row],[Wroked Hours ]]/Table2[[#This Row],[PLANNED Hours ]]</f>
        <v>1.0747496423462088</v>
      </c>
      <c r="S15" s="6">
        <f>Table2[[#This Row],[Amount Earned ]]/Table2[[#This Row],[Allocated Budget ]]</f>
        <v>1.0747496423462088</v>
      </c>
      <c r="T15" t="str" cm="1">
        <f t="array" ref="T15">_xlfn.IFS(Table2[[#This Row],[Efficiency%]]=100%,"perfect",Table2[[#This Row],[Efficiency%]]&gt;100%,"over performed",Table2[[#This Row],[Efficiency%]]&lt;100%,"under performed")</f>
        <v>over performed</v>
      </c>
    </row>
    <row r="16" spans="1:24" x14ac:dyDescent="0.3">
      <c r="A16" t="s">
        <v>58</v>
      </c>
      <c r="B16" t="s">
        <v>59</v>
      </c>
      <c r="C16" t="s">
        <v>19</v>
      </c>
      <c r="D16" t="s">
        <v>20</v>
      </c>
      <c r="E16" t="s">
        <v>26</v>
      </c>
      <c r="F16" t="s">
        <v>22</v>
      </c>
      <c r="G16" s="1">
        <v>43831</v>
      </c>
      <c r="H16" s="1">
        <v>44196</v>
      </c>
      <c r="I16" s="4">
        <v>80</v>
      </c>
      <c r="J16" s="4">
        <v>1453.1</v>
      </c>
      <c r="K16" s="4">
        <v>1444</v>
      </c>
      <c r="L16" s="5">
        <v>116248</v>
      </c>
      <c r="M16" s="5">
        <v>115520</v>
      </c>
      <c r="N16" s="4">
        <v>9.0999999999999108</v>
      </c>
      <c r="O16" s="5">
        <v>727.99999999999295</v>
      </c>
      <c r="P16" s="4">
        <v>2</v>
      </c>
      <c r="Q16" s="5">
        <v>1834</v>
      </c>
      <c r="R16" s="6">
        <f>Table2[[#This Row],[Wroked Hours ]]/Table2[[#This Row],[PLANNED Hours ]]</f>
        <v>0.99373752666712556</v>
      </c>
      <c r="S16" s="6">
        <f>Table2[[#This Row],[Amount Earned ]]/Table2[[#This Row],[Allocated Budget ]]</f>
        <v>0.99373752666712545</v>
      </c>
      <c r="T16" t="str" cm="1">
        <f t="array" ref="T16">_xlfn.IFS(Table2[[#This Row],[Efficiency%]]=100%,"perfect",Table2[[#This Row],[Efficiency%]]&gt;100%,"over performed",Table2[[#This Row],[Efficiency%]]&lt;100%,"under performed")</f>
        <v>under performed</v>
      </c>
    </row>
    <row r="17" spans="1:20" x14ac:dyDescent="0.3">
      <c r="A17" t="s">
        <v>60</v>
      </c>
      <c r="B17" t="s">
        <v>61</v>
      </c>
      <c r="C17" t="s">
        <v>46</v>
      </c>
      <c r="D17" t="s">
        <v>62</v>
      </c>
      <c r="E17" t="s">
        <v>21</v>
      </c>
      <c r="F17" t="s">
        <v>48</v>
      </c>
      <c r="G17" s="1">
        <v>43831</v>
      </c>
      <c r="H17" s="1">
        <v>44196</v>
      </c>
      <c r="I17" s="4">
        <v>50</v>
      </c>
      <c r="J17" s="4">
        <v>1427</v>
      </c>
      <c r="K17" s="4">
        <v>1556.5</v>
      </c>
      <c r="L17" s="5">
        <v>71350</v>
      </c>
      <c r="M17" s="5">
        <v>77825</v>
      </c>
      <c r="N17" s="4">
        <v>10.099999999999911</v>
      </c>
      <c r="O17" s="5">
        <v>4143</v>
      </c>
      <c r="P17" s="4">
        <v>129.5</v>
      </c>
      <c r="Q17" s="5">
        <v>6475</v>
      </c>
      <c r="R17" s="6">
        <f>Table2[[#This Row],[Wroked Hours ]]/Table2[[#This Row],[PLANNED Hours ]]</f>
        <v>1.090749824807288</v>
      </c>
      <c r="S17" s="6">
        <f>Table2[[#This Row],[Amount Earned ]]/Table2[[#This Row],[Allocated Budget ]]</f>
        <v>1.090749824807288</v>
      </c>
      <c r="T17" t="str" cm="1">
        <f t="array" ref="T17">_xlfn.IFS(Table2[[#This Row],[Efficiency%]]=100%,"perfect",Table2[[#This Row],[Efficiency%]]&gt;100%,"over performed",Table2[[#This Row],[Efficiency%]]&lt;100%,"under performed")</f>
        <v>over performed</v>
      </c>
    </row>
    <row r="18" spans="1:20" x14ac:dyDescent="0.3">
      <c r="A18" t="s">
        <v>63</v>
      </c>
      <c r="B18" t="s">
        <v>64</v>
      </c>
      <c r="C18" t="s">
        <v>46</v>
      </c>
      <c r="D18" t="s">
        <v>47</v>
      </c>
      <c r="E18" t="s">
        <v>26</v>
      </c>
      <c r="F18" t="s">
        <v>48</v>
      </c>
      <c r="G18" s="1">
        <v>43831</v>
      </c>
      <c r="H18" s="1">
        <v>44196</v>
      </c>
      <c r="I18" s="4">
        <v>50</v>
      </c>
      <c r="J18" s="4">
        <v>1235</v>
      </c>
      <c r="K18" s="4">
        <v>1213</v>
      </c>
      <c r="L18" s="5">
        <v>61750</v>
      </c>
      <c r="M18" s="5">
        <v>60650</v>
      </c>
      <c r="N18" s="4">
        <v>22</v>
      </c>
      <c r="O18" s="5">
        <v>1100</v>
      </c>
      <c r="P18" s="4">
        <v>2</v>
      </c>
      <c r="Q18" s="5">
        <v>14841</v>
      </c>
      <c r="R18" s="6">
        <f>Table2[[#This Row],[Wroked Hours ]]/Table2[[#This Row],[PLANNED Hours ]]</f>
        <v>0.98218623481781375</v>
      </c>
      <c r="S18" s="6">
        <f>Table2[[#This Row],[Amount Earned ]]/Table2[[#This Row],[Allocated Budget ]]</f>
        <v>0.98218623481781375</v>
      </c>
      <c r="T18" t="str" cm="1">
        <f t="array" ref="T18">_xlfn.IFS(Table2[[#This Row],[Efficiency%]]=100%,"perfect",Table2[[#This Row],[Efficiency%]]&gt;100%,"over performed",Table2[[#This Row],[Efficiency%]]&lt;100%,"under performed")</f>
        <v>under performed</v>
      </c>
    </row>
    <row r="19" spans="1:20" x14ac:dyDescent="0.3">
      <c r="A19" t="s">
        <v>65</v>
      </c>
      <c r="B19" t="s">
        <v>66</v>
      </c>
      <c r="C19" t="s">
        <v>19</v>
      </c>
      <c r="D19" t="s">
        <v>67</v>
      </c>
      <c r="E19" t="s">
        <v>21</v>
      </c>
      <c r="F19" t="s">
        <v>22</v>
      </c>
      <c r="G19" s="1">
        <v>43831</v>
      </c>
      <c r="H19" s="1">
        <v>44196</v>
      </c>
      <c r="I19" s="4">
        <v>100</v>
      </c>
      <c r="J19" s="4">
        <v>1384</v>
      </c>
      <c r="K19" s="4">
        <v>1594</v>
      </c>
      <c r="L19" s="5">
        <v>138400</v>
      </c>
      <c r="M19" s="5">
        <v>159400</v>
      </c>
      <c r="N19" s="4">
        <v>23</v>
      </c>
      <c r="O19" s="5">
        <v>1880</v>
      </c>
      <c r="P19" s="4">
        <v>210</v>
      </c>
      <c r="Q19" s="5">
        <v>21000</v>
      </c>
      <c r="R19" s="6">
        <f>Table2[[#This Row],[Wroked Hours ]]/Table2[[#This Row],[PLANNED Hours ]]</f>
        <v>1.1517341040462428</v>
      </c>
      <c r="S19" s="6">
        <f>Table2[[#This Row],[Amount Earned ]]/Table2[[#This Row],[Allocated Budget ]]</f>
        <v>1.1517341040462428</v>
      </c>
      <c r="T19" t="str" cm="1">
        <f t="array" ref="T19">_xlfn.IFS(Table2[[#This Row],[Efficiency%]]=100%,"perfect",Table2[[#This Row],[Efficiency%]]&gt;100%,"over performed",Table2[[#This Row],[Efficiency%]]&lt;100%,"under performed")</f>
        <v>over performed</v>
      </c>
    </row>
    <row r="20" spans="1:20" x14ac:dyDescent="0.3">
      <c r="A20" t="s">
        <v>68</v>
      </c>
      <c r="B20" t="s">
        <v>69</v>
      </c>
      <c r="C20" t="s">
        <v>46</v>
      </c>
      <c r="D20" t="s">
        <v>20</v>
      </c>
      <c r="E20" t="s">
        <v>26</v>
      </c>
      <c r="F20" t="s">
        <v>48</v>
      </c>
      <c r="G20" s="1">
        <v>43831</v>
      </c>
      <c r="H20" s="1">
        <v>44196</v>
      </c>
      <c r="I20" s="4">
        <v>85</v>
      </c>
      <c r="J20" s="4">
        <v>1194</v>
      </c>
      <c r="K20" s="4">
        <v>1319</v>
      </c>
      <c r="L20" s="5">
        <v>101490</v>
      </c>
      <c r="M20" s="5">
        <v>112115</v>
      </c>
      <c r="N20" s="4">
        <v>24</v>
      </c>
      <c r="O20" s="5">
        <v>1401</v>
      </c>
      <c r="P20" s="4">
        <v>125</v>
      </c>
      <c r="Q20" s="5">
        <v>10625</v>
      </c>
      <c r="R20" s="6">
        <f>Table2[[#This Row],[Wroked Hours ]]/Table2[[#This Row],[PLANNED Hours ]]</f>
        <v>1.1046901172529313</v>
      </c>
      <c r="S20" s="6">
        <f>Table2[[#This Row],[Amount Earned ]]/Table2[[#This Row],[Allocated Budget ]]</f>
        <v>1.1046901172529313</v>
      </c>
      <c r="T20" t="str" cm="1">
        <f t="array" ref="T20">_xlfn.IFS(Table2[[#This Row],[Efficiency%]]=100%,"perfect",Table2[[#This Row],[Efficiency%]]&gt;100%,"over performed",Table2[[#This Row],[Efficiency%]]&lt;100%,"under performed")</f>
        <v>over performed</v>
      </c>
    </row>
    <row r="21" spans="1:20" x14ac:dyDescent="0.3">
      <c r="A21" t="s">
        <v>70</v>
      </c>
      <c r="B21" t="s">
        <v>71</v>
      </c>
      <c r="C21" t="s">
        <v>72</v>
      </c>
      <c r="D21" t="s">
        <v>62</v>
      </c>
      <c r="E21" t="s">
        <v>21</v>
      </c>
      <c r="F21" t="s">
        <v>73</v>
      </c>
      <c r="G21" s="1">
        <v>43831</v>
      </c>
      <c r="H21" s="1">
        <v>44196</v>
      </c>
      <c r="I21" s="4">
        <v>80</v>
      </c>
      <c r="J21" s="4">
        <v>1365</v>
      </c>
      <c r="K21" s="4">
        <v>1607.25</v>
      </c>
      <c r="L21" s="5">
        <v>109200</v>
      </c>
      <c r="M21" s="5">
        <v>128580</v>
      </c>
      <c r="N21" s="4">
        <v>25</v>
      </c>
      <c r="O21" s="5">
        <v>2686</v>
      </c>
      <c r="P21" s="4">
        <v>242.25</v>
      </c>
      <c r="Q21" s="5">
        <v>19380</v>
      </c>
      <c r="R21" s="6">
        <f>Table2[[#This Row],[Wroked Hours ]]/Table2[[#This Row],[PLANNED Hours ]]</f>
        <v>1.1774725274725275</v>
      </c>
      <c r="S21" s="6">
        <f>Table2[[#This Row],[Amount Earned ]]/Table2[[#This Row],[Allocated Budget ]]</f>
        <v>1.1774725274725275</v>
      </c>
      <c r="T21" t="str" cm="1">
        <f t="array" ref="T21">_xlfn.IFS(Table2[[#This Row],[Efficiency%]]=100%,"perfect",Table2[[#This Row],[Efficiency%]]&gt;100%,"over performed",Table2[[#This Row],[Efficiency%]]&lt;100%,"under performed")</f>
        <v>over performed</v>
      </c>
    </row>
    <row r="22" spans="1:20" x14ac:dyDescent="0.3">
      <c r="A22" t="s">
        <v>74</v>
      </c>
      <c r="B22" t="s">
        <v>75</v>
      </c>
      <c r="C22" t="s">
        <v>72</v>
      </c>
      <c r="D22" t="s">
        <v>43</v>
      </c>
      <c r="E22" t="s">
        <v>21</v>
      </c>
      <c r="F22" t="s">
        <v>73</v>
      </c>
      <c r="G22" s="1">
        <v>43831</v>
      </c>
      <c r="H22" s="1">
        <v>44196</v>
      </c>
      <c r="I22" s="4">
        <v>75</v>
      </c>
      <c r="J22" s="4">
        <v>1394.6</v>
      </c>
      <c r="K22" s="4">
        <v>1573.25</v>
      </c>
      <c r="L22" s="5">
        <v>104595</v>
      </c>
      <c r="M22" s="5">
        <v>117993.75</v>
      </c>
      <c r="N22" s="4">
        <v>26</v>
      </c>
      <c r="O22" s="5">
        <v>2090</v>
      </c>
      <c r="P22" s="4">
        <v>178.65</v>
      </c>
      <c r="Q22" s="5">
        <v>13398.75</v>
      </c>
      <c r="R22" s="6">
        <f>Table2[[#This Row],[Wroked Hours ]]/Table2[[#This Row],[PLANNED Hours ]]</f>
        <v>1.1281012476695826</v>
      </c>
      <c r="S22" s="6">
        <f>Table2[[#This Row],[Amount Earned ]]/Table2[[#This Row],[Allocated Budget ]]</f>
        <v>1.1281012476695826</v>
      </c>
      <c r="T22" t="str" cm="1">
        <f t="array" ref="T22">_xlfn.IFS(Table2[[#This Row],[Efficiency%]]=100%,"perfect",Table2[[#This Row],[Efficiency%]]&gt;100%,"over performed",Table2[[#This Row],[Efficiency%]]&lt;100%,"under performed")</f>
        <v>over performed</v>
      </c>
    </row>
    <row r="23" spans="1:20" x14ac:dyDescent="0.3">
      <c r="A23" t="s">
        <v>17</v>
      </c>
      <c r="B23" t="s">
        <v>18</v>
      </c>
      <c r="C23" t="s">
        <v>19</v>
      </c>
      <c r="D23" t="s">
        <v>20</v>
      </c>
      <c r="E23" t="s">
        <v>21</v>
      </c>
      <c r="F23" t="s">
        <v>22</v>
      </c>
      <c r="G23" s="1">
        <v>43862</v>
      </c>
      <c r="H23" s="1">
        <v>44196</v>
      </c>
      <c r="I23" s="4">
        <v>75</v>
      </c>
      <c r="J23" s="4">
        <v>1397.9</v>
      </c>
      <c r="K23" s="4">
        <v>1573.5</v>
      </c>
      <c r="L23" s="5">
        <v>104842.5</v>
      </c>
      <c r="M23" s="5">
        <v>118012.5</v>
      </c>
      <c r="N23" s="4">
        <v>27</v>
      </c>
      <c r="O23" s="5">
        <v>7468</v>
      </c>
      <c r="P23" s="4">
        <v>175.6</v>
      </c>
      <c r="Q23" s="5">
        <v>13170</v>
      </c>
      <c r="R23" s="6">
        <f>Table2[[#This Row],[Wroked Hours ]]/Table2[[#This Row],[PLANNED Hours ]]</f>
        <v>1.1256169969239573</v>
      </c>
      <c r="S23" s="6">
        <f>Table2[[#This Row],[Amount Earned ]]/Table2[[#This Row],[Allocated Budget ]]</f>
        <v>1.1256169969239573</v>
      </c>
      <c r="T23" t="str" cm="1">
        <f t="array" ref="T23">_xlfn.IFS(Table2[[#This Row],[Efficiency%]]=100%,"perfect",Table2[[#This Row],[Efficiency%]]&gt;100%,"over performed",Table2[[#This Row],[Efficiency%]]&lt;100%,"under performed")</f>
        <v>over performed</v>
      </c>
    </row>
    <row r="24" spans="1:20" x14ac:dyDescent="0.3">
      <c r="A24" t="s">
        <v>23</v>
      </c>
      <c r="B24" t="s">
        <v>24</v>
      </c>
      <c r="C24" t="s">
        <v>19</v>
      </c>
      <c r="D24" t="s">
        <v>25</v>
      </c>
      <c r="E24" t="s">
        <v>26</v>
      </c>
      <c r="F24" t="s">
        <v>22</v>
      </c>
      <c r="G24" s="1">
        <v>43862</v>
      </c>
      <c r="H24" s="1">
        <v>44196</v>
      </c>
      <c r="I24" s="4">
        <v>75</v>
      </c>
      <c r="J24" s="4">
        <v>1362</v>
      </c>
      <c r="K24" s="4">
        <v>1378</v>
      </c>
      <c r="L24" s="5">
        <v>102150</v>
      </c>
      <c r="M24" s="5">
        <v>103350</v>
      </c>
      <c r="N24" s="4">
        <v>28</v>
      </c>
      <c r="O24" s="5">
        <v>968</v>
      </c>
      <c r="P24" s="4">
        <v>16</v>
      </c>
      <c r="Q24" s="5">
        <v>1200</v>
      </c>
      <c r="R24" s="6">
        <f>Table2[[#This Row],[Wroked Hours ]]/Table2[[#This Row],[PLANNED Hours ]]</f>
        <v>1.011747430249633</v>
      </c>
      <c r="S24" s="6">
        <f>Table2[[#This Row],[Amount Earned ]]/Table2[[#This Row],[Allocated Budget ]]</f>
        <v>1.011747430249633</v>
      </c>
      <c r="T24" t="str" cm="1">
        <f t="array" ref="T24">_xlfn.IFS(Table2[[#This Row],[Efficiency%]]=100%,"perfect",Table2[[#This Row],[Efficiency%]]&gt;100%,"over performed",Table2[[#This Row],[Efficiency%]]&lt;100%,"under performed")</f>
        <v>over performed</v>
      </c>
    </row>
    <row r="25" spans="1:20" x14ac:dyDescent="0.3">
      <c r="A25" t="s">
        <v>27</v>
      </c>
      <c r="B25" t="s">
        <v>28</v>
      </c>
      <c r="C25" t="s">
        <v>19</v>
      </c>
      <c r="D25" t="s">
        <v>25</v>
      </c>
      <c r="E25" t="s">
        <v>21</v>
      </c>
      <c r="F25" t="s">
        <v>22</v>
      </c>
      <c r="G25" s="1">
        <v>43862</v>
      </c>
      <c r="H25" s="1">
        <v>44196</v>
      </c>
      <c r="I25" s="4">
        <v>75</v>
      </c>
      <c r="J25" s="4">
        <v>1346</v>
      </c>
      <c r="K25" s="4">
        <v>1259</v>
      </c>
      <c r="L25" s="5">
        <v>100950</v>
      </c>
      <c r="M25" s="5">
        <v>94425</v>
      </c>
      <c r="N25" s="4">
        <v>87</v>
      </c>
      <c r="O25" s="5">
        <v>6525</v>
      </c>
      <c r="P25" s="4">
        <v>2</v>
      </c>
      <c r="Q25" s="5">
        <v>15093</v>
      </c>
      <c r="R25" s="6">
        <f>Table2[[#This Row],[Wroked Hours ]]/Table2[[#This Row],[PLANNED Hours ]]</f>
        <v>0.93536404160475484</v>
      </c>
      <c r="S25" s="6">
        <f>Table2[[#This Row],[Amount Earned ]]/Table2[[#This Row],[Allocated Budget ]]</f>
        <v>0.93536404160475484</v>
      </c>
      <c r="T25" t="str" cm="1">
        <f t="array" ref="T25">_xlfn.IFS(Table2[[#This Row],[Efficiency%]]=100%,"perfect",Table2[[#This Row],[Efficiency%]]&gt;100%,"over performed",Table2[[#This Row],[Efficiency%]]&lt;100%,"under performed")</f>
        <v>under performed</v>
      </c>
    </row>
    <row r="26" spans="1:20" x14ac:dyDescent="0.3">
      <c r="A26" t="s">
        <v>29</v>
      </c>
      <c r="B26" t="s">
        <v>30</v>
      </c>
      <c r="C26" t="s">
        <v>19</v>
      </c>
      <c r="D26" t="s">
        <v>31</v>
      </c>
      <c r="E26" t="s">
        <v>26</v>
      </c>
      <c r="F26" t="s">
        <v>22</v>
      </c>
      <c r="G26" s="1">
        <v>43862</v>
      </c>
      <c r="H26" s="1">
        <v>44196</v>
      </c>
      <c r="I26" s="4">
        <v>110</v>
      </c>
      <c r="J26" s="4">
        <v>1950</v>
      </c>
      <c r="K26" s="4">
        <v>1893</v>
      </c>
      <c r="L26" s="5">
        <v>214500</v>
      </c>
      <c r="M26" s="5">
        <v>208230</v>
      </c>
      <c r="N26" s="4">
        <v>57</v>
      </c>
      <c r="O26" s="5">
        <v>6270</v>
      </c>
      <c r="P26" s="4">
        <v>2</v>
      </c>
      <c r="Q26" s="5">
        <v>10083</v>
      </c>
      <c r="R26" s="6">
        <f>Table2[[#This Row],[Wroked Hours ]]/Table2[[#This Row],[PLANNED Hours ]]</f>
        <v>0.97076923076923072</v>
      </c>
      <c r="S26" s="6">
        <f>Table2[[#This Row],[Amount Earned ]]/Table2[[#This Row],[Allocated Budget ]]</f>
        <v>0.97076923076923072</v>
      </c>
      <c r="T26" t="str" cm="1">
        <f t="array" ref="T26">_xlfn.IFS(Table2[[#This Row],[Efficiency%]]=100%,"perfect",Table2[[#This Row],[Efficiency%]]&gt;100%,"over performed",Table2[[#This Row],[Efficiency%]]&lt;100%,"under performed")</f>
        <v>under performed</v>
      </c>
    </row>
    <row r="27" spans="1:20" x14ac:dyDescent="0.3">
      <c r="A27" t="s">
        <v>32</v>
      </c>
      <c r="B27" t="s">
        <v>33</v>
      </c>
      <c r="C27" t="s">
        <v>19</v>
      </c>
      <c r="D27" t="s">
        <v>34</v>
      </c>
      <c r="E27" t="s">
        <v>26</v>
      </c>
      <c r="F27" t="s">
        <v>22</v>
      </c>
      <c r="G27" s="1">
        <v>43862</v>
      </c>
      <c r="H27" s="1">
        <v>44196</v>
      </c>
      <c r="I27" s="4">
        <v>100</v>
      </c>
      <c r="J27" s="4">
        <v>1242</v>
      </c>
      <c r="K27" s="4">
        <v>1283.5</v>
      </c>
      <c r="L27" s="5">
        <v>124200</v>
      </c>
      <c r="M27" s="5">
        <v>128350</v>
      </c>
      <c r="N27" s="4">
        <v>58</v>
      </c>
      <c r="O27" s="5">
        <v>812</v>
      </c>
      <c r="P27" s="4">
        <v>41.5</v>
      </c>
      <c r="Q27" s="5">
        <v>4150</v>
      </c>
      <c r="R27" s="6">
        <f>Table2[[#This Row],[Wroked Hours ]]/Table2[[#This Row],[PLANNED Hours ]]</f>
        <v>1.0334138486312399</v>
      </c>
      <c r="S27" s="6">
        <f>Table2[[#This Row],[Amount Earned ]]/Table2[[#This Row],[Allocated Budget ]]</f>
        <v>1.0334138486312399</v>
      </c>
      <c r="T27" t="str" cm="1">
        <f t="array" ref="T27">_xlfn.IFS(Table2[[#This Row],[Efficiency%]]=100%,"perfect",Table2[[#This Row],[Efficiency%]]&gt;100%,"over performed",Table2[[#This Row],[Efficiency%]]&lt;100%,"under performed")</f>
        <v>over performed</v>
      </c>
    </row>
    <row r="28" spans="1:20" x14ac:dyDescent="0.3">
      <c r="A28" t="s">
        <v>35</v>
      </c>
      <c r="B28" t="s">
        <v>36</v>
      </c>
      <c r="C28" t="s">
        <v>19</v>
      </c>
      <c r="D28" t="s">
        <v>34</v>
      </c>
      <c r="E28" t="s">
        <v>21</v>
      </c>
      <c r="F28" t="s">
        <v>22</v>
      </c>
      <c r="G28" s="1">
        <v>43862</v>
      </c>
      <c r="H28" s="1">
        <v>44196</v>
      </c>
      <c r="I28" s="4">
        <v>100</v>
      </c>
      <c r="J28" s="4">
        <v>1510</v>
      </c>
      <c r="K28" s="4">
        <v>1561.5</v>
      </c>
      <c r="L28" s="5">
        <v>151000</v>
      </c>
      <c r="M28" s="5">
        <v>156150</v>
      </c>
      <c r="N28" s="4">
        <v>59</v>
      </c>
      <c r="O28" s="5">
        <v>5143</v>
      </c>
      <c r="P28" s="4">
        <v>51.5</v>
      </c>
      <c r="Q28" s="5">
        <v>5150</v>
      </c>
      <c r="R28" s="6">
        <f>Table2[[#This Row],[Wroked Hours ]]/Table2[[#This Row],[PLANNED Hours ]]</f>
        <v>1.0341059602649008</v>
      </c>
      <c r="S28" s="6">
        <f>Table2[[#This Row],[Amount Earned ]]/Table2[[#This Row],[Allocated Budget ]]</f>
        <v>1.0341059602649008</v>
      </c>
      <c r="T28" t="str" cm="1">
        <f t="array" ref="T28">_xlfn.IFS(Table2[[#This Row],[Efficiency%]]=100%,"perfect",Table2[[#This Row],[Efficiency%]]&gt;100%,"over performed",Table2[[#This Row],[Efficiency%]]&lt;100%,"under performed")</f>
        <v>over performed</v>
      </c>
    </row>
    <row r="29" spans="1:20" x14ac:dyDescent="0.3">
      <c r="A29" t="s">
        <v>37</v>
      </c>
      <c r="B29" t="s">
        <v>38</v>
      </c>
      <c r="C29" t="s">
        <v>19</v>
      </c>
      <c r="D29" t="s">
        <v>31</v>
      </c>
      <c r="E29" t="s">
        <v>26</v>
      </c>
      <c r="F29" t="s">
        <v>22</v>
      </c>
      <c r="G29" s="1">
        <v>43862</v>
      </c>
      <c r="H29" s="1">
        <v>44196</v>
      </c>
      <c r="I29" s="4">
        <v>75</v>
      </c>
      <c r="J29" s="4">
        <v>1360</v>
      </c>
      <c r="K29" s="4">
        <v>1331.5</v>
      </c>
      <c r="L29" s="5">
        <v>102000</v>
      </c>
      <c r="M29" s="5">
        <v>99862.5</v>
      </c>
      <c r="N29" s="4">
        <v>28.5</v>
      </c>
      <c r="O29" s="5">
        <v>2137.5</v>
      </c>
      <c r="P29" s="4">
        <v>2</v>
      </c>
      <c r="Q29" s="5">
        <v>3201</v>
      </c>
      <c r="R29" s="6">
        <f>Table2[[#This Row],[Wroked Hours ]]/Table2[[#This Row],[PLANNED Hours ]]</f>
        <v>0.97904411764705879</v>
      </c>
      <c r="S29" s="6">
        <f>Table2[[#This Row],[Amount Earned ]]/Table2[[#This Row],[Allocated Budget ]]</f>
        <v>0.97904411764705879</v>
      </c>
      <c r="T29" t="str" cm="1">
        <f t="array" ref="T29">_xlfn.IFS(Table2[[#This Row],[Efficiency%]]=100%,"perfect",Table2[[#This Row],[Efficiency%]]&gt;100%,"over performed",Table2[[#This Row],[Efficiency%]]&lt;100%,"under performed")</f>
        <v>under performed</v>
      </c>
    </row>
    <row r="30" spans="1:20" x14ac:dyDescent="0.3">
      <c r="A30" t="s">
        <v>39</v>
      </c>
      <c r="B30" t="s">
        <v>40</v>
      </c>
      <c r="C30" t="s">
        <v>19</v>
      </c>
      <c r="D30" t="s">
        <v>34</v>
      </c>
      <c r="E30" t="s">
        <v>26</v>
      </c>
      <c r="F30" t="s">
        <v>22</v>
      </c>
      <c r="G30" s="1">
        <v>43862</v>
      </c>
      <c r="H30" s="1">
        <v>44196</v>
      </c>
      <c r="I30" s="4">
        <v>75</v>
      </c>
      <c r="J30" s="4">
        <v>1393.2</v>
      </c>
      <c r="K30" s="4">
        <v>1624.25</v>
      </c>
      <c r="L30" s="5">
        <v>104490</v>
      </c>
      <c r="M30" s="5">
        <v>121818.75</v>
      </c>
      <c r="N30" s="4">
        <v>29.5</v>
      </c>
      <c r="O30" s="5">
        <v>6840</v>
      </c>
      <c r="P30" s="4">
        <v>231.05</v>
      </c>
      <c r="Q30" s="5">
        <v>17328.75</v>
      </c>
      <c r="R30" s="6">
        <f>Table2[[#This Row],[Wroked Hours ]]/Table2[[#This Row],[PLANNED Hours ]]</f>
        <v>1.1658412288257249</v>
      </c>
      <c r="S30" s="6">
        <f>Table2[[#This Row],[Amount Earned ]]/Table2[[#This Row],[Allocated Budget ]]</f>
        <v>1.1658412288257249</v>
      </c>
      <c r="T30" t="str" cm="1">
        <f t="array" ref="T30">_xlfn.IFS(Table2[[#This Row],[Efficiency%]]=100%,"perfect",Table2[[#This Row],[Efficiency%]]&gt;100%,"over performed",Table2[[#This Row],[Efficiency%]]&lt;100%,"under performed")</f>
        <v>over performed</v>
      </c>
    </row>
    <row r="31" spans="1:20" x14ac:dyDescent="0.3">
      <c r="A31" t="s">
        <v>41</v>
      </c>
      <c r="B31" t="s">
        <v>42</v>
      </c>
      <c r="C31" t="s">
        <v>19</v>
      </c>
      <c r="D31" t="s">
        <v>43</v>
      </c>
      <c r="E31" t="s">
        <v>21</v>
      </c>
      <c r="F31" t="s">
        <v>22</v>
      </c>
      <c r="G31" s="1">
        <v>43862</v>
      </c>
      <c r="H31" s="1">
        <v>44196</v>
      </c>
      <c r="I31" s="4">
        <v>75</v>
      </c>
      <c r="J31" s="4">
        <v>1391.3</v>
      </c>
      <c r="K31" s="4">
        <v>1573</v>
      </c>
      <c r="L31" s="5">
        <v>104347.5</v>
      </c>
      <c r="M31" s="5">
        <v>117975</v>
      </c>
      <c r="N31" s="4">
        <v>30.5</v>
      </c>
      <c r="O31" s="5">
        <v>1082</v>
      </c>
      <c r="P31" s="4">
        <v>181.7</v>
      </c>
      <c r="Q31" s="5">
        <v>13627.5</v>
      </c>
      <c r="R31" s="6">
        <f>Table2[[#This Row],[Wroked Hours ]]/Table2[[#This Row],[PLANNED Hours ]]</f>
        <v>1.1305972831165099</v>
      </c>
      <c r="S31" s="6">
        <f>Table2[[#This Row],[Amount Earned ]]/Table2[[#This Row],[Allocated Budget ]]</f>
        <v>1.1305972831165096</v>
      </c>
      <c r="T31" t="str" cm="1">
        <f t="array" ref="T31">_xlfn.IFS(Table2[[#This Row],[Efficiency%]]=100%,"perfect",Table2[[#This Row],[Efficiency%]]&gt;100%,"over performed",Table2[[#This Row],[Efficiency%]]&lt;100%,"under performed")</f>
        <v>over performed</v>
      </c>
    </row>
    <row r="32" spans="1:20" x14ac:dyDescent="0.3">
      <c r="A32" t="s">
        <v>44</v>
      </c>
      <c r="B32" t="s">
        <v>45</v>
      </c>
      <c r="C32" t="s">
        <v>46</v>
      </c>
      <c r="D32" t="s">
        <v>47</v>
      </c>
      <c r="E32" t="s">
        <v>26</v>
      </c>
      <c r="F32" t="s">
        <v>48</v>
      </c>
      <c r="G32" s="1">
        <v>43862</v>
      </c>
      <c r="H32" s="1">
        <v>44196</v>
      </c>
      <c r="I32" s="4">
        <v>75</v>
      </c>
      <c r="J32" s="4">
        <v>1265</v>
      </c>
      <c r="K32" s="4">
        <v>1330</v>
      </c>
      <c r="L32" s="5">
        <v>94875</v>
      </c>
      <c r="M32" s="5">
        <v>99750</v>
      </c>
      <c r="N32" s="4">
        <v>31.5</v>
      </c>
      <c r="O32" s="5">
        <v>2767</v>
      </c>
      <c r="P32" s="4">
        <v>65</v>
      </c>
      <c r="Q32" s="5">
        <v>4875</v>
      </c>
      <c r="R32" s="6">
        <f>Table2[[#This Row],[Wroked Hours ]]/Table2[[#This Row],[PLANNED Hours ]]</f>
        <v>1.0513833992094861</v>
      </c>
      <c r="S32" s="6">
        <f>Table2[[#This Row],[Amount Earned ]]/Table2[[#This Row],[Allocated Budget ]]</f>
        <v>1.0513833992094861</v>
      </c>
      <c r="T32" t="str" cm="1">
        <f t="array" ref="T32">_xlfn.IFS(Table2[[#This Row],[Efficiency%]]=100%,"perfect",Table2[[#This Row],[Efficiency%]]&gt;100%,"over performed",Table2[[#This Row],[Efficiency%]]&lt;100%,"under performed")</f>
        <v>over performed</v>
      </c>
    </row>
    <row r="33" spans="1:20" x14ac:dyDescent="0.3">
      <c r="A33" t="s">
        <v>49</v>
      </c>
      <c r="B33" t="s">
        <v>50</v>
      </c>
      <c r="C33" t="s">
        <v>19</v>
      </c>
      <c r="D33" t="s">
        <v>51</v>
      </c>
      <c r="E33" t="s">
        <v>21</v>
      </c>
      <c r="F33" t="s">
        <v>22</v>
      </c>
      <c r="G33" s="1">
        <v>43862</v>
      </c>
      <c r="H33" s="1">
        <v>44196</v>
      </c>
      <c r="I33" s="4">
        <v>75</v>
      </c>
      <c r="J33" s="4">
        <v>1257</v>
      </c>
      <c r="K33" s="4">
        <v>1200</v>
      </c>
      <c r="L33" s="5">
        <v>94275</v>
      </c>
      <c r="M33" s="5">
        <v>90000</v>
      </c>
      <c r="N33" s="4">
        <v>57</v>
      </c>
      <c r="O33" s="5">
        <v>4275</v>
      </c>
      <c r="P33" s="4">
        <v>2</v>
      </c>
      <c r="Q33" s="5">
        <v>16912</v>
      </c>
      <c r="R33" s="6">
        <f>Table2[[#This Row],[Wroked Hours ]]/Table2[[#This Row],[PLANNED Hours ]]</f>
        <v>0.95465393794749398</v>
      </c>
      <c r="S33" s="6">
        <f>Table2[[#This Row],[Amount Earned ]]/Table2[[#This Row],[Allocated Budget ]]</f>
        <v>0.95465393794749398</v>
      </c>
      <c r="T33" t="str" cm="1">
        <f t="array" ref="T33">_xlfn.IFS(Table2[[#This Row],[Efficiency%]]=100%,"perfect",Table2[[#This Row],[Efficiency%]]&gt;100%,"over performed",Table2[[#This Row],[Efficiency%]]&lt;100%,"under performed")</f>
        <v>under performed</v>
      </c>
    </row>
    <row r="34" spans="1:20" x14ac:dyDescent="0.3">
      <c r="A34" t="s">
        <v>52</v>
      </c>
      <c r="B34" t="s">
        <v>53</v>
      </c>
      <c r="C34" t="s">
        <v>19</v>
      </c>
      <c r="D34" t="s">
        <v>34</v>
      </c>
      <c r="E34" t="s">
        <v>26</v>
      </c>
      <c r="F34" t="s">
        <v>22</v>
      </c>
      <c r="G34" s="1">
        <v>43862</v>
      </c>
      <c r="H34" s="1">
        <v>44196</v>
      </c>
      <c r="I34" s="4">
        <v>75</v>
      </c>
      <c r="J34" s="4">
        <v>1473.5</v>
      </c>
      <c r="K34" s="4">
        <v>1424.5</v>
      </c>
      <c r="L34" s="5">
        <v>110512.5</v>
      </c>
      <c r="M34" s="5">
        <v>106837.5</v>
      </c>
      <c r="N34" s="4">
        <v>49</v>
      </c>
      <c r="O34" s="5">
        <v>3675</v>
      </c>
      <c r="P34" s="4">
        <v>2</v>
      </c>
      <c r="Q34" s="5">
        <v>1510</v>
      </c>
      <c r="R34" s="6">
        <f>Table2[[#This Row],[Wroked Hours ]]/Table2[[#This Row],[PLANNED Hours ]]</f>
        <v>0.9667458432304038</v>
      </c>
      <c r="S34" s="6">
        <f>Table2[[#This Row],[Amount Earned ]]/Table2[[#This Row],[Allocated Budget ]]</f>
        <v>0.9667458432304038</v>
      </c>
      <c r="T34" t="str" cm="1">
        <f t="array" ref="T34">_xlfn.IFS(Table2[[#This Row],[Efficiency%]]=100%,"perfect",Table2[[#This Row],[Efficiency%]]&gt;100%,"over performed",Table2[[#This Row],[Efficiency%]]&lt;100%,"under performed")</f>
        <v>under performed</v>
      </c>
    </row>
    <row r="35" spans="1:20" x14ac:dyDescent="0.3">
      <c r="A35" t="s">
        <v>54</v>
      </c>
      <c r="B35" t="s">
        <v>55</v>
      </c>
      <c r="C35" t="s">
        <v>19</v>
      </c>
      <c r="D35" t="s">
        <v>20</v>
      </c>
      <c r="E35" t="s">
        <v>26</v>
      </c>
      <c r="F35" t="s">
        <v>22</v>
      </c>
      <c r="G35" s="1">
        <v>43862</v>
      </c>
      <c r="H35" s="1">
        <v>44196</v>
      </c>
      <c r="I35" s="4">
        <v>100</v>
      </c>
      <c r="J35" s="4">
        <v>1476.8</v>
      </c>
      <c r="K35" s="4">
        <v>1437.75</v>
      </c>
      <c r="L35" s="5">
        <v>147680</v>
      </c>
      <c r="M35" s="5">
        <v>143775</v>
      </c>
      <c r="N35" s="4">
        <v>39.049999999999997</v>
      </c>
      <c r="O35" s="5">
        <v>3905</v>
      </c>
      <c r="P35" s="4">
        <v>2</v>
      </c>
      <c r="Q35" s="5">
        <v>12308</v>
      </c>
      <c r="R35" s="6">
        <f>Table2[[#This Row],[Wroked Hours ]]/Table2[[#This Row],[PLANNED Hours ]]</f>
        <v>0.97355769230769229</v>
      </c>
      <c r="S35" s="6">
        <f>Table2[[#This Row],[Amount Earned ]]/Table2[[#This Row],[Allocated Budget ]]</f>
        <v>0.97355769230769229</v>
      </c>
      <c r="T35" t="str" cm="1">
        <f t="array" ref="T35">_xlfn.IFS(Table2[[#This Row],[Efficiency%]]=100%,"perfect",Table2[[#This Row],[Efficiency%]]&gt;100%,"over performed",Table2[[#This Row],[Efficiency%]]&lt;100%,"under performed")</f>
        <v>under performed</v>
      </c>
    </row>
    <row r="36" spans="1:20" x14ac:dyDescent="0.3">
      <c r="A36" t="s">
        <v>56</v>
      </c>
      <c r="B36" t="s">
        <v>57</v>
      </c>
      <c r="C36" t="s">
        <v>19</v>
      </c>
      <c r="D36" t="s">
        <v>34</v>
      </c>
      <c r="E36" t="s">
        <v>21</v>
      </c>
      <c r="F36" t="s">
        <v>22</v>
      </c>
      <c r="G36" s="1">
        <v>43862</v>
      </c>
      <c r="H36" s="1">
        <v>44196</v>
      </c>
      <c r="I36" s="4">
        <v>100</v>
      </c>
      <c r="J36" s="4">
        <v>1398</v>
      </c>
      <c r="K36" s="4">
        <v>1502.5</v>
      </c>
      <c r="L36" s="5">
        <v>139800</v>
      </c>
      <c r="M36" s="5">
        <v>150250</v>
      </c>
      <c r="N36" s="4">
        <v>40.049999999999997</v>
      </c>
      <c r="O36" s="5">
        <v>5570</v>
      </c>
      <c r="P36" s="4">
        <v>104.5</v>
      </c>
      <c r="Q36" s="5">
        <v>10450</v>
      </c>
      <c r="R36" s="6">
        <f>Table2[[#This Row],[Wroked Hours ]]/Table2[[#This Row],[PLANNED Hours ]]</f>
        <v>1.0747496423462088</v>
      </c>
      <c r="S36" s="6">
        <f>Table2[[#This Row],[Amount Earned ]]/Table2[[#This Row],[Allocated Budget ]]</f>
        <v>1.0747496423462088</v>
      </c>
      <c r="T36" t="str" cm="1">
        <f t="array" ref="T36">_xlfn.IFS(Table2[[#This Row],[Efficiency%]]=100%,"perfect",Table2[[#This Row],[Efficiency%]]&gt;100%,"over performed",Table2[[#This Row],[Efficiency%]]&lt;100%,"under performed")</f>
        <v>over performed</v>
      </c>
    </row>
    <row r="37" spans="1:20" x14ac:dyDescent="0.3">
      <c r="A37" t="s">
        <v>58</v>
      </c>
      <c r="B37" t="s">
        <v>59</v>
      </c>
      <c r="C37" t="s">
        <v>19</v>
      </c>
      <c r="D37" t="s">
        <v>20</v>
      </c>
      <c r="E37" t="s">
        <v>26</v>
      </c>
      <c r="F37" t="s">
        <v>22</v>
      </c>
      <c r="G37" s="1">
        <v>43862</v>
      </c>
      <c r="H37" s="1">
        <v>44196</v>
      </c>
      <c r="I37" s="4">
        <v>80</v>
      </c>
      <c r="J37" s="4">
        <v>1453.1</v>
      </c>
      <c r="K37" s="4">
        <v>1444</v>
      </c>
      <c r="L37" s="5">
        <v>116248</v>
      </c>
      <c r="M37" s="5">
        <v>115520</v>
      </c>
      <c r="N37" s="4">
        <v>9.0999999999999108</v>
      </c>
      <c r="O37" s="5">
        <v>727.99999999999295</v>
      </c>
      <c r="P37" s="4">
        <v>2</v>
      </c>
      <c r="Q37" s="5">
        <v>14644</v>
      </c>
      <c r="R37" s="6">
        <f>Table2[[#This Row],[Wroked Hours ]]/Table2[[#This Row],[PLANNED Hours ]]</f>
        <v>0.99373752666712556</v>
      </c>
      <c r="S37" s="6">
        <f>Table2[[#This Row],[Amount Earned ]]/Table2[[#This Row],[Allocated Budget ]]</f>
        <v>0.99373752666712545</v>
      </c>
      <c r="T37" t="str" cm="1">
        <f t="array" ref="T37">_xlfn.IFS(Table2[[#This Row],[Efficiency%]]=100%,"perfect",Table2[[#This Row],[Efficiency%]]&gt;100%,"over performed",Table2[[#This Row],[Efficiency%]]&lt;100%,"under performed")</f>
        <v>under performed</v>
      </c>
    </row>
    <row r="38" spans="1:20" x14ac:dyDescent="0.3">
      <c r="A38" t="s">
        <v>60</v>
      </c>
      <c r="B38" t="s">
        <v>61</v>
      </c>
      <c r="C38" t="s">
        <v>46</v>
      </c>
      <c r="D38" t="s">
        <v>62</v>
      </c>
      <c r="E38" t="s">
        <v>21</v>
      </c>
      <c r="F38" t="s">
        <v>48</v>
      </c>
      <c r="G38" s="1">
        <v>43862</v>
      </c>
      <c r="H38" s="1">
        <v>44196</v>
      </c>
      <c r="I38" s="4">
        <v>50</v>
      </c>
      <c r="J38" s="4">
        <v>1427</v>
      </c>
      <c r="K38" s="4">
        <v>1556.5</v>
      </c>
      <c r="L38" s="5">
        <v>71350</v>
      </c>
      <c r="M38" s="5">
        <v>77825</v>
      </c>
      <c r="N38" s="4">
        <v>10.099999999999911</v>
      </c>
      <c r="O38" s="5">
        <v>4846</v>
      </c>
      <c r="P38" s="4">
        <v>129.5</v>
      </c>
      <c r="Q38" s="5">
        <v>6475</v>
      </c>
      <c r="R38" s="6">
        <f>Table2[[#This Row],[Wroked Hours ]]/Table2[[#This Row],[PLANNED Hours ]]</f>
        <v>1.090749824807288</v>
      </c>
      <c r="S38" s="6">
        <f>Table2[[#This Row],[Amount Earned ]]/Table2[[#This Row],[Allocated Budget ]]</f>
        <v>1.090749824807288</v>
      </c>
      <c r="T38" t="str" cm="1">
        <f t="array" ref="T38">_xlfn.IFS(Table2[[#This Row],[Efficiency%]]=100%,"perfect",Table2[[#This Row],[Efficiency%]]&gt;100%,"over performed",Table2[[#This Row],[Efficiency%]]&lt;100%,"under performed")</f>
        <v>over performed</v>
      </c>
    </row>
    <row r="39" spans="1:20" x14ac:dyDescent="0.3">
      <c r="A39" t="s">
        <v>63</v>
      </c>
      <c r="B39" t="s">
        <v>64</v>
      </c>
      <c r="C39" t="s">
        <v>46</v>
      </c>
      <c r="D39" t="s">
        <v>47</v>
      </c>
      <c r="E39" t="s">
        <v>26</v>
      </c>
      <c r="F39" t="s">
        <v>48</v>
      </c>
      <c r="G39" s="1">
        <v>43862</v>
      </c>
      <c r="H39" s="1">
        <v>44196</v>
      </c>
      <c r="I39" s="4">
        <v>50</v>
      </c>
      <c r="J39" s="4">
        <v>1235</v>
      </c>
      <c r="K39" s="4">
        <v>1213</v>
      </c>
      <c r="L39" s="5">
        <v>61750</v>
      </c>
      <c r="M39" s="5">
        <v>60650</v>
      </c>
      <c r="N39" s="4">
        <v>22</v>
      </c>
      <c r="O39" s="5">
        <v>1100</v>
      </c>
      <c r="P39" s="4">
        <v>2</v>
      </c>
      <c r="Q39" s="5">
        <v>18497</v>
      </c>
      <c r="R39" s="6">
        <f>Table2[[#This Row],[Wroked Hours ]]/Table2[[#This Row],[PLANNED Hours ]]</f>
        <v>0.98218623481781375</v>
      </c>
      <c r="S39" s="6">
        <f>Table2[[#This Row],[Amount Earned ]]/Table2[[#This Row],[Allocated Budget ]]</f>
        <v>0.98218623481781375</v>
      </c>
      <c r="T39" t="str" cm="1">
        <f t="array" ref="T39">_xlfn.IFS(Table2[[#This Row],[Efficiency%]]=100%,"perfect",Table2[[#This Row],[Efficiency%]]&gt;100%,"over performed",Table2[[#This Row],[Efficiency%]]&lt;100%,"under performed")</f>
        <v>under performed</v>
      </c>
    </row>
    <row r="40" spans="1:20" x14ac:dyDescent="0.3">
      <c r="A40" t="s">
        <v>65</v>
      </c>
      <c r="B40" t="s">
        <v>66</v>
      </c>
      <c r="C40" t="s">
        <v>19</v>
      </c>
      <c r="D40" t="s">
        <v>67</v>
      </c>
      <c r="E40" t="s">
        <v>21</v>
      </c>
      <c r="F40" t="s">
        <v>22</v>
      </c>
      <c r="G40" s="1">
        <v>43862</v>
      </c>
      <c r="H40" s="1">
        <v>44196</v>
      </c>
      <c r="I40" s="4">
        <v>100</v>
      </c>
      <c r="J40" s="4">
        <v>1384</v>
      </c>
      <c r="K40" s="4">
        <v>1594</v>
      </c>
      <c r="L40" s="5">
        <v>138400</v>
      </c>
      <c r="M40" s="5">
        <v>159400</v>
      </c>
      <c r="N40" s="4">
        <v>23</v>
      </c>
      <c r="O40" s="5">
        <v>3726</v>
      </c>
      <c r="P40" s="4">
        <v>210</v>
      </c>
      <c r="Q40" s="5">
        <v>21000</v>
      </c>
      <c r="R40" s="6">
        <f>Table2[[#This Row],[Wroked Hours ]]/Table2[[#This Row],[PLANNED Hours ]]</f>
        <v>1.1517341040462428</v>
      </c>
      <c r="S40" s="6">
        <f>Table2[[#This Row],[Amount Earned ]]/Table2[[#This Row],[Allocated Budget ]]</f>
        <v>1.1517341040462428</v>
      </c>
      <c r="T40" t="str" cm="1">
        <f t="array" ref="T40">_xlfn.IFS(Table2[[#This Row],[Efficiency%]]=100%,"perfect",Table2[[#This Row],[Efficiency%]]&gt;100%,"over performed",Table2[[#This Row],[Efficiency%]]&lt;100%,"under performed")</f>
        <v>over performed</v>
      </c>
    </row>
    <row r="41" spans="1:20" x14ac:dyDescent="0.3">
      <c r="A41" t="s">
        <v>68</v>
      </c>
      <c r="B41" t="s">
        <v>69</v>
      </c>
      <c r="C41" t="s">
        <v>46</v>
      </c>
      <c r="D41" t="s">
        <v>20</v>
      </c>
      <c r="E41" t="s">
        <v>26</v>
      </c>
      <c r="F41" t="s">
        <v>48</v>
      </c>
      <c r="G41" s="1">
        <v>43862</v>
      </c>
      <c r="H41" s="1">
        <v>44196</v>
      </c>
      <c r="I41" s="4">
        <v>85</v>
      </c>
      <c r="J41" s="4">
        <v>1194</v>
      </c>
      <c r="K41" s="4">
        <v>1319</v>
      </c>
      <c r="L41" s="5">
        <v>101490</v>
      </c>
      <c r="M41" s="5">
        <v>112115</v>
      </c>
      <c r="N41" s="4">
        <v>24</v>
      </c>
      <c r="O41" s="5">
        <v>7975</v>
      </c>
      <c r="P41" s="4">
        <v>125</v>
      </c>
      <c r="Q41" s="5">
        <v>10625</v>
      </c>
      <c r="R41" s="6">
        <f>Table2[[#This Row],[Wroked Hours ]]/Table2[[#This Row],[PLANNED Hours ]]</f>
        <v>1.1046901172529313</v>
      </c>
      <c r="S41" s="6">
        <f>Table2[[#This Row],[Amount Earned ]]/Table2[[#This Row],[Allocated Budget ]]</f>
        <v>1.1046901172529313</v>
      </c>
      <c r="T41" t="str" cm="1">
        <f t="array" ref="T41">_xlfn.IFS(Table2[[#This Row],[Efficiency%]]=100%,"perfect",Table2[[#This Row],[Efficiency%]]&gt;100%,"over performed",Table2[[#This Row],[Efficiency%]]&lt;100%,"under performed")</f>
        <v>over performed</v>
      </c>
    </row>
    <row r="42" spans="1:20" x14ac:dyDescent="0.3">
      <c r="A42" t="s">
        <v>70</v>
      </c>
      <c r="B42" t="s">
        <v>71</v>
      </c>
      <c r="C42" t="s">
        <v>72</v>
      </c>
      <c r="D42" t="s">
        <v>62</v>
      </c>
      <c r="E42" t="s">
        <v>21</v>
      </c>
      <c r="F42" t="s">
        <v>73</v>
      </c>
      <c r="G42" s="1">
        <v>43862</v>
      </c>
      <c r="H42" s="1">
        <v>44196</v>
      </c>
      <c r="I42" s="4">
        <v>80</v>
      </c>
      <c r="J42" s="4">
        <v>1365</v>
      </c>
      <c r="K42" s="4">
        <v>1607.25</v>
      </c>
      <c r="L42" s="5">
        <v>109200</v>
      </c>
      <c r="M42" s="5">
        <v>128580</v>
      </c>
      <c r="N42" s="4">
        <v>25</v>
      </c>
      <c r="O42" s="5">
        <v>5744</v>
      </c>
      <c r="P42" s="4">
        <v>242.25</v>
      </c>
      <c r="Q42" s="5">
        <v>19380</v>
      </c>
      <c r="R42" s="6">
        <f>Table2[[#This Row],[Wroked Hours ]]/Table2[[#This Row],[PLANNED Hours ]]</f>
        <v>1.1774725274725275</v>
      </c>
      <c r="S42" s="6">
        <f>Table2[[#This Row],[Amount Earned ]]/Table2[[#This Row],[Allocated Budget ]]</f>
        <v>1.1774725274725275</v>
      </c>
      <c r="T42" t="str" cm="1">
        <f t="array" ref="T42">_xlfn.IFS(Table2[[#This Row],[Efficiency%]]=100%,"perfect",Table2[[#This Row],[Efficiency%]]&gt;100%,"over performed",Table2[[#This Row],[Efficiency%]]&lt;100%,"under performed")</f>
        <v>over performed</v>
      </c>
    </row>
    <row r="43" spans="1:20" x14ac:dyDescent="0.3">
      <c r="A43" t="s">
        <v>74</v>
      </c>
      <c r="B43" t="s">
        <v>75</v>
      </c>
      <c r="C43" t="s">
        <v>72</v>
      </c>
      <c r="D43" t="s">
        <v>43</v>
      </c>
      <c r="E43" t="s">
        <v>21</v>
      </c>
      <c r="F43" t="s">
        <v>73</v>
      </c>
      <c r="G43" s="1">
        <v>43862</v>
      </c>
      <c r="H43" s="1">
        <v>44196</v>
      </c>
      <c r="I43" s="4">
        <v>75</v>
      </c>
      <c r="J43" s="4">
        <v>1394.6</v>
      </c>
      <c r="K43" s="4">
        <v>1573.25</v>
      </c>
      <c r="L43" s="5">
        <v>104595</v>
      </c>
      <c r="M43" s="5">
        <v>117993.75</v>
      </c>
      <c r="N43" s="4">
        <v>26</v>
      </c>
      <c r="O43" s="5">
        <v>6373</v>
      </c>
      <c r="P43" s="4">
        <v>178.65</v>
      </c>
      <c r="Q43" s="5">
        <v>13398.75</v>
      </c>
      <c r="R43" s="6">
        <f>Table2[[#This Row],[Wroked Hours ]]/Table2[[#This Row],[PLANNED Hours ]]</f>
        <v>1.1281012476695826</v>
      </c>
      <c r="S43" s="6">
        <f>Table2[[#This Row],[Amount Earned ]]/Table2[[#This Row],[Allocated Budget ]]</f>
        <v>1.1281012476695826</v>
      </c>
      <c r="T43" t="str" cm="1">
        <f t="array" ref="T43">_xlfn.IFS(Table2[[#This Row],[Efficiency%]]=100%,"perfect",Table2[[#This Row],[Efficiency%]]&gt;100%,"over performed",Table2[[#This Row],[Efficiency%]]&lt;100%,"under performed")</f>
        <v>over performed</v>
      </c>
    </row>
    <row r="44" spans="1:20" x14ac:dyDescent="0.3">
      <c r="A44" t="s">
        <v>17</v>
      </c>
      <c r="B44" t="s">
        <v>18</v>
      </c>
      <c r="C44" t="s">
        <v>19</v>
      </c>
      <c r="D44" t="s">
        <v>20</v>
      </c>
      <c r="E44" t="s">
        <v>21</v>
      </c>
      <c r="F44" t="s">
        <v>22</v>
      </c>
      <c r="G44" s="1">
        <v>43891</v>
      </c>
      <c r="H44" s="1">
        <v>44196</v>
      </c>
      <c r="I44" s="4">
        <v>75</v>
      </c>
      <c r="J44" s="4">
        <v>1397.9</v>
      </c>
      <c r="K44" s="4">
        <v>1573.5</v>
      </c>
      <c r="L44" s="5">
        <v>104842.5</v>
      </c>
      <c r="M44" s="5">
        <v>118012.5</v>
      </c>
      <c r="N44" s="4">
        <v>27</v>
      </c>
      <c r="O44" s="5">
        <v>4503</v>
      </c>
      <c r="P44" s="4">
        <v>175.6</v>
      </c>
      <c r="Q44" s="5">
        <v>13170</v>
      </c>
      <c r="R44" s="6">
        <f>Table2[[#This Row],[Wroked Hours ]]/Table2[[#This Row],[PLANNED Hours ]]</f>
        <v>1.1256169969239573</v>
      </c>
      <c r="S44" s="6">
        <f>Table2[[#This Row],[Amount Earned ]]/Table2[[#This Row],[Allocated Budget ]]</f>
        <v>1.1256169969239573</v>
      </c>
      <c r="T44" t="str" cm="1">
        <f t="array" ref="T44">_xlfn.IFS(Table2[[#This Row],[Efficiency%]]=100%,"perfect",Table2[[#This Row],[Efficiency%]]&gt;100%,"over performed",Table2[[#This Row],[Efficiency%]]&lt;100%,"under performed")</f>
        <v>over performed</v>
      </c>
    </row>
    <row r="45" spans="1:20" x14ac:dyDescent="0.3">
      <c r="A45" t="s">
        <v>23</v>
      </c>
      <c r="B45" t="s">
        <v>24</v>
      </c>
      <c r="C45" t="s">
        <v>19</v>
      </c>
      <c r="D45" t="s">
        <v>25</v>
      </c>
      <c r="E45" t="s">
        <v>26</v>
      </c>
      <c r="F45" t="s">
        <v>22</v>
      </c>
      <c r="G45" s="1">
        <v>43891</v>
      </c>
      <c r="H45" s="1">
        <v>44196</v>
      </c>
      <c r="I45" s="4">
        <v>75</v>
      </c>
      <c r="J45" s="4">
        <v>1362</v>
      </c>
      <c r="K45" s="4">
        <v>1378</v>
      </c>
      <c r="L45" s="5">
        <v>102150</v>
      </c>
      <c r="M45" s="5">
        <v>103350</v>
      </c>
      <c r="N45" s="4">
        <v>28</v>
      </c>
      <c r="O45" s="5">
        <v>2771</v>
      </c>
      <c r="P45" s="4">
        <v>16</v>
      </c>
      <c r="Q45" s="5">
        <v>1200</v>
      </c>
      <c r="R45" s="6">
        <f>Table2[[#This Row],[Wroked Hours ]]/Table2[[#This Row],[PLANNED Hours ]]</f>
        <v>1.011747430249633</v>
      </c>
      <c r="S45" s="6">
        <f>Table2[[#This Row],[Amount Earned ]]/Table2[[#This Row],[Allocated Budget ]]</f>
        <v>1.011747430249633</v>
      </c>
      <c r="T45" t="str" cm="1">
        <f t="array" ref="T45">_xlfn.IFS(Table2[[#This Row],[Efficiency%]]=100%,"perfect",Table2[[#This Row],[Efficiency%]]&gt;100%,"over performed",Table2[[#This Row],[Efficiency%]]&lt;100%,"under performed")</f>
        <v>over performed</v>
      </c>
    </row>
    <row r="46" spans="1:20" x14ac:dyDescent="0.3">
      <c r="A46" t="s">
        <v>27</v>
      </c>
      <c r="B46" t="s">
        <v>28</v>
      </c>
      <c r="C46" t="s">
        <v>19</v>
      </c>
      <c r="D46" t="s">
        <v>25</v>
      </c>
      <c r="E46" t="s">
        <v>21</v>
      </c>
      <c r="F46" t="s">
        <v>22</v>
      </c>
      <c r="G46" s="1">
        <v>43891</v>
      </c>
      <c r="H46" s="1">
        <v>44196</v>
      </c>
      <c r="I46" s="4">
        <v>75</v>
      </c>
      <c r="J46" s="4">
        <v>1346</v>
      </c>
      <c r="K46" s="4">
        <v>1259</v>
      </c>
      <c r="L46" s="5">
        <v>100950</v>
      </c>
      <c r="M46" s="5">
        <v>94425</v>
      </c>
      <c r="N46" s="4">
        <v>87</v>
      </c>
      <c r="O46" s="5">
        <v>6525</v>
      </c>
      <c r="P46" s="4">
        <v>2</v>
      </c>
      <c r="Q46" s="5">
        <v>18519</v>
      </c>
      <c r="R46" s="6">
        <f>Table2[[#This Row],[Wroked Hours ]]/Table2[[#This Row],[PLANNED Hours ]]</f>
        <v>0.93536404160475484</v>
      </c>
      <c r="S46" s="6">
        <f>Table2[[#This Row],[Amount Earned ]]/Table2[[#This Row],[Allocated Budget ]]</f>
        <v>0.93536404160475484</v>
      </c>
      <c r="T46" t="str" cm="1">
        <f t="array" ref="T46">_xlfn.IFS(Table2[[#This Row],[Efficiency%]]=100%,"perfect",Table2[[#This Row],[Efficiency%]]&gt;100%,"over performed",Table2[[#This Row],[Efficiency%]]&lt;100%,"under performed")</f>
        <v>under performed</v>
      </c>
    </row>
    <row r="47" spans="1:20" x14ac:dyDescent="0.3">
      <c r="A47" t="s">
        <v>29</v>
      </c>
      <c r="B47" t="s">
        <v>30</v>
      </c>
      <c r="C47" t="s">
        <v>19</v>
      </c>
      <c r="D47" t="s">
        <v>31</v>
      </c>
      <c r="E47" t="s">
        <v>26</v>
      </c>
      <c r="F47" t="s">
        <v>22</v>
      </c>
      <c r="G47" s="1">
        <v>43891</v>
      </c>
      <c r="H47" s="1">
        <v>44196</v>
      </c>
      <c r="I47" s="4">
        <v>110</v>
      </c>
      <c r="J47" s="4">
        <v>1950</v>
      </c>
      <c r="K47" s="4">
        <v>1893</v>
      </c>
      <c r="L47" s="5">
        <v>214500</v>
      </c>
      <c r="M47" s="5">
        <v>208230</v>
      </c>
      <c r="N47" s="4">
        <v>57</v>
      </c>
      <c r="O47" s="5">
        <v>6270</v>
      </c>
      <c r="P47" s="4">
        <v>2</v>
      </c>
      <c r="Q47" s="5">
        <v>1700</v>
      </c>
      <c r="R47" s="6">
        <f>Table2[[#This Row],[Wroked Hours ]]/Table2[[#This Row],[PLANNED Hours ]]</f>
        <v>0.97076923076923072</v>
      </c>
      <c r="S47" s="6">
        <f>Table2[[#This Row],[Amount Earned ]]/Table2[[#This Row],[Allocated Budget ]]</f>
        <v>0.97076923076923072</v>
      </c>
      <c r="T47" t="str" cm="1">
        <f t="array" ref="T47">_xlfn.IFS(Table2[[#This Row],[Efficiency%]]=100%,"perfect",Table2[[#This Row],[Efficiency%]]&gt;100%,"over performed",Table2[[#This Row],[Efficiency%]]&lt;100%,"under performed")</f>
        <v>under performed</v>
      </c>
    </row>
    <row r="48" spans="1:20" x14ac:dyDescent="0.3">
      <c r="A48" t="s">
        <v>32</v>
      </c>
      <c r="B48" t="s">
        <v>33</v>
      </c>
      <c r="C48" t="s">
        <v>19</v>
      </c>
      <c r="D48" t="s">
        <v>34</v>
      </c>
      <c r="E48" t="s">
        <v>26</v>
      </c>
      <c r="F48" t="s">
        <v>22</v>
      </c>
      <c r="G48" s="1">
        <v>43891</v>
      </c>
      <c r="H48" s="1">
        <v>44196</v>
      </c>
      <c r="I48" s="4">
        <v>100</v>
      </c>
      <c r="J48" s="4">
        <v>1242</v>
      </c>
      <c r="K48" s="4">
        <v>1283.5</v>
      </c>
      <c r="L48" s="5">
        <v>124200</v>
      </c>
      <c r="M48" s="5">
        <v>128350</v>
      </c>
      <c r="N48" s="4">
        <v>58</v>
      </c>
      <c r="O48" s="5">
        <v>3546</v>
      </c>
      <c r="P48" s="4">
        <v>41.5</v>
      </c>
      <c r="Q48" s="5">
        <v>4150</v>
      </c>
      <c r="R48" s="6">
        <f>Table2[[#This Row],[Wroked Hours ]]/Table2[[#This Row],[PLANNED Hours ]]</f>
        <v>1.0334138486312399</v>
      </c>
      <c r="S48" s="6">
        <f>Table2[[#This Row],[Amount Earned ]]/Table2[[#This Row],[Allocated Budget ]]</f>
        <v>1.0334138486312399</v>
      </c>
      <c r="T48" t="str" cm="1">
        <f t="array" ref="T48">_xlfn.IFS(Table2[[#This Row],[Efficiency%]]=100%,"perfect",Table2[[#This Row],[Efficiency%]]&gt;100%,"over performed",Table2[[#This Row],[Efficiency%]]&lt;100%,"under performed")</f>
        <v>over performed</v>
      </c>
    </row>
    <row r="49" spans="1:20" x14ac:dyDescent="0.3">
      <c r="A49" t="s">
        <v>35</v>
      </c>
      <c r="B49" t="s">
        <v>36</v>
      </c>
      <c r="C49" t="s">
        <v>19</v>
      </c>
      <c r="D49" t="s">
        <v>34</v>
      </c>
      <c r="E49" t="s">
        <v>21</v>
      </c>
      <c r="F49" t="s">
        <v>22</v>
      </c>
      <c r="G49" s="1">
        <v>43891</v>
      </c>
      <c r="H49" s="1">
        <v>44196</v>
      </c>
      <c r="I49" s="4">
        <v>100</v>
      </c>
      <c r="J49" s="4">
        <v>1510</v>
      </c>
      <c r="K49" s="4">
        <v>1561.5</v>
      </c>
      <c r="L49" s="5">
        <v>151000</v>
      </c>
      <c r="M49" s="5">
        <v>156150</v>
      </c>
      <c r="N49" s="4">
        <v>59</v>
      </c>
      <c r="O49" s="5">
        <v>7429</v>
      </c>
      <c r="P49" s="4">
        <v>51.5</v>
      </c>
      <c r="Q49" s="5">
        <v>5150</v>
      </c>
      <c r="R49" s="6">
        <f>Table2[[#This Row],[Wroked Hours ]]/Table2[[#This Row],[PLANNED Hours ]]</f>
        <v>1.0341059602649008</v>
      </c>
      <c r="S49" s="6">
        <f>Table2[[#This Row],[Amount Earned ]]/Table2[[#This Row],[Allocated Budget ]]</f>
        <v>1.0341059602649008</v>
      </c>
      <c r="T49" t="str" cm="1">
        <f t="array" ref="T49">_xlfn.IFS(Table2[[#This Row],[Efficiency%]]=100%,"perfect",Table2[[#This Row],[Efficiency%]]&gt;100%,"over performed",Table2[[#This Row],[Efficiency%]]&lt;100%,"under performed")</f>
        <v>over performed</v>
      </c>
    </row>
    <row r="50" spans="1:20" x14ac:dyDescent="0.3">
      <c r="A50" t="s">
        <v>37</v>
      </c>
      <c r="B50" t="s">
        <v>38</v>
      </c>
      <c r="C50" t="s">
        <v>19</v>
      </c>
      <c r="D50" t="s">
        <v>31</v>
      </c>
      <c r="E50" t="s">
        <v>26</v>
      </c>
      <c r="F50" t="s">
        <v>22</v>
      </c>
      <c r="G50" s="1">
        <v>43891</v>
      </c>
      <c r="H50" s="1">
        <v>44196</v>
      </c>
      <c r="I50" s="4">
        <v>75</v>
      </c>
      <c r="J50" s="4">
        <v>1360</v>
      </c>
      <c r="K50" s="4">
        <v>1331.5</v>
      </c>
      <c r="L50" s="5">
        <v>102000</v>
      </c>
      <c r="M50" s="5">
        <v>99862.5</v>
      </c>
      <c r="N50" s="4">
        <v>28.5</v>
      </c>
      <c r="O50" s="5">
        <v>2137.5</v>
      </c>
      <c r="P50" s="4">
        <v>2</v>
      </c>
      <c r="Q50" s="5">
        <v>14050</v>
      </c>
      <c r="R50" s="6">
        <f>Table2[[#This Row],[Wroked Hours ]]/Table2[[#This Row],[PLANNED Hours ]]</f>
        <v>0.97904411764705879</v>
      </c>
      <c r="S50" s="6">
        <f>Table2[[#This Row],[Amount Earned ]]/Table2[[#This Row],[Allocated Budget ]]</f>
        <v>0.97904411764705879</v>
      </c>
      <c r="T50" t="str" cm="1">
        <f t="array" ref="T50">_xlfn.IFS(Table2[[#This Row],[Efficiency%]]=100%,"perfect",Table2[[#This Row],[Efficiency%]]&gt;100%,"over performed",Table2[[#This Row],[Efficiency%]]&lt;100%,"under performed")</f>
        <v>under performed</v>
      </c>
    </row>
    <row r="51" spans="1:20" x14ac:dyDescent="0.3">
      <c r="A51" t="s">
        <v>39</v>
      </c>
      <c r="B51" t="s">
        <v>40</v>
      </c>
      <c r="C51" t="s">
        <v>19</v>
      </c>
      <c r="D51" t="s">
        <v>34</v>
      </c>
      <c r="E51" t="s">
        <v>26</v>
      </c>
      <c r="F51" t="s">
        <v>22</v>
      </c>
      <c r="G51" s="1">
        <v>43891</v>
      </c>
      <c r="H51" s="1">
        <v>44196</v>
      </c>
      <c r="I51" s="4">
        <v>75</v>
      </c>
      <c r="J51" s="4">
        <v>1393.2</v>
      </c>
      <c r="K51" s="4">
        <v>1624.25</v>
      </c>
      <c r="L51" s="5">
        <v>104490</v>
      </c>
      <c r="M51" s="5">
        <v>121818.75</v>
      </c>
      <c r="N51" s="4">
        <v>29.5</v>
      </c>
      <c r="O51" s="5">
        <v>1187</v>
      </c>
      <c r="P51" s="4">
        <v>231.05</v>
      </c>
      <c r="Q51" s="5">
        <v>17328.75</v>
      </c>
      <c r="R51" s="6">
        <f>Table2[[#This Row],[Wroked Hours ]]/Table2[[#This Row],[PLANNED Hours ]]</f>
        <v>1.1658412288257249</v>
      </c>
      <c r="S51" s="6">
        <f>Table2[[#This Row],[Amount Earned ]]/Table2[[#This Row],[Allocated Budget ]]</f>
        <v>1.1658412288257249</v>
      </c>
      <c r="T51" t="str" cm="1">
        <f t="array" ref="T51">_xlfn.IFS(Table2[[#This Row],[Efficiency%]]=100%,"perfect",Table2[[#This Row],[Efficiency%]]&gt;100%,"over performed",Table2[[#This Row],[Efficiency%]]&lt;100%,"under performed")</f>
        <v>over performed</v>
      </c>
    </row>
    <row r="52" spans="1:20" x14ac:dyDescent="0.3">
      <c r="A52" t="s">
        <v>41</v>
      </c>
      <c r="B52" t="s">
        <v>42</v>
      </c>
      <c r="C52" t="s">
        <v>19</v>
      </c>
      <c r="D52" t="s">
        <v>43</v>
      </c>
      <c r="E52" t="s">
        <v>21</v>
      </c>
      <c r="F52" t="s">
        <v>22</v>
      </c>
      <c r="G52" s="1">
        <v>43891</v>
      </c>
      <c r="H52" s="1">
        <v>44196</v>
      </c>
      <c r="I52" s="4">
        <v>75</v>
      </c>
      <c r="J52" s="4">
        <v>1391.3</v>
      </c>
      <c r="K52" s="4">
        <v>1573</v>
      </c>
      <c r="L52" s="5">
        <v>104347.5</v>
      </c>
      <c r="M52" s="5">
        <v>117975</v>
      </c>
      <c r="N52" s="4">
        <v>30.5</v>
      </c>
      <c r="O52" s="5">
        <v>3189</v>
      </c>
      <c r="P52" s="4">
        <v>181.7</v>
      </c>
      <c r="Q52" s="5">
        <v>13627.5</v>
      </c>
      <c r="R52" s="6">
        <f>Table2[[#This Row],[Wroked Hours ]]/Table2[[#This Row],[PLANNED Hours ]]</f>
        <v>1.1305972831165099</v>
      </c>
      <c r="S52" s="6">
        <f>Table2[[#This Row],[Amount Earned ]]/Table2[[#This Row],[Allocated Budget ]]</f>
        <v>1.1305972831165096</v>
      </c>
      <c r="T52" t="str" cm="1">
        <f t="array" ref="T52">_xlfn.IFS(Table2[[#This Row],[Efficiency%]]=100%,"perfect",Table2[[#This Row],[Efficiency%]]&gt;100%,"over performed",Table2[[#This Row],[Efficiency%]]&lt;100%,"under performed")</f>
        <v>over performed</v>
      </c>
    </row>
    <row r="53" spans="1:20" x14ac:dyDescent="0.3">
      <c r="A53" t="s">
        <v>44</v>
      </c>
      <c r="B53" t="s">
        <v>45</v>
      </c>
      <c r="C53" t="s">
        <v>46</v>
      </c>
      <c r="D53" t="s">
        <v>47</v>
      </c>
      <c r="E53" t="s">
        <v>26</v>
      </c>
      <c r="F53" t="s">
        <v>48</v>
      </c>
      <c r="G53" s="1">
        <v>43891</v>
      </c>
      <c r="H53" s="1">
        <v>44196</v>
      </c>
      <c r="I53" s="4">
        <v>75</v>
      </c>
      <c r="J53" s="4">
        <v>1265</v>
      </c>
      <c r="K53" s="4">
        <v>1330</v>
      </c>
      <c r="L53" s="5">
        <v>94875</v>
      </c>
      <c r="M53" s="5">
        <v>99750</v>
      </c>
      <c r="N53" s="4">
        <v>31.5</v>
      </c>
      <c r="O53" s="5">
        <v>5035</v>
      </c>
      <c r="P53" s="4">
        <v>65</v>
      </c>
      <c r="Q53" s="5">
        <v>4875</v>
      </c>
      <c r="R53" s="6">
        <f>Table2[[#This Row],[Wroked Hours ]]/Table2[[#This Row],[PLANNED Hours ]]</f>
        <v>1.0513833992094861</v>
      </c>
      <c r="S53" s="6">
        <f>Table2[[#This Row],[Amount Earned ]]/Table2[[#This Row],[Allocated Budget ]]</f>
        <v>1.0513833992094861</v>
      </c>
      <c r="T53" t="str" cm="1">
        <f t="array" ref="T53">_xlfn.IFS(Table2[[#This Row],[Efficiency%]]=100%,"perfect",Table2[[#This Row],[Efficiency%]]&gt;100%,"over performed",Table2[[#This Row],[Efficiency%]]&lt;100%,"under performed")</f>
        <v>over performed</v>
      </c>
    </row>
    <row r="54" spans="1:20" x14ac:dyDescent="0.3">
      <c r="A54" t="s">
        <v>49</v>
      </c>
      <c r="B54" t="s">
        <v>50</v>
      </c>
      <c r="C54" t="s">
        <v>19</v>
      </c>
      <c r="D54" t="s">
        <v>51</v>
      </c>
      <c r="E54" t="s">
        <v>21</v>
      </c>
      <c r="F54" t="s">
        <v>22</v>
      </c>
      <c r="G54" s="1">
        <v>43891</v>
      </c>
      <c r="H54" s="1">
        <v>44196</v>
      </c>
      <c r="I54" s="4">
        <v>75</v>
      </c>
      <c r="J54" s="4">
        <v>1257</v>
      </c>
      <c r="K54" s="4">
        <v>1200</v>
      </c>
      <c r="L54" s="5">
        <v>94275</v>
      </c>
      <c r="M54" s="5">
        <v>90000</v>
      </c>
      <c r="N54" s="4">
        <v>57</v>
      </c>
      <c r="O54" s="5">
        <v>4275</v>
      </c>
      <c r="P54" s="4">
        <v>2</v>
      </c>
      <c r="Q54" s="5">
        <v>17968</v>
      </c>
      <c r="R54" s="6">
        <f>Table2[[#This Row],[Wroked Hours ]]/Table2[[#This Row],[PLANNED Hours ]]</f>
        <v>0.95465393794749398</v>
      </c>
      <c r="S54" s="6">
        <f>Table2[[#This Row],[Amount Earned ]]/Table2[[#This Row],[Allocated Budget ]]</f>
        <v>0.95465393794749398</v>
      </c>
      <c r="T54" t="str" cm="1">
        <f t="array" ref="T54">_xlfn.IFS(Table2[[#This Row],[Efficiency%]]=100%,"perfect",Table2[[#This Row],[Efficiency%]]&gt;100%,"over performed",Table2[[#This Row],[Efficiency%]]&lt;100%,"under performed")</f>
        <v>under performed</v>
      </c>
    </row>
    <row r="55" spans="1:20" x14ac:dyDescent="0.3">
      <c r="A55" t="s">
        <v>52</v>
      </c>
      <c r="B55" t="s">
        <v>53</v>
      </c>
      <c r="C55" t="s">
        <v>19</v>
      </c>
      <c r="D55" t="s">
        <v>34</v>
      </c>
      <c r="E55" t="s">
        <v>26</v>
      </c>
      <c r="F55" t="s">
        <v>22</v>
      </c>
      <c r="G55" s="1">
        <v>43891</v>
      </c>
      <c r="H55" s="1">
        <v>44196</v>
      </c>
      <c r="I55" s="4">
        <v>75</v>
      </c>
      <c r="J55" s="4">
        <v>1473.5</v>
      </c>
      <c r="K55" s="4">
        <v>1424.5</v>
      </c>
      <c r="L55" s="5">
        <v>110512.5</v>
      </c>
      <c r="M55" s="5">
        <v>106837.5</v>
      </c>
      <c r="N55" s="4">
        <v>49</v>
      </c>
      <c r="O55" s="5">
        <v>3675</v>
      </c>
      <c r="P55" s="4">
        <v>2</v>
      </c>
      <c r="Q55" s="5">
        <v>9307</v>
      </c>
      <c r="R55" s="6">
        <f>Table2[[#This Row],[Wroked Hours ]]/Table2[[#This Row],[PLANNED Hours ]]</f>
        <v>0.9667458432304038</v>
      </c>
      <c r="S55" s="6">
        <f>Table2[[#This Row],[Amount Earned ]]/Table2[[#This Row],[Allocated Budget ]]</f>
        <v>0.9667458432304038</v>
      </c>
      <c r="T55" t="str" cm="1">
        <f t="array" ref="T55">_xlfn.IFS(Table2[[#This Row],[Efficiency%]]=100%,"perfect",Table2[[#This Row],[Efficiency%]]&gt;100%,"over performed",Table2[[#This Row],[Efficiency%]]&lt;100%,"under performed")</f>
        <v>under performed</v>
      </c>
    </row>
    <row r="56" spans="1:20" x14ac:dyDescent="0.3">
      <c r="A56" t="s">
        <v>54</v>
      </c>
      <c r="B56" t="s">
        <v>55</v>
      </c>
      <c r="C56" t="s">
        <v>19</v>
      </c>
      <c r="D56" t="s">
        <v>20</v>
      </c>
      <c r="E56" t="s">
        <v>26</v>
      </c>
      <c r="F56" t="s">
        <v>22</v>
      </c>
      <c r="G56" s="1">
        <v>43891</v>
      </c>
      <c r="H56" s="1">
        <v>44196</v>
      </c>
      <c r="I56" s="4">
        <v>100</v>
      </c>
      <c r="J56" s="4">
        <v>1476.8</v>
      </c>
      <c r="K56" s="4">
        <v>1437.75</v>
      </c>
      <c r="L56" s="5">
        <v>147680</v>
      </c>
      <c r="M56" s="5">
        <v>143775</v>
      </c>
      <c r="N56" s="4">
        <v>39.049999999999997</v>
      </c>
      <c r="O56" s="5">
        <v>3905</v>
      </c>
      <c r="P56" s="4">
        <v>2</v>
      </c>
      <c r="Q56" s="5">
        <v>15179</v>
      </c>
      <c r="R56" s="6">
        <f>Table2[[#This Row],[Wroked Hours ]]/Table2[[#This Row],[PLANNED Hours ]]</f>
        <v>0.97355769230769229</v>
      </c>
      <c r="S56" s="6">
        <f>Table2[[#This Row],[Amount Earned ]]/Table2[[#This Row],[Allocated Budget ]]</f>
        <v>0.97355769230769229</v>
      </c>
      <c r="T56" t="str" cm="1">
        <f t="array" ref="T56">_xlfn.IFS(Table2[[#This Row],[Efficiency%]]=100%,"perfect",Table2[[#This Row],[Efficiency%]]&gt;100%,"over performed",Table2[[#This Row],[Efficiency%]]&lt;100%,"under performed")</f>
        <v>under performed</v>
      </c>
    </row>
    <row r="57" spans="1:20" x14ac:dyDescent="0.3">
      <c r="A57" t="s">
        <v>56</v>
      </c>
      <c r="B57" t="s">
        <v>57</v>
      </c>
      <c r="C57" t="s">
        <v>19</v>
      </c>
      <c r="D57" t="s">
        <v>34</v>
      </c>
      <c r="E57" t="s">
        <v>21</v>
      </c>
      <c r="F57" t="s">
        <v>22</v>
      </c>
      <c r="G57" s="1">
        <v>43891</v>
      </c>
      <c r="H57" s="1">
        <v>44196</v>
      </c>
      <c r="I57" s="4">
        <v>100</v>
      </c>
      <c r="J57" s="4">
        <v>1398</v>
      </c>
      <c r="K57" s="4">
        <v>1502.5</v>
      </c>
      <c r="L57" s="5">
        <v>139800</v>
      </c>
      <c r="M57" s="5">
        <v>150250</v>
      </c>
      <c r="N57" s="4">
        <v>40.049999999999997</v>
      </c>
      <c r="O57" s="5">
        <v>7026</v>
      </c>
      <c r="P57" s="4">
        <v>104.5</v>
      </c>
      <c r="Q57" s="5">
        <v>10450</v>
      </c>
      <c r="R57" s="6">
        <f>Table2[[#This Row],[Wroked Hours ]]/Table2[[#This Row],[PLANNED Hours ]]</f>
        <v>1.0747496423462088</v>
      </c>
      <c r="S57" s="6">
        <f>Table2[[#This Row],[Amount Earned ]]/Table2[[#This Row],[Allocated Budget ]]</f>
        <v>1.0747496423462088</v>
      </c>
      <c r="T57" t="str" cm="1">
        <f t="array" ref="T57">_xlfn.IFS(Table2[[#This Row],[Efficiency%]]=100%,"perfect",Table2[[#This Row],[Efficiency%]]&gt;100%,"over performed",Table2[[#This Row],[Efficiency%]]&lt;100%,"under performed")</f>
        <v>over performed</v>
      </c>
    </row>
    <row r="58" spans="1:20" x14ac:dyDescent="0.3">
      <c r="A58" t="s">
        <v>58</v>
      </c>
      <c r="B58" t="s">
        <v>59</v>
      </c>
      <c r="C58" t="s">
        <v>19</v>
      </c>
      <c r="D58" t="s">
        <v>20</v>
      </c>
      <c r="E58" t="s">
        <v>26</v>
      </c>
      <c r="F58" t="s">
        <v>22</v>
      </c>
      <c r="G58" s="1">
        <v>43891</v>
      </c>
      <c r="H58" s="1">
        <v>44196</v>
      </c>
      <c r="I58" s="4">
        <v>80</v>
      </c>
      <c r="J58" s="4">
        <v>1453.1</v>
      </c>
      <c r="K58" s="4">
        <v>1444</v>
      </c>
      <c r="L58" s="5">
        <v>116248</v>
      </c>
      <c r="M58" s="5">
        <v>115520</v>
      </c>
      <c r="N58" s="4">
        <v>9.0999999999999108</v>
      </c>
      <c r="O58" s="5">
        <v>727.99999999999295</v>
      </c>
      <c r="P58" s="4">
        <v>2</v>
      </c>
      <c r="Q58" s="5">
        <v>3213</v>
      </c>
      <c r="R58" s="6">
        <f>Table2[[#This Row],[Wroked Hours ]]/Table2[[#This Row],[PLANNED Hours ]]</f>
        <v>0.99373752666712556</v>
      </c>
      <c r="S58" s="6">
        <f>Table2[[#This Row],[Amount Earned ]]/Table2[[#This Row],[Allocated Budget ]]</f>
        <v>0.99373752666712545</v>
      </c>
      <c r="T58" t="str" cm="1">
        <f t="array" ref="T58">_xlfn.IFS(Table2[[#This Row],[Efficiency%]]=100%,"perfect",Table2[[#This Row],[Efficiency%]]&gt;100%,"over performed",Table2[[#This Row],[Efficiency%]]&lt;100%,"under performed")</f>
        <v>under performed</v>
      </c>
    </row>
    <row r="59" spans="1:20" x14ac:dyDescent="0.3">
      <c r="A59" t="s">
        <v>60</v>
      </c>
      <c r="B59" t="s">
        <v>61</v>
      </c>
      <c r="C59" t="s">
        <v>46</v>
      </c>
      <c r="D59" t="s">
        <v>62</v>
      </c>
      <c r="E59" t="s">
        <v>21</v>
      </c>
      <c r="F59" t="s">
        <v>48</v>
      </c>
      <c r="G59" s="1">
        <v>43891</v>
      </c>
      <c r="H59" s="1">
        <v>44196</v>
      </c>
      <c r="I59" s="4">
        <v>50</v>
      </c>
      <c r="J59" s="4">
        <v>1427</v>
      </c>
      <c r="K59" s="4">
        <v>1556.5</v>
      </c>
      <c r="L59" s="5">
        <v>71350</v>
      </c>
      <c r="M59" s="5">
        <v>77825</v>
      </c>
      <c r="N59" s="4">
        <v>10.099999999999911</v>
      </c>
      <c r="O59" s="5">
        <v>7283</v>
      </c>
      <c r="P59" s="4">
        <v>129.5</v>
      </c>
      <c r="Q59" s="5">
        <v>6475</v>
      </c>
      <c r="R59" s="6">
        <f>Table2[[#This Row],[Wroked Hours ]]/Table2[[#This Row],[PLANNED Hours ]]</f>
        <v>1.090749824807288</v>
      </c>
      <c r="S59" s="6">
        <f>Table2[[#This Row],[Amount Earned ]]/Table2[[#This Row],[Allocated Budget ]]</f>
        <v>1.090749824807288</v>
      </c>
      <c r="T59" t="str" cm="1">
        <f t="array" ref="T59">_xlfn.IFS(Table2[[#This Row],[Efficiency%]]=100%,"perfect",Table2[[#This Row],[Efficiency%]]&gt;100%,"over performed",Table2[[#This Row],[Efficiency%]]&lt;100%,"under performed")</f>
        <v>over performed</v>
      </c>
    </row>
    <row r="60" spans="1:20" x14ac:dyDescent="0.3">
      <c r="A60" t="s">
        <v>63</v>
      </c>
      <c r="B60" t="s">
        <v>64</v>
      </c>
      <c r="C60" t="s">
        <v>46</v>
      </c>
      <c r="D60" t="s">
        <v>47</v>
      </c>
      <c r="E60" t="s">
        <v>26</v>
      </c>
      <c r="F60" t="s">
        <v>48</v>
      </c>
      <c r="G60" s="1">
        <v>43891</v>
      </c>
      <c r="H60" s="1">
        <v>44196</v>
      </c>
      <c r="I60" s="4">
        <v>50</v>
      </c>
      <c r="J60" s="4">
        <v>1235</v>
      </c>
      <c r="K60" s="4">
        <v>1213</v>
      </c>
      <c r="L60" s="5">
        <v>61750</v>
      </c>
      <c r="M60" s="5">
        <v>60650</v>
      </c>
      <c r="N60" s="4">
        <v>22</v>
      </c>
      <c r="O60" s="5">
        <v>1100</v>
      </c>
      <c r="P60" s="4">
        <v>2</v>
      </c>
      <c r="Q60" s="5">
        <v>2995</v>
      </c>
      <c r="R60" s="6">
        <f>Table2[[#This Row],[Wroked Hours ]]/Table2[[#This Row],[PLANNED Hours ]]</f>
        <v>0.98218623481781375</v>
      </c>
      <c r="S60" s="6">
        <f>Table2[[#This Row],[Amount Earned ]]/Table2[[#This Row],[Allocated Budget ]]</f>
        <v>0.98218623481781375</v>
      </c>
      <c r="T60" t="str" cm="1">
        <f t="array" ref="T60">_xlfn.IFS(Table2[[#This Row],[Efficiency%]]=100%,"perfect",Table2[[#This Row],[Efficiency%]]&gt;100%,"over performed",Table2[[#This Row],[Efficiency%]]&lt;100%,"under performed")</f>
        <v>under performed</v>
      </c>
    </row>
    <row r="61" spans="1:20" x14ac:dyDescent="0.3">
      <c r="A61" t="s">
        <v>65</v>
      </c>
      <c r="B61" t="s">
        <v>66</v>
      </c>
      <c r="C61" t="s">
        <v>19</v>
      </c>
      <c r="D61" t="s">
        <v>67</v>
      </c>
      <c r="E61" t="s">
        <v>21</v>
      </c>
      <c r="F61" t="s">
        <v>22</v>
      </c>
      <c r="G61" s="1">
        <v>43891</v>
      </c>
      <c r="H61" s="1">
        <v>44196</v>
      </c>
      <c r="I61" s="4">
        <v>100</v>
      </c>
      <c r="J61" s="4">
        <v>1384</v>
      </c>
      <c r="K61" s="4">
        <v>1594</v>
      </c>
      <c r="L61" s="5">
        <v>138400</v>
      </c>
      <c r="M61" s="5">
        <v>159400</v>
      </c>
      <c r="N61" s="4">
        <v>23</v>
      </c>
      <c r="O61" s="5">
        <v>1170</v>
      </c>
      <c r="P61" s="4">
        <v>210</v>
      </c>
      <c r="Q61" s="5">
        <v>21000</v>
      </c>
      <c r="R61" s="6">
        <f>Table2[[#This Row],[Wroked Hours ]]/Table2[[#This Row],[PLANNED Hours ]]</f>
        <v>1.1517341040462428</v>
      </c>
      <c r="S61" s="6">
        <f>Table2[[#This Row],[Amount Earned ]]/Table2[[#This Row],[Allocated Budget ]]</f>
        <v>1.1517341040462428</v>
      </c>
      <c r="T61" t="str" cm="1">
        <f t="array" ref="T61">_xlfn.IFS(Table2[[#This Row],[Efficiency%]]=100%,"perfect",Table2[[#This Row],[Efficiency%]]&gt;100%,"over performed",Table2[[#This Row],[Efficiency%]]&lt;100%,"under performed")</f>
        <v>over performed</v>
      </c>
    </row>
    <row r="62" spans="1:20" x14ac:dyDescent="0.3">
      <c r="A62" t="s">
        <v>68</v>
      </c>
      <c r="B62" t="s">
        <v>69</v>
      </c>
      <c r="C62" t="s">
        <v>46</v>
      </c>
      <c r="D62" t="s">
        <v>20</v>
      </c>
      <c r="E62" t="s">
        <v>26</v>
      </c>
      <c r="F62" t="s">
        <v>48</v>
      </c>
      <c r="G62" s="1">
        <v>43891</v>
      </c>
      <c r="H62" s="1">
        <v>44196</v>
      </c>
      <c r="I62" s="4">
        <v>85</v>
      </c>
      <c r="J62" s="4">
        <v>1194</v>
      </c>
      <c r="K62" s="4">
        <v>1319</v>
      </c>
      <c r="L62" s="5">
        <v>101490</v>
      </c>
      <c r="M62" s="5">
        <v>112115</v>
      </c>
      <c r="N62" s="4">
        <v>24</v>
      </c>
      <c r="O62" s="5">
        <v>5945</v>
      </c>
      <c r="P62" s="4">
        <v>125</v>
      </c>
      <c r="Q62" s="5">
        <v>10625</v>
      </c>
      <c r="R62" s="6">
        <f>Table2[[#This Row],[Wroked Hours ]]/Table2[[#This Row],[PLANNED Hours ]]</f>
        <v>1.1046901172529313</v>
      </c>
      <c r="S62" s="6">
        <f>Table2[[#This Row],[Amount Earned ]]/Table2[[#This Row],[Allocated Budget ]]</f>
        <v>1.1046901172529313</v>
      </c>
      <c r="T62" t="str" cm="1">
        <f t="array" ref="T62">_xlfn.IFS(Table2[[#This Row],[Efficiency%]]=100%,"perfect",Table2[[#This Row],[Efficiency%]]&gt;100%,"over performed",Table2[[#This Row],[Efficiency%]]&lt;100%,"under performed")</f>
        <v>over performed</v>
      </c>
    </row>
    <row r="63" spans="1:20" x14ac:dyDescent="0.3">
      <c r="A63" t="s">
        <v>70</v>
      </c>
      <c r="B63" t="s">
        <v>71</v>
      </c>
      <c r="C63" t="s">
        <v>72</v>
      </c>
      <c r="D63" t="s">
        <v>62</v>
      </c>
      <c r="E63" t="s">
        <v>21</v>
      </c>
      <c r="F63" t="s">
        <v>73</v>
      </c>
      <c r="G63" s="1">
        <v>43891</v>
      </c>
      <c r="H63" s="1">
        <v>44196</v>
      </c>
      <c r="I63" s="4">
        <v>80</v>
      </c>
      <c r="J63" s="4">
        <v>1365</v>
      </c>
      <c r="K63" s="4">
        <v>1607.25</v>
      </c>
      <c r="L63" s="5">
        <v>109200</v>
      </c>
      <c r="M63" s="5">
        <v>128580</v>
      </c>
      <c r="N63" s="4">
        <v>25</v>
      </c>
      <c r="O63" s="5">
        <v>1290</v>
      </c>
      <c r="P63" s="4">
        <v>242.25</v>
      </c>
      <c r="Q63" s="5">
        <v>19380</v>
      </c>
      <c r="R63" s="6">
        <f>Table2[[#This Row],[Wroked Hours ]]/Table2[[#This Row],[PLANNED Hours ]]</f>
        <v>1.1774725274725275</v>
      </c>
      <c r="S63" s="6">
        <f>Table2[[#This Row],[Amount Earned ]]/Table2[[#This Row],[Allocated Budget ]]</f>
        <v>1.1774725274725275</v>
      </c>
      <c r="T63" t="str" cm="1">
        <f t="array" ref="T63">_xlfn.IFS(Table2[[#This Row],[Efficiency%]]=100%,"perfect",Table2[[#This Row],[Efficiency%]]&gt;100%,"over performed",Table2[[#This Row],[Efficiency%]]&lt;100%,"under performed")</f>
        <v>over performed</v>
      </c>
    </row>
    <row r="64" spans="1:20" x14ac:dyDescent="0.3">
      <c r="A64" t="s">
        <v>74</v>
      </c>
      <c r="B64" t="s">
        <v>75</v>
      </c>
      <c r="C64" t="s">
        <v>72</v>
      </c>
      <c r="D64" t="s">
        <v>43</v>
      </c>
      <c r="E64" t="s">
        <v>21</v>
      </c>
      <c r="F64" t="s">
        <v>73</v>
      </c>
      <c r="G64" s="1">
        <v>43891</v>
      </c>
      <c r="H64" s="1">
        <v>44196</v>
      </c>
      <c r="I64" s="4">
        <v>75</v>
      </c>
      <c r="J64" s="4">
        <v>1394.6</v>
      </c>
      <c r="K64" s="4">
        <v>1573.25</v>
      </c>
      <c r="L64" s="5">
        <v>104595</v>
      </c>
      <c r="M64" s="5">
        <v>117993.75</v>
      </c>
      <c r="N64" s="4">
        <v>26</v>
      </c>
      <c r="O64" s="5">
        <v>2212</v>
      </c>
      <c r="P64" s="4">
        <v>178.65</v>
      </c>
      <c r="Q64" s="5">
        <v>13398.75</v>
      </c>
      <c r="R64" s="6">
        <f>Table2[[#This Row],[Wroked Hours ]]/Table2[[#This Row],[PLANNED Hours ]]</f>
        <v>1.1281012476695826</v>
      </c>
      <c r="S64" s="6">
        <f>Table2[[#This Row],[Amount Earned ]]/Table2[[#This Row],[Allocated Budget ]]</f>
        <v>1.1281012476695826</v>
      </c>
      <c r="T64" t="str" cm="1">
        <f t="array" ref="T64">_xlfn.IFS(Table2[[#This Row],[Efficiency%]]=100%,"perfect",Table2[[#This Row],[Efficiency%]]&gt;100%,"over performed",Table2[[#This Row],[Efficiency%]]&lt;100%,"under performed")</f>
        <v>over performed</v>
      </c>
    </row>
    <row r="65" spans="1:20" x14ac:dyDescent="0.3">
      <c r="A65" t="s">
        <v>17</v>
      </c>
      <c r="B65" t="s">
        <v>18</v>
      </c>
      <c r="C65" t="s">
        <v>19</v>
      </c>
      <c r="D65" t="s">
        <v>20</v>
      </c>
      <c r="E65" t="s">
        <v>21</v>
      </c>
      <c r="F65" t="s">
        <v>22</v>
      </c>
      <c r="G65" s="1">
        <v>43922</v>
      </c>
      <c r="H65" s="1">
        <v>44196</v>
      </c>
      <c r="I65" s="4">
        <v>75</v>
      </c>
      <c r="J65" s="4">
        <v>1397.9</v>
      </c>
      <c r="K65" s="4">
        <v>1573.5</v>
      </c>
      <c r="L65" s="5">
        <v>104842.5</v>
      </c>
      <c r="M65" s="5">
        <v>118012.5</v>
      </c>
      <c r="N65" s="4">
        <v>27</v>
      </c>
      <c r="O65" s="5">
        <v>8445</v>
      </c>
      <c r="P65" s="4">
        <v>175.6</v>
      </c>
      <c r="Q65" s="5">
        <v>13170</v>
      </c>
      <c r="R65" s="6">
        <f>Table2[[#This Row],[Wroked Hours ]]/Table2[[#This Row],[PLANNED Hours ]]</f>
        <v>1.1256169969239573</v>
      </c>
      <c r="S65" s="6">
        <f>Table2[[#This Row],[Amount Earned ]]/Table2[[#This Row],[Allocated Budget ]]</f>
        <v>1.1256169969239573</v>
      </c>
      <c r="T65" t="str" cm="1">
        <f t="array" ref="T65">_xlfn.IFS(Table2[[#This Row],[Efficiency%]]=100%,"perfect",Table2[[#This Row],[Efficiency%]]&gt;100%,"over performed",Table2[[#This Row],[Efficiency%]]&lt;100%,"under performed")</f>
        <v>over performed</v>
      </c>
    </row>
    <row r="66" spans="1:20" x14ac:dyDescent="0.3">
      <c r="A66" t="s">
        <v>23</v>
      </c>
      <c r="B66" t="s">
        <v>24</v>
      </c>
      <c r="C66" t="s">
        <v>19</v>
      </c>
      <c r="D66" t="s">
        <v>25</v>
      </c>
      <c r="E66" t="s">
        <v>26</v>
      </c>
      <c r="F66" t="s">
        <v>22</v>
      </c>
      <c r="G66" s="1">
        <v>43922</v>
      </c>
      <c r="H66" s="1">
        <v>44196</v>
      </c>
      <c r="I66" s="4">
        <v>75</v>
      </c>
      <c r="J66" s="4">
        <v>1362</v>
      </c>
      <c r="K66" s="4">
        <v>1378</v>
      </c>
      <c r="L66" s="5">
        <v>102150</v>
      </c>
      <c r="M66" s="5">
        <v>103350</v>
      </c>
      <c r="N66" s="4">
        <v>28</v>
      </c>
      <c r="O66" s="5">
        <v>7390</v>
      </c>
      <c r="P66" s="4">
        <v>16</v>
      </c>
      <c r="Q66" s="5">
        <v>1200</v>
      </c>
      <c r="R66" s="6">
        <f>Table2[[#This Row],[Wroked Hours ]]/Table2[[#This Row],[PLANNED Hours ]]</f>
        <v>1.011747430249633</v>
      </c>
      <c r="S66" s="6">
        <f>Table2[[#This Row],[Amount Earned ]]/Table2[[#This Row],[Allocated Budget ]]</f>
        <v>1.011747430249633</v>
      </c>
      <c r="T66" t="str" cm="1">
        <f t="array" ref="T66">_xlfn.IFS(Table2[[#This Row],[Efficiency%]]=100%,"perfect",Table2[[#This Row],[Efficiency%]]&gt;100%,"over performed",Table2[[#This Row],[Efficiency%]]&lt;100%,"under performed")</f>
        <v>over performed</v>
      </c>
    </row>
    <row r="67" spans="1:20" x14ac:dyDescent="0.3">
      <c r="A67" t="s">
        <v>27</v>
      </c>
      <c r="B67" t="s">
        <v>28</v>
      </c>
      <c r="C67" t="s">
        <v>19</v>
      </c>
      <c r="D67" t="s">
        <v>25</v>
      </c>
      <c r="E67" t="s">
        <v>21</v>
      </c>
      <c r="F67" t="s">
        <v>22</v>
      </c>
      <c r="G67" s="1">
        <v>43922</v>
      </c>
      <c r="H67" s="1">
        <v>44196</v>
      </c>
      <c r="I67" s="4">
        <v>75</v>
      </c>
      <c r="J67" s="4">
        <v>1346</v>
      </c>
      <c r="K67" s="4">
        <v>1259</v>
      </c>
      <c r="L67" s="5">
        <v>100950</v>
      </c>
      <c r="M67" s="5">
        <v>94425</v>
      </c>
      <c r="N67" s="4">
        <v>87</v>
      </c>
      <c r="O67" s="5">
        <v>6525</v>
      </c>
      <c r="P67" s="4">
        <v>2</v>
      </c>
      <c r="Q67" s="5">
        <v>8611</v>
      </c>
      <c r="R67" s="6">
        <f>Table2[[#This Row],[Wroked Hours ]]/Table2[[#This Row],[PLANNED Hours ]]</f>
        <v>0.93536404160475484</v>
      </c>
      <c r="S67" s="6">
        <f>Table2[[#This Row],[Amount Earned ]]/Table2[[#This Row],[Allocated Budget ]]</f>
        <v>0.93536404160475484</v>
      </c>
      <c r="T67" t="str" cm="1">
        <f t="array" ref="T67">_xlfn.IFS(Table2[[#This Row],[Efficiency%]]=100%,"perfect",Table2[[#This Row],[Efficiency%]]&gt;100%,"over performed",Table2[[#This Row],[Efficiency%]]&lt;100%,"under performed")</f>
        <v>under performed</v>
      </c>
    </row>
    <row r="68" spans="1:20" x14ac:dyDescent="0.3">
      <c r="A68" t="s">
        <v>29</v>
      </c>
      <c r="B68" t="s">
        <v>30</v>
      </c>
      <c r="C68" t="s">
        <v>19</v>
      </c>
      <c r="D68" t="s">
        <v>31</v>
      </c>
      <c r="E68" t="s">
        <v>26</v>
      </c>
      <c r="F68" t="s">
        <v>22</v>
      </c>
      <c r="G68" s="1">
        <v>43922</v>
      </c>
      <c r="H68" s="1">
        <v>44196</v>
      </c>
      <c r="I68" s="4">
        <v>110</v>
      </c>
      <c r="J68" s="4">
        <v>1950</v>
      </c>
      <c r="K68" s="4">
        <v>1893</v>
      </c>
      <c r="L68" s="5">
        <v>214500</v>
      </c>
      <c r="M68" s="5">
        <v>208230</v>
      </c>
      <c r="N68" s="4">
        <v>57</v>
      </c>
      <c r="O68" s="5">
        <v>6270</v>
      </c>
      <c r="P68" s="4">
        <v>2</v>
      </c>
      <c r="Q68" s="5">
        <v>7056</v>
      </c>
      <c r="R68" s="6">
        <f>Table2[[#This Row],[Wroked Hours ]]/Table2[[#This Row],[PLANNED Hours ]]</f>
        <v>0.97076923076923072</v>
      </c>
      <c r="S68" s="6">
        <f>Table2[[#This Row],[Amount Earned ]]/Table2[[#This Row],[Allocated Budget ]]</f>
        <v>0.97076923076923072</v>
      </c>
      <c r="T68" t="str" cm="1">
        <f t="array" ref="T68">_xlfn.IFS(Table2[[#This Row],[Efficiency%]]=100%,"perfect",Table2[[#This Row],[Efficiency%]]&gt;100%,"over performed",Table2[[#This Row],[Efficiency%]]&lt;100%,"under performed")</f>
        <v>under performed</v>
      </c>
    </row>
    <row r="69" spans="1:20" x14ac:dyDescent="0.3">
      <c r="A69" t="s">
        <v>32</v>
      </c>
      <c r="B69" t="s">
        <v>33</v>
      </c>
      <c r="C69" t="s">
        <v>19</v>
      </c>
      <c r="D69" t="s">
        <v>34</v>
      </c>
      <c r="E69" t="s">
        <v>26</v>
      </c>
      <c r="F69" t="s">
        <v>22</v>
      </c>
      <c r="G69" s="1">
        <v>43922</v>
      </c>
      <c r="H69" s="1">
        <v>44196</v>
      </c>
      <c r="I69" s="4">
        <v>100</v>
      </c>
      <c r="J69" s="4">
        <v>1242</v>
      </c>
      <c r="K69" s="4">
        <v>1283.5</v>
      </c>
      <c r="L69" s="5">
        <v>124200</v>
      </c>
      <c r="M69" s="5">
        <v>128350</v>
      </c>
      <c r="N69" s="4">
        <v>58</v>
      </c>
      <c r="O69" s="5">
        <v>7339</v>
      </c>
      <c r="P69" s="4">
        <v>41.5</v>
      </c>
      <c r="Q69" s="5">
        <v>4150</v>
      </c>
      <c r="R69" s="6">
        <f>Table2[[#This Row],[Wroked Hours ]]/Table2[[#This Row],[PLANNED Hours ]]</f>
        <v>1.0334138486312399</v>
      </c>
      <c r="S69" s="6">
        <f>Table2[[#This Row],[Amount Earned ]]/Table2[[#This Row],[Allocated Budget ]]</f>
        <v>1.0334138486312399</v>
      </c>
      <c r="T69" t="str" cm="1">
        <f t="array" ref="T69">_xlfn.IFS(Table2[[#This Row],[Efficiency%]]=100%,"perfect",Table2[[#This Row],[Efficiency%]]&gt;100%,"over performed",Table2[[#This Row],[Efficiency%]]&lt;100%,"under performed")</f>
        <v>over performed</v>
      </c>
    </row>
    <row r="70" spans="1:20" x14ac:dyDescent="0.3">
      <c r="A70" t="s">
        <v>35</v>
      </c>
      <c r="B70" t="s">
        <v>36</v>
      </c>
      <c r="C70" t="s">
        <v>19</v>
      </c>
      <c r="D70" t="s">
        <v>34</v>
      </c>
      <c r="E70" t="s">
        <v>21</v>
      </c>
      <c r="F70" t="s">
        <v>22</v>
      </c>
      <c r="G70" s="1">
        <v>43922</v>
      </c>
      <c r="H70" s="1">
        <v>44196</v>
      </c>
      <c r="I70" s="4">
        <v>100</v>
      </c>
      <c r="J70" s="4">
        <v>1510</v>
      </c>
      <c r="K70" s="4">
        <v>1561.5</v>
      </c>
      <c r="L70" s="5">
        <v>151000</v>
      </c>
      <c r="M70" s="5">
        <v>156150</v>
      </c>
      <c r="N70" s="4">
        <v>59</v>
      </c>
      <c r="O70" s="5">
        <v>1584</v>
      </c>
      <c r="P70" s="4">
        <v>51.5</v>
      </c>
      <c r="Q70" s="5">
        <v>5150</v>
      </c>
      <c r="R70" s="6">
        <f>Table2[[#This Row],[Wroked Hours ]]/Table2[[#This Row],[PLANNED Hours ]]</f>
        <v>1.0341059602649008</v>
      </c>
      <c r="S70" s="6">
        <f>Table2[[#This Row],[Amount Earned ]]/Table2[[#This Row],[Allocated Budget ]]</f>
        <v>1.0341059602649008</v>
      </c>
      <c r="T70" t="str" cm="1">
        <f t="array" ref="T70">_xlfn.IFS(Table2[[#This Row],[Efficiency%]]=100%,"perfect",Table2[[#This Row],[Efficiency%]]&gt;100%,"over performed",Table2[[#This Row],[Efficiency%]]&lt;100%,"under performed")</f>
        <v>over performed</v>
      </c>
    </row>
    <row r="71" spans="1:20" x14ac:dyDescent="0.3">
      <c r="A71" t="s">
        <v>37</v>
      </c>
      <c r="B71" t="s">
        <v>38</v>
      </c>
      <c r="C71" t="s">
        <v>19</v>
      </c>
      <c r="D71" t="s">
        <v>31</v>
      </c>
      <c r="E71" t="s">
        <v>26</v>
      </c>
      <c r="F71" t="s">
        <v>22</v>
      </c>
      <c r="G71" s="1">
        <v>43922</v>
      </c>
      <c r="H71" s="1">
        <v>44196</v>
      </c>
      <c r="I71" s="4">
        <v>75</v>
      </c>
      <c r="J71" s="4">
        <v>1360</v>
      </c>
      <c r="K71" s="4">
        <v>1331.5</v>
      </c>
      <c r="L71" s="5">
        <v>102000</v>
      </c>
      <c r="M71" s="5">
        <v>99862.5</v>
      </c>
      <c r="N71" s="4">
        <v>28.5</v>
      </c>
      <c r="O71" s="5">
        <v>2137.5</v>
      </c>
      <c r="P71" s="4">
        <v>2</v>
      </c>
      <c r="Q71" s="5">
        <v>17556</v>
      </c>
      <c r="R71" s="6">
        <f>Table2[[#This Row],[Wroked Hours ]]/Table2[[#This Row],[PLANNED Hours ]]</f>
        <v>0.97904411764705879</v>
      </c>
      <c r="S71" s="6">
        <f>Table2[[#This Row],[Amount Earned ]]/Table2[[#This Row],[Allocated Budget ]]</f>
        <v>0.97904411764705879</v>
      </c>
      <c r="T71" t="str" cm="1">
        <f t="array" ref="T71">_xlfn.IFS(Table2[[#This Row],[Efficiency%]]=100%,"perfect",Table2[[#This Row],[Efficiency%]]&gt;100%,"over performed",Table2[[#This Row],[Efficiency%]]&lt;100%,"under performed")</f>
        <v>under performed</v>
      </c>
    </row>
    <row r="72" spans="1:20" x14ac:dyDescent="0.3">
      <c r="A72" t="s">
        <v>39</v>
      </c>
      <c r="B72" t="s">
        <v>40</v>
      </c>
      <c r="C72" t="s">
        <v>19</v>
      </c>
      <c r="D72" t="s">
        <v>34</v>
      </c>
      <c r="E72" t="s">
        <v>26</v>
      </c>
      <c r="F72" t="s">
        <v>22</v>
      </c>
      <c r="G72" s="1">
        <v>43922</v>
      </c>
      <c r="H72" s="1">
        <v>44196</v>
      </c>
      <c r="I72" s="4">
        <v>75</v>
      </c>
      <c r="J72" s="4">
        <v>1393.2</v>
      </c>
      <c r="K72" s="4">
        <v>1624.25</v>
      </c>
      <c r="L72" s="5">
        <v>104490</v>
      </c>
      <c r="M72" s="5">
        <v>121818.75</v>
      </c>
      <c r="N72" s="4">
        <v>29.5</v>
      </c>
      <c r="O72" s="5">
        <v>777</v>
      </c>
      <c r="P72" s="4">
        <v>231.05</v>
      </c>
      <c r="Q72" s="5">
        <v>17328.75</v>
      </c>
      <c r="R72" s="6">
        <f>Table2[[#This Row],[Wroked Hours ]]/Table2[[#This Row],[PLANNED Hours ]]</f>
        <v>1.1658412288257249</v>
      </c>
      <c r="S72" s="6">
        <f>Table2[[#This Row],[Amount Earned ]]/Table2[[#This Row],[Allocated Budget ]]</f>
        <v>1.1658412288257249</v>
      </c>
      <c r="T72" t="str" cm="1">
        <f t="array" ref="T72">_xlfn.IFS(Table2[[#This Row],[Efficiency%]]=100%,"perfect",Table2[[#This Row],[Efficiency%]]&gt;100%,"over performed",Table2[[#This Row],[Efficiency%]]&lt;100%,"under performed")</f>
        <v>over performed</v>
      </c>
    </row>
    <row r="73" spans="1:20" x14ac:dyDescent="0.3">
      <c r="A73" t="s">
        <v>41</v>
      </c>
      <c r="B73" t="s">
        <v>42</v>
      </c>
      <c r="C73" t="s">
        <v>19</v>
      </c>
      <c r="D73" t="s">
        <v>43</v>
      </c>
      <c r="E73" t="s">
        <v>21</v>
      </c>
      <c r="F73" t="s">
        <v>22</v>
      </c>
      <c r="G73" s="1">
        <v>43922</v>
      </c>
      <c r="H73" s="1">
        <v>44196</v>
      </c>
      <c r="I73" s="4">
        <v>75</v>
      </c>
      <c r="J73" s="4">
        <v>1391.3</v>
      </c>
      <c r="K73" s="4">
        <v>1573</v>
      </c>
      <c r="L73" s="5">
        <v>104347.5</v>
      </c>
      <c r="M73" s="5">
        <v>117975</v>
      </c>
      <c r="N73" s="4">
        <v>30.5</v>
      </c>
      <c r="O73" s="5">
        <v>7756</v>
      </c>
      <c r="P73" s="4">
        <v>181.7</v>
      </c>
      <c r="Q73" s="5">
        <v>13627.5</v>
      </c>
      <c r="R73" s="6">
        <f>Table2[[#This Row],[Wroked Hours ]]/Table2[[#This Row],[PLANNED Hours ]]</f>
        <v>1.1305972831165099</v>
      </c>
      <c r="S73" s="6">
        <f>Table2[[#This Row],[Amount Earned ]]/Table2[[#This Row],[Allocated Budget ]]</f>
        <v>1.1305972831165096</v>
      </c>
      <c r="T73" t="str" cm="1">
        <f t="array" ref="T73">_xlfn.IFS(Table2[[#This Row],[Efficiency%]]=100%,"perfect",Table2[[#This Row],[Efficiency%]]&gt;100%,"over performed",Table2[[#This Row],[Efficiency%]]&lt;100%,"under performed")</f>
        <v>over performed</v>
      </c>
    </row>
    <row r="74" spans="1:20" x14ac:dyDescent="0.3">
      <c r="A74" t="s">
        <v>44</v>
      </c>
      <c r="B74" t="s">
        <v>45</v>
      </c>
      <c r="C74" t="s">
        <v>46</v>
      </c>
      <c r="D74" t="s">
        <v>47</v>
      </c>
      <c r="E74" t="s">
        <v>26</v>
      </c>
      <c r="F74" t="s">
        <v>48</v>
      </c>
      <c r="G74" s="1">
        <v>43922</v>
      </c>
      <c r="H74" s="1">
        <v>44196</v>
      </c>
      <c r="I74" s="4">
        <v>75</v>
      </c>
      <c r="J74" s="4">
        <v>1265</v>
      </c>
      <c r="K74" s="4">
        <v>1330</v>
      </c>
      <c r="L74" s="5">
        <v>94875</v>
      </c>
      <c r="M74" s="5">
        <v>99750</v>
      </c>
      <c r="N74" s="4">
        <v>31.5</v>
      </c>
      <c r="O74" s="5">
        <v>6428</v>
      </c>
      <c r="P74" s="4">
        <v>65</v>
      </c>
      <c r="Q74" s="5">
        <v>4875</v>
      </c>
      <c r="R74" s="6">
        <f>Table2[[#This Row],[Wroked Hours ]]/Table2[[#This Row],[PLANNED Hours ]]</f>
        <v>1.0513833992094861</v>
      </c>
      <c r="S74" s="6">
        <f>Table2[[#This Row],[Amount Earned ]]/Table2[[#This Row],[Allocated Budget ]]</f>
        <v>1.0513833992094861</v>
      </c>
      <c r="T74" t="str" cm="1">
        <f t="array" ref="T74">_xlfn.IFS(Table2[[#This Row],[Efficiency%]]=100%,"perfect",Table2[[#This Row],[Efficiency%]]&gt;100%,"over performed",Table2[[#This Row],[Efficiency%]]&lt;100%,"under performed")</f>
        <v>over performed</v>
      </c>
    </row>
    <row r="75" spans="1:20" x14ac:dyDescent="0.3">
      <c r="A75" t="s">
        <v>49</v>
      </c>
      <c r="B75" t="s">
        <v>50</v>
      </c>
      <c r="C75" t="s">
        <v>19</v>
      </c>
      <c r="D75" t="s">
        <v>51</v>
      </c>
      <c r="E75" t="s">
        <v>21</v>
      </c>
      <c r="F75" t="s">
        <v>22</v>
      </c>
      <c r="G75" s="1">
        <v>43922</v>
      </c>
      <c r="H75" s="1">
        <v>44196</v>
      </c>
      <c r="I75" s="4">
        <v>75</v>
      </c>
      <c r="J75" s="4">
        <v>1257</v>
      </c>
      <c r="K75" s="4">
        <v>1200</v>
      </c>
      <c r="L75" s="5">
        <v>94275</v>
      </c>
      <c r="M75" s="5">
        <v>90000</v>
      </c>
      <c r="N75" s="4">
        <v>57</v>
      </c>
      <c r="O75" s="5">
        <v>4275</v>
      </c>
      <c r="P75" s="4">
        <v>2</v>
      </c>
      <c r="Q75" s="5">
        <v>6635</v>
      </c>
      <c r="R75" s="6">
        <f>Table2[[#This Row],[Wroked Hours ]]/Table2[[#This Row],[PLANNED Hours ]]</f>
        <v>0.95465393794749398</v>
      </c>
      <c r="S75" s="6">
        <f>Table2[[#This Row],[Amount Earned ]]/Table2[[#This Row],[Allocated Budget ]]</f>
        <v>0.95465393794749398</v>
      </c>
      <c r="T75" t="str" cm="1">
        <f t="array" ref="T75">_xlfn.IFS(Table2[[#This Row],[Efficiency%]]=100%,"perfect",Table2[[#This Row],[Efficiency%]]&gt;100%,"over performed",Table2[[#This Row],[Efficiency%]]&lt;100%,"under performed")</f>
        <v>under performed</v>
      </c>
    </row>
    <row r="76" spans="1:20" x14ac:dyDescent="0.3">
      <c r="A76" t="s">
        <v>52</v>
      </c>
      <c r="B76" t="s">
        <v>53</v>
      </c>
      <c r="C76" t="s">
        <v>19</v>
      </c>
      <c r="D76" t="s">
        <v>34</v>
      </c>
      <c r="E76" t="s">
        <v>26</v>
      </c>
      <c r="F76" t="s">
        <v>22</v>
      </c>
      <c r="G76" s="1">
        <v>43922</v>
      </c>
      <c r="H76" s="1">
        <v>44196</v>
      </c>
      <c r="I76" s="4">
        <v>75</v>
      </c>
      <c r="J76" s="4">
        <v>1473.5</v>
      </c>
      <c r="K76" s="4">
        <v>1424.5</v>
      </c>
      <c r="L76" s="5">
        <v>110512.5</v>
      </c>
      <c r="M76" s="5">
        <v>106837.5</v>
      </c>
      <c r="N76" s="4">
        <v>49</v>
      </c>
      <c r="O76" s="5">
        <v>3675</v>
      </c>
      <c r="P76" s="4">
        <v>2</v>
      </c>
      <c r="Q76" s="5">
        <v>3011</v>
      </c>
      <c r="R76" s="6">
        <f>Table2[[#This Row],[Wroked Hours ]]/Table2[[#This Row],[PLANNED Hours ]]</f>
        <v>0.9667458432304038</v>
      </c>
      <c r="S76" s="6">
        <f>Table2[[#This Row],[Amount Earned ]]/Table2[[#This Row],[Allocated Budget ]]</f>
        <v>0.9667458432304038</v>
      </c>
      <c r="T76" t="str" cm="1">
        <f t="array" ref="T76">_xlfn.IFS(Table2[[#This Row],[Efficiency%]]=100%,"perfect",Table2[[#This Row],[Efficiency%]]&gt;100%,"over performed",Table2[[#This Row],[Efficiency%]]&lt;100%,"under performed")</f>
        <v>under performed</v>
      </c>
    </row>
    <row r="77" spans="1:20" x14ac:dyDescent="0.3">
      <c r="A77" t="s">
        <v>54</v>
      </c>
      <c r="B77" t="s">
        <v>55</v>
      </c>
      <c r="C77" t="s">
        <v>19</v>
      </c>
      <c r="D77" t="s">
        <v>20</v>
      </c>
      <c r="E77" t="s">
        <v>26</v>
      </c>
      <c r="F77" t="s">
        <v>22</v>
      </c>
      <c r="G77" s="1">
        <v>43922</v>
      </c>
      <c r="H77" s="1">
        <v>44196</v>
      </c>
      <c r="I77" s="4">
        <v>100</v>
      </c>
      <c r="J77" s="4">
        <v>1476.8</v>
      </c>
      <c r="K77" s="4">
        <v>1437.75</v>
      </c>
      <c r="L77" s="5">
        <v>147680</v>
      </c>
      <c r="M77" s="5">
        <v>143775</v>
      </c>
      <c r="N77" s="4">
        <v>39.049999999999997</v>
      </c>
      <c r="O77" s="5">
        <v>3905</v>
      </c>
      <c r="P77" s="4">
        <v>2</v>
      </c>
      <c r="Q77" s="5">
        <v>13862</v>
      </c>
      <c r="R77" s="6">
        <f>Table2[[#This Row],[Wroked Hours ]]/Table2[[#This Row],[PLANNED Hours ]]</f>
        <v>0.97355769230769229</v>
      </c>
      <c r="S77" s="6">
        <f>Table2[[#This Row],[Amount Earned ]]/Table2[[#This Row],[Allocated Budget ]]</f>
        <v>0.97355769230769229</v>
      </c>
      <c r="T77" t="str" cm="1">
        <f t="array" ref="T77">_xlfn.IFS(Table2[[#This Row],[Efficiency%]]=100%,"perfect",Table2[[#This Row],[Efficiency%]]&gt;100%,"over performed",Table2[[#This Row],[Efficiency%]]&lt;100%,"under performed")</f>
        <v>under performed</v>
      </c>
    </row>
    <row r="78" spans="1:20" x14ac:dyDescent="0.3">
      <c r="A78" t="s">
        <v>56</v>
      </c>
      <c r="B78" t="s">
        <v>57</v>
      </c>
      <c r="C78" t="s">
        <v>19</v>
      </c>
      <c r="D78" t="s">
        <v>34</v>
      </c>
      <c r="E78" t="s">
        <v>21</v>
      </c>
      <c r="F78" t="s">
        <v>22</v>
      </c>
      <c r="G78" s="1">
        <v>43922</v>
      </c>
      <c r="H78" s="1">
        <v>44196</v>
      </c>
      <c r="I78" s="4">
        <v>100</v>
      </c>
      <c r="J78" s="4">
        <v>1398</v>
      </c>
      <c r="K78" s="4">
        <v>1502.5</v>
      </c>
      <c r="L78" s="5">
        <v>139800</v>
      </c>
      <c r="M78" s="5">
        <v>150250</v>
      </c>
      <c r="N78" s="4">
        <v>40.049999999999997</v>
      </c>
      <c r="O78" s="5">
        <v>2709</v>
      </c>
      <c r="P78" s="4">
        <v>104.5</v>
      </c>
      <c r="Q78" s="5">
        <v>10450</v>
      </c>
      <c r="R78" s="6">
        <f>Table2[[#This Row],[Wroked Hours ]]/Table2[[#This Row],[PLANNED Hours ]]</f>
        <v>1.0747496423462088</v>
      </c>
      <c r="S78" s="6">
        <f>Table2[[#This Row],[Amount Earned ]]/Table2[[#This Row],[Allocated Budget ]]</f>
        <v>1.0747496423462088</v>
      </c>
      <c r="T78" t="str" cm="1">
        <f t="array" ref="T78">_xlfn.IFS(Table2[[#This Row],[Efficiency%]]=100%,"perfect",Table2[[#This Row],[Efficiency%]]&gt;100%,"over performed",Table2[[#This Row],[Efficiency%]]&lt;100%,"under performed")</f>
        <v>over performed</v>
      </c>
    </row>
    <row r="79" spans="1:20" x14ac:dyDescent="0.3">
      <c r="A79" t="s">
        <v>58</v>
      </c>
      <c r="B79" t="s">
        <v>59</v>
      </c>
      <c r="C79" t="s">
        <v>19</v>
      </c>
      <c r="D79" t="s">
        <v>20</v>
      </c>
      <c r="E79" t="s">
        <v>26</v>
      </c>
      <c r="F79" t="s">
        <v>22</v>
      </c>
      <c r="G79" s="1">
        <v>43922</v>
      </c>
      <c r="H79" s="1">
        <v>44196</v>
      </c>
      <c r="I79" s="4">
        <v>80</v>
      </c>
      <c r="J79" s="4">
        <v>1453.1</v>
      </c>
      <c r="K79" s="4">
        <v>1444</v>
      </c>
      <c r="L79" s="5">
        <v>116248</v>
      </c>
      <c r="M79" s="5">
        <v>115520</v>
      </c>
      <c r="N79" s="4">
        <v>9.0999999999999108</v>
      </c>
      <c r="O79" s="5">
        <v>727.99999999999295</v>
      </c>
      <c r="P79" s="4">
        <v>2</v>
      </c>
      <c r="Q79" s="5">
        <v>19420</v>
      </c>
      <c r="R79" s="6">
        <f>Table2[[#This Row],[Wroked Hours ]]/Table2[[#This Row],[PLANNED Hours ]]</f>
        <v>0.99373752666712556</v>
      </c>
      <c r="S79" s="6">
        <f>Table2[[#This Row],[Amount Earned ]]/Table2[[#This Row],[Allocated Budget ]]</f>
        <v>0.99373752666712545</v>
      </c>
      <c r="T79" t="str" cm="1">
        <f t="array" ref="T79">_xlfn.IFS(Table2[[#This Row],[Efficiency%]]=100%,"perfect",Table2[[#This Row],[Efficiency%]]&gt;100%,"over performed",Table2[[#This Row],[Efficiency%]]&lt;100%,"under performed")</f>
        <v>under performed</v>
      </c>
    </row>
    <row r="80" spans="1:20" x14ac:dyDescent="0.3">
      <c r="A80" t="s">
        <v>60</v>
      </c>
      <c r="B80" t="s">
        <v>61</v>
      </c>
      <c r="C80" t="s">
        <v>46</v>
      </c>
      <c r="D80" t="s">
        <v>62</v>
      </c>
      <c r="E80" t="s">
        <v>21</v>
      </c>
      <c r="F80" t="s">
        <v>48</v>
      </c>
      <c r="G80" s="1">
        <v>43922</v>
      </c>
      <c r="H80" s="1">
        <v>44196</v>
      </c>
      <c r="I80" s="4">
        <v>50</v>
      </c>
      <c r="J80" s="4">
        <v>1427</v>
      </c>
      <c r="K80" s="4">
        <v>1556.5</v>
      </c>
      <c r="L80" s="5">
        <v>71350</v>
      </c>
      <c r="M80" s="5">
        <v>77825</v>
      </c>
      <c r="N80" s="4">
        <v>10.099999999999911</v>
      </c>
      <c r="O80" s="5">
        <v>6948</v>
      </c>
      <c r="P80" s="4">
        <v>129.5</v>
      </c>
      <c r="Q80" s="5">
        <v>6475</v>
      </c>
      <c r="R80" s="6">
        <f>Table2[[#This Row],[Wroked Hours ]]/Table2[[#This Row],[PLANNED Hours ]]</f>
        <v>1.090749824807288</v>
      </c>
      <c r="S80" s="6">
        <f>Table2[[#This Row],[Amount Earned ]]/Table2[[#This Row],[Allocated Budget ]]</f>
        <v>1.090749824807288</v>
      </c>
      <c r="T80" t="str" cm="1">
        <f t="array" ref="T80">_xlfn.IFS(Table2[[#This Row],[Efficiency%]]=100%,"perfect",Table2[[#This Row],[Efficiency%]]&gt;100%,"over performed",Table2[[#This Row],[Efficiency%]]&lt;100%,"under performed")</f>
        <v>over performed</v>
      </c>
    </row>
    <row r="81" spans="1:20" x14ac:dyDescent="0.3">
      <c r="A81" t="s">
        <v>63</v>
      </c>
      <c r="B81" t="s">
        <v>64</v>
      </c>
      <c r="C81" t="s">
        <v>46</v>
      </c>
      <c r="D81" t="s">
        <v>47</v>
      </c>
      <c r="E81" t="s">
        <v>26</v>
      </c>
      <c r="F81" t="s">
        <v>48</v>
      </c>
      <c r="G81" s="1">
        <v>43922</v>
      </c>
      <c r="H81" s="1">
        <v>44196</v>
      </c>
      <c r="I81" s="4">
        <v>50</v>
      </c>
      <c r="J81" s="4">
        <v>1235</v>
      </c>
      <c r="K81" s="4">
        <v>1213</v>
      </c>
      <c r="L81" s="5">
        <v>61750</v>
      </c>
      <c r="M81" s="5">
        <v>60650</v>
      </c>
      <c r="N81" s="4">
        <v>22</v>
      </c>
      <c r="O81" s="5">
        <v>1100</v>
      </c>
      <c r="P81" s="4">
        <v>2</v>
      </c>
      <c r="Q81" s="5">
        <v>7303</v>
      </c>
      <c r="R81" s="6">
        <f>Table2[[#This Row],[Wroked Hours ]]/Table2[[#This Row],[PLANNED Hours ]]</f>
        <v>0.98218623481781375</v>
      </c>
      <c r="S81" s="6">
        <f>Table2[[#This Row],[Amount Earned ]]/Table2[[#This Row],[Allocated Budget ]]</f>
        <v>0.98218623481781375</v>
      </c>
      <c r="T81" t="str" cm="1">
        <f t="array" ref="T81">_xlfn.IFS(Table2[[#This Row],[Efficiency%]]=100%,"perfect",Table2[[#This Row],[Efficiency%]]&gt;100%,"over performed",Table2[[#This Row],[Efficiency%]]&lt;100%,"under performed")</f>
        <v>under performed</v>
      </c>
    </row>
    <row r="82" spans="1:20" x14ac:dyDescent="0.3">
      <c r="A82" t="s">
        <v>65</v>
      </c>
      <c r="B82" t="s">
        <v>66</v>
      </c>
      <c r="C82" t="s">
        <v>19</v>
      </c>
      <c r="D82" t="s">
        <v>67</v>
      </c>
      <c r="E82" t="s">
        <v>21</v>
      </c>
      <c r="F82" t="s">
        <v>22</v>
      </c>
      <c r="G82" s="1">
        <v>43922</v>
      </c>
      <c r="H82" s="1">
        <v>44196</v>
      </c>
      <c r="I82" s="4">
        <v>100</v>
      </c>
      <c r="J82" s="4">
        <v>1384</v>
      </c>
      <c r="K82" s="4">
        <v>1594</v>
      </c>
      <c r="L82" s="5">
        <v>138400</v>
      </c>
      <c r="M82" s="5">
        <v>159400</v>
      </c>
      <c r="N82" s="4">
        <v>23</v>
      </c>
      <c r="O82" s="5">
        <v>5668</v>
      </c>
      <c r="P82" s="4">
        <v>210</v>
      </c>
      <c r="Q82" s="5">
        <v>21000</v>
      </c>
      <c r="R82" s="6">
        <f>Table2[[#This Row],[Wroked Hours ]]/Table2[[#This Row],[PLANNED Hours ]]</f>
        <v>1.1517341040462428</v>
      </c>
      <c r="S82" s="6">
        <f>Table2[[#This Row],[Amount Earned ]]/Table2[[#This Row],[Allocated Budget ]]</f>
        <v>1.1517341040462428</v>
      </c>
      <c r="T82" t="str" cm="1">
        <f t="array" ref="T82">_xlfn.IFS(Table2[[#This Row],[Efficiency%]]=100%,"perfect",Table2[[#This Row],[Efficiency%]]&gt;100%,"over performed",Table2[[#This Row],[Efficiency%]]&lt;100%,"under performed")</f>
        <v>over performed</v>
      </c>
    </row>
    <row r="83" spans="1:20" x14ac:dyDescent="0.3">
      <c r="A83" t="s">
        <v>68</v>
      </c>
      <c r="B83" t="s">
        <v>69</v>
      </c>
      <c r="C83" t="s">
        <v>46</v>
      </c>
      <c r="D83" t="s">
        <v>20</v>
      </c>
      <c r="E83" t="s">
        <v>26</v>
      </c>
      <c r="F83" t="s">
        <v>48</v>
      </c>
      <c r="G83" s="1">
        <v>43922</v>
      </c>
      <c r="H83" s="1">
        <v>44196</v>
      </c>
      <c r="I83" s="4">
        <v>85</v>
      </c>
      <c r="J83" s="4">
        <v>1194</v>
      </c>
      <c r="K83" s="4">
        <v>1319</v>
      </c>
      <c r="L83" s="5">
        <v>101490</v>
      </c>
      <c r="M83" s="5">
        <v>112115</v>
      </c>
      <c r="N83" s="4">
        <v>24</v>
      </c>
      <c r="O83" s="5">
        <v>5032</v>
      </c>
      <c r="P83" s="4">
        <v>125</v>
      </c>
      <c r="Q83" s="5">
        <v>10625</v>
      </c>
      <c r="R83" s="6">
        <f>Table2[[#This Row],[Wroked Hours ]]/Table2[[#This Row],[PLANNED Hours ]]</f>
        <v>1.1046901172529313</v>
      </c>
      <c r="S83" s="6">
        <f>Table2[[#This Row],[Amount Earned ]]/Table2[[#This Row],[Allocated Budget ]]</f>
        <v>1.1046901172529313</v>
      </c>
      <c r="T83" t="str" cm="1">
        <f t="array" ref="T83">_xlfn.IFS(Table2[[#This Row],[Efficiency%]]=100%,"perfect",Table2[[#This Row],[Efficiency%]]&gt;100%,"over performed",Table2[[#This Row],[Efficiency%]]&lt;100%,"under performed")</f>
        <v>over performed</v>
      </c>
    </row>
    <row r="84" spans="1:20" x14ac:dyDescent="0.3">
      <c r="A84" t="s">
        <v>70</v>
      </c>
      <c r="B84" t="s">
        <v>71</v>
      </c>
      <c r="C84" t="s">
        <v>72</v>
      </c>
      <c r="D84" t="s">
        <v>62</v>
      </c>
      <c r="E84" t="s">
        <v>21</v>
      </c>
      <c r="F84" t="s">
        <v>73</v>
      </c>
      <c r="G84" s="1">
        <v>43922</v>
      </c>
      <c r="H84" s="1">
        <v>44196</v>
      </c>
      <c r="I84" s="4">
        <v>80</v>
      </c>
      <c r="J84" s="4">
        <v>1365</v>
      </c>
      <c r="K84" s="4">
        <v>1607.25</v>
      </c>
      <c r="L84" s="5">
        <v>109200</v>
      </c>
      <c r="M84" s="5">
        <v>128580</v>
      </c>
      <c r="N84" s="4">
        <v>25</v>
      </c>
      <c r="O84" s="5">
        <v>8252</v>
      </c>
      <c r="P84" s="4">
        <v>242.25</v>
      </c>
      <c r="Q84" s="5">
        <v>19380</v>
      </c>
      <c r="R84" s="6">
        <f>Table2[[#This Row],[Wroked Hours ]]/Table2[[#This Row],[PLANNED Hours ]]</f>
        <v>1.1774725274725275</v>
      </c>
      <c r="S84" s="6">
        <f>Table2[[#This Row],[Amount Earned ]]/Table2[[#This Row],[Allocated Budget ]]</f>
        <v>1.1774725274725275</v>
      </c>
      <c r="T84" t="str" cm="1">
        <f t="array" ref="T84">_xlfn.IFS(Table2[[#This Row],[Efficiency%]]=100%,"perfect",Table2[[#This Row],[Efficiency%]]&gt;100%,"over performed",Table2[[#This Row],[Efficiency%]]&lt;100%,"under performed")</f>
        <v>over performed</v>
      </c>
    </row>
    <row r="85" spans="1:20" x14ac:dyDescent="0.3">
      <c r="A85" t="s">
        <v>74</v>
      </c>
      <c r="B85" t="s">
        <v>75</v>
      </c>
      <c r="C85" t="s">
        <v>72</v>
      </c>
      <c r="D85" t="s">
        <v>43</v>
      </c>
      <c r="E85" t="s">
        <v>21</v>
      </c>
      <c r="F85" t="s">
        <v>73</v>
      </c>
      <c r="G85" s="1">
        <v>43922</v>
      </c>
      <c r="H85" s="1">
        <v>44196</v>
      </c>
      <c r="I85" s="4">
        <v>75</v>
      </c>
      <c r="J85" s="4">
        <v>1394.6</v>
      </c>
      <c r="K85" s="4">
        <v>1573.25</v>
      </c>
      <c r="L85" s="5">
        <v>104595</v>
      </c>
      <c r="M85" s="5">
        <v>117993.75</v>
      </c>
      <c r="N85" s="4">
        <v>26</v>
      </c>
      <c r="O85" s="5">
        <v>1391</v>
      </c>
      <c r="P85" s="4">
        <v>178.65</v>
      </c>
      <c r="Q85" s="5">
        <v>13398.75</v>
      </c>
      <c r="R85" s="6">
        <f>Table2[[#This Row],[Wroked Hours ]]/Table2[[#This Row],[PLANNED Hours ]]</f>
        <v>1.1281012476695826</v>
      </c>
      <c r="S85" s="6">
        <f>Table2[[#This Row],[Amount Earned ]]/Table2[[#This Row],[Allocated Budget ]]</f>
        <v>1.1281012476695826</v>
      </c>
      <c r="T85" t="str" cm="1">
        <f t="array" ref="T85">_xlfn.IFS(Table2[[#This Row],[Efficiency%]]=100%,"perfect",Table2[[#This Row],[Efficiency%]]&gt;100%,"over performed",Table2[[#This Row],[Efficiency%]]&lt;100%,"under performed")</f>
        <v>over performed</v>
      </c>
    </row>
    <row r="86" spans="1:20" x14ac:dyDescent="0.3">
      <c r="A86" t="s">
        <v>17</v>
      </c>
      <c r="B86" t="s">
        <v>18</v>
      </c>
      <c r="C86" t="s">
        <v>19</v>
      </c>
      <c r="D86" t="s">
        <v>20</v>
      </c>
      <c r="E86" t="s">
        <v>21</v>
      </c>
      <c r="F86" t="s">
        <v>22</v>
      </c>
      <c r="G86" s="1">
        <v>43952</v>
      </c>
      <c r="H86" s="1">
        <v>44196</v>
      </c>
      <c r="I86" s="4">
        <v>75</v>
      </c>
      <c r="J86" s="4">
        <v>1397.9</v>
      </c>
      <c r="K86" s="4">
        <v>1573.5</v>
      </c>
      <c r="L86" s="5">
        <v>104842.5</v>
      </c>
      <c r="M86" s="5">
        <v>118012.5</v>
      </c>
      <c r="N86" s="4">
        <v>27</v>
      </c>
      <c r="O86" s="5">
        <v>7983</v>
      </c>
      <c r="P86" s="4">
        <v>175.6</v>
      </c>
      <c r="Q86" s="5">
        <v>13170</v>
      </c>
      <c r="R86" s="6">
        <f>Table2[[#This Row],[Wroked Hours ]]/Table2[[#This Row],[PLANNED Hours ]]</f>
        <v>1.1256169969239573</v>
      </c>
      <c r="S86" s="6">
        <f>Table2[[#This Row],[Amount Earned ]]/Table2[[#This Row],[Allocated Budget ]]</f>
        <v>1.1256169969239573</v>
      </c>
      <c r="T86" t="str" cm="1">
        <f t="array" ref="T86">_xlfn.IFS(Table2[[#This Row],[Efficiency%]]=100%,"perfect",Table2[[#This Row],[Efficiency%]]&gt;100%,"over performed",Table2[[#This Row],[Efficiency%]]&lt;100%,"under performed")</f>
        <v>over performed</v>
      </c>
    </row>
    <row r="87" spans="1:20" x14ac:dyDescent="0.3">
      <c r="A87" t="s">
        <v>23</v>
      </c>
      <c r="B87" t="s">
        <v>24</v>
      </c>
      <c r="C87" t="s">
        <v>19</v>
      </c>
      <c r="D87" t="s">
        <v>25</v>
      </c>
      <c r="E87" t="s">
        <v>26</v>
      </c>
      <c r="F87" t="s">
        <v>22</v>
      </c>
      <c r="G87" s="1">
        <v>43952</v>
      </c>
      <c r="H87" s="1">
        <v>44196</v>
      </c>
      <c r="I87" s="4">
        <v>75</v>
      </c>
      <c r="J87" s="4">
        <v>1362</v>
      </c>
      <c r="K87" s="4">
        <v>1378</v>
      </c>
      <c r="L87" s="5">
        <v>102150</v>
      </c>
      <c r="M87" s="5">
        <v>103350</v>
      </c>
      <c r="N87" s="4">
        <v>28</v>
      </c>
      <c r="O87" s="5">
        <v>8110</v>
      </c>
      <c r="P87" s="4">
        <v>16</v>
      </c>
      <c r="Q87" s="5">
        <v>1200</v>
      </c>
      <c r="R87" s="6">
        <f>Table2[[#This Row],[Wroked Hours ]]/Table2[[#This Row],[PLANNED Hours ]]</f>
        <v>1.011747430249633</v>
      </c>
      <c r="S87" s="6">
        <f>Table2[[#This Row],[Amount Earned ]]/Table2[[#This Row],[Allocated Budget ]]</f>
        <v>1.011747430249633</v>
      </c>
      <c r="T87" t="str" cm="1">
        <f t="array" ref="T87">_xlfn.IFS(Table2[[#This Row],[Efficiency%]]=100%,"perfect",Table2[[#This Row],[Efficiency%]]&gt;100%,"over performed",Table2[[#This Row],[Efficiency%]]&lt;100%,"under performed")</f>
        <v>over performed</v>
      </c>
    </row>
    <row r="88" spans="1:20" x14ac:dyDescent="0.3">
      <c r="A88" t="s">
        <v>27</v>
      </c>
      <c r="B88" t="s">
        <v>28</v>
      </c>
      <c r="C88" t="s">
        <v>19</v>
      </c>
      <c r="D88" t="s">
        <v>25</v>
      </c>
      <c r="E88" t="s">
        <v>21</v>
      </c>
      <c r="F88" t="s">
        <v>22</v>
      </c>
      <c r="G88" s="1">
        <v>43952</v>
      </c>
      <c r="H88" s="1">
        <v>44196</v>
      </c>
      <c r="I88" s="4">
        <v>75</v>
      </c>
      <c r="J88" s="4">
        <v>1346</v>
      </c>
      <c r="K88" s="4">
        <v>1259</v>
      </c>
      <c r="L88" s="5">
        <v>100950</v>
      </c>
      <c r="M88" s="5">
        <v>94425</v>
      </c>
      <c r="N88" s="4">
        <v>87</v>
      </c>
      <c r="O88" s="5">
        <v>6525</v>
      </c>
      <c r="P88" s="4">
        <v>2</v>
      </c>
      <c r="Q88" s="5">
        <v>16719</v>
      </c>
      <c r="R88" s="6">
        <f>Table2[[#This Row],[Wroked Hours ]]/Table2[[#This Row],[PLANNED Hours ]]</f>
        <v>0.93536404160475484</v>
      </c>
      <c r="S88" s="6">
        <f>Table2[[#This Row],[Amount Earned ]]/Table2[[#This Row],[Allocated Budget ]]</f>
        <v>0.93536404160475484</v>
      </c>
      <c r="T88" t="str" cm="1">
        <f t="array" ref="T88">_xlfn.IFS(Table2[[#This Row],[Efficiency%]]=100%,"perfect",Table2[[#This Row],[Efficiency%]]&gt;100%,"over performed",Table2[[#This Row],[Efficiency%]]&lt;100%,"under performed")</f>
        <v>under performed</v>
      </c>
    </row>
    <row r="89" spans="1:20" x14ac:dyDescent="0.3">
      <c r="A89" t="s">
        <v>29</v>
      </c>
      <c r="B89" t="s">
        <v>30</v>
      </c>
      <c r="C89" t="s">
        <v>19</v>
      </c>
      <c r="D89" t="s">
        <v>31</v>
      </c>
      <c r="E89" t="s">
        <v>26</v>
      </c>
      <c r="F89" t="s">
        <v>22</v>
      </c>
      <c r="G89" s="1">
        <v>43952</v>
      </c>
      <c r="H89" s="1">
        <v>44196</v>
      </c>
      <c r="I89" s="4">
        <v>110</v>
      </c>
      <c r="J89" s="4">
        <v>1950</v>
      </c>
      <c r="K89" s="4">
        <v>1893</v>
      </c>
      <c r="L89" s="5">
        <v>214500</v>
      </c>
      <c r="M89" s="5">
        <v>208230</v>
      </c>
      <c r="N89" s="4">
        <v>57</v>
      </c>
      <c r="O89" s="5">
        <v>6270</v>
      </c>
      <c r="P89" s="4">
        <v>2</v>
      </c>
      <c r="Q89" s="5">
        <v>14910</v>
      </c>
      <c r="R89" s="6">
        <f>Table2[[#This Row],[Wroked Hours ]]/Table2[[#This Row],[PLANNED Hours ]]</f>
        <v>0.97076923076923072</v>
      </c>
      <c r="S89" s="6">
        <f>Table2[[#This Row],[Amount Earned ]]/Table2[[#This Row],[Allocated Budget ]]</f>
        <v>0.97076923076923072</v>
      </c>
      <c r="T89" t="str" cm="1">
        <f t="array" ref="T89">_xlfn.IFS(Table2[[#This Row],[Efficiency%]]=100%,"perfect",Table2[[#This Row],[Efficiency%]]&gt;100%,"over performed",Table2[[#This Row],[Efficiency%]]&lt;100%,"under performed")</f>
        <v>under performed</v>
      </c>
    </row>
    <row r="90" spans="1:20" x14ac:dyDescent="0.3">
      <c r="A90" t="s">
        <v>32</v>
      </c>
      <c r="B90" t="s">
        <v>33</v>
      </c>
      <c r="C90" t="s">
        <v>19</v>
      </c>
      <c r="D90" t="s">
        <v>34</v>
      </c>
      <c r="E90" t="s">
        <v>26</v>
      </c>
      <c r="F90" t="s">
        <v>22</v>
      </c>
      <c r="G90" s="1">
        <v>43952</v>
      </c>
      <c r="H90" s="1">
        <v>44196</v>
      </c>
      <c r="I90" s="4">
        <v>100</v>
      </c>
      <c r="J90" s="4">
        <v>1242</v>
      </c>
      <c r="K90" s="4">
        <v>1283.5</v>
      </c>
      <c r="L90" s="5">
        <v>124200</v>
      </c>
      <c r="M90" s="5">
        <v>128350</v>
      </c>
      <c r="N90" s="4">
        <v>58</v>
      </c>
      <c r="O90" s="5">
        <v>6073</v>
      </c>
      <c r="P90" s="4">
        <v>41.5</v>
      </c>
      <c r="Q90" s="5">
        <v>4150</v>
      </c>
      <c r="R90" s="6">
        <f>Table2[[#This Row],[Wroked Hours ]]/Table2[[#This Row],[PLANNED Hours ]]</f>
        <v>1.0334138486312399</v>
      </c>
      <c r="S90" s="6">
        <f>Table2[[#This Row],[Amount Earned ]]/Table2[[#This Row],[Allocated Budget ]]</f>
        <v>1.0334138486312399</v>
      </c>
      <c r="T90" t="str" cm="1">
        <f t="array" ref="T90">_xlfn.IFS(Table2[[#This Row],[Efficiency%]]=100%,"perfect",Table2[[#This Row],[Efficiency%]]&gt;100%,"over performed",Table2[[#This Row],[Efficiency%]]&lt;100%,"under performed")</f>
        <v>over performed</v>
      </c>
    </row>
    <row r="91" spans="1:20" x14ac:dyDescent="0.3">
      <c r="A91" t="s">
        <v>35</v>
      </c>
      <c r="B91" t="s">
        <v>36</v>
      </c>
      <c r="C91" t="s">
        <v>19</v>
      </c>
      <c r="D91" t="s">
        <v>34</v>
      </c>
      <c r="E91" t="s">
        <v>21</v>
      </c>
      <c r="F91" t="s">
        <v>22</v>
      </c>
      <c r="G91" s="1">
        <v>43952</v>
      </c>
      <c r="H91" s="1">
        <v>44196</v>
      </c>
      <c r="I91" s="4">
        <v>100</v>
      </c>
      <c r="J91" s="4">
        <v>1510</v>
      </c>
      <c r="K91" s="4">
        <v>1561.5</v>
      </c>
      <c r="L91" s="5">
        <v>151000</v>
      </c>
      <c r="M91" s="5">
        <v>156150</v>
      </c>
      <c r="N91" s="4">
        <v>59</v>
      </c>
      <c r="O91" s="5">
        <v>8546</v>
      </c>
      <c r="P91" s="4">
        <v>51.5</v>
      </c>
      <c r="Q91" s="5">
        <v>5150</v>
      </c>
      <c r="R91" s="6">
        <f>Table2[[#This Row],[Wroked Hours ]]/Table2[[#This Row],[PLANNED Hours ]]</f>
        <v>1.0341059602649008</v>
      </c>
      <c r="S91" s="6">
        <f>Table2[[#This Row],[Amount Earned ]]/Table2[[#This Row],[Allocated Budget ]]</f>
        <v>1.0341059602649008</v>
      </c>
      <c r="T91" t="str" cm="1">
        <f t="array" ref="T91">_xlfn.IFS(Table2[[#This Row],[Efficiency%]]=100%,"perfect",Table2[[#This Row],[Efficiency%]]&gt;100%,"over performed",Table2[[#This Row],[Efficiency%]]&lt;100%,"under performed")</f>
        <v>over performed</v>
      </c>
    </row>
    <row r="92" spans="1:20" x14ac:dyDescent="0.3">
      <c r="A92" t="s">
        <v>37</v>
      </c>
      <c r="B92" t="s">
        <v>38</v>
      </c>
      <c r="C92" t="s">
        <v>19</v>
      </c>
      <c r="D92" t="s">
        <v>31</v>
      </c>
      <c r="E92" t="s">
        <v>26</v>
      </c>
      <c r="F92" t="s">
        <v>22</v>
      </c>
      <c r="G92" s="1">
        <v>43952</v>
      </c>
      <c r="H92" s="1">
        <v>44196</v>
      </c>
      <c r="I92" s="4">
        <v>75</v>
      </c>
      <c r="J92" s="4">
        <v>1360</v>
      </c>
      <c r="K92" s="4">
        <v>1331.5</v>
      </c>
      <c r="L92" s="5">
        <v>102000</v>
      </c>
      <c r="M92" s="5">
        <v>99862.5</v>
      </c>
      <c r="N92" s="4">
        <v>28.5</v>
      </c>
      <c r="O92" s="5">
        <v>2137.5</v>
      </c>
      <c r="P92" s="4">
        <v>2</v>
      </c>
      <c r="Q92" s="5">
        <v>5406</v>
      </c>
      <c r="R92" s="6">
        <f>Table2[[#This Row],[Wroked Hours ]]/Table2[[#This Row],[PLANNED Hours ]]</f>
        <v>0.97904411764705879</v>
      </c>
      <c r="S92" s="6">
        <f>Table2[[#This Row],[Amount Earned ]]/Table2[[#This Row],[Allocated Budget ]]</f>
        <v>0.97904411764705879</v>
      </c>
      <c r="T92" t="str" cm="1">
        <f t="array" ref="T92">_xlfn.IFS(Table2[[#This Row],[Efficiency%]]=100%,"perfect",Table2[[#This Row],[Efficiency%]]&gt;100%,"over performed",Table2[[#This Row],[Efficiency%]]&lt;100%,"under performed")</f>
        <v>under performed</v>
      </c>
    </row>
    <row r="93" spans="1:20" x14ac:dyDescent="0.3">
      <c r="A93" t="s">
        <v>39</v>
      </c>
      <c r="B93" t="s">
        <v>40</v>
      </c>
      <c r="C93" t="s">
        <v>19</v>
      </c>
      <c r="D93" t="s">
        <v>34</v>
      </c>
      <c r="E93" t="s">
        <v>26</v>
      </c>
      <c r="F93" t="s">
        <v>22</v>
      </c>
      <c r="G93" s="1">
        <v>43952</v>
      </c>
      <c r="H93" s="1">
        <v>44196</v>
      </c>
      <c r="I93" s="4">
        <v>75</v>
      </c>
      <c r="J93" s="4">
        <v>1393.2</v>
      </c>
      <c r="K93" s="4">
        <v>1624.25</v>
      </c>
      <c r="L93" s="5">
        <v>104490</v>
      </c>
      <c r="M93" s="5">
        <v>121818.75</v>
      </c>
      <c r="N93" s="4">
        <v>29.5</v>
      </c>
      <c r="O93" s="5">
        <v>5434</v>
      </c>
      <c r="P93" s="4">
        <v>231.05</v>
      </c>
      <c r="Q93" s="5">
        <v>17328.75</v>
      </c>
      <c r="R93" s="6">
        <f>Table2[[#This Row],[Wroked Hours ]]/Table2[[#This Row],[PLANNED Hours ]]</f>
        <v>1.1658412288257249</v>
      </c>
      <c r="S93" s="6">
        <f>Table2[[#This Row],[Amount Earned ]]/Table2[[#This Row],[Allocated Budget ]]</f>
        <v>1.1658412288257249</v>
      </c>
      <c r="T93" t="str" cm="1">
        <f t="array" ref="T93">_xlfn.IFS(Table2[[#This Row],[Efficiency%]]=100%,"perfect",Table2[[#This Row],[Efficiency%]]&gt;100%,"over performed",Table2[[#This Row],[Efficiency%]]&lt;100%,"under performed")</f>
        <v>over performed</v>
      </c>
    </row>
    <row r="94" spans="1:20" x14ac:dyDescent="0.3">
      <c r="A94" t="s">
        <v>41</v>
      </c>
      <c r="B94" t="s">
        <v>42</v>
      </c>
      <c r="C94" t="s">
        <v>19</v>
      </c>
      <c r="D94" t="s">
        <v>43</v>
      </c>
      <c r="E94" t="s">
        <v>21</v>
      </c>
      <c r="F94" t="s">
        <v>22</v>
      </c>
      <c r="G94" s="1">
        <v>43952</v>
      </c>
      <c r="H94" s="1">
        <v>44196</v>
      </c>
      <c r="I94" s="4">
        <v>75</v>
      </c>
      <c r="J94" s="4">
        <v>1391.3</v>
      </c>
      <c r="K94" s="4">
        <v>1573</v>
      </c>
      <c r="L94" s="5">
        <v>104347.5</v>
      </c>
      <c r="M94" s="5">
        <v>117975</v>
      </c>
      <c r="N94" s="4">
        <v>30.5</v>
      </c>
      <c r="O94" s="5">
        <v>4583</v>
      </c>
      <c r="P94" s="4">
        <v>181.7</v>
      </c>
      <c r="Q94" s="5">
        <v>13627.5</v>
      </c>
      <c r="R94" s="6">
        <f>Table2[[#This Row],[Wroked Hours ]]/Table2[[#This Row],[PLANNED Hours ]]</f>
        <v>1.1305972831165099</v>
      </c>
      <c r="S94" s="6">
        <f>Table2[[#This Row],[Amount Earned ]]/Table2[[#This Row],[Allocated Budget ]]</f>
        <v>1.1305972831165096</v>
      </c>
      <c r="T94" t="str" cm="1">
        <f t="array" ref="T94">_xlfn.IFS(Table2[[#This Row],[Efficiency%]]=100%,"perfect",Table2[[#This Row],[Efficiency%]]&gt;100%,"over performed",Table2[[#This Row],[Efficiency%]]&lt;100%,"under performed")</f>
        <v>over performed</v>
      </c>
    </row>
    <row r="95" spans="1:20" x14ac:dyDescent="0.3">
      <c r="A95" t="s">
        <v>44</v>
      </c>
      <c r="B95" t="s">
        <v>45</v>
      </c>
      <c r="C95" t="s">
        <v>46</v>
      </c>
      <c r="D95" t="s">
        <v>47</v>
      </c>
      <c r="E95" t="s">
        <v>26</v>
      </c>
      <c r="F95" t="s">
        <v>48</v>
      </c>
      <c r="G95" s="1">
        <v>43952</v>
      </c>
      <c r="H95" s="1">
        <v>44196</v>
      </c>
      <c r="I95" s="4">
        <v>75</v>
      </c>
      <c r="J95" s="4">
        <v>1265</v>
      </c>
      <c r="K95" s="4">
        <v>1330</v>
      </c>
      <c r="L95" s="5">
        <v>94875</v>
      </c>
      <c r="M95" s="5">
        <v>99750</v>
      </c>
      <c r="N95" s="4">
        <v>31.5</v>
      </c>
      <c r="O95" s="5">
        <v>1336</v>
      </c>
      <c r="P95" s="4">
        <v>65</v>
      </c>
      <c r="Q95" s="5">
        <v>4875</v>
      </c>
      <c r="R95" s="6">
        <f>Table2[[#This Row],[Wroked Hours ]]/Table2[[#This Row],[PLANNED Hours ]]</f>
        <v>1.0513833992094861</v>
      </c>
      <c r="S95" s="6">
        <f>Table2[[#This Row],[Amount Earned ]]/Table2[[#This Row],[Allocated Budget ]]</f>
        <v>1.0513833992094861</v>
      </c>
      <c r="T95" t="str" cm="1">
        <f t="array" ref="T95">_xlfn.IFS(Table2[[#This Row],[Efficiency%]]=100%,"perfect",Table2[[#This Row],[Efficiency%]]&gt;100%,"over performed",Table2[[#This Row],[Efficiency%]]&lt;100%,"under performed")</f>
        <v>over performed</v>
      </c>
    </row>
    <row r="96" spans="1:20" x14ac:dyDescent="0.3">
      <c r="A96" t="s">
        <v>49</v>
      </c>
      <c r="B96" t="s">
        <v>50</v>
      </c>
      <c r="C96" t="s">
        <v>19</v>
      </c>
      <c r="D96" t="s">
        <v>51</v>
      </c>
      <c r="E96" t="s">
        <v>21</v>
      </c>
      <c r="F96" t="s">
        <v>22</v>
      </c>
      <c r="G96" s="1">
        <v>43952</v>
      </c>
      <c r="H96" s="1">
        <v>44196</v>
      </c>
      <c r="I96" s="4">
        <v>75</v>
      </c>
      <c r="J96" s="4">
        <v>1257</v>
      </c>
      <c r="K96" s="4">
        <v>1200</v>
      </c>
      <c r="L96" s="5">
        <v>94275</v>
      </c>
      <c r="M96" s="5">
        <v>90000</v>
      </c>
      <c r="N96" s="4">
        <v>57</v>
      </c>
      <c r="O96" s="5">
        <v>4275</v>
      </c>
      <c r="P96" s="4">
        <v>2</v>
      </c>
      <c r="Q96" s="5">
        <v>6903</v>
      </c>
      <c r="R96" s="6">
        <f>Table2[[#This Row],[Wroked Hours ]]/Table2[[#This Row],[PLANNED Hours ]]</f>
        <v>0.95465393794749398</v>
      </c>
      <c r="S96" s="6">
        <f>Table2[[#This Row],[Amount Earned ]]/Table2[[#This Row],[Allocated Budget ]]</f>
        <v>0.95465393794749398</v>
      </c>
      <c r="T96" t="str" cm="1">
        <f t="array" ref="T96">_xlfn.IFS(Table2[[#This Row],[Efficiency%]]=100%,"perfect",Table2[[#This Row],[Efficiency%]]&gt;100%,"over performed",Table2[[#This Row],[Efficiency%]]&lt;100%,"under performed")</f>
        <v>under performed</v>
      </c>
    </row>
    <row r="97" spans="1:20" x14ac:dyDescent="0.3">
      <c r="A97" t="s">
        <v>52</v>
      </c>
      <c r="B97" t="s">
        <v>53</v>
      </c>
      <c r="C97" t="s">
        <v>19</v>
      </c>
      <c r="D97" t="s">
        <v>34</v>
      </c>
      <c r="E97" t="s">
        <v>26</v>
      </c>
      <c r="F97" t="s">
        <v>22</v>
      </c>
      <c r="G97" s="1">
        <v>43952</v>
      </c>
      <c r="H97" s="1">
        <v>44196</v>
      </c>
      <c r="I97" s="4">
        <v>75</v>
      </c>
      <c r="J97" s="4">
        <v>1473.5</v>
      </c>
      <c r="K97" s="4">
        <v>1424.5</v>
      </c>
      <c r="L97" s="5">
        <v>110512.5</v>
      </c>
      <c r="M97" s="5">
        <v>106837.5</v>
      </c>
      <c r="N97" s="4">
        <v>49</v>
      </c>
      <c r="O97" s="5">
        <v>3675</v>
      </c>
      <c r="P97" s="4">
        <v>2</v>
      </c>
      <c r="Q97" s="5">
        <v>3580</v>
      </c>
      <c r="R97" s="6">
        <f>Table2[[#This Row],[Wroked Hours ]]/Table2[[#This Row],[PLANNED Hours ]]</f>
        <v>0.9667458432304038</v>
      </c>
      <c r="S97" s="6">
        <f>Table2[[#This Row],[Amount Earned ]]/Table2[[#This Row],[Allocated Budget ]]</f>
        <v>0.9667458432304038</v>
      </c>
      <c r="T97" t="str" cm="1">
        <f t="array" ref="T97">_xlfn.IFS(Table2[[#This Row],[Efficiency%]]=100%,"perfect",Table2[[#This Row],[Efficiency%]]&gt;100%,"over performed",Table2[[#This Row],[Efficiency%]]&lt;100%,"under performed")</f>
        <v>under performed</v>
      </c>
    </row>
    <row r="98" spans="1:20" x14ac:dyDescent="0.3">
      <c r="A98" t="s">
        <v>54</v>
      </c>
      <c r="B98" t="s">
        <v>55</v>
      </c>
      <c r="C98" t="s">
        <v>19</v>
      </c>
      <c r="D98" t="s">
        <v>20</v>
      </c>
      <c r="E98" t="s">
        <v>26</v>
      </c>
      <c r="F98" t="s">
        <v>22</v>
      </c>
      <c r="G98" s="1">
        <v>43952</v>
      </c>
      <c r="H98" s="1">
        <v>44196</v>
      </c>
      <c r="I98" s="4">
        <v>100</v>
      </c>
      <c r="J98" s="4">
        <v>1476.8</v>
      </c>
      <c r="K98" s="4">
        <v>1437.75</v>
      </c>
      <c r="L98" s="5">
        <v>147680</v>
      </c>
      <c r="M98" s="5">
        <v>143775</v>
      </c>
      <c r="N98" s="4">
        <v>39.049999999999997</v>
      </c>
      <c r="O98" s="5">
        <v>3905</v>
      </c>
      <c r="P98" s="4">
        <v>2</v>
      </c>
      <c r="Q98" s="5">
        <v>8545</v>
      </c>
      <c r="R98" s="6">
        <f>Table2[[#This Row],[Wroked Hours ]]/Table2[[#This Row],[PLANNED Hours ]]</f>
        <v>0.97355769230769229</v>
      </c>
      <c r="S98" s="6">
        <f>Table2[[#This Row],[Amount Earned ]]/Table2[[#This Row],[Allocated Budget ]]</f>
        <v>0.97355769230769229</v>
      </c>
      <c r="T98" t="str" cm="1">
        <f t="array" ref="T98">_xlfn.IFS(Table2[[#This Row],[Efficiency%]]=100%,"perfect",Table2[[#This Row],[Efficiency%]]&gt;100%,"over performed",Table2[[#This Row],[Efficiency%]]&lt;100%,"under performed")</f>
        <v>under performed</v>
      </c>
    </row>
    <row r="99" spans="1:20" x14ac:dyDescent="0.3">
      <c r="A99" t="s">
        <v>56</v>
      </c>
      <c r="B99" t="s">
        <v>57</v>
      </c>
      <c r="C99" t="s">
        <v>19</v>
      </c>
      <c r="D99" t="s">
        <v>34</v>
      </c>
      <c r="E99" t="s">
        <v>21</v>
      </c>
      <c r="F99" t="s">
        <v>22</v>
      </c>
      <c r="G99" s="1">
        <v>43952</v>
      </c>
      <c r="H99" s="1">
        <v>44196</v>
      </c>
      <c r="I99" s="4">
        <v>100</v>
      </c>
      <c r="J99" s="4">
        <v>1398</v>
      </c>
      <c r="K99" s="4">
        <v>1502.5</v>
      </c>
      <c r="L99" s="5">
        <v>139800</v>
      </c>
      <c r="M99" s="5">
        <v>150250</v>
      </c>
      <c r="N99" s="4">
        <v>40.049999999999997</v>
      </c>
      <c r="O99" s="5">
        <v>6793</v>
      </c>
      <c r="P99" s="4">
        <v>104.5</v>
      </c>
      <c r="Q99" s="5">
        <v>10450</v>
      </c>
      <c r="R99" s="6">
        <f>Table2[[#This Row],[Wroked Hours ]]/Table2[[#This Row],[PLANNED Hours ]]</f>
        <v>1.0747496423462088</v>
      </c>
      <c r="S99" s="6">
        <f>Table2[[#This Row],[Amount Earned ]]/Table2[[#This Row],[Allocated Budget ]]</f>
        <v>1.0747496423462088</v>
      </c>
      <c r="T99" t="str" cm="1">
        <f t="array" ref="T99">_xlfn.IFS(Table2[[#This Row],[Efficiency%]]=100%,"perfect",Table2[[#This Row],[Efficiency%]]&gt;100%,"over performed",Table2[[#This Row],[Efficiency%]]&lt;100%,"under performed")</f>
        <v>over performed</v>
      </c>
    </row>
    <row r="100" spans="1:20" x14ac:dyDescent="0.3">
      <c r="A100" t="s">
        <v>58</v>
      </c>
      <c r="B100" t="s">
        <v>59</v>
      </c>
      <c r="C100" t="s">
        <v>19</v>
      </c>
      <c r="D100" t="s">
        <v>20</v>
      </c>
      <c r="E100" t="s">
        <v>26</v>
      </c>
      <c r="F100" t="s">
        <v>22</v>
      </c>
      <c r="G100" s="1">
        <v>43952</v>
      </c>
      <c r="H100" s="1">
        <v>44196</v>
      </c>
      <c r="I100" s="4">
        <v>80</v>
      </c>
      <c r="J100" s="4">
        <v>1453.1</v>
      </c>
      <c r="K100" s="4">
        <v>1444</v>
      </c>
      <c r="L100" s="5">
        <v>116248</v>
      </c>
      <c r="M100" s="5">
        <v>115520</v>
      </c>
      <c r="N100" s="4">
        <v>9.0999999999999108</v>
      </c>
      <c r="O100" s="5">
        <v>727.99999999999295</v>
      </c>
      <c r="P100" s="4">
        <v>2</v>
      </c>
      <c r="Q100" s="5">
        <v>3863</v>
      </c>
      <c r="R100" s="6">
        <f>Table2[[#This Row],[Wroked Hours ]]/Table2[[#This Row],[PLANNED Hours ]]</f>
        <v>0.99373752666712556</v>
      </c>
      <c r="S100" s="6">
        <f>Table2[[#This Row],[Amount Earned ]]/Table2[[#This Row],[Allocated Budget ]]</f>
        <v>0.99373752666712545</v>
      </c>
      <c r="T100" t="str" cm="1">
        <f t="array" ref="T100">_xlfn.IFS(Table2[[#This Row],[Efficiency%]]=100%,"perfect",Table2[[#This Row],[Efficiency%]]&gt;100%,"over performed",Table2[[#This Row],[Efficiency%]]&lt;100%,"under performed")</f>
        <v>under performed</v>
      </c>
    </row>
    <row r="101" spans="1:20" x14ac:dyDescent="0.3">
      <c r="A101" t="s">
        <v>60</v>
      </c>
      <c r="B101" t="s">
        <v>61</v>
      </c>
      <c r="C101" t="s">
        <v>46</v>
      </c>
      <c r="D101" t="s">
        <v>62</v>
      </c>
      <c r="E101" t="s">
        <v>21</v>
      </c>
      <c r="F101" t="s">
        <v>48</v>
      </c>
      <c r="G101" s="1">
        <v>43952</v>
      </c>
      <c r="H101" s="1">
        <v>44196</v>
      </c>
      <c r="I101" s="4">
        <v>50</v>
      </c>
      <c r="J101" s="4">
        <v>1427</v>
      </c>
      <c r="K101" s="4">
        <v>1556.5</v>
      </c>
      <c r="L101" s="5">
        <v>71350</v>
      </c>
      <c r="M101" s="5">
        <v>77825</v>
      </c>
      <c r="N101" s="4">
        <v>10.099999999999911</v>
      </c>
      <c r="O101" s="5">
        <v>3564</v>
      </c>
      <c r="P101" s="4">
        <v>129.5</v>
      </c>
      <c r="Q101" s="5">
        <v>6475</v>
      </c>
      <c r="R101" s="6">
        <f>Table2[[#This Row],[Wroked Hours ]]/Table2[[#This Row],[PLANNED Hours ]]</f>
        <v>1.090749824807288</v>
      </c>
      <c r="S101" s="6">
        <f>Table2[[#This Row],[Amount Earned ]]/Table2[[#This Row],[Allocated Budget ]]</f>
        <v>1.090749824807288</v>
      </c>
      <c r="T101" t="str" cm="1">
        <f t="array" ref="T101">_xlfn.IFS(Table2[[#This Row],[Efficiency%]]=100%,"perfect",Table2[[#This Row],[Efficiency%]]&gt;100%,"over performed",Table2[[#This Row],[Efficiency%]]&lt;100%,"under performed")</f>
        <v>over performed</v>
      </c>
    </row>
    <row r="102" spans="1:20" x14ac:dyDescent="0.3">
      <c r="A102" t="s">
        <v>63</v>
      </c>
      <c r="B102" t="s">
        <v>64</v>
      </c>
      <c r="C102" t="s">
        <v>46</v>
      </c>
      <c r="D102" t="s">
        <v>47</v>
      </c>
      <c r="E102" t="s">
        <v>26</v>
      </c>
      <c r="F102" t="s">
        <v>48</v>
      </c>
      <c r="G102" s="1">
        <v>43952</v>
      </c>
      <c r="H102" s="1">
        <v>44196</v>
      </c>
      <c r="I102" s="4">
        <v>50</v>
      </c>
      <c r="J102" s="4">
        <v>1235</v>
      </c>
      <c r="K102" s="4">
        <v>1213</v>
      </c>
      <c r="L102" s="5">
        <v>61750</v>
      </c>
      <c r="M102" s="5">
        <v>60650</v>
      </c>
      <c r="N102" s="4">
        <v>22</v>
      </c>
      <c r="O102" s="5">
        <v>1100</v>
      </c>
      <c r="P102" s="4">
        <v>2</v>
      </c>
      <c r="Q102" s="5">
        <v>19907</v>
      </c>
      <c r="R102" s="6">
        <f>Table2[[#This Row],[Wroked Hours ]]/Table2[[#This Row],[PLANNED Hours ]]</f>
        <v>0.98218623481781375</v>
      </c>
      <c r="S102" s="6">
        <f>Table2[[#This Row],[Amount Earned ]]/Table2[[#This Row],[Allocated Budget ]]</f>
        <v>0.98218623481781375</v>
      </c>
      <c r="T102" t="str" cm="1">
        <f t="array" ref="T102">_xlfn.IFS(Table2[[#This Row],[Efficiency%]]=100%,"perfect",Table2[[#This Row],[Efficiency%]]&gt;100%,"over performed",Table2[[#This Row],[Efficiency%]]&lt;100%,"under performed")</f>
        <v>under performed</v>
      </c>
    </row>
    <row r="103" spans="1:20" x14ac:dyDescent="0.3">
      <c r="A103" t="s">
        <v>65</v>
      </c>
      <c r="B103" t="s">
        <v>66</v>
      </c>
      <c r="C103" t="s">
        <v>19</v>
      </c>
      <c r="D103" t="s">
        <v>67</v>
      </c>
      <c r="E103" t="s">
        <v>21</v>
      </c>
      <c r="F103" t="s">
        <v>22</v>
      </c>
      <c r="G103" s="1">
        <v>43952</v>
      </c>
      <c r="H103" s="1">
        <v>44196</v>
      </c>
      <c r="I103" s="4">
        <v>100</v>
      </c>
      <c r="J103" s="4">
        <v>1384</v>
      </c>
      <c r="K103" s="4">
        <v>1594</v>
      </c>
      <c r="L103" s="5">
        <v>138400</v>
      </c>
      <c r="M103" s="5">
        <v>159400</v>
      </c>
      <c r="N103" s="4">
        <v>23</v>
      </c>
      <c r="O103" s="5">
        <v>1441</v>
      </c>
      <c r="P103" s="4">
        <v>210</v>
      </c>
      <c r="Q103" s="5">
        <v>21000</v>
      </c>
      <c r="R103" s="6">
        <f>Table2[[#This Row],[Wroked Hours ]]/Table2[[#This Row],[PLANNED Hours ]]</f>
        <v>1.1517341040462428</v>
      </c>
      <c r="S103" s="6">
        <f>Table2[[#This Row],[Amount Earned ]]/Table2[[#This Row],[Allocated Budget ]]</f>
        <v>1.1517341040462428</v>
      </c>
      <c r="T103" t="str" cm="1">
        <f t="array" ref="T103">_xlfn.IFS(Table2[[#This Row],[Efficiency%]]=100%,"perfect",Table2[[#This Row],[Efficiency%]]&gt;100%,"over performed",Table2[[#This Row],[Efficiency%]]&lt;100%,"under performed")</f>
        <v>over performed</v>
      </c>
    </row>
    <row r="104" spans="1:20" x14ac:dyDescent="0.3">
      <c r="A104" t="s">
        <v>68</v>
      </c>
      <c r="B104" t="s">
        <v>69</v>
      </c>
      <c r="C104" t="s">
        <v>46</v>
      </c>
      <c r="D104" t="s">
        <v>20</v>
      </c>
      <c r="E104" t="s">
        <v>26</v>
      </c>
      <c r="F104" t="s">
        <v>48</v>
      </c>
      <c r="G104" s="1">
        <v>43952</v>
      </c>
      <c r="H104" s="1">
        <v>44196</v>
      </c>
      <c r="I104" s="4">
        <v>85</v>
      </c>
      <c r="J104" s="4">
        <v>1194</v>
      </c>
      <c r="K104" s="4">
        <v>1319</v>
      </c>
      <c r="L104" s="5">
        <v>101490</v>
      </c>
      <c r="M104" s="5">
        <v>112115</v>
      </c>
      <c r="N104" s="4">
        <v>24</v>
      </c>
      <c r="O104" s="5">
        <v>1415</v>
      </c>
      <c r="P104" s="4">
        <v>125</v>
      </c>
      <c r="Q104" s="5">
        <v>10625</v>
      </c>
      <c r="R104" s="6">
        <f>Table2[[#This Row],[Wroked Hours ]]/Table2[[#This Row],[PLANNED Hours ]]</f>
        <v>1.1046901172529313</v>
      </c>
      <c r="S104" s="6">
        <f>Table2[[#This Row],[Amount Earned ]]/Table2[[#This Row],[Allocated Budget ]]</f>
        <v>1.1046901172529313</v>
      </c>
      <c r="T104" t="str" cm="1">
        <f t="array" ref="T104">_xlfn.IFS(Table2[[#This Row],[Efficiency%]]=100%,"perfect",Table2[[#This Row],[Efficiency%]]&gt;100%,"over performed",Table2[[#This Row],[Efficiency%]]&lt;100%,"under performed")</f>
        <v>over performed</v>
      </c>
    </row>
    <row r="105" spans="1:20" x14ac:dyDescent="0.3">
      <c r="A105" t="s">
        <v>70</v>
      </c>
      <c r="B105" t="s">
        <v>71</v>
      </c>
      <c r="C105" t="s">
        <v>72</v>
      </c>
      <c r="D105" t="s">
        <v>62</v>
      </c>
      <c r="E105" t="s">
        <v>21</v>
      </c>
      <c r="F105" t="s">
        <v>73</v>
      </c>
      <c r="G105" s="1">
        <v>43952</v>
      </c>
      <c r="H105" s="1">
        <v>44196</v>
      </c>
      <c r="I105" s="4">
        <v>80</v>
      </c>
      <c r="J105" s="4">
        <v>1365</v>
      </c>
      <c r="K105" s="4">
        <v>1607.25</v>
      </c>
      <c r="L105" s="5">
        <v>109200</v>
      </c>
      <c r="M105" s="5">
        <v>128580</v>
      </c>
      <c r="N105" s="4">
        <v>25</v>
      </c>
      <c r="O105" s="5">
        <v>6861</v>
      </c>
      <c r="P105" s="4">
        <v>242.25</v>
      </c>
      <c r="Q105" s="5">
        <v>19380</v>
      </c>
      <c r="R105" s="6">
        <f>Table2[[#This Row],[Wroked Hours ]]/Table2[[#This Row],[PLANNED Hours ]]</f>
        <v>1.1774725274725275</v>
      </c>
      <c r="S105" s="6">
        <f>Table2[[#This Row],[Amount Earned ]]/Table2[[#This Row],[Allocated Budget ]]</f>
        <v>1.1774725274725275</v>
      </c>
      <c r="T105" t="str" cm="1">
        <f t="array" ref="T105">_xlfn.IFS(Table2[[#This Row],[Efficiency%]]=100%,"perfect",Table2[[#This Row],[Efficiency%]]&gt;100%,"over performed",Table2[[#This Row],[Efficiency%]]&lt;100%,"under performed")</f>
        <v>over performed</v>
      </c>
    </row>
    <row r="106" spans="1:20" x14ac:dyDescent="0.3">
      <c r="A106" t="s">
        <v>74</v>
      </c>
      <c r="B106" t="s">
        <v>75</v>
      </c>
      <c r="C106" t="s">
        <v>72</v>
      </c>
      <c r="D106" t="s">
        <v>43</v>
      </c>
      <c r="E106" t="s">
        <v>21</v>
      </c>
      <c r="F106" t="s">
        <v>73</v>
      </c>
      <c r="G106" s="1">
        <v>43952</v>
      </c>
      <c r="H106" s="1">
        <v>44196</v>
      </c>
      <c r="I106" s="4">
        <v>75</v>
      </c>
      <c r="J106" s="4">
        <v>1394.6</v>
      </c>
      <c r="K106" s="4">
        <v>1573.25</v>
      </c>
      <c r="L106" s="5">
        <v>104595</v>
      </c>
      <c r="M106" s="5">
        <v>117993.75</v>
      </c>
      <c r="N106" s="4">
        <v>26</v>
      </c>
      <c r="O106" s="5">
        <v>4152</v>
      </c>
      <c r="P106" s="4">
        <v>178.65</v>
      </c>
      <c r="Q106" s="5">
        <v>13398.75</v>
      </c>
      <c r="R106" s="6">
        <f>Table2[[#This Row],[Wroked Hours ]]/Table2[[#This Row],[PLANNED Hours ]]</f>
        <v>1.1281012476695826</v>
      </c>
      <c r="S106" s="6">
        <f>Table2[[#This Row],[Amount Earned ]]/Table2[[#This Row],[Allocated Budget ]]</f>
        <v>1.1281012476695826</v>
      </c>
      <c r="T106" t="str" cm="1">
        <f t="array" ref="T106">_xlfn.IFS(Table2[[#This Row],[Efficiency%]]=100%,"perfect",Table2[[#This Row],[Efficiency%]]&gt;100%,"over performed",Table2[[#This Row],[Efficiency%]]&lt;100%,"under performed")</f>
        <v>over performed</v>
      </c>
    </row>
    <row r="107" spans="1:20" x14ac:dyDescent="0.3">
      <c r="A107" t="s">
        <v>17</v>
      </c>
      <c r="B107" t="s">
        <v>18</v>
      </c>
      <c r="C107" t="s">
        <v>19</v>
      </c>
      <c r="D107" t="s">
        <v>20</v>
      </c>
      <c r="E107" t="s">
        <v>21</v>
      </c>
      <c r="F107" t="s">
        <v>22</v>
      </c>
      <c r="G107" s="1">
        <v>43983</v>
      </c>
      <c r="H107" s="1">
        <v>44196</v>
      </c>
      <c r="I107" s="4">
        <v>75</v>
      </c>
      <c r="J107" s="4">
        <v>1397.9</v>
      </c>
      <c r="K107" s="4">
        <v>1573.5</v>
      </c>
      <c r="L107" s="5">
        <v>104842.5</v>
      </c>
      <c r="M107" s="5">
        <v>118012.5</v>
      </c>
      <c r="N107" s="4">
        <v>27</v>
      </c>
      <c r="O107" s="5">
        <v>5498</v>
      </c>
      <c r="P107" s="4">
        <v>175.6</v>
      </c>
      <c r="Q107" s="5">
        <v>13170</v>
      </c>
      <c r="R107" s="6">
        <f>Table2[[#This Row],[Wroked Hours ]]/Table2[[#This Row],[PLANNED Hours ]]</f>
        <v>1.1256169969239573</v>
      </c>
      <c r="S107" s="6">
        <f>Table2[[#This Row],[Amount Earned ]]/Table2[[#This Row],[Allocated Budget ]]</f>
        <v>1.1256169969239573</v>
      </c>
      <c r="T107" t="str" cm="1">
        <f t="array" ref="T107">_xlfn.IFS(Table2[[#This Row],[Efficiency%]]=100%,"perfect",Table2[[#This Row],[Efficiency%]]&gt;100%,"over performed",Table2[[#This Row],[Efficiency%]]&lt;100%,"under performed")</f>
        <v>over performed</v>
      </c>
    </row>
    <row r="108" spans="1:20" x14ac:dyDescent="0.3">
      <c r="A108" t="s">
        <v>23</v>
      </c>
      <c r="B108" t="s">
        <v>24</v>
      </c>
      <c r="C108" t="s">
        <v>19</v>
      </c>
      <c r="D108" t="s">
        <v>25</v>
      </c>
      <c r="E108" t="s">
        <v>26</v>
      </c>
      <c r="F108" t="s">
        <v>22</v>
      </c>
      <c r="G108" s="1">
        <v>43983</v>
      </c>
      <c r="H108" s="1">
        <v>44196</v>
      </c>
      <c r="I108" s="4">
        <v>75</v>
      </c>
      <c r="J108" s="4">
        <v>1362</v>
      </c>
      <c r="K108" s="4">
        <v>1378</v>
      </c>
      <c r="L108" s="5">
        <v>102150</v>
      </c>
      <c r="M108" s="5">
        <v>103350</v>
      </c>
      <c r="N108" s="4">
        <v>28</v>
      </c>
      <c r="O108" s="5">
        <v>6835</v>
      </c>
      <c r="P108" s="4">
        <v>16</v>
      </c>
      <c r="Q108" s="5">
        <v>1200</v>
      </c>
      <c r="R108" s="6">
        <f>Table2[[#This Row],[Wroked Hours ]]/Table2[[#This Row],[PLANNED Hours ]]</f>
        <v>1.011747430249633</v>
      </c>
      <c r="S108" s="6">
        <f>Table2[[#This Row],[Amount Earned ]]/Table2[[#This Row],[Allocated Budget ]]</f>
        <v>1.011747430249633</v>
      </c>
      <c r="T108" t="str" cm="1">
        <f t="array" ref="T108">_xlfn.IFS(Table2[[#This Row],[Efficiency%]]=100%,"perfect",Table2[[#This Row],[Efficiency%]]&gt;100%,"over performed",Table2[[#This Row],[Efficiency%]]&lt;100%,"under performed")</f>
        <v>over performed</v>
      </c>
    </row>
    <row r="109" spans="1:20" x14ac:dyDescent="0.3">
      <c r="A109" t="s">
        <v>27</v>
      </c>
      <c r="B109" t="s">
        <v>28</v>
      </c>
      <c r="C109" t="s">
        <v>19</v>
      </c>
      <c r="D109" t="s">
        <v>25</v>
      </c>
      <c r="E109" t="s">
        <v>21</v>
      </c>
      <c r="F109" t="s">
        <v>22</v>
      </c>
      <c r="G109" s="1">
        <v>43983</v>
      </c>
      <c r="H109" s="1">
        <v>44196</v>
      </c>
      <c r="I109" s="4">
        <v>75</v>
      </c>
      <c r="J109" s="4">
        <v>1346</v>
      </c>
      <c r="K109" s="4">
        <v>1259</v>
      </c>
      <c r="L109" s="5">
        <v>100950</v>
      </c>
      <c r="M109" s="5">
        <v>94425</v>
      </c>
      <c r="N109" s="4">
        <v>87</v>
      </c>
      <c r="O109" s="5">
        <v>6525</v>
      </c>
      <c r="P109" s="4">
        <v>2</v>
      </c>
      <c r="Q109" s="5">
        <v>17732</v>
      </c>
      <c r="R109" s="6">
        <f>Table2[[#This Row],[Wroked Hours ]]/Table2[[#This Row],[PLANNED Hours ]]</f>
        <v>0.93536404160475484</v>
      </c>
      <c r="S109" s="6">
        <f>Table2[[#This Row],[Amount Earned ]]/Table2[[#This Row],[Allocated Budget ]]</f>
        <v>0.93536404160475484</v>
      </c>
      <c r="T109" t="str" cm="1">
        <f t="array" ref="T109">_xlfn.IFS(Table2[[#This Row],[Efficiency%]]=100%,"perfect",Table2[[#This Row],[Efficiency%]]&gt;100%,"over performed",Table2[[#This Row],[Efficiency%]]&lt;100%,"under performed")</f>
        <v>under performed</v>
      </c>
    </row>
    <row r="110" spans="1:20" x14ac:dyDescent="0.3">
      <c r="A110" t="s">
        <v>29</v>
      </c>
      <c r="B110" t="s">
        <v>30</v>
      </c>
      <c r="C110" t="s">
        <v>19</v>
      </c>
      <c r="D110" t="s">
        <v>31</v>
      </c>
      <c r="E110" t="s">
        <v>26</v>
      </c>
      <c r="F110" t="s">
        <v>22</v>
      </c>
      <c r="G110" s="1">
        <v>43983</v>
      </c>
      <c r="H110" s="1">
        <v>44196</v>
      </c>
      <c r="I110" s="4">
        <v>110</v>
      </c>
      <c r="J110" s="4">
        <v>1950</v>
      </c>
      <c r="K110" s="4">
        <v>1893</v>
      </c>
      <c r="L110" s="5">
        <v>214500</v>
      </c>
      <c r="M110" s="5">
        <v>208230</v>
      </c>
      <c r="N110" s="4">
        <v>57</v>
      </c>
      <c r="O110" s="5">
        <v>6270</v>
      </c>
      <c r="P110" s="4">
        <v>2</v>
      </c>
      <c r="Q110" s="5">
        <v>8698</v>
      </c>
      <c r="R110" s="6">
        <f>Table2[[#This Row],[Wroked Hours ]]/Table2[[#This Row],[PLANNED Hours ]]</f>
        <v>0.97076923076923072</v>
      </c>
      <c r="S110" s="6">
        <f>Table2[[#This Row],[Amount Earned ]]/Table2[[#This Row],[Allocated Budget ]]</f>
        <v>0.97076923076923072</v>
      </c>
      <c r="T110" t="str" cm="1">
        <f t="array" ref="T110">_xlfn.IFS(Table2[[#This Row],[Efficiency%]]=100%,"perfect",Table2[[#This Row],[Efficiency%]]&gt;100%,"over performed",Table2[[#This Row],[Efficiency%]]&lt;100%,"under performed")</f>
        <v>under performed</v>
      </c>
    </row>
    <row r="111" spans="1:20" x14ac:dyDescent="0.3">
      <c r="A111" t="s">
        <v>32</v>
      </c>
      <c r="B111" t="s">
        <v>33</v>
      </c>
      <c r="C111" t="s">
        <v>19</v>
      </c>
      <c r="D111" t="s">
        <v>34</v>
      </c>
      <c r="E111" t="s">
        <v>26</v>
      </c>
      <c r="F111" t="s">
        <v>22</v>
      </c>
      <c r="G111" s="1">
        <v>43983</v>
      </c>
      <c r="H111" s="1">
        <v>44196</v>
      </c>
      <c r="I111" s="4">
        <v>100</v>
      </c>
      <c r="J111" s="4">
        <v>1242</v>
      </c>
      <c r="K111" s="4">
        <v>1283.5</v>
      </c>
      <c r="L111" s="5">
        <v>124200</v>
      </c>
      <c r="M111" s="5">
        <v>128350</v>
      </c>
      <c r="N111" s="4">
        <v>58</v>
      </c>
      <c r="O111" s="5">
        <v>3792</v>
      </c>
      <c r="P111" s="4">
        <v>41.5</v>
      </c>
      <c r="Q111" s="5">
        <v>4150</v>
      </c>
      <c r="R111" s="6">
        <f>Table2[[#This Row],[Wroked Hours ]]/Table2[[#This Row],[PLANNED Hours ]]</f>
        <v>1.0334138486312399</v>
      </c>
      <c r="S111" s="6">
        <f>Table2[[#This Row],[Amount Earned ]]/Table2[[#This Row],[Allocated Budget ]]</f>
        <v>1.0334138486312399</v>
      </c>
      <c r="T111" t="str" cm="1">
        <f t="array" ref="T111">_xlfn.IFS(Table2[[#This Row],[Efficiency%]]=100%,"perfect",Table2[[#This Row],[Efficiency%]]&gt;100%,"over performed",Table2[[#This Row],[Efficiency%]]&lt;100%,"under performed")</f>
        <v>over performed</v>
      </c>
    </row>
    <row r="112" spans="1:20" x14ac:dyDescent="0.3">
      <c r="A112" t="s">
        <v>35</v>
      </c>
      <c r="B112" t="s">
        <v>36</v>
      </c>
      <c r="C112" t="s">
        <v>19</v>
      </c>
      <c r="D112" t="s">
        <v>34</v>
      </c>
      <c r="E112" t="s">
        <v>21</v>
      </c>
      <c r="F112" t="s">
        <v>22</v>
      </c>
      <c r="G112" s="1">
        <v>43983</v>
      </c>
      <c r="H112" s="1">
        <v>44196</v>
      </c>
      <c r="I112" s="4">
        <v>100</v>
      </c>
      <c r="J112" s="4">
        <v>1510</v>
      </c>
      <c r="K112" s="4">
        <v>1561.5</v>
      </c>
      <c r="L112" s="5">
        <v>151000</v>
      </c>
      <c r="M112" s="5">
        <v>156150</v>
      </c>
      <c r="N112" s="4">
        <v>59</v>
      </c>
      <c r="O112" s="5">
        <v>1769</v>
      </c>
      <c r="P112" s="4">
        <v>51.5</v>
      </c>
      <c r="Q112" s="5">
        <v>5150</v>
      </c>
      <c r="R112" s="6">
        <f>Table2[[#This Row],[Wroked Hours ]]/Table2[[#This Row],[PLANNED Hours ]]</f>
        <v>1.0341059602649008</v>
      </c>
      <c r="S112" s="6">
        <f>Table2[[#This Row],[Amount Earned ]]/Table2[[#This Row],[Allocated Budget ]]</f>
        <v>1.0341059602649008</v>
      </c>
      <c r="T112" t="str" cm="1">
        <f t="array" ref="T112">_xlfn.IFS(Table2[[#This Row],[Efficiency%]]=100%,"perfect",Table2[[#This Row],[Efficiency%]]&gt;100%,"over performed",Table2[[#This Row],[Efficiency%]]&lt;100%,"under performed")</f>
        <v>over performed</v>
      </c>
    </row>
    <row r="113" spans="1:20" x14ac:dyDescent="0.3">
      <c r="A113" t="s">
        <v>37</v>
      </c>
      <c r="B113" t="s">
        <v>38</v>
      </c>
      <c r="C113" t="s">
        <v>19</v>
      </c>
      <c r="D113" t="s">
        <v>31</v>
      </c>
      <c r="E113" t="s">
        <v>26</v>
      </c>
      <c r="F113" t="s">
        <v>22</v>
      </c>
      <c r="G113" s="1">
        <v>43983</v>
      </c>
      <c r="H113" s="1">
        <v>44196</v>
      </c>
      <c r="I113" s="4">
        <v>75</v>
      </c>
      <c r="J113" s="4">
        <v>1360</v>
      </c>
      <c r="K113" s="4">
        <v>1331.5</v>
      </c>
      <c r="L113" s="5">
        <v>102000</v>
      </c>
      <c r="M113" s="5">
        <v>99862.5</v>
      </c>
      <c r="N113" s="4">
        <v>28.5</v>
      </c>
      <c r="O113" s="5">
        <v>2137.5</v>
      </c>
      <c r="P113" s="4">
        <v>2</v>
      </c>
      <c r="Q113" s="5">
        <v>13643</v>
      </c>
      <c r="R113" s="6">
        <f>Table2[[#This Row],[Wroked Hours ]]/Table2[[#This Row],[PLANNED Hours ]]</f>
        <v>0.97904411764705879</v>
      </c>
      <c r="S113" s="6">
        <f>Table2[[#This Row],[Amount Earned ]]/Table2[[#This Row],[Allocated Budget ]]</f>
        <v>0.97904411764705879</v>
      </c>
      <c r="T113" t="str" cm="1">
        <f t="array" ref="T113">_xlfn.IFS(Table2[[#This Row],[Efficiency%]]=100%,"perfect",Table2[[#This Row],[Efficiency%]]&gt;100%,"over performed",Table2[[#This Row],[Efficiency%]]&lt;100%,"under performed")</f>
        <v>under performed</v>
      </c>
    </row>
    <row r="114" spans="1:20" x14ac:dyDescent="0.3">
      <c r="A114" t="s">
        <v>39</v>
      </c>
      <c r="B114" t="s">
        <v>40</v>
      </c>
      <c r="C114" t="s">
        <v>19</v>
      </c>
      <c r="D114" t="s">
        <v>34</v>
      </c>
      <c r="E114" t="s">
        <v>26</v>
      </c>
      <c r="F114" t="s">
        <v>22</v>
      </c>
      <c r="G114" s="1">
        <v>43983</v>
      </c>
      <c r="H114" s="1">
        <v>44196</v>
      </c>
      <c r="I114" s="4">
        <v>75</v>
      </c>
      <c r="J114" s="4">
        <v>1393.2</v>
      </c>
      <c r="K114" s="4">
        <v>1624.25</v>
      </c>
      <c r="L114" s="5">
        <v>104490</v>
      </c>
      <c r="M114" s="5">
        <v>121818.75</v>
      </c>
      <c r="N114" s="4">
        <v>29.5</v>
      </c>
      <c r="O114" s="5">
        <v>1459</v>
      </c>
      <c r="P114" s="4">
        <v>231.05</v>
      </c>
      <c r="Q114" s="5">
        <v>17328.75</v>
      </c>
      <c r="R114" s="6">
        <f>Table2[[#This Row],[Wroked Hours ]]/Table2[[#This Row],[PLANNED Hours ]]</f>
        <v>1.1658412288257249</v>
      </c>
      <c r="S114" s="6">
        <f>Table2[[#This Row],[Amount Earned ]]/Table2[[#This Row],[Allocated Budget ]]</f>
        <v>1.1658412288257249</v>
      </c>
      <c r="T114" t="str" cm="1">
        <f t="array" ref="T114">_xlfn.IFS(Table2[[#This Row],[Efficiency%]]=100%,"perfect",Table2[[#This Row],[Efficiency%]]&gt;100%,"over performed",Table2[[#This Row],[Efficiency%]]&lt;100%,"under performed")</f>
        <v>over performed</v>
      </c>
    </row>
    <row r="115" spans="1:20" x14ac:dyDescent="0.3">
      <c r="A115" t="s">
        <v>41</v>
      </c>
      <c r="B115" t="s">
        <v>42</v>
      </c>
      <c r="C115" t="s">
        <v>19</v>
      </c>
      <c r="D115" t="s">
        <v>43</v>
      </c>
      <c r="E115" t="s">
        <v>21</v>
      </c>
      <c r="F115" t="s">
        <v>22</v>
      </c>
      <c r="G115" s="1">
        <v>43983</v>
      </c>
      <c r="H115" s="1">
        <v>44196</v>
      </c>
      <c r="I115" s="4">
        <v>75</v>
      </c>
      <c r="J115" s="4">
        <v>1391.3</v>
      </c>
      <c r="K115" s="4">
        <v>1573</v>
      </c>
      <c r="L115" s="5">
        <v>104347.5</v>
      </c>
      <c r="M115" s="5">
        <v>117975</v>
      </c>
      <c r="N115" s="4">
        <v>30.5</v>
      </c>
      <c r="O115" s="5">
        <v>1628</v>
      </c>
      <c r="P115" s="4">
        <v>181.7</v>
      </c>
      <c r="Q115" s="5">
        <v>13627.5</v>
      </c>
      <c r="R115" s="6">
        <f>Table2[[#This Row],[Wroked Hours ]]/Table2[[#This Row],[PLANNED Hours ]]</f>
        <v>1.1305972831165099</v>
      </c>
      <c r="S115" s="6">
        <f>Table2[[#This Row],[Amount Earned ]]/Table2[[#This Row],[Allocated Budget ]]</f>
        <v>1.1305972831165096</v>
      </c>
      <c r="T115" t="str" cm="1">
        <f t="array" ref="T115">_xlfn.IFS(Table2[[#This Row],[Efficiency%]]=100%,"perfect",Table2[[#This Row],[Efficiency%]]&gt;100%,"over performed",Table2[[#This Row],[Efficiency%]]&lt;100%,"under performed")</f>
        <v>over performed</v>
      </c>
    </row>
    <row r="116" spans="1:20" x14ac:dyDescent="0.3">
      <c r="A116" t="s">
        <v>44</v>
      </c>
      <c r="B116" t="s">
        <v>45</v>
      </c>
      <c r="C116" t="s">
        <v>46</v>
      </c>
      <c r="D116" t="s">
        <v>47</v>
      </c>
      <c r="E116" t="s">
        <v>26</v>
      </c>
      <c r="F116" t="s">
        <v>48</v>
      </c>
      <c r="G116" s="1">
        <v>43983</v>
      </c>
      <c r="H116" s="1">
        <v>44196</v>
      </c>
      <c r="I116" s="4">
        <v>75</v>
      </c>
      <c r="J116" s="4">
        <v>1265</v>
      </c>
      <c r="K116" s="4">
        <v>1330</v>
      </c>
      <c r="L116" s="5">
        <v>94875</v>
      </c>
      <c r="M116" s="5">
        <v>99750</v>
      </c>
      <c r="N116" s="4">
        <v>31.5</v>
      </c>
      <c r="O116" s="5">
        <v>1363</v>
      </c>
      <c r="P116" s="4">
        <v>65</v>
      </c>
      <c r="Q116" s="5">
        <v>4875</v>
      </c>
      <c r="R116" s="6">
        <f>Table2[[#This Row],[Wroked Hours ]]/Table2[[#This Row],[PLANNED Hours ]]</f>
        <v>1.0513833992094861</v>
      </c>
      <c r="S116" s="6">
        <f>Table2[[#This Row],[Amount Earned ]]/Table2[[#This Row],[Allocated Budget ]]</f>
        <v>1.0513833992094861</v>
      </c>
      <c r="T116" t="str" cm="1">
        <f t="array" ref="T116">_xlfn.IFS(Table2[[#This Row],[Efficiency%]]=100%,"perfect",Table2[[#This Row],[Efficiency%]]&gt;100%,"over performed",Table2[[#This Row],[Efficiency%]]&lt;100%,"under performed")</f>
        <v>over performed</v>
      </c>
    </row>
    <row r="117" spans="1:20" x14ac:dyDescent="0.3">
      <c r="A117" t="s">
        <v>49</v>
      </c>
      <c r="B117" t="s">
        <v>50</v>
      </c>
      <c r="C117" t="s">
        <v>19</v>
      </c>
      <c r="D117" t="s">
        <v>51</v>
      </c>
      <c r="E117" t="s">
        <v>21</v>
      </c>
      <c r="F117" t="s">
        <v>22</v>
      </c>
      <c r="G117" s="1">
        <v>43983</v>
      </c>
      <c r="H117" s="1">
        <v>44196</v>
      </c>
      <c r="I117" s="4">
        <v>75</v>
      </c>
      <c r="J117" s="4">
        <v>1257</v>
      </c>
      <c r="K117" s="4">
        <v>1200</v>
      </c>
      <c r="L117" s="5">
        <v>94275</v>
      </c>
      <c r="M117" s="5">
        <v>90000</v>
      </c>
      <c r="N117" s="4">
        <v>57</v>
      </c>
      <c r="O117" s="5">
        <v>4275</v>
      </c>
      <c r="P117" s="4">
        <v>2</v>
      </c>
      <c r="Q117" s="5">
        <v>6356</v>
      </c>
      <c r="R117" s="6">
        <f>Table2[[#This Row],[Wroked Hours ]]/Table2[[#This Row],[PLANNED Hours ]]</f>
        <v>0.95465393794749398</v>
      </c>
      <c r="S117" s="6">
        <f>Table2[[#This Row],[Amount Earned ]]/Table2[[#This Row],[Allocated Budget ]]</f>
        <v>0.95465393794749398</v>
      </c>
      <c r="T117" t="str" cm="1">
        <f t="array" ref="T117">_xlfn.IFS(Table2[[#This Row],[Efficiency%]]=100%,"perfect",Table2[[#This Row],[Efficiency%]]&gt;100%,"over performed",Table2[[#This Row],[Efficiency%]]&lt;100%,"under performed")</f>
        <v>under performed</v>
      </c>
    </row>
    <row r="118" spans="1:20" x14ac:dyDescent="0.3">
      <c r="A118" t="s">
        <v>52</v>
      </c>
      <c r="B118" t="s">
        <v>53</v>
      </c>
      <c r="C118" t="s">
        <v>19</v>
      </c>
      <c r="D118" t="s">
        <v>34</v>
      </c>
      <c r="E118" t="s">
        <v>26</v>
      </c>
      <c r="F118" t="s">
        <v>22</v>
      </c>
      <c r="G118" s="1">
        <v>43983</v>
      </c>
      <c r="H118" s="1">
        <v>44196</v>
      </c>
      <c r="I118" s="4">
        <v>75</v>
      </c>
      <c r="J118" s="4">
        <v>1473.5</v>
      </c>
      <c r="K118" s="4">
        <v>1424.5</v>
      </c>
      <c r="L118" s="5">
        <v>110512.5</v>
      </c>
      <c r="M118" s="5">
        <v>106837.5</v>
      </c>
      <c r="N118" s="4">
        <v>49</v>
      </c>
      <c r="O118" s="5">
        <v>3675</v>
      </c>
      <c r="P118" s="4">
        <v>2</v>
      </c>
      <c r="Q118" s="5">
        <v>17007</v>
      </c>
      <c r="R118" s="6">
        <f>Table2[[#This Row],[Wroked Hours ]]/Table2[[#This Row],[PLANNED Hours ]]</f>
        <v>0.9667458432304038</v>
      </c>
      <c r="S118" s="6">
        <f>Table2[[#This Row],[Amount Earned ]]/Table2[[#This Row],[Allocated Budget ]]</f>
        <v>0.9667458432304038</v>
      </c>
      <c r="T118" t="str" cm="1">
        <f t="array" ref="T118">_xlfn.IFS(Table2[[#This Row],[Efficiency%]]=100%,"perfect",Table2[[#This Row],[Efficiency%]]&gt;100%,"over performed",Table2[[#This Row],[Efficiency%]]&lt;100%,"under performed")</f>
        <v>under performed</v>
      </c>
    </row>
    <row r="119" spans="1:20" x14ac:dyDescent="0.3">
      <c r="A119" t="s">
        <v>54</v>
      </c>
      <c r="B119" t="s">
        <v>55</v>
      </c>
      <c r="C119" t="s">
        <v>19</v>
      </c>
      <c r="D119" t="s">
        <v>20</v>
      </c>
      <c r="E119" t="s">
        <v>26</v>
      </c>
      <c r="F119" t="s">
        <v>22</v>
      </c>
      <c r="G119" s="1">
        <v>43983</v>
      </c>
      <c r="H119" s="1">
        <v>44196</v>
      </c>
      <c r="I119" s="4">
        <v>100</v>
      </c>
      <c r="J119" s="4">
        <v>1476.8</v>
      </c>
      <c r="K119" s="4">
        <v>1437.75</v>
      </c>
      <c r="L119" s="5">
        <v>147680</v>
      </c>
      <c r="M119" s="5">
        <v>143775</v>
      </c>
      <c r="N119" s="4">
        <v>39.049999999999997</v>
      </c>
      <c r="O119" s="5">
        <v>3905</v>
      </c>
      <c r="P119" s="4">
        <v>2</v>
      </c>
      <c r="Q119" s="5">
        <v>6160</v>
      </c>
      <c r="R119" s="6">
        <f>Table2[[#This Row],[Wroked Hours ]]/Table2[[#This Row],[PLANNED Hours ]]</f>
        <v>0.97355769230769229</v>
      </c>
      <c r="S119" s="6">
        <f>Table2[[#This Row],[Amount Earned ]]/Table2[[#This Row],[Allocated Budget ]]</f>
        <v>0.97355769230769229</v>
      </c>
      <c r="T119" t="str" cm="1">
        <f t="array" ref="T119">_xlfn.IFS(Table2[[#This Row],[Efficiency%]]=100%,"perfect",Table2[[#This Row],[Efficiency%]]&gt;100%,"over performed",Table2[[#This Row],[Efficiency%]]&lt;100%,"under performed")</f>
        <v>under performed</v>
      </c>
    </row>
    <row r="120" spans="1:20" x14ac:dyDescent="0.3">
      <c r="A120" t="s">
        <v>56</v>
      </c>
      <c r="B120" t="s">
        <v>57</v>
      </c>
      <c r="C120" t="s">
        <v>19</v>
      </c>
      <c r="D120" t="s">
        <v>34</v>
      </c>
      <c r="E120" t="s">
        <v>21</v>
      </c>
      <c r="F120" t="s">
        <v>22</v>
      </c>
      <c r="G120" s="1">
        <v>43983</v>
      </c>
      <c r="H120" s="1">
        <v>44196</v>
      </c>
      <c r="I120" s="4">
        <v>100</v>
      </c>
      <c r="J120" s="4">
        <v>1398</v>
      </c>
      <c r="K120" s="4">
        <v>1502.5</v>
      </c>
      <c r="L120" s="5">
        <v>139800</v>
      </c>
      <c r="M120" s="5">
        <v>150250</v>
      </c>
      <c r="N120" s="4">
        <v>40.049999999999997</v>
      </c>
      <c r="O120" s="5">
        <v>1889</v>
      </c>
      <c r="P120" s="4">
        <v>104.5</v>
      </c>
      <c r="Q120" s="5">
        <v>10450</v>
      </c>
      <c r="R120" s="6">
        <f>Table2[[#This Row],[Wroked Hours ]]/Table2[[#This Row],[PLANNED Hours ]]</f>
        <v>1.0747496423462088</v>
      </c>
      <c r="S120" s="6">
        <f>Table2[[#This Row],[Amount Earned ]]/Table2[[#This Row],[Allocated Budget ]]</f>
        <v>1.0747496423462088</v>
      </c>
      <c r="T120" t="str" cm="1">
        <f t="array" ref="T120">_xlfn.IFS(Table2[[#This Row],[Efficiency%]]=100%,"perfect",Table2[[#This Row],[Efficiency%]]&gt;100%,"over performed",Table2[[#This Row],[Efficiency%]]&lt;100%,"under performed")</f>
        <v>over performed</v>
      </c>
    </row>
    <row r="121" spans="1:20" x14ac:dyDescent="0.3">
      <c r="A121" t="s">
        <v>58</v>
      </c>
      <c r="B121" t="s">
        <v>59</v>
      </c>
      <c r="C121" t="s">
        <v>19</v>
      </c>
      <c r="D121" t="s">
        <v>20</v>
      </c>
      <c r="E121" t="s">
        <v>26</v>
      </c>
      <c r="F121" t="s">
        <v>22</v>
      </c>
      <c r="G121" s="1">
        <v>43983</v>
      </c>
      <c r="H121" s="1">
        <v>44196</v>
      </c>
      <c r="I121" s="4">
        <v>80</v>
      </c>
      <c r="J121" s="4">
        <v>1453.1</v>
      </c>
      <c r="K121" s="4">
        <v>1444</v>
      </c>
      <c r="L121" s="5">
        <v>116248</v>
      </c>
      <c r="M121" s="5">
        <v>115520</v>
      </c>
      <c r="N121" s="4">
        <v>9.0999999999999108</v>
      </c>
      <c r="O121" s="5">
        <v>727.99999999999295</v>
      </c>
      <c r="P121" s="4">
        <v>2</v>
      </c>
      <c r="Q121" s="5">
        <v>14103</v>
      </c>
      <c r="R121" s="6">
        <f>Table2[[#This Row],[Wroked Hours ]]/Table2[[#This Row],[PLANNED Hours ]]</f>
        <v>0.99373752666712556</v>
      </c>
      <c r="S121" s="6">
        <f>Table2[[#This Row],[Amount Earned ]]/Table2[[#This Row],[Allocated Budget ]]</f>
        <v>0.99373752666712545</v>
      </c>
      <c r="T121" t="str" cm="1">
        <f t="array" ref="T121">_xlfn.IFS(Table2[[#This Row],[Efficiency%]]=100%,"perfect",Table2[[#This Row],[Efficiency%]]&gt;100%,"over performed",Table2[[#This Row],[Efficiency%]]&lt;100%,"under performed")</f>
        <v>under performed</v>
      </c>
    </row>
    <row r="122" spans="1:20" x14ac:dyDescent="0.3">
      <c r="A122" t="s">
        <v>60</v>
      </c>
      <c r="B122" t="s">
        <v>61</v>
      </c>
      <c r="C122" t="s">
        <v>46</v>
      </c>
      <c r="D122" t="s">
        <v>62</v>
      </c>
      <c r="E122" t="s">
        <v>21</v>
      </c>
      <c r="F122" t="s">
        <v>48</v>
      </c>
      <c r="G122" s="1">
        <v>43983</v>
      </c>
      <c r="H122" s="1">
        <v>44196</v>
      </c>
      <c r="I122" s="4">
        <v>50</v>
      </c>
      <c r="J122" s="4">
        <v>1427</v>
      </c>
      <c r="K122" s="4">
        <v>1556.5</v>
      </c>
      <c r="L122" s="5">
        <v>71350</v>
      </c>
      <c r="M122" s="5">
        <v>77825</v>
      </c>
      <c r="N122" s="4">
        <v>10.099999999999911</v>
      </c>
      <c r="O122" s="5">
        <v>1551</v>
      </c>
      <c r="P122" s="4">
        <v>129.5</v>
      </c>
      <c r="Q122" s="5">
        <v>6475</v>
      </c>
      <c r="R122" s="6">
        <f>Table2[[#This Row],[Wroked Hours ]]/Table2[[#This Row],[PLANNED Hours ]]</f>
        <v>1.090749824807288</v>
      </c>
      <c r="S122" s="6">
        <f>Table2[[#This Row],[Amount Earned ]]/Table2[[#This Row],[Allocated Budget ]]</f>
        <v>1.090749824807288</v>
      </c>
      <c r="T122" t="str" cm="1">
        <f t="array" ref="T122">_xlfn.IFS(Table2[[#This Row],[Efficiency%]]=100%,"perfect",Table2[[#This Row],[Efficiency%]]&gt;100%,"over performed",Table2[[#This Row],[Efficiency%]]&lt;100%,"under performed")</f>
        <v>over performed</v>
      </c>
    </row>
    <row r="123" spans="1:20" x14ac:dyDescent="0.3">
      <c r="A123" t="s">
        <v>63</v>
      </c>
      <c r="B123" t="s">
        <v>64</v>
      </c>
      <c r="C123" t="s">
        <v>46</v>
      </c>
      <c r="D123" t="s">
        <v>47</v>
      </c>
      <c r="E123" t="s">
        <v>26</v>
      </c>
      <c r="F123" t="s">
        <v>48</v>
      </c>
      <c r="G123" s="1">
        <v>43983</v>
      </c>
      <c r="H123" s="1">
        <v>44196</v>
      </c>
      <c r="I123" s="4">
        <v>50</v>
      </c>
      <c r="J123" s="4">
        <v>1235</v>
      </c>
      <c r="K123" s="4">
        <v>1213</v>
      </c>
      <c r="L123" s="5">
        <v>61750</v>
      </c>
      <c r="M123" s="5">
        <v>60650</v>
      </c>
      <c r="N123" s="4">
        <v>22</v>
      </c>
      <c r="O123" s="5">
        <v>1100</v>
      </c>
      <c r="P123" s="4">
        <v>2</v>
      </c>
      <c r="Q123" s="5">
        <v>8797</v>
      </c>
      <c r="R123" s="6">
        <f>Table2[[#This Row],[Wroked Hours ]]/Table2[[#This Row],[PLANNED Hours ]]</f>
        <v>0.98218623481781375</v>
      </c>
      <c r="S123" s="6">
        <f>Table2[[#This Row],[Amount Earned ]]/Table2[[#This Row],[Allocated Budget ]]</f>
        <v>0.98218623481781375</v>
      </c>
      <c r="T123" t="str" cm="1">
        <f t="array" ref="T123">_xlfn.IFS(Table2[[#This Row],[Efficiency%]]=100%,"perfect",Table2[[#This Row],[Efficiency%]]&gt;100%,"over performed",Table2[[#This Row],[Efficiency%]]&lt;100%,"under performed")</f>
        <v>under performed</v>
      </c>
    </row>
    <row r="124" spans="1:20" x14ac:dyDescent="0.3">
      <c r="A124" t="s">
        <v>65</v>
      </c>
      <c r="B124" t="s">
        <v>66</v>
      </c>
      <c r="C124" t="s">
        <v>19</v>
      </c>
      <c r="D124" t="s">
        <v>67</v>
      </c>
      <c r="E124" t="s">
        <v>21</v>
      </c>
      <c r="F124" t="s">
        <v>22</v>
      </c>
      <c r="G124" s="1">
        <v>43983</v>
      </c>
      <c r="H124" s="1">
        <v>44196</v>
      </c>
      <c r="I124" s="4">
        <v>100</v>
      </c>
      <c r="J124" s="4">
        <v>1384</v>
      </c>
      <c r="K124" s="4">
        <v>1594</v>
      </c>
      <c r="L124" s="5">
        <v>138400</v>
      </c>
      <c r="M124" s="5">
        <v>159400</v>
      </c>
      <c r="N124" s="4">
        <v>23</v>
      </c>
      <c r="O124" s="5">
        <v>3936</v>
      </c>
      <c r="P124" s="4">
        <v>210</v>
      </c>
      <c r="Q124" s="5">
        <v>21000</v>
      </c>
      <c r="R124" s="6">
        <f>Table2[[#This Row],[Wroked Hours ]]/Table2[[#This Row],[PLANNED Hours ]]</f>
        <v>1.1517341040462428</v>
      </c>
      <c r="S124" s="6">
        <f>Table2[[#This Row],[Amount Earned ]]/Table2[[#This Row],[Allocated Budget ]]</f>
        <v>1.1517341040462428</v>
      </c>
      <c r="T124" t="str" cm="1">
        <f t="array" ref="T124">_xlfn.IFS(Table2[[#This Row],[Efficiency%]]=100%,"perfect",Table2[[#This Row],[Efficiency%]]&gt;100%,"over performed",Table2[[#This Row],[Efficiency%]]&lt;100%,"under performed")</f>
        <v>over performed</v>
      </c>
    </row>
    <row r="125" spans="1:20" x14ac:dyDescent="0.3">
      <c r="A125" t="s">
        <v>68</v>
      </c>
      <c r="B125" t="s">
        <v>69</v>
      </c>
      <c r="C125" t="s">
        <v>46</v>
      </c>
      <c r="D125" t="s">
        <v>20</v>
      </c>
      <c r="E125" t="s">
        <v>26</v>
      </c>
      <c r="F125" t="s">
        <v>48</v>
      </c>
      <c r="G125" s="1">
        <v>43983</v>
      </c>
      <c r="H125" s="1">
        <v>44196</v>
      </c>
      <c r="I125" s="4">
        <v>85</v>
      </c>
      <c r="J125" s="4">
        <v>1194</v>
      </c>
      <c r="K125" s="4">
        <v>1319</v>
      </c>
      <c r="L125" s="5">
        <v>101490</v>
      </c>
      <c r="M125" s="5">
        <v>112115</v>
      </c>
      <c r="N125" s="4">
        <v>24</v>
      </c>
      <c r="O125" s="5">
        <v>901</v>
      </c>
      <c r="P125" s="4">
        <v>125</v>
      </c>
      <c r="Q125" s="5">
        <v>10625</v>
      </c>
      <c r="R125" s="6">
        <f>Table2[[#This Row],[Wroked Hours ]]/Table2[[#This Row],[PLANNED Hours ]]</f>
        <v>1.1046901172529313</v>
      </c>
      <c r="S125" s="6">
        <f>Table2[[#This Row],[Amount Earned ]]/Table2[[#This Row],[Allocated Budget ]]</f>
        <v>1.1046901172529313</v>
      </c>
      <c r="T125" t="str" cm="1">
        <f t="array" ref="T125">_xlfn.IFS(Table2[[#This Row],[Efficiency%]]=100%,"perfect",Table2[[#This Row],[Efficiency%]]&gt;100%,"over performed",Table2[[#This Row],[Efficiency%]]&lt;100%,"under performed")</f>
        <v>over performed</v>
      </c>
    </row>
    <row r="126" spans="1:20" x14ac:dyDescent="0.3">
      <c r="A126" t="s">
        <v>70</v>
      </c>
      <c r="B126" t="s">
        <v>71</v>
      </c>
      <c r="C126" t="s">
        <v>72</v>
      </c>
      <c r="D126" t="s">
        <v>62</v>
      </c>
      <c r="E126" t="s">
        <v>21</v>
      </c>
      <c r="F126" t="s">
        <v>73</v>
      </c>
      <c r="G126" s="1">
        <v>43983</v>
      </c>
      <c r="H126" s="1">
        <v>44196</v>
      </c>
      <c r="I126" s="4">
        <v>80</v>
      </c>
      <c r="J126" s="4">
        <v>1365</v>
      </c>
      <c r="K126" s="4">
        <v>1607.25</v>
      </c>
      <c r="L126" s="5">
        <v>109200</v>
      </c>
      <c r="M126" s="5">
        <v>128580</v>
      </c>
      <c r="N126" s="4">
        <v>25</v>
      </c>
      <c r="O126" s="5">
        <v>1368</v>
      </c>
      <c r="P126" s="4">
        <v>242.25</v>
      </c>
      <c r="Q126" s="5">
        <v>19380</v>
      </c>
      <c r="R126" s="6">
        <f>Table2[[#This Row],[Wroked Hours ]]/Table2[[#This Row],[PLANNED Hours ]]</f>
        <v>1.1774725274725275</v>
      </c>
      <c r="S126" s="6">
        <f>Table2[[#This Row],[Amount Earned ]]/Table2[[#This Row],[Allocated Budget ]]</f>
        <v>1.1774725274725275</v>
      </c>
      <c r="T126" t="str" cm="1">
        <f t="array" ref="T126">_xlfn.IFS(Table2[[#This Row],[Efficiency%]]=100%,"perfect",Table2[[#This Row],[Efficiency%]]&gt;100%,"over performed",Table2[[#This Row],[Efficiency%]]&lt;100%,"under performed")</f>
        <v>over performed</v>
      </c>
    </row>
    <row r="127" spans="1:20" x14ac:dyDescent="0.3">
      <c r="A127" t="s">
        <v>74</v>
      </c>
      <c r="B127" t="s">
        <v>75</v>
      </c>
      <c r="C127" t="s">
        <v>72</v>
      </c>
      <c r="D127" t="s">
        <v>43</v>
      </c>
      <c r="E127" t="s">
        <v>21</v>
      </c>
      <c r="F127" t="s">
        <v>73</v>
      </c>
      <c r="G127" s="1">
        <v>43983</v>
      </c>
      <c r="H127" s="1">
        <v>44196</v>
      </c>
      <c r="I127" s="4">
        <v>75</v>
      </c>
      <c r="J127" s="4">
        <v>1394.6</v>
      </c>
      <c r="K127" s="4">
        <v>1573.25</v>
      </c>
      <c r="L127" s="5">
        <v>104595</v>
      </c>
      <c r="M127" s="5">
        <v>117993.75</v>
      </c>
      <c r="N127" s="4">
        <v>26</v>
      </c>
      <c r="O127" s="5">
        <v>6163</v>
      </c>
      <c r="P127" s="4">
        <v>178.65</v>
      </c>
      <c r="Q127" s="5">
        <v>13398.75</v>
      </c>
      <c r="R127" s="6">
        <f>Table2[[#This Row],[Wroked Hours ]]/Table2[[#This Row],[PLANNED Hours ]]</f>
        <v>1.1281012476695826</v>
      </c>
      <c r="S127" s="6">
        <f>Table2[[#This Row],[Amount Earned ]]/Table2[[#This Row],[Allocated Budget ]]</f>
        <v>1.1281012476695826</v>
      </c>
      <c r="T127" t="str" cm="1">
        <f t="array" ref="T127">_xlfn.IFS(Table2[[#This Row],[Efficiency%]]=100%,"perfect",Table2[[#This Row],[Efficiency%]]&gt;100%,"over performed",Table2[[#This Row],[Efficiency%]]&lt;100%,"under performed")</f>
        <v>over performed</v>
      </c>
    </row>
    <row r="128" spans="1:20" x14ac:dyDescent="0.3">
      <c r="A128" t="s">
        <v>17</v>
      </c>
      <c r="B128" t="s">
        <v>18</v>
      </c>
      <c r="C128" t="s">
        <v>19</v>
      </c>
      <c r="D128" t="s">
        <v>20</v>
      </c>
      <c r="E128" t="s">
        <v>21</v>
      </c>
      <c r="F128" t="s">
        <v>22</v>
      </c>
      <c r="G128" s="1">
        <v>44013</v>
      </c>
      <c r="H128" s="1">
        <v>44196</v>
      </c>
      <c r="I128" s="4">
        <v>75</v>
      </c>
      <c r="J128" s="4">
        <v>1397.9</v>
      </c>
      <c r="K128" s="4">
        <v>1573.5</v>
      </c>
      <c r="L128" s="5">
        <v>104842.5</v>
      </c>
      <c r="M128" s="5">
        <v>118012.5</v>
      </c>
      <c r="N128" s="4">
        <v>27</v>
      </c>
      <c r="O128" s="5">
        <v>4527</v>
      </c>
      <c r="P128" s="4">
        <v>175.6</v>
      </c>
      <c r="Q128" s="5">
        <v>13170</v>
      </c>
      <c r="R128" s="6">
        <f>Table2[[#This Row],[Wroked Hours ]]/Table2[[#This Row],[PLANNED Hours ]]</f>
        <v>1.1256169969239573</v>
      </c>
      <c r="S128" s="6">
        <f>Table2[[#This Row],[Amount Earned ]]/Table2[[#This Row],[Allocated Budget ]]</f>
        <v>1.1256169969239573</v>
      </c>
      <c r="T128" t="str" cm="1">
        <f t="array" ref="T128">_xlfn.IFS(Table2[[#This Row],[Efficiency%]]=100%,"perfect",Table2[[#This Row],[Efficiency%]]&gt;100%,"over performed",Table2[[#This Row],[Efficiency%]]&lt;100%,"under performed")</f>
        <v>over performed</v>
      </c>
    </row>
    <row r="129" spans="1:20" x14ac:dyDescent="0.3">
      <c r="A129" t="s">
        <v>23</v>
      </c>
      <c r="B129" t="s">
        <v>24</v>
      </c>
      <c r="C129" t="s">
        <v>19</v>
      </c>
      <c r="D129" t="s">
        <v>25</v>
      </c>
      <c r="E129" t="s">
        <v>26</v>
      </c>
      <c r="F129" t="s">
        <v>22</v>
      </c>
      <c r="G129" s="1">
        <v>44013</v>
      </c>
      <c r="H129" s="1">
        <v>44196</v>
      </c>
      <c r="I129" s="4">
        <v>75</v>
      </c>
      <c r="J129" s="4">
        <v>1362</v>
      </c>
      <c r="K129" s="4">
        <v>1378</v>
      </c>
      <c r="L129" s="5">
        <v>102150</v>
      </c>
      <c r="M129" s="5">
        <v>103350</v>
      </c>
      <c r="N129" s="4">
        <v>28</v>
      </c>
      <c r="O129" s="5">
        <v>4555</v>
      </c>
      <c r="P129" s="4">
        <v>16</v>
      </c>
      <c r="Q129" s="5">
        <v>1200</v>
      </c>
      <c r="R129" s="6">
        <f>Table2[[#This Row],[Wroked Hours ]]/Table2[[#This Row],[PLANNED Hours ]]</f>
        <v>1.011747430249633</v>
      </c>
      <c r="S129" s="6">
        <f>Table2[[#This Row],[Amount Earned ]]/Table2[[#This Row],[Allocated Budget ]]</f>
        <v>1.011747430249633</v>
      </c>
      <c r="T129" t="str" cm="1">
        <f t="array" ref="T129">_xlfn.IFS(Table2[[#This Row],[Efficiency%]]=100%,"perfect",Table2[[#This Row],[Efficiency%]]&gt;100%,"over performed",Table2[[#This Row],[Efficiency%]]&lt;100%,"under performed")</f>
        <v>over performed</v>
      </c>
    </row>
    <row r="130" spans="1:20" x14ac:dyDescent="0.3">
      <c r="A130" t="s">
        <v>27</v>
      </c>
      <c r="B130" t="s">
        <v>28</v>
      </c>
      <c r="C130" t="s">
        <v>19</v>
      </c>
      <c r="D130" t="s">
        <v>25</v>
      </c>
      <c r="E130" t="s">
        <v>21</v>
      </c>
      <c r="F130" t="s">
        <v>22</v>
      </c>
      <c r="G130" s="1">
        <v>44013</v>
      </c>
      <c r="H130" s="1">
        <v>44196</v>
      </c>
      <c r="I130" s="4">
        <v>75</v>
      </c>
      <c r="J130" s="4">
        <v>1346</v>
      </c>
      <c r="K130" s="4">
        <v>1259</v>
      </c>
      <c r="L130" s="5">
        <v>100950</v>
      </c>
      <c r="M130" s="5">
        <v>94425</v>
      </c>
      <c r="N130" s="4">
        <v>87</v>
      </c>
      <c r="O130" s="5">
        <v>6525</v>
      </c>
      <c r="P130" s="4">
        <v>2</v>
      </c>
      <c r="Q130" s="5">
        <v>20041</v>
      </c>
      <c r="R130" s="6">
        <f>Table2[[#This Row],[Wroked Hours ]]/Table2[[#This Row],[PLANNED Hours ]]</f>
        <v>0.93536404160475484</v>
      </c>
      <c r="S130" s="6">
        <f>Table2[[#This Row],[Amount Earned ]]/Table2[[#This Row],[Allocated Budget ]]</f>
        <v>0.93536404160475484</v>
      </c>
      <c r="T130" t="str" cm="1">
        <f t="array" ref="T130">_xlfn.IFS(Table2[[#This Row],[Efficiency%]]=100%,"perfect",Table2[[#This Row],[Efficiency%]]&gt;100%,"over performed",Table2[[#This Row],[Efficiency%]]&lt;100%,"under performed")</f>
        <v>under performed</v>
      </c>
    </row>
    <row r="131" spans="1:20" x14ac:dyDescent="0.3">
      <c r="A131" t="s">
        <v>29</v>
      </c>
      <c r="B131" t="s">
        <v>30</v>
      </c>
      <c r="C131" t="s">
        <v>19</v>
      </c>
      <c r="D131" t="s">
        <v>31</v>
      </c>
      <c r="E131" t="s">
        <v>26</v>
      </c>
      <c r="F131" t="s">
        <v>22</v>
      </c>
      <c r="G131" s="1">
        <v>44013</v>
      </c>
      <c r="H131" s="1">
        <v>44196</v>
      </c>
      <c r="I131" s="4">
        <v>110</v>
      </c>
      <c r="J131" s="4">
        <v>1950</v>
      </c>
      <c r="K131" s="4">
        <v>1893</v>
      </c>
      <c r="L131" s="5">
        <v>214500</v>
      </c>
      <c r="M131" s="5">
        <v>208230</v>
      </c>
      <c r="N131" s="4">
        <v>57</v>
      </c>
      <c r="O131" s="5">
        <v>6270</v>
      </c>
      <c r="P131" s="4">
        <v>2</v>
      </c>
      <c r="Q131" s="5">
        <v>18548</v>
      </c>
      <c r="R131" s="6">
        <f>Table2[[#This Row],[Wroked Hours ]]/Table2[[#This Row],[PLANNED Hours ]]</f>
        <v>0.97076923076923072</v>
      </c>
      <c r="S131" s="6">
        <f>Table2[[#This Row],[Amount Earned ]]/Table2[[#This Row],[Allocated Budget ]]</f>
        <v>0.97076923076923072</v>
      </c>
      <c r="T131" t="str" cm="1">
        <f t="array" ref="T131">_xlfn.IFS(Table2[[#This Row],[Efficiency%]]=100%,"perfect",Table2[[#This Row],[Efficiency%]]&gt;100%,"over performed",Table2[[#This Row],[Efficiency%]]&lt;100%,"under performed")</f>
        <v>under performed</v>
      </c>
    </row>
    <row r="132" spans="1:20" x14ac:dyDescent="0.3">
      <c r="A132" t="s">
        <v>32</v>
      </c>
      <c r="B132" t="s">
        <v>33</v>
      </c>
      <c r="C132" t="s">
        <v>19</v>
      </c>
      <c r="D132" t="s">
        <v>34</v>
      </c>
      <c r="E132" t="s">
        <v>26</v>
      </c>
      <c r="F132" t="s">
        <v>22</v>
      </c>
      <c r="G132" s="1">
        <v>44013</v>
      </c>
      <c r="H132" s="1">
        <v>44196</v>
      </c>
      <c r="I132" s="4">
        <v>100</v>
      </c>
      <c r="J132" s="4">
        <v>1242</v>
      </c>
      <c r="K132" s="4">
        <v>1283.5</v>
      </c>
      <c r="L132" s="5">
        <v>124200</v>
      </c>
      <c r="M132" s="5">
        <v>128350</v>
      </c>
      <c r="N132" s="4">
        <v>58</v>
      </c>
      <c r="O132" s="5">
        <v>2891</v>
      </c>
      <c r="P132" s="4">
        <v>41.5</v>
      </c>
      <c r="Q132" s="5">
        <v>4150</v>
      </c>
      <c r="R132" s="6">
        <f>Table2[[#This Row],[Wroked Hours ]]/Table2[[#This Row],[PLANNED Hours ]]</f>
        <v>1.0334138486312399</v>
      </c>
      <c r="S132" s="6">
        <f>Table2[[#This Row],[Amount Earned ]]/Table2[[#This Row],[Allocated Budget ]]</f>
        <v>1.0334138486312399</v>
      </c>
      <c r="T132" t="str" cm="1">
        <f t="array" ref="T132">_xlfn.IFS(Table2[[#This Row],[Efficiency%]]=100%,"perfect",Table2[[#This Row],[Efficiency%]]&gt;100%,"over performed",Table2[[#This Row],[Efficiency%]]&lt;100%,"under performed")</f>
        <v>over performed</v>
      </c>
    </row>
    <row r="133" spans="1:20" x14ac:dyDescent="0.3">
      <c r="A133" t="s">
        <v>35</v>
      </c>
      <c r="B133" t="s">
        <v>36</v>
      </c>
      <c r="C133" t="s">
        <v>19</v>
      </c>
      <c r="D133" t="s">
        <v>34</v>
      </c>
      <c r="E133" t="s">
        <v>21</v>
      </c>
      <c r="F133" t="s">
        <v>22</v>
      </c>
      <c r="G133" s="1">
        <v>44013</v>
      </c>
      <c r="H133" s="1">
        <v>44196</v>
      </c>
      <c r="I133" s="4">
        <v>100</v>
      </c>
      <c r="J133" s="4">
        <v>1510</v>
      </c>
      <c r="K133" s="4">
        <v>1561.5</v>
      </c>
      <c r="L133" s="5">
        <v>151000</v>
      </c>
      <c r="M133" s="5">
        <v>156150</v>
      </c>
      <c r="N133" s="4">
        <v>59</v>
      </c>
      <c r="O133" s="5">
        <v>3857</v>
      </c>
      <c r="P133" s="4">
        <v>51.5</v>
      </c>
      <c r="Q133" s="5">
        <v>5150</v>
      </c>
      <c r="R133" s="6">
        <f>Table2[[#This Row],[Wroked Hours ]]/Table2[[#This Row],[PLANNED Hours ]]</f>
        <v>1.0341059602649008</v>
      </c>
      <c r="S133" s="6">
        <f>Table2[[#This Row],[Amount Earned ]]/Table2[[#This Row],[Allocated Budget ]]</f>
        <v>1.0341059602649008</v>
      </c>
      <c r="T133" t="str" cm="1">
        <f t="array" ref="T133">_xlfn.IFS(Table2[[#This Row],[Efficiency%]]=100%,"perfect",Table2[[#This Row],[Efficiency%]]&gt;100%,"over performed",Table2[[#This Row],[Efficiency%]]&lt;100%,"under performed")</f>
        <v>over performed</v>
      </c>
    </row>
    <row r="134" spans="1:20" x14ac:dyDescent="0.3">
      <c r="A134" t="s">
        <v>37</v>
      </c>
      <c r="B134" t="s">
        <v>38</v>
      </c>
      <c r="C134" t="s">
        <v>19</v>
      </c>
      <c r="D134" t="s">
        <v>31</v>
      </c>
      <c r="E134" t="s">
        <v>26</v>
      </c>
      <c r="F134" t="s">
        <v>22</v>
      </c>
      <c r="G134" s="1">
        <v>44013</v>
      </c>
      <c r="H134" s="1">
        <v>44196</v>
      </c>
      <c r="I134" s="4">
        <v>75</v>
      </c>
      <c r="J134" s="4">
        <v>1360</v>
      </c>
      <c r="K134" s="4">
        <v>1331.5</v>
      </c>
      <c r="L134" s="5">
        <v>102000</v>
      </c>
      <c r="M134" s="5">
        <v>99862.5</v>
      </c>
      <c r="N134" s="4">
        <v>28.5</v>
      </c>
      <c r="O134" s="5">
        <v>2137.5</v>
      </c>
      <c r="P134" s="4">
        <v>2</v>
      </c>
      <c r="Q134" s="5">
        <v>12177</v>
      </c>
      <c r="R134" s="6">
        <f>Table2[[#This Row],[Wroked Hours ]]/Table2[[#This Row],[PLANNED Hours ]]</f>
        <v>0.97904411764705879</v>
      </c>
      <c r="S134" s="6">
        <f>Table2[[#This Row],[Amount Earned ]]/Table2[[#This Row],[Allocated Budget ]]</f>
        <v>0.97904411764705879</v>
      </c>
      <c r="T134" t="str" cm="1">
        <f t="array" ref="T134">_xlfn.IFS(Table2[[#This Row],[Efficiency%]]=100%,"perfect",Table2[[#This Row],[Efficiency%]]&gt;100%,"over performed",Table2[[#This Row],[Efficiency%]]&lt;100%,"under performed")</f>
        <v>under performed</v>
      </c>
    </row>
    <row r="135" spans="1:20" x14ac:dyDescent="0.3">
      <c r="A135" t="s">
        <v>39</v>
      </c>
      <c r="B135" t="s">
        <v>40</v>
      </c>
      <c r="C135" t="s">
        <v>19</v>
      </c>
      <c r="D135" t="s">
        <v>34</v>
      </c>
      <c r="E135" t="s">
        <v>26</v>
      </c>
      <c r="F135" t="s">
        <v>22</v>
      </c>
      <c r="G135" s="1">
        <v>44013</v>
      </c>
      <c r="H135" s="1">
        <v>44196</v>
      </c>
      <c r="I135" s="4">
        <v>75</v>
      </c>
      <c r="J135" s="4">
        <v>1393.2</v>
      </c>
      <c r="K135" s="4">
        <v>1624.25</v>
      </c>
      <c r="L135" s="5">
        <v>104490</v>
      </c>
      <c r="M135" s="5">
        <v>121818.75</v>
      </c>
      <c r="N135" s="4">
        <v>29.5</v>
      </c>
      <c r="O135" s="5">
        <v>5295</v>
      </c>
      <c r="P135" s="4">
        <v>231.05</v>
      </c>
      <c r="Q135" s="5">
        <v>17328.75</v>
      </c>
      <c r="R135" s="6">
        <f>Table2[[#This Row],[Wroked Hours ]]/Table2[[#This Row],[PLANNED Hours ]]</f>
        <v>1.1658412288257249</v>
      </c>
      <c r="S135" s="6">
        <f>Table2[[#This Row],[Amount Earned ]]/Table2[[#This Row],[Allocated Budget ]]</f>
        <v>1.1658412288257249</v>
      </c>
      <c r="T135" t="str" cm="1">
        <f t="array" ref="T135">_xlfn.IFS(Table2[[#This Row],[Efficiency%]]=100%,"perfect",Table2[[#This Row],[Efficiency%]]&gt;100%,"over performed",Table2[[#This Row],[Efficiency%]]&lt;100%,"under performed")</f>
        <v>over performed</v>
      </c>
    </row>
    <row r="136" spans="1:20" x14ac:dyDescent="0.3">
      <c r="A136" t="s">
        <v>41</v>
      </c>
      <c r="B136" t="s">
        <v>42</v>
      </c>
      <c r="C136" t="s">
        <v>19</v>
      </c>
      <c r="D136" t="s">
        <v>43</v>
      </c>
      <c r="E136" t="s">
        <v>21</v>
      </c>
      <c r="F136" t="s">
        <v>22</v>
      </c>
      <c r="G136" s="1">
        <v>44013</v>
      </c>
      <c r="H136" s="1">
        <v>44196</v>
      </c>
      <c r="I136" s="4">
        <v>75</v>
      </c>
      <c r="J136" s="4">
        <v>1391.3</v>
      </c>
      <c r="K136" s="4">
        <v>1573</v>
      </c>
      <c r="L136" s="5">
        <v>104347.5</v>
      </c>
      <c r="M136" s="5">
        <v>117975</v>
      </c>
      <c r="N136" s="4">
        <v>30.5</v>
      </c>
      <c r="O136" s="5">
        <v>5131</v>
      </c>
      <c r="P136" s="4">
        <v>181.7</v>
      </c>
      <c r="Q136" s="5">
        <v>13627.5</v>
      </c>
      <c r="R136" s="6">
        <f>Table2[[#This Row],[Wroked Hours ]]/Table2[[#This Row],[PLANNED Hours ]]</f>
        <v>1.1305972831165099</v>
      </c>
      <c r="S136" s="6">
        <f>Table2[[#This Row],[Amount Earned ]]/Table2[[#This Row],[Allocated Budget ]]</f>
        <v>1.1305972831165096</v>
      </c>
      <c r="T136" t="str" cm="1">
        <f t="array" ref="T136">_xlfn.IFS(Table2[[#This Row],[Efficiency%]]=100%,"perfect",Table2[[#This Row],[Efficiency%]]&gt;100%,"over performed",Table2[[#This Row],[Efficiency%]]&lt;100%,"under performed")</f>
        <v>over performed</v>
      </c>
    </row>
    <row r="137" spans="1:20" x14ac:dyDescent="0.3">
      <c r="A137" t="s">
        <v>44</v>
      </c>
      <c r="B137" t="s">
        <v>45</v>
      </c>
      <c r="C137" t="s">
        <v>46</v>
      </c>
      <c r="D137" t="s">
        <v>47</v>
      </c>
      <c r="E137" t="s">
        <v>26</v>
      </c>
      <c r="F137" t="s">
        <v>48</v>
      </c>
      <c r="G137" s="1">
        <v>44013</v>
      </c>
      <c r="H137" s="1">
        <v>44196</v>
      </c>
      <c r="I137" s="4">
        <v>75</v>
      </c>
      <c r="J137" s="4">
        <v>1265</v>
      </c>
      <c r="K137" s="4">
        <v>1330</v>
      </c>
      <c r="L137" s="5">
        <v>94875</v>
      </c>
      <c r="M137" s="5">
        <v>99750</v>
      </c>
      <c r="N137" s="4">
        <v>31.5</v>
      </c>
      <c r="O137" s="5">
        <v>2382</v>
      </c>
      <c r="P137" s="4">
        <v>65</v>
      </c>
      <c r="Q137" s="5">
        <v>4875</v>
      </c>
      <c r="R137" s="6">
        <f>Table2[[#This Row],[Wroked Hours ]]/Table2[[#This Row],[PLANNED Hours ]]</f>
        <v>1.0513833992094861</v>
      </c>
      <c r="S137" s="6">
        <f>Table2[[#This Row],[Amount Earned ]]/Table2[[#This Row],[Allocated Budget ]]</f>
        <v>1.0513833992094861</v>
      </c>
      <c r="T137" t="str" cm="1">
        <f t="array" ref="T137">_xlfn.IFS(Table2[[#This Row],[Efficiency%]]=100%,"perfect",Table2[[#This Row],[Efficiency%]]&gt;100%,"over performed",Table2[[#This Row],[Efficiency%]]&lt;100%,"under performed")</f>
        <v>over performed</v>
      </c>
    </row>
    <row r="138" spans="1:20" x14ac:dyDescent="0.3">
      <c r="A138" t="s">
        <v>49</v>
      </c>
      <c r="B138" t="s">
        <v>50</v>
      </c>
      <c r="C138" t="s">
        <v>19</v>
      </c>
      <c r="D138" t="s">
        <v>51</v>
      </c>
      <c r="E138" t="s">
        <v>21</v>
      </c>
      <c r="F138" t="s">
        <v>22</v>
      </c>
      <c r="G138" s="1">
        <v>44013</v>
      </c>
      <c r="H138" s="1">
        <v>44196</v>
      </c>
      <c r="I138" s="4">
        <v>75</v>
      </c>
      <c r="J138" s="4">
        <v>1257</v>
      </c>
      <c r="K138" s="4">
        <v>1200</v>
      </c>
      <c r="L138" s="5">
        <v>94275</v>
      </c>
      <c r="M138" s="5">
        <v>90000</v>
      </c>
      <c r="N138" s="4">
        <v>57</v>
      </c>
      <c r="O138" s="5">
        <v>4275</v>
      </c>
      <c r="P138" s="4">
        <v>2</v>
      </c>
      <c r="Q138" s="5">
        <v>16612</v>
      </c>
      <c r="R138" s="6">
        <f>Table2[[#This Row],[Wroked Hours ]]/Table2[[#This Row],[PLANNED Hours ]]</f>
        <v>0.95465393794749398</v>
      </c>
      <c r="S138" s="6">
        <f>Table2[[#This Row],[Amount Earned ]]/Table2[[#This Row],[Allocated Budget ]]</f>
        <v>0.95465393794749398</v>
      </c>
      <c r="T138" t="str" cm="1">
        <f t="array" ref="T138">_xlfn.IFS(Table2[[#This Row],[Efficiency%]]=100%,"perfect",Table2[[#This Row],[Efficiency%]]&gt;100%,"over performed",Table2[[#This Row],[Efficiency%]]&lt;100%,"under performed")</f>
        <v>under performed</v>
      </c>
    </row>
    <row r="139" spans="1:20" x14ac:dyDescent="0.3">
      <c r="A139" t="s">
        <v>52</v>
      </c>
      <c r="B139" t="s">
        <v>53</v>
      </c>
      <c r="C139" t="s">
        <v>19</v>
      </c>
      <c r="D139" t="s">
        <v>34</v>
      </c>
      <c r="E139" t="s">
        <v>26</v>
      </c>
      <c r="F139" t="s">
        <v>22</v>
      </c>
      <c r="G139" s="1">
        <v>44013</v>
      </c>
      <c r="H139" s="1">
        <v>44196</v>
      </c>
      <c r="I139" s="4">
        <v>75</v>
      </c>
      <c r="J139" s="4">
        <v>1473.5</v>
      </c>
      <c r="K139" s="4">
        <v>1424.5</v>
      </c>
      <c r="L139" s="5">
        <v>110512.5</v>
      </c>
      <c r="M139" s="5">
        <v>106837.5</v>
      </c>
      <c r="N139" s="4">
        <v>49</v>
      </c>
      <c r="O139" s="5">
        <v>3675</v>
      </c>
      <c r="P139" s="4">
        <v>2</v>
      </c>
      <c r="Q139" s="5">
        <v>6758</v>
      </c>
      <c r="R139" s="6">
        <f>Table2[[#This Row],[Wroked Hours ]]/Table2[[#This Row],[PLANNED Hours ]]</f>
        <v>0.9667458432304038</v>
      </c>
      <c r="S139" s="6">
        <f>Table2[[#This Row],[Amount Earned ]]/Table2[[#This Row],[Allocated Budget ]]</f>
        <v>0.9667458432304038</v>
      </c>
      <c r="T139" t="str" cm="1">
        <f t="array" ref="T139">_xlfn.IFS(Table2[[#This Row],[Efficiency%]]=100%,"perfect",Table2[[#This Row],[Efficiency%]]&gt;100%,"over performed",Table2[[#This Row],[Efficiency%]]&lt;100%,"under performed")</f>
        <v>under performed</v>
      </c>
    </row>
    <row r="140" spans="1:20" x14ac:dyDescent="0.3">
      <c r="A140" t="s">
        <v>54</v>
      </c>
      <c r="B140" t="s">
        <v>55</v>
      </c>
      <c r="C140" t="s">
        <v>19</v>
      </c>
      <c r="D140" t="s">
        <v>20</v>
      </c>
      <c r="E140" t="s">
        <v>26</v>
      </c>
      <c r="F140" t="s">
        <v>22</v>
      </c>
      <c r="G140" s="1">
        <v>44013</v>
      </c>
      <c r="H140" s="1">
        <v>44196</v>
      </c>
      <c r="I140" s="4">
        <v>100</v>
      </c>
      <c r="J140" s="4">
        <v>1476.8</v>
      </c>
      <c r="K140" s="4">
        <v>1437.75</v>
      </c>
      <c r="L140" s="5">
        <v>147680</v>
      </c>
      <c r="M140" s="5">
        <v>143775</v>
      </c>
      <c r="N140" s="4">
        <v>39.049999999999997</v>
      </c>
      <c r="O140" s="5">
        <v>3905</v>
      </c>
      <c r="P140" s="4">
        <v>2</v>
      </c>
      <c r="Q140" s="5">
        <v>6410</v>
      </c>
      <c r="R140" s="6">
        <f>Table2[[#This Row],[Wroked Hours ]]/Table2[[#This Row],[PLANNED Hours ]]</f>
        <v>0.97355769230769229</v>
      </c>
      <c r="S140" s="6">
        <f>Table2[[#This Row],[Amount Earned ]]/Table2[[#This Row],[Allocated Budget ]]</f>
        <v>0.97355769230769229</v>
      </c>
      <c r="T140" t="str" cm="1">
        <f t="array" ref="T140">_xlfn.IFS(Table2[[#This Row],[Efficiency%]]=100%,"perfect",Table2[[#This Row],[Efficiency%]]&gt;100%,"over performed",Table2[[#This Row],[Efficiency%]]&lt;100%,"under performed")</f>
        <v>under performed</v>
      </c>
    </row>
    <row r="141" spans="1:20" x14ac:dyDescent="0.3">
      <c r="A141" t="s">
        <v>56</v>
      </c>
      <c r="B141" t="s">
        <v>57</v>
      </c>
      <c r="C141" t="s">
        <v>19</v>
      </c>
      <c r="D141" t="s">
        <v>34</v>
      </c>
      <c r="E141" t="s">
        <v>21</v>
      </c>
      <c r="F141" t="s">
        <v>22</v>
      </c>
      <c r="G141" s="1">
        <v>44013</v>
      </c>
      <c r="H141" s="1">
        <v>44196</v>
      </c>
      <c r="I141" s="4">
        <v>100</v>
      </c>
      <c r="J141" s="4">
        <v>1398</v>
      </c>
      <c r="K141" s="4">
        <v>1502.5</v>
      </c>
      <c r="L141" s="5">
        <v>139800</v>
      </c>
      <c r="M141" s="5">
        <v>150250</v>
      </c>
      <c r="N141" s="4">
        <v>40.049999999999997</v>
      </c>
      <c r="O141" s="5">
        <v>2230</v>
      </c>
      <c r="P141" s="4">
        <v>104.5</v>
      </c>
      <c r="Q141" s="5">
        <v>10450</v>
      </c>
      <c r="R141" s="6">
        <f>Table2[[#This Row],[Wroked Hours ]]/Table2[[#This Row],[PLANNED Hours ]]</f>
        <v>1.0747496423462088</v>
      </c>
      <c r="S141" s="6">
        <f>Table2[[#This Row],[Amount Earned ]]/Table2[[#This Row],[Allocated Budget ]]</f>
        <v>1.0747496423462088</v>
      </c>
      <c r="T141" t="str" cm="1">
        <f t="array" ref="T141">_xlfn.IFS(Table2[[#This Row],[Efficiency%]]=100%,"perfect",Table2[[#This Row],[Efficiency%]]&gt;100%,"over performed",Table2[[#This Row],[Efficiency%]]&lt;100%,"under performed")</f>
        <v>over performed</v>
      </c>
    </row>
    <row r="142" spans="1:20" x14ac:dyDescent="0.3">
      <c r="A142" t="s">
        <v>58</v>
      </c>
      <c r="B142" t="s">
        <v>59</v>
      </c>
      <c r="C142" t="s">
        <v>19</v>
      </c>
      <c r="D142" t="s">
        <v>20</v>
      </c>
      <c r="E142" t="s">
        <v>26</v>
      </c>
      <c r="F142" t="s">
        <v>22</v>
      </c>
      <c r="G142" s="1">
        <v>44013</v>
      </c>
      <c r="H142" s="1">
        <v>44196</v>
      </c>
      <c r="I142" s="4">
        <v>80</v>
      </c>
      <c r="J142" s="4">
        <v>1453.1</v>
      </c>
      <c r="K142" s="4">
        <v>1444</v>
      </c>
      <c r="L142" s="5">
        <v>116248</v>
      </c>
      <c r="M142" s="5">
        <v>115520</v>
      </c>
      <c r="N142" s="4">
        <v>9.0999999999999108</v>
      </c>
      <c r="O142" s="5">
        <v>727.99999999999295</v>
      </c>
      <c r="P142" s="4">
        <v>2</v>
      </c>
      <c r="Q142" s="5">
        <v>14561</v>
      </c>
      <c r="R142" s="6">
        <f>Table2[[#This Row],[Wroked Hours ]]/Table2[[#This Row],[PLANNED Hours ]]</f>
        <v>0.99373752666712556</v>
      </c>
      <c r="S142" s="6">
        <f>Table2[[#This Row],[Amount Earned ]]/Table2[[#This Row],[Allocated Budget ]]</f>
        <v>0.99373752666712545</v>
      </c>
      <c r="T142" t="str" cm="1">
        <f t="array" ref="T142">_xlfn.IFS(Table2[[#This Row],[Efficiency%]]=100%,"perfect",Table2[[#This Row],[Efficiency%]]&gt;100%,"over performed",Table2[[#This Row],[Efficiency%]]&lt;100%,"under performed")</f>
        <v>under performed</v>
      </c>
    </row>
    <row r="143" spans="1:20" x14ac:dyDescent="0.3">
      <c r="A143" t="s">
        <v>60</v>
      </c>
      <c r="B143" t="s">
        <v>61</v>
      </c>
      <c r="C143" t="s">
        <v>46</v>
      </c>
      <c r="D143" t="s">
        <v>62</v>
      </c>
      <c r="E143" t="s">
        <v>21</v>
      </c>
      <c r="F143" t="s">
        <v>48</v>
      </c>
      <c r="G143" s="1">
        <v>44013</v>
      </c>
      <c r="H143" s="1">
        <v>44196</v>
      </c>
      <c r="I143" s="4">
        <v>50</v>
      </c>
      <c r="J143" s="4">
        <v>1427</v>
      </c>
      <c r="K143" s="4">
        <v>1556.5</v>
      </c>
      <c r="L143" s="5">
        <v>71350</v>
      </c>
      <c r="M143" s="5">
        <v>77825</v>
      </c>
      <c r="N143" s="4">
        <v>10.099999999999911</v>
      </c>
      <c r="O143" s="5">
        <v>1810</v>
      </c>
      <c r="P143" s="4">
        <v>129.5</v>
      </c>
      <c r="Q143" s="5">
        <v>6475</v>
      </c>
      <c r="R143" s="6">
        <f>Table2[[#This Row],[Wroked Hours ]]/Table2[[#This Row],[PLANNED Hours ]]</f>
        <v>1.090749824807288</v>
      </c>
      <c r="S143" s="6">
        <f>Table2[[#This Row],[Amount Earned ]]/Table2[[#This Row],[Allocated Budget ]]</f>
        <v>1.090749824807288</v>
      </c>
      <c r="T143" t="str" cm="1">
        <f t="array" ref="T143">_xlfn.IFS(Table2[[#This Row],[Efficiency%]]=100%,"perfect",Table2[[#This Row],[Efficiency%]]&gt;100%,"over performed",Table2[[#This Row],[Efficiency%]]&lt;100%,"under performed")</f>
        <v>over performed</v>
      </c>
    </row>
    <row r="144" spans="1:20" x14ac:dyDescent="0.3">
      <c r="A144" t="s">
        <v>63</v>
      </c>
      <c r="B144" t="s">
        <v>64</v>
      </c>
      <c r="C144" t="s">
        <v>46</v>
      </c>
      <c r="D144" t="s">
        <v>47</v>
      </c>
      <c r="E144" t="s">
        <v>26</v>
      </c>
      <c r="F144" t="s">
        <v>48</v>
      </c>
      <c r="G144" s="1">
        <v>44013</v>
      </c>
      <c r="H144" s="1">
        <v>44196</v>
      </c>
      <c r="I144" s="4">
        <v>50</v>
      </c>
      <c r="J144" s="4">
        <v>1235</v>
      </c>
      <c r="K144" s="4">
        <v>1213</v>
      </c>
      <c r="L144" s="5">
        <v>61750</v>
      </c>
      <c r="M144" s="5">
        <v>60650</v>
      </c>
      <c r="N144" s="4">
        <v>22</v>
      </c>
      <c r="O144" s="5">
        <v>1100</v>
      </c>
      <c r="P144" s="4">
        <v>2</v>
      </c>
      <c r="Q144" s="5">
        <v>6553</v>
      </c>
      <c r="R144" s="6">
        <f>Table2[[#This Row],[Wroked Hours ]]/Table2[[#This Row],[PLANNED Hours ]]</f>
        <v>0.98218623481781375</v>
      </c>
      <c r="S144" s="6">
        <f>Table2[[#This Row],[Amount Earned ]]/Table2[[#This Row],[Allocated Budget ]]</f>
        <v>0.98218623481781375</v>
      </c>
      <c r="T144" t="str" cm="1">
        <f t="array" ref="T144">_xlfn.IFS(Table2[[#This Row],[Efficiency%]]=100%,"perfect",Table2[[#This Row],[Efficiency%]]&gt;100%,"over performed",Table2[[#This Row],[Efficiency%]]&lt;100%,"under performed")</f>
        <v>under performed</v>
      </c>
    </row>
    <row r="145" spans="1:20" x14ac:dyDescent="0.3">
      <c r="A145" t="s">
        <v>65</v>
      </c>
      <c r="B145" t="s">
        <v>66</v>
      </c>
      <c r="C145" t="s">
        <v>19</v>
      </c>
      <c r="D145" t="s">
        <v>67</v>
      </c>
      <c r="E145" t="s">
        <v>21</v>
      </c>
      <c r="F145" t="s">
        <v>22</v>
      </c>
      <c r="G145" s="1">
        <v>44013</v>
      </c>
      <c r="H145" s="1">
        <v>44196</v>
      </c>
      <c r="I145" s="4">
        <v>100</v>
      </c>
      <c r="J145" s="4">
        <v>1384</v>
      </c>
      <c r="K145" s="4">
        <v>1594</v>
      </c>
      <c r="L145" s="5">
        <v>138400</v>
      </c>
      <c r="M145" s="5">
        <v>159400</v>
      </c>
      <c r="N145" s="4">
        <v>23</v>
      </c>
      <c r="O145" s="5">
        <v>1462</v>
      </c>
      <c r="P145" s="4">
        <v>210</v>
      </c>
      <c r="Q145" s="5">
        <v>21000</v>
      </c>
      <c r="R145" s="6">
        <f>Table2[[#This Row],[Wroked Hours ]]/Table2[[#This Row],[PLANNED Hours ]]</f>
        <v>1.1517341040462428</v>
      </c>
      <c r="S145" s="6">
        <f>Table2[[#This Row],[Amount Earned ]]/Table2[[#This Row],[Allocated Budget ]]</f>
        <v>1.1517341040462428</v>
      </c>
      <c r="T145" t="str" cm="1">
        <f t="array" ref="T145">_xlfn.IFS(Table2[[#This Row],[Efficiency%]]=100%,"perfect",Table2[[#This Row],[Efficiency%]]&gt;100%,"over performed",Table2[[#This Row],[Efficiency%]]&lt;100%,"under performed")</f>
        <v>over performed</v>
      </c>
    </row>
    <row r="146" spans="1:20" x14ac:dyDescent="0.3">
      <c r="A146" t="s">
        <v>68</v>
      </c>
      <c r="B146" t="s">
        <v>69</v>
      </c>
      <c r="C146" t="s">
        <v>46</v>
      </c>
      <c r="D146" t="s">
        <v>20</v>
      </c>
      <c r="E146" t="s">
        <v>26</v>
      </c>
      <c r="F146" t="s">
        <v>48</v>
      </c>
      <c r="G146" s="1">
        <v>44013</v>
      </c>
      <c r="H146" s="1">
        <v>44196</v>
      </c>
      <c r="I146" s="4">
        <v>85</v>
      </c>
      <c r="J146" s="4">
        <v>1194</v>
      </c>
      <c r="K146" s="4">
        <v>1319</v>
      </c>
      <c r="L146" s="5">
        <v>101490</v>
      </c>
      <c r="M146" s="5">
        <v>112115</v>
      </c>
      <c r="N146" s="4">
        <v>24</v>
      </c>
      <c r="O146" s="5">
        <v>8515</v>
      </c>
      <c r="P146" s="4">
        <v>125</v>
      </c>
      <c r="Q146" s="5">
        <v>10625</v>
      </c>
      <c r="R146" s="6">
        <f>Table2[[#This Row],[Wroked Hours ]]/Table2[[#This Row],[PLANNED Hours ]]</f>
        <v>1.1046901172529313</v>
      </c>
      <c r="S146" s="6">
        <f>Table2[[#This Row],[Amount Earned ]]/Table2[[#This Row],[Allocated Budget ]]</f>
        <v>1.1046901172529313</v>
      </c>
      <c r="T146" t="str" cm="1">
        <f t="array" ref="T146">_xlfn.IFS(Table2[[#This Row],[Efficiency%]]=100%,"perfect",Table2[[#This Row],[Efficiency%]]&gt;100%,"over performed",Table2[[#This Row],[Efficiency%]]&lt;100%,"under performed")</f>
        <v>over performed</v>
      </c>
    </row>
    <row r="147" spans="1:20" x14ac:dyDescent="0.3">
      <c r="A147" t="s">
        <v>70</v>
      </c>
      <c r="B147" t="s">
        <v>71</v>
      </c>
      <c r="C147" t="s">
        <v>72</v>
      </c>
      <c r="D147" t="s">
        <v>62</v>
      </c>
      <c r="E147" t="s">
        <v>21</v>
      </c>
      <c r="F147" t="s">
        <v>73</v>
      </c>
      <c r="G147" s="1">
        <v>44013</v>
      </c>
      <c r="H147" s="1">
        <v>44196</v>
      </c>
      <c r="I147" s="4">
        <v>80</v>
      </c>
      <c r="J147" s="4">
        <v>1365</v>
      </c>
      <c r="K147" s="4">
        <v>1607.25</v>
      </c>
      <c r="L147" s="5">
        <v>109200</v>
      </c>
      <c r="M147" s="5">
        <v>128580</v>
      </c>
      <c r="N147" s="4">
        <v>25</v>
      </c>
      <c r="O147" s="5">
        <v>2292</v>
      </c>
      <c r="P147" s="4">
        <v>242.25</v>
      </c>
      <c r="Q147" s="5">
        <v>19380</v>
      </c>
      <c r="R147" s="6">
        <f>Table2[[#This Row],[Wroked Hours ]]/Table2[[#This Row],[PLANNED Hours ]]</f>
        <v>1.1774725274725275</v>
      </c>
      <c r="S147" s="6">
        <f>Table2[[#This Row],[Amount Earned ]]/Table2[[#This Row],[Allocated Budget ]]</f>
        <v>1.1774725274725275</v>
      </c>
      <c r="T147" t="str" cm="1">
        <f t="array" ref="T147">_xlfn.IFS(Table2[[#This Row],[Efficiency%]]=100%,"perfect",Table2[[#This Row],[Efficiency%]]&gt;100%,"over performed",Table2[[#This Row],[Efficiency%]]&lt;100%,"under performed")</f>
        <v>over performed</v>
      </c>
    </row>
    <row r="148" spans="1:20" x14ac:dyDescent="0.3">
      <c r="A148" t="s">
        <v>74</v>
      </c>
      <c r="B148" t="s">
        <v>75</v>
      </c>
      <c r="C148" t="s">
        <v>72</v>
      </c>
      <c r="D148" t="s">
        <v>43</v>
      </c>
      <c r="E148" t="s">
        <v>21</v>
      </c>
      <c r="F148" t="s">
        <v>73</v>
      </c>
      <c r="G148" s="1">
        <v>44013</v>
      </c>
      <c r="H148" s="1">
        <v>44196</v>
      </c>
      <c r="I148" s="4">
        <v>75</v>
      </c>
      <c r="J148" s="4">
        <v>1394.6</v>
      </c>
      <c r="K148" s="4">
        <v>1573.25</v>
      </c>
      <c r="L148" s="5">
        <v>104595</v>
      </c>
      <c r="M148" s="5">
        <v>117993.75</v>
      </c>
      <c r="N148" s="4">
        <v>26</v>
      </c>
      <c r="O148" s="5">
        <v>3487</v>
      </c>
      <c r="P148" s="4">
        <v>178.65</v>
      </c>
      <c r="Q148" s="5">
        <v>13398.75</v>
      </c>
      <c r="R148" s="6">
        <f>Table2[[#This Row],[Wroked Hours ]]/Table2[[#This Row],[PLANNED Hours ]]</f>
        <v>1.1281012476695826</v>
      </c>
      <c r="S148" s="6">
        <f>Table2[[#This Row],[Amount Earned ]]/Table2[[#This Row],[Allocated Budget ]]</f>
        <v>1.1281012476695826</v>
      </c>
      <c r="T148" t="str" cm="1">
        <f t="array" ref="T148">_xlfn.IFS(Table2[[#This Row],[Efficiency%]]=100%,"perfect",Table2[[#This Row],[Efficiency%]]&gt;100%,"over performed",Table2[[#This Row],[Efficiency%]]&lt;100%,"under performed")</f>
        <v>over performed</v>
      </c>
    </row>
    <row r="149" spans="1:20" x14ac:dyDescent="0.3">
      <c r="A149" t="s">
        <v>17</v>
      </c>
      <c r="B149" t="s">
        <v>18</v>
      </c>
      <c r="C149" t="s">
        <v>19</v>
      </c>
      <c r="D149" t="s">
        <v>20</v>
      </c>
      <c r="E149" t="s">
        <v>21</v>
      </c>
      <c r="F149" t="s">
        <v>22</v>
      </c>
      <c r="G149" s="1">
        <v>44044</v>
      </c>
      <c r="H149" s="1">
        <v>44196</v>
      </c>
      <c r="I149" s="4">
        <v>75</v>
      </c>
      <c r="J149" s="4">
        <v>1397.9</v>
      </c>
      <c r="K149" s="4">
        <v>1573.5</v>
      </c>
      <c r="L149" s="5">
        <v>104842.5</v>
      </c>
      <c r="M149" s="5">
        <v>118012.5</v>
      </c>
      <c r="N149" s="4">
        <v>27</v>
      </c>
      <c r="O149" s="5">
        <v>2694</v>
      </c>
      <c r="P149" s="4">
        <v>175.6</v>
      </c>
      <c r="Q149" s="5">
        <v>13170</v>
      </c>
      <c r="R149" s="6">
        <f>Table2[[#This Row],[Wroked Hours ]]/Table2[[#This Row],[PLANNED Hours ]]</f>
        <v>1.1256169969239573</v>
      </c>
      <c r="S149" s="6">
        <f>Table2[[#This Row],[Amount Earned ]]/Table2[[#This Row],[Allocated Budget ]]</f>
        <v>1.1256169969239573</v>
      </c>
      <c r="T149" t="str" cm="1">
        <f t="array" ref="T149">_xlfn.IFS(Table2[[#This Row],[Efficiency%]]=100%,"perfect",Table2[[#This Row],[Efficiency%]]&gt;100%,"over performed",Table2[[#This Row],[Efficiency%]]&lt;100%,"under performed")</f>
        <v>over performed</v>
      </c>
    </row>
    <row r="150" spans="1:20" x14ac:dyDescent="0.3">
      <c r="A150" t="s">
        <v>23</v>
      </c>
      <c r="B150" t="s">
        <v>24</v>
      </c>
      <c r="C150" t="s">
        <v>19</v>
      </c>
      <c r="D150" t="s">
        <v>25</v>
      </c>
      <c r="E150" t="s">
        <v>26</v>
      </c>
      <c r="F150" t="s">
        <v>22</v>
      </c>
      <c r="G150" s="1">
        <v>44044</v>
      </c>
      <c r="H150" s="1">
        <v>44196</v>
      </c>
      <c r="I150" s="4">
        <v>75</v>
      </c>
      <c r="J150" s="4">
        <v>1362</v>
      </c>
      <c r="K150" s="4">
        <v>1378</v>
      </c>
      <c r="L150" s="5">
        <v>102150</v>
      </c>
      <c r="M150" s="5">
        <v>103350</v>
      </c>
      <c r="N150" s="4">
        <v>28</v>
      </c>
      <c r="O150" s="5">
        <v>2758</v>
      </c>
      <c r="P150" s="4">
        <v>16</v>
      </c>
      <c r="Q150" s="5">
        <v>1200</v>
      </c>
      <c r="R150" s="6">
        <f>Table2[[#This Row],[Wroked Hours ]]/Table2[[#This Row],[PLANNED Hours ]]</f>
        <v>1.011747430249633</v>
      </c>
      <c r="S150" s="6">
        <f>Table2[[#This Row],[Amount Earned ]]/Table2[[#This Row],[Allocated Budget ]]</f>
        <v>1.011747430249633</v>
      </c>
      <c r="T150" t="str" cm="1">
        <f t="array" ref="T150">_xlfn.IFS(Table2[[#This Row],[Efficiency%]]=100%,"perfect",Table2[[#This Row],[Efficiency%]]&gt;100%,"over performed",Table2[[#This Row],[Efficiency%]]&lt;100%,"under performed")</f>
        <v>over performed</v>
      </c>
    </row>
    <row r="151" spans="1:20" x14ac:dyDescent="0.3">
      <c r="A151" t="s">
        <v>27</v>
      </c>
      <c r="B151" t="s">
        <v>28</v>
      </c>
      <c r="C151" t="s">
        <v>19</v>
      </c>
      <c r="D151" t="s">
        <v>25</v>
      </c>
      <c r="E151" t="s">
        <v>21</v>
      </c>
      <c r="F151" t="s">
        <v>22</v>
      </c>
      <c r="G151" s="1">
        <v>44044</v>
      </c>
      <c r="H151" s="1">
        <v>44196</v>
      </c>
      <c r="I151" s="4">
        <v>75</v>
      </c>
      <c r="J151" s="4">
        <v>1346</v>
      </c>
      <c r="K151" s="4">
        <v>1259</v>
      </c>
      <c r="L151" s="5">
        <v>100950</v>
      </c>
      <c r="M151" s="5">
        <v>94425</v>
      </c>
      <c r="N151" s="4">
        <v>87</v>
      </c>
      <c r="O151" s="5">
        <v>6525</v>
      </c>
      <c r="P151" s="4">
        <v>2</v>
      </c>
      <c r="Q151" s="5">
        <v>20818</v>
      </c>
      <c r="R151" s="6">
        <f>Table2[[#This Row],[Wroked Hours ]]/Table2[[#This Row],[PLANNED Hours ]]</f>
        <v>0.93536404160475484</v>
      </c>
      <c r="S151" s="6">
        <f>Table2[[#This Row],[Amount Earned ]]/Table2[[#This Row],[Allocated Budget ]]</f>
        <v>0.93536404160475484</v>
      </c>
      <c r="T151" t="str" cm="1">
        <f t="array" ref="T151">_xlfn.IFS(Table2[[#This Row],[Efficiency%]]=100%,"perfect",Table2[[#This Row],[Efficiency%]]&gt;100%,"over performed",Table2[[#This Row],[Efficiency%]]&lt;100%,"under performed")</f>
        <v>under performed</v>
      </c>
    </row>
    <row r="152" spans="1:20" x14ac:dyDescent="0.3">
      <c r="A152" t="s">
        <v>29</v>
      </c>
      <c r="B152" t="s">
        <v>30</v>
      </c>
      <c r="C152" t="s">
        <v>19</v>
      </c>
      <c r="D152" t="s">
        <v>31</v>
      </c>
      <c r="E152" t="s">
        <v>26</v>
      </c>
      <c r="F152" t="s">
        <v>22</v>
      </c>
      <c r="G152" s="1">
        <v>44044</v>
      </c>
      <c r="H152" s="1">
        <v>44196</v>
      </c>
      <c r="I152" s="4">
        <v>110</v>
      </c>
      <c r="J152" s="4">
        <v>1950</v>
      </c>
      <c r="K152" s="4">
        <v>1893</v>
      </c>
      <c r="L152" s="5">
        <v>214500</v>
      </c>
      <c r="M152" s="5">
        <v>208230</v>
      </c>
      <c r="N152" s="4">
        <v>57</v>
      </c>
      <c r="O152" s="5">
        <v>6270</v>
      </c>
      <c r="P152" s="4">
        <v>2</v>
      </c>
      <c r="Q152" s="5">
        <v>16436</v>
      </c>
      <c r="R152" s="6">
        <f>Table2[[#This Row],[Wroked Hours ]]/Table2[[#This Row],[PLANNED Hours ]]</f>
        <v>0.97076923076923072</v>
      </c>
      <c r="S152" s="6">
        <f>Table2[[#This Row],[Amount Earned ]]/Table2[[#This Row],[Allocated Budget ]]</f>
        <v>0.97076923076923072</v>
      </c>
      <c r="T152" t="str" cm="1">
        <f t="array" ref="T152">_xlfn.IFS(Table2[[#This Row],[Efficiency%]]=100%,"perfect",Table2[[#This Row],[Efficiency%]]&gt;100%,"over performed",Table2[[#This Row],[Efficiency%]]&lt;100%,"under performed")</f>
        <v>under performed</v>
      </c>
    </row>
    <row r="153" spans="1:20" x14ac:dyDescent="0.3">
      <c r="A153" t="s">
        <v>32</v>
      </c>
      <c r="B153" t="s">
        <v>33</v>
      </c>
      <c r="C153" t="s">
        <v>19</v>
      </c>
      <c r="D153" t="s">
        <v>34</v>
      </c>
      <c r="E153" t="s">
        <v>26</v>
      </c>
      <c r="F153" t="s">
        <v>22</v>
      </c>
      <c r="G153" s="1">
        <v>44044</v>
      </c>
      <c r="H153" s="1">
        <v>44196</v>
      </c>
      <c r="I153" s="4">
        <v>100</v>
      </c>
      <c r="J153" s="4">
        <v>1242</v>
      </c>
      <c r="K153" s="4">
        <v>1283.5</v>
      </c>
      <c r="L153" s="5">
        <v>124200</v>
      </c>
      <c r="M153" s="5">
        <v>128350</v>
      </c>
      <c r="N153" s="4">
        <v>58</v>
      </c>
      <c r="O153" s="5">
        <v>6936</v>
      </c>
      <c r="P153" s="4">
        <v>41.5</v>
      </c>
      <c r="Q153" s="5">
        <v>4150</v>
      </c>
      <c r="R153" s="6">
        <f>Table2[[#This Row],[Wroked Hours ]]/Table2[[#This Row],[PLANNED Hours ]]</f>
        <v>1.0334138486312399</v>
      </c>
      <c r="S153" s="6">
        <f>Table2[[#This Row],[Amount Earned ]]/Table2[[#This Row],[Allocated Budget ]]</f>
        <v>1.0334138486312399</v>
      </c>
      <c r="T153" t="str" cm="1">
        <f t="array" ref="T153">_xlfn.IFS(Table2[[#This Row],[Efficiency%]]=100%,"perfect",Table2[[#This Row],[Efficiency%]]&gt;100%,"over performed",Table2[[#This Row],[Efficiency%]]&lt;100%,"under performed")</f>
        <v>over performed</v>
      </c>
    </row>
    <row r="154" spans="1:20" x14ac:dyDescent="0.3">
      <c r="A154" t="s">
        <v>35</v>
      </c>
      <c r="B154" t="s">
        <v>36</v>
      </c>
      <c r="C154" t="s">
        <v>19</v>
      </c>
      <c r="D154" t="s">
        <v>34</v>
      </c>
      <c r="E154" t="s">
        <v>21</v>
      </c>
      <c r="F154" t="s">
        <v>22</v>
      </c>
      <c r="G154" s="1">
        <v>44044</v>
      </c>
      <c r="H154" s="1">
        <v>44196</v>
      </c>
      <c r="I154" s="4">
        <v>100</v>
      </c>
      <c r="J154" s="4">
        <v>1510</v>
      </c>
      <c r="K154" s="4">
        <v>1561.5</v>
      </c>
      <c r="L154" s="5">
        <v>151000</v>
      </c>
      <c r="M154" s="5">
        <v>156150</v>
      </c>
      <c r="N154" s="4">
        <v>59</v>
      </c>
      <c r="O154" s="5">
        <v>2215</v>
      </c>
      <c r="P154" s="4">
        <v>51.5</v>
      </c>
      <c r="Q154" s="5">
        <v>5150</v>
      </c>
      <c r="R154" s="6">
        <f>Table2[[#This Row],[Wroked Hours ]]/Table2[[#This Row],[PLANNED Hours ]]</f>
        <v>1.0341059602649008</v>
      </c>
      <c r="S154" s="6">
        <f>Table2[[#This Row],[Amount Earned ]]/Table2[[#This Row],[Allocated Budget ]]</f>
        <v>1.0341059602649008</v>
      </c>
      <c r="T154" t="str" cm="1">
        <f t="array" ref="T154">_xlfn.IFS(Table2[[#This Row],[Efficiency%]]=100%,"perfect",Table2[[#This Row],[Efficiency%]]&gt;100%,"over performed",Table2[[#This Row],[Efficiency%]]&lt;100%,"under performed")</f>
        <v>over performed</v>
      </c>
    </row>
    <row r="155" spans="1:20" x14ac:dyDescent="0.3">
      <c r="A155" t="s">
        <v>37</v>
      </c>
      <c r="B155" t="s">
        <v>38</v>
      </c>
      <c r="C155" t="s">
        <v>19</v>
      </c>
      <c r="D155" t="s">
        <v>31</v>
      </c>
      <c r="E155" t="s">
        <v>26</v>
      </c>
      <c r="F155" t="s">
        <v>22</v>
      </c>
      <c r="G155" s="1">
        <v>44044</v>
      </c>
      <c r="H155" s="1">
        <v>44196</v>
      </c>
      <c r="I155" s="4">
        <v>75</v>
      </c>
      <c r="J155" s="4">
        <v>1360</v>
      </c>
      <c r="K155" s="4">
        <v>1331.5</v>
      </c>
      <c r="L155" s="5">
        <v>102000</v>
      </c>
      <c r="M155" s="5">
        <v>99862.5</v>
      </c>
      <c r="N155" s="4">
        <v>28.5</v>
      </c>
      <c r="O155" s="5">
        <v>2137.5</v>
      </c>
      <c r="P155" s="4">
        <v>2</v>
      </c>
      <c r="Q155" s="5">
        <v>4290</v>
      </c>
      <c r="R155" s="6">
        <f>Table2[[#This Row],[Wroked Hours ]]/Table2[[#This Row],[PLANNED Hours ]]</f>
        <v>0.97904411764705879</v>
      </c>
      <c r="S155" s="6">
        <f>Table2[[#This Row],[Amount Earned ]]/Table2[[#This Row],[Allocated Budget ]]</f>
        <v>0.97904411764705879</v>
      </c>
      <c r="T155" t="str" cm="1">
        <f t="array" ref="T155">_xlfn.IFS(Table2[[#This Row],[Efficiency%]]=100%,"perfect",Table2[[#This Row],[Efficiency%]]&gt;100%,"over performed",Table2[[#This Row],[Efficiency%]]&lt;100%,"under performed")</f>
        <v>under performed</v>
      </c>
    </row>
    <row r="156" spans="1:20" x14ac:dyDescent="0.3">
      <c r="A156" t="s">
        <v>39</v>
      </c>
      <c r="B156" t="s">
        <v>40</v>
      </c>
      <c r="C156" t="s">
        <v>19</v>
      </c>
      <c r="D156" t="s">
        <v>34</v>
      </c>
      <c r="E156" t="s">
        <v>26</v>
      </c>
      <c r="F156" t="s">
        <v>22</v>
      </c>
      <c r="G156" s="1">
        <v>44044</v>
      </c>
      <c r="H156" s="1">
        <v>44196</v>
      </c>
      <c r="I156" s="4">
        <v>75</v>
      </c>
      <c r="J156" s="4">
        <v>1393.2</v>
      </c>
      <c r="K156" s="4">
        <v>1624.25</v>
      </c>
      <c r="L156" s="5">
        <v>104490</v>
      </c>
      <c r="M156" s="5">
        <v>121818.75</v>
      </c>
      <c r="N156" s="4">
        <v>29.5</v>
      </c>
      <c r="O156" s="5">
        <v>3130</v>
      </c>
      <c r="P156" s="4">
        <v>231.05</v>
      </c>
      <c r="Q156" s="5">
        <v>17328.75</v>
      </c>
      <c r="R156" s="6">
        <f>Table2[[#This Row],[Wroked Hours ]]/Table2[[#This Row],[PLANNED Hours ]]</f>
        <v>1.1658412288257249</v>
      </c>
      <c r="S156" s="6">
        <f>Table2[[#This Row],[Amount Earned ]]/Table2[[#This Row],[Allocated Budget ]]</f>
        <v>1.1658412288257249</v>
      </c>
      <c r="T156" t="str" cm="1">
        <f t="array" ref="T156">_xlfn.IFS(Table2[[#This Row],[Efficiency%]]=100%,"perfect",Table2[[#This Row],[Efficiency%]]&gt;100%,"over performed",Table2[[#This Row],[Efficiency%]]&lt;100%,"under performed")</f>
        <v>over performed</v>
      </c>
    </row>
    <row r="157" spans="1:20" x14ac:dyDescent="0.3">
      <c r="A157" t="s">
        <v>41</v>
      </c>
      <c r="B157" t="s">
        <v>42</v>
      </c>
      <c r="C157" t="s">
        <v>19</v>
      </c>
      <c r="D157" t="s">
        <v>43</v>
      </c>
      <c r="E157" t="s">
        <v>21</v>
      </c>
      <c r="F157" t="s">
        <v>22</v>
      </c>
      <c r="G157" s="1">
        <v>44044</v>
      </c>
      <c r="H157" s="1">
        <v>44196</v>
      </c>
      <c r="I157" s="4">
        <v>75</v>
      </c>
      <c r="J157" s="4">
        <v>1391.3</v>
      </c>
      <c r="K157" s="4">
        <v>1573</v>
      </c>
      <c r="L157" s="5">
        <v>104347.5</v>
      </c>
      <c r="M157" s="5">
        <v>117975</v>
      </c>
      <c r="N157" s="4">
        <v>30.5</v>
      </c>
      <c r="O157" s="5">
        <v>5235</v>
      </c>
      <c r="P157" s="4">
        <v>181.7</v>
      </c>
      <c r="Q157" s="5">
        <v>13627.5</v>
      </c>
      <c r="R157" s="6">
        <f>Table2[[#This Row],[Wroked Hours ]]/Table2[[#This Row],[PLANNED Hours ]]</f>
        <v>1.1305972831165099</v>
      </c>
      <c r="S157" s="6">
        <f>Table2[[#This Row],[Amount Earned ]]/Table2[[#This Row],[Allocated Budget ]]</f>
        <v>1.1305972831165096</v>
      </c>
      <c r="T157" t="str" cm="1">
        <f t="array" ref="T157">_xlfn.IFS(Table2[[#This Row],[Efficiency%]]=100%,"perfect",Table2[[#This Row],[Efficiency%]]&gt;100%,"over performed",Table2[[#This Row],[Efficiency%]]&lt;100%,"under performed")</f>
        <v>over performed</v>
      </c>
    </row>
    <row r="158" spans="1:20" x14ac:dyDescent="0.3">
      <c r="A158" t="s">
        <v>44</v>
      </c>
      <c r="B158" t="s">
        <v>45</v>
      </c>
      <c r="C158" t="s">
        <v>46</v>
      </c>
      <c r="D158" t="s">
        <v>47</v>
      </c>
      <c r="E158" t="s">
        <v>26</v>
      </c>
      <c r="F158" t="s">
        <v>48</v>
      </c>
      <c r="G158" s="1">
        <v>44044</v>
      </c>
      <c r="H158" s="1">
        <v>44196</v>
      </c>
      <c r="I158" s="4">
        <v>75</v>
      </c>
      <c r="J158" s="4">
        <v>1265</v>
      </c>
      <c r="K158" s="4">
        <v>1330</v>
      </c>
      <c r="L158" s="5">
        <v>94875</v>
      </c>
      <c r="M158" s="5">
        <v>99750</v>
      </c>
      <c r="N158" s="4">
        <v>31.5</v>
      </c>
      <c r="O158" s="5">
        <v>6414</v>
      </c>
      <c r="P158" s="4">
        <v>65</v>
      </c>
      <c r="Q158" s="5">
        <v>4875</v>
      </c>
      <c r="R158" s="6">
        <f>Table2[[#This Row],[Wroked Hours ]]/Table2[[#This Row],[PLANNED Hours ]]</f>
        <v>1.0513833992094861</v>
      </c>
      <c r="S158" s="6">
        <f>Table2[[#This Row],[Amount Earned ]]/Table2[[#This Row],[Allocated Budget ]]</f>
        <v>1.0513833992094861</v>
      </c>
      <c r="T158" t="str" cm="1">
        <f t="array" ref="T158">_xlfn.IFS(Table2[[#This Row],[Efficiency%]]=100%,"perfect",Table2[[#This Row],[Efficiency%]]&gt;100%,"over performed",Table2[[#This Row],[Efficiency%]]&lt;100%,"under performed")</f>
        <v>over performed</v>
      </c>
    </row>
    <row r="159" spans="1:20" x14ac:dyDescent="0.3">
      <c r="A159" t="s">
        <v>49</v>
      </c>
      <c r="B159" t="s">
        <v>50</v>
      </c>
      <c r="C159" t="s">
        <v>19</v>
      </c>
      <c r="D159" t="s">
        <v>51</v>
      </c>
      <c r="E159" t="s">
        <v>21</v>
      </c>
      <c r="F159" t="s">
        <v>22</v>
      </c>
      <c r="G159" s="1">
        <v>44044</v>
      </c>
      <c r="H159" s="1">
        <v>44196</v>
      </c>
      <c r="I159" s="4">
        <v>75</v>
      </c>
      <c r="J159" s="4">
        <v>1257</v>
      </c>
      <c r="K159" s="4">
        <v>1200</v>
      </c>
      <c r="L159" s="5">
        <v>94275</v>
      </c>
      <c r="M159" s="5">
        <v>90000</v>
      </c>
      <c r="N159" s="4">
        <v>57</v>
      </c>
      <c r="O159" s="5">
        <v>4275</v>
      </c>
      <c r="P159" s="4">
        <v>2</v>
      </c>
      <c r="Q159" s="5">
        <v>13666</v>
      </c>
      <c r="R159" s="6">
        <f>Table2[[#This Row],[Wroked Hours ]]/Table2[[#This Row],[PLANNED Hours ]]</f>
        <v>0.95465393794749398</v>
      </c>
      <c r="S159" s="6">
        <f>Table2[[#This Row],[Amount Earned ]]/Table2[[#This Row],[Allocated Budget ]]</f>
        <v>0.95465393794749398</v>
      </c>
      <c r="T159" t="str" cm="1">
        <f t="array" ref="T159">_xlfn.IFS(Table2[[#This Row],[Efficiency%]]=100%,"perfect",Table2[[#This Row],[Efficiency%]]&gt;100%,"over performed",Table2[[#This Row],[Efficiency%]]&lt;100%,"under performed")</f>
        <v>under performed</v>
      </c>
    </row>
    <row r="160" spans="1:20" x14ac:dyDescent="0.3">
      <c r="A160" t="s">
        <v>52</v>
      </c>
      <c r="B160" t="s">
        <v>53</v>
      </c>
      <c r="C160" t="s">
        <v>19</v>
      </c>
      <c r="D160" t="s">
        <v>34</v>
      </c>
      <c r="E160" t="s">
        <v>26</v>
      </c>
      <c r="F160" t="s">
        <v>22</v>
      </c>
      <c r="G160" s="1">
        <v>44044</v>
      </c>
      <c r="H160" s="1">
        <v>44196</v>
      </c>
      <c r="I160" s="4">
        <v>75</v>
      </c>
      <c r="J160" s="4">
        <v>1473.5</v>
      </c>
      <c r="K160" s="4">
        <v>1424.5</v>
      </c>
      <c r="L160" s="5">
        <v>110512.5</v>
      </c>
      <c r="M160" s="5">
        <v>106837.5</v>
      </c>
      <c r="N160" s="4">
        <v>49</v>
      </c>
      <c r="O160" s="5">
        <v>3675</v>
      </c>
      <c r="P160" s="4">
        <v>2</v>
      </c>
      <c r="Q160" s="5">
        <v>8691</v>
      </c>
      <c r="R160" s="6">
        <f>Table2[[#This Row],[Wroked Hours ]]/Table2[[#This Row],[PLANNED Hours ]]</f>
        <v>0.9667458432304038</v>
      </c>
      <c r="S160" s="6">
        <f>Table2[[#This Row],[Amount Earned ]]/Table2[[#This Row],[Allocated Budget ]]</f>
        <v>0.9667458432304038</v>
      </c>
      <c r="T160" t="str" cm="1">
        <f t="array" ref="T160">_xlfn.IFS(Table2[[#This Row],[Efficiency%]]=100%,"perfect",Table2[[#This Row],[Efficiency%]]&gt;100%,"over performed",Table2[[#This Row],[Efficiency%]]&lt;100%,"under performed")</f>
        <v>under performed</v>
      </c>
    </row>
    <row r="161" spans="1:20" x14ac:dyDescent="0.3">
      <c r="A161" t="s">
        <v>54</v>
      </c>
      <c r="B161" t="s">
        <v>55</v>
      </c>
      <c r="C161" t="s">
        <v>19</v>
      </c>
      <c r="D161" t="s">
        <v>20</v>
      </c>
      <c r="E161" t="s">
        <v>26</v>
      </c>
      <c r="F161" t="s">
        <v>22</v>
      </c>
      <c r="G161" s="1">
        <v>44044</v>
      </c>
      <c r="H161" s="1">
        <v>44196</v>
      </c>
      <c r="I161" s="4">
        <v>100</v>
      </c>
      <c r="J161" s="4">
        <v>1476.8</v>
      </c>
      <c r="K161" s="4">
        <v>1437.75</v>
      </c>
      <c r="L161" s="5">
        <v>147680</v>
      </c>
      <c r="M161" s="5">
        <v>143775</v>
      </c>
      <c r="N161" s="4">
        <v>39.049999999999997</v>
      </c>
      <c r="O161" s="5">
        <v>3905</v>
      </c>
      <c r="P161" s="4">
        <v>2</v>
      </c>
      <c r="Q161" s="5">
        <v>6936</v>
      </c>
      <c r="R161" s="6">
        <f>Table2[[#This Row],[Wroked Hours ]]/Table2[[#This Row],[PLANNED Hours ]]</f>
        <v>0.97355769230769229</v>
      </c>
      <c r="S161" s="6">
        <f>Table2[[#This Row],[Amount Earned ]]/Table2[[#This Row],[Allocated Budget ]]</f>
        <v>0.97355769230769229</v>
      </c>
      <c r="T161" t="str" cm="1">
        <f t="array" ref="T161">_xlfn.IFS(Table2[[#This Row],[Efficiency%]]=100%,"perfect",Table2[[#This Row],[Efficiency%]]&gt;100%,"over performed",Table2[[#This Row],[Efficiency%]]&lt;100%,"under performed")</f>
        <v>under performed</v>
      </c>
    </row>
    <row r="162" spans="1:20" x14ac:dyDescent="0.3">
      <c r="A162" t="s">
        <v>56</v>
      </c>
      <c r="B162" t="s">
        <v>57</v>
      </c>
      <c r="C162" t="s">
        <v>19</v>
      </c>
      <c r="D162" t="s">
        <v>34</v>
      </c>
      <c r="E162" t="s">
        <v>21</v>
      </c>
      <c r="F162" t="s">
        <v>22</v>
      </c>
      <c r="G162" s="1">
        <v>44044</v>
      </c>
      <c r="H162" s="1">
        <v>44196</v>
      </c>
      <c r="I162" s="4">
        <v>100</v>
      </c>
      <c r="J162" s="4">
        <v>1398</v>
      </c>
      <c r="K162" s="4">
        <v>1502.5</v>
      </c>
      <c r="L162" s="5">
        <v>139800</v>
      </c>
      <c r="M162" s="5">
        <v>150250</v>
      </c>
      <c r="N162" s="4">
        <v>40.049999999999997</v>
      </c>
      <c r="O162" s="5">
        <v>4906</v>
      </c>
      <c r="P162" s="4">
        <v>104.5</v>
      </c>
      <c r="Q162" s="5">
        <v>10450</v>
      </c>
      <c r="R162" s="6">
        <f>Table2[[#This Row],[Wroked Hours ]]/Table2[[#This Row],[PLANNED Hours ]]</f>
        <v>1.0747496423462088</v>
      </c>
      <c r="S162" s="6">
        <f>Table2[[#This Row],[Amount Earned ]]/Table2[[#This Row],[Allocated Budget ]]</f>
        <v>1.0747496423462088</v>
      </c>
      <c r="T162" t="str" cm="1">
        <f t="array" ref="T162">_xlfn.IFS(Table2[[#This Row],[Efficiency%]]=100%,"perfect",Table2[[#This Row],[Efficiency%]]&gt;100%,"over performed",Table2[[#This Row],[Efficiency%]]&lt;100%,"under performed")</f>
        <v>over performed</v>
      </c>
    </row>
    <row r="163" spans="1:20" x14ac:dyDescent="0.3">
      <c r="A163" t="s">
        <v>58</v>
      </c>
      <c r="B163" t="s">
        <v>59</v>
      </c>
      <c r="C163" t="s">
        <v>19</v>
      </c>
      <c r="D163" t="s">
        <v>20</v>
      </c>
      <c r="E163" t="s">
        <v>26</v>
      </c>
      <c r="F163" t="s">
        <v>22</v>
      </c>
      <c r="G163" s="1">
        <v>44044</v>
      </c>
      <c r="H163" s="1">
        <v>44196</v>
      </c>
      <c r="I163" s="4">
        <v>80</v>
      </c>
      <c r="J163" s="4">
        <v>1453.1</v>
      </c>
      <c r="K163" s="4">
        <v>1444</v>
      </c>
      <c r="L163" s="5">
        <v>116248</v>
      </c>
      <c r="M163" s="5">
        <v>115520</v>
      </c>
      <c r="N163" s="4">
        <v>9.0999999999999108</v>
      </c>
      <c r="O163" s="5">
        <v>727.99999999999295</v>
      </c>
      <c r="P163" s="4">
        <v>2</v>
      </c>
      <c r="Q163" s="5">
        <v>6088</v>
      </c>
      <c r="R163" s="6">
        <f>Table2[[#This Row],[Wroked Hours ]]/Table2[[#This Row],[PLANNED Hours ]]</f>
        <v>0.99373752666712556</v>
      </c>
      <c r="S163" s="6">
        <f>Table2[[#This Row],[Amount Earned ]]/Table2[[#This Row],[Allocated Budget ]]</f>
        <v>0.99373752666712545</v>
      </c>
      <c r="T163" t="str" cm="1">
        <f t="array" ref="T163">_xlfn.IFS(Table2[[#This Row],[Efficiency%]]=100%,"perfect",Table2[[#This Row],[Efficiency%]]&gt;100%,"over performed",Table2[[#This Row],[Efficiency%]]&lt;100%,"under performed")</f>
        <v>under performed</v>
      </c>
    </row>
    <row r="164" spans="1:20" x14ac:dyDescent="0.3">
      <c r="A164" t="s">
        <v>60</v>
      </c>
      <c r="B164" t="s">
        <v>61</v>
      </c>
      <c r="C164" t="s">
        <v>46</v>
      </c>
      <c r="D164" t="s">
        <v>62</v>
      </c>
      <c r="E164" t="s">
        <v>21</v>
      </c>
      <c r="F164" t="s">
        <v>48</v>
      </c>
      <c r="G164" s="1">
        <v>44044</v>
      </c>
      <c r="H164" s="1">
        <v>44196</v>
      </c>
      <c r="I164" s="4">
        <v>50</v>
      </c>
      <c r="J164" s="4">
        <v>1427</v>
      </c>
      <c r="K164" s="4">
        <v>1556.5</v>
      </c>
      <c r="L164" s="5">
        <v>71350</v>
      </c>
      <c r="M164" s="5">
        <v>77825</v>
      </c>
      <c r="N164" s="4">
        <v>10.099999999999911</v>
      </c>
      <c r="O164" s="5">
        <v>2549</v>
      </c>
      <c r="P164" s="4">
        <v>129.5</v>
      </c>
      <c r="Q164" s="5">
        <v>6475</v>
      </c>
      <c r="R164" s="6">
        <f>Table2[[#This Row],[Wroked Hours ]]/Table2[[#This Row],[PLANNED Hours ]]</f>
        <v>1.090749824807288</v>
      </c>
      <c r="S164" s="6">
        <f>Table2[[#This Row],[Amount Earned ]]/Table2[[#This Row],[Allocated Budget ]]</f>
        <v>1.090749824807288</v>
      </c>
      <c r="T164" t="str" cm="1">
        <f t="array" ref="T164">_xlfn.IFS(Table2[[#This Row],[Efficiency%]]=100%,"perfect",Table2[[#This Row],[Efficiency%]]&gt;100%,"over performed",Table2[[#This Row],[Efficiency%]]&lt;100%,"under performed")</f>
        <v>over performed</v>
      </c>
    </row>
    <row r="165" spans="1:20" x14ac:dyDescent="0.3">
      <c r="A165" t="s">
        <v>63</v>
      </c>
      <c r="B165" t="s">
        <v>64</v>
      </c>
      <c r="C165" t="s">
        <v>46</v>
      </c>
      <c r="D165" t="s">
        <v>47</v>
      </c>
      <c r="E165" t="s">
        <v>26</v>
      </c>
      <c r="F165" t="s">
        <v>48</v>
      </c>
      <c r="G165" s="1">
        <v>44044</v>
      </c>
      <c r="H165" s="1">
        <v>44196</v>
      </c>
      <c r="I165" s="4">
        <v>50</v>
      </c>
      <c r="J165" s="4">
        <v>1235</v>
      </c>
      <c r="K165" s="4">
        <v>1213</v>
      </c>
      <c r="L165" s="5">
        <v>61750</v>
      </c>
      <c r="M165" s="5">
        <v>60650</v>
      </c>
      <c r="N165" s="4">
        <v>22</v>
      </c>
      <c r="O165" s="5">
        <v>1100</v>
      </c>
      <c r="P165" s="4">
        <v>2</v>
      </c>
      <c r="Q165" s="5">
        <v>16928</v>
      </c>
      <c r="R165" s="6">
        <f>Table2[[#This Row],[Wroked Hours ]]/Table2[[#This Row],[PLANNED Hours ]]</f>
        <v>0.98218623481781375</v>
      </c>
      <c r="S165" s="6">
        <f>Table2[[#This Row],[Amount Earned ]]/Table2[[#This Row],[Allocated Budget ]]</f>
        <v>0.98218623481781375</v>
      </c>
      <c r="T165" t="str" cm="1">
        <f t="array" ref="T165">_xlfn.IFS(Table2[[#This Row],[Efficiency%]]=100%,"perfect",Table2[[#This Row],[Efficiency%]]&gt;100%,"over performed",Table2[[#This Row],[Efficiency%]]&lt;100%,"under performed")</f>
        <v>under performed</v>
      </c>
    </row>
    <row r="166" spans="1:20" x14ac:dyDescent="0.3">
      <c r="A166" t="s">
        <v>65</v>
      </c>
      <c r="B166" t="s">
        <v>66</v>
      </c>
      <c r="C166" t="s">
        <v>19</v>
      </c>
      <c r="D166" t="s">
        <v>67</v>
      </c>
      <c r="E166" t="s">
        <v>21</v>
      </c>
      <c r="F166" t="s">
        <v>22</v>
      </c>
      <c r="G166" s="1">
        <v>44044</v>
      </c>
      <c r="H166" s="1">
        <v>44196</v>
      </c>
      <c r="I166" s="4">
        <v>100</v>
      </c>
      <c r="J166" s="4">
        <v>1384</v>
      </c>
      <c r="K166" s="4">
        <v>1594</v>
      </c>
      <c r="L166" s="5">
        <v>138400</v>
      </c>
      <c r="M166" s="5">
        <v>159400</v>
      </c>
      <c r="N166" s="4">
        <v>23</v>
      </c>
      <c r="O166" s="5">
        <v>7636</v>
      </c>
      <c r="P166" s="4">
        <v>210</v>
      </c>
      <c r="Q166" s="5">
        <v>21000</v>
      </c>
      <c r="R166" s="6">
        <f>Table2[[#This Row],[Wroked Hours ]]/Table2[[#This Row],[PLANNED Hours ]]</f>
        <v>1.1517341040462428</v>
      </c>
      <c r="S166" s="6">
        <f>Table2[[#This Row],[Amount Earned ]]/Table2[[#This Row],[Allocated Budget ]]</f>
        <v>1.1517341040462428</v>
      </c>
      <c r="T166" t="str" cm="1">
        <f t="array" ref="T166">_xlfn.IFS(Table2[[#This Row],[Efficiency%]]=100%,"perfect",Table2[[#This Row],[Efficiency%]]&gt;100%,"over performed",Table2[[#This Row],[Efficiency%]]&lt;100%,"under performed")</f>
        <v>over performed</v>
      </c>
    </row>
    <row r="167" spans="1:20" x14ac:dyDescent="0.3">
      <c r="A167" t="s">
        <v>68</v>
      </c>
      <c r="B167" t="s">
        <v>69</v>
      </c>
      <c r="C167" t="s">
        <v>46</v>
      </c>
      <c r="D167" t="s">
        <v>20</v>
      </c>
      <c r="E167" t="s">
        <v>26</v>
      </c>
      <c r="F167" t="s">
        <v>48</v>
      </c>
      <c r="G167" s="1">
        <v>44044</v>
      </c>
      <c r="H167" s="1">
        <v>44196</v>
      </c>
      <c r="I167" s="4">
        <v>85</v>
      </c>
      <c r="J167" s="4">
        <v>1194</v>
      </c>
      <c r="K167" s="4">
        <v>1319</v>
      </c>
      <c r="L167" s="5">
        <v>101490</v>
      </c>
      <c r="M167" s="5">
        <v>112115</v>
      </c>
      <c r="N167" s="4">
        <v>24</v>
      </c>
      <c r="O167" s="5">
        <v>6303</v>
      </c>
      <c r="P167" s="4">
        <v>125</v>
      </c>
      <c r="Q167" s="5">
        <v>10625</v>
      </c>
      <c r="R167" s="6">
        <f>Table2[[#This Row],[Wroked Hours ]]/Table2[[#This Row],[PLANNED Hours ]]</f>
        <v>1.1046901172529313</v>
      </c>
      <c r="S167" s="6">
        <f>Table2[[#This Row],[Amount Earned ]]/Table2[[#This Row],[Allocated Budget ]]</f>
        <v>1.1046901172529313</v>
      </c>
      <c r="T167" t="str" cm="1">
        <f t="array" ref="T167">_xlfn.IFS(Table2[[#This Row],[Efficiency%]]=100%,"perfect",Table2[[#This Row],[Efficiency%]]&gt;100%,"over performed",Table2[[#This Row],[Efficiency%]]&lt;100%,"under performed")</f>
        <v>over performed</v>
      </c>
    </row>
    <row r="168" spans="1:20" x14ac:dyDescent="0.3">
      <c r="A168" t="s">
        <v>70</v>
      </c>
      <c r="B168" t="s">
        <v>71</v>
      </c>
      <c r="C168" t="s">
        <v>72</v>
      </c>
      <c r="D168" t="s">
        <v>62</v>
      </c>
      <c r="E168" t="s">
        <v>21</v>
      </c>
      <c r="F168" t="s">
        <v>73</v>
      </c>
      <c r="G168" s="1">
        <v>44044</v>
      </c>
      <c r="H168" s="1">
        <v>44196</v>
      </c>
      <c r="I168" s="4">
        <v>80</v>
      </c>
      <c r="J168" s="4">
        <v>1365</v>
      </c>
      <c r="K168" s="4">
        <v>1607.25</v>
      </c>
      <c r="L168" s="5">
        <v>109200</v>
      </c>
      <c r="M168" s="5">
        <v>128580</v>
      </c>
      <c r="N168" s="4">
        <v>25</v>
      </c>
      <c r="O168" s="5">
        <v>7125</v>
      </c>
      <c r="P168" s="4">
        <v>242.25</v>
      </c>
      <c r="Q168" s="5">
        <v>19380</v>
      </c>
      <c r="R168" s="6">
        <f>Table2[[#This Row],[Wroked Hours ]]/Table2[[#This Row],[PLANNED Hours ]]</f>
        <v>1.1774725274725275</v>
      </c>
      <c r="S168" s="6">
        <f>Table2[[#This Row],[Amount Earned ]]/Table2[[#This Row],[Allocated Budget ]]</f>
        <v>1.1774725274725275</v>
      </c>
      <c r="T168" t="str" cm="1">
        <f t="array" ref="T168">_xlfn.IFS(Table2[[#This Row],[Efficiency%]]=100%,"perfect",Table2[[#This Row],[Efficiency%]]&gt;100%,"over performed",Table2[[#This Row],[Efficiency%]]&lt;100%,"under performed")</f>
        <v>over performed</v>
      </c>
    </row>
    <row r="169" spans="1:20" x14ac:dyDescent="0.3">
      <c r="A169" t="s">
        <v>74</v>
      </c>
      <c r="B169" t="s">
        <v>75</v>
      </c>
      <c r="C169" t="s">
        <v>72</v>
      </c>
      <c r="D169" t="s">
        <v>43</v>
      </c>
      <c r="E169" t="s">
        <v>21</v>
      </c>
      <c r="F169" t="s">
        <v>73</v>
      </c>
      <c r="G169" s="1">
        <v>44044</v>
      </c>
      <c r="H169" s="1">
        <v>44196</v>
      </c>
      <c r="I169" s="4">
        <v>75</v>
      </c>
      <c r="J169" s="4">
        <v>1394.6</v>
      </c>
      <c r="K169" s="4">
        <v>1573.25</v>
      </c>
      <c r="L169" s="5">
        <v>104595</v>
      </c>
      <c r="M169" s="5">
        <v>117993.75</v>
      </c>
      <c r="N169" s="4">
        <v>26</v>
      </c>
      <c r="O169" s="5">
        <v>6425</v>
      </c>
      <c r="P169" s="4">
        <v>178.65</v>
      </c>
      <c r="Q169" s="5">
        <v>13398.75</v>
      </c>
      <c r="R169" s="6">
        <f>Table2[[#This Row],[Wroked Hours ]]/Table2[[#This Row],[PLANNED Hours ]]</f>
        <v>1.1281012476695826</v>
      </c>
      <c r="S169" s="6">
        <f>Table2[[#This Row],[Amount Earned ]]/Table2[[#This Row],[Allocated Budget ]]</f>
        <v>1.1281012476695826</v>
      </c>
      <c r="T169" t="str" cm="1">
        <f t="array" ref="T169">_xlfn.IFS(Table2[[#This Row],[Efficiency%]]=100%,"perfect",Table2[[#This Row],[Efficiency%]]&gt;100%,"over performed",Table2[[#This Row],[Efficiency%]]&lt;100%,"under performed")</f>
        <v>over performed</v>
      </c>
    </row>
    <row r="170" spans="1:20" x14ac:dyDescent="0.3">
      <c r="A170" t="s">
        <v>17</v>
      </c>
      <c r="B170" t="s">
        <v>18</v>
      </c>
      <c r="C170" t="s">
        <v>19</v>
      </c>
      <c r="D170" t="s">
        <v>20</v>
      </c>
      <c r="E170" t="s">
        <v>21</v>
      </c>
      <c r="F170" t="s">
        <v>22</v>
      </c>
      <c r="G170" s="1">
        <v>44075</v>
      </c>
      <c r="H170" s="1">
        <v>44196</v>
      </c>
      <c r="I170" s="4">
        <v>75</v>
      </c>
      <c r="J170" s="4">
        <v>1397.9</v>
      </c>
      <c r="K170" s="4">
        <v>1573.5</v>
      </c>
      <c r="L170" s="5">
        <v>104842.5</v>
      </c>
      <c r="M170" s="5">
        <v>118012.5</v>
      </c>
      <c r="N170" s="4">
        <v>27</v>
      </c>
      <c r="O170" s="5">
        <v>7082</v>
      </c>
      <c r="P170" s="4">
        <v>175.6</v>
      </c>
      <c r="Q170" s="5">
        <v>13170</v>
      </c>
      <c r="R170" s="6">
        <f>Table2[[#This Row],[Wroked Hours ]]/Table2[[#This Row],[PLANNED Hours ]]</f>
        <v>1.1256169969239573</v>
      </c>
      <c r="S170" s="6">
        <f>Table2[[#This Row],[Amount Earned ]]/Table2[[#This Row],[Allocated Budget ]]</f>
        <v>1.1256169969239573</v>
      </c>
      <c r="T170" t="str" cm="1">
        <f t="array" ref="T170">_xlfn.IFS(Table2[[#This Row],[Efficiency%]]=100%,"perfect",Table2[[#This Row],[Efficiency%]]&gt;100%,"over performed",Table2[[#This Row],[Efficiency%]]&lt;100%,"under performed")</f>
        <v>over performed</v>
      </c>
    </row>
    <row r="171" spans="1:20" x14ac:dyDescent="0.3">
      <c r="A171" t="s">
        <v>23</v>
      </c>
      <c r="B171" t="s">
        <v>24</v>
      </c>
      <c r="C171" t="s">
        <v>19</v>
      </c>
      <c r="D171" t="s">
        <v>25</v>
      </c>
      <c r="E171" t="s">
        <v>26</v>
      </c>
      <c r="F171" t="s">
        <v>22</v>
      </c>
      <c r="G171" s="1">
        <v>44075</v>
      </c>
      <c r="H171" s="1">
        <v>44196</v>
      </c>
      <c r="I171" s="4">
        <v>75</v>
      </c>
      <c r="J171" s="4">
        <v>1362</v>
      </c>
      <c r="K171" s="4">
        <v>1378</v>
      </c>
      <c r="L171" s="5">
        <v>102150</v>
      </c>
      <c r="M171" s="5">
        <v>103350</v>
      </c>
      <c r="N171" s="4">
        <v>28</v>
      </c>
      <c r="O171" s="5">
        <v>2878</v>
      </c>
      <c r="P171" s="4">
        <v>16</v>
      </c>
      <c r="Q171" s="5">
        <v>1200</v>
      </c>
      <c r="R171" s="6">
        <f>Table2[[#This Row],[Wroked Hours ]]/Table2[[#This Row],[PLANNED Hours ]]</f>
        <v>1.011747430249633</v>
      </c>
      <c r="S171" s="6">
        <f>Table2[[#This Row],[Amount Earned ]]/Table2[[#This Row],[Allocated Budget ]]</f>
        <v>1.011747430249633</v>
      </c>
      <c r="T171" t="str" cm="1">
        <f t="array" ref="T171">_xlfn.IFS(Table2[[#This Row],[Efficiency%]]=100%,"perfect",Table2[[#This Row],[Efficiency%]]&gt;100%,"over performed",Table2[[#This Row],[Efficiency%]]&lt;100%,"under performed")</f>
        <v>over performed</v>
      </c>
    </row>
    <row r="172" spans="1:20" x14ac:dyDescent="0.3">
      <c r="A172" t="s">
        <v>27</v>
      </c>
      <c r="B172" t="s">
        <v>28</v>
      </c>
      <c r="C172" t="s">
        <v>19</v>
      </c>
      <c r="D172" t="s">
        <v>25</v>
      </c>
      <c r="E172" t="s">
        <v>21</v>
      </c>
      <c r="F172" t="s">
        <v>22</v>
      </c>
      <c r="G172" s="1">
        <v>44075</v>
      </c>
      <c r="H172" s="1">
        <v>44196</v>
      </c>
      <c r="I172" s="4">
        <v>75</v>
      </c>
      <c r="J172" s="4">
        <v>1346</v>
      </c>
      <c r="K172" s="4">
        <v>1259</v>
      </c>
      <c r="L172" s="5">
        <v>100950</v>
      </c>
      <c r="M172" s="5">
        <v>94425</v>
      </c>
      <c r="N172" s="4">
        <v>87</v>
      </c>
      <c r="O172" s="5">
        <v>6525</v>
      </c>
      <c r="P172" s="4">
        <v>2</v>
      </c>
      <c r="Q172" s="5">
        <v>14407</v>
      </c>
      <c r="R172" s="6">
        <f>Table2[[#This Row],[Wroked Hours ]]/Table2[[#This Row],[PLANNED Hours ]]</f>
        <v>0.93536404160475484</v>
      </c>
      <c r="S172" s="6">
        <f>Table2[[#This Row],[Amount Earned ]]/Table2[[#This Row],[Allocated Budget ]]</f>
        <v>0.93536404160475484</v>
      </c>
      <c r="T172" t="str" cm="1">
        <f t="array" ref="T172">_xlfn.IFS(Table2[[#This Row],[Efficiency%]]=100%,"perfect",Table2[[#This Row],[Efficiency%]]&gt;100%,"over performed",Table2[[#This Row],[Efficiency%]]&lt;100%,"under performed")</f>
        <v>under performed</v>
      </c>
    </row>
    <row r="173" spans="1:20" x14ac:dyDescent="0.3">
      <c r="A173" t="s">
        <v>29</v>
      </c>
      <c r="B173" t="s">
        <v>30</v>
      </c>
      <c r="C173" t="s">
        <v>19</v>
      </c>
      <c r="D173" t="s">
        <v>31</v>
      </c>
      <c r="E173" t="s">
        <v>26</v>
      </c>
      <c r="F173" t="s">
        <v>22</v>
      </c>
      <c r="G173" s="1">
        <v>44075</v>
      </c>
      <c r="H173" s="1">
        <v>44196</v>
      </c>
      <c r="I173" s="4">
        <v>110</v>
      </c>
      <c r="J173" s="4">
        <v>1950</v>
      </c>
      <c r="K173" s="4">
        <v>1893</v>
      </c>
      <c r="L173" s="5">
        <v>214500</v>
      </c>
      <c r="M173" s="5">
        <v>208230</v>
      </c>
      <c r="N173" s="4">
        <v>57</v>
      </c>
      <c r="O173" s="5">
        <v>6270</v>
      </c>
      <c r="P173" s="4">
        <v>2</v>
      </c>
      <c r="Q173" s="5">
        <v>5561</v>
      </c>
      <c r="R173" s="6">
        <f>Table2[[#This Row],[Wroked Hours ]]/Table2[[#This Row],[PLANNED Hours ]]</f>
        <v>0.97076923076923072</v>
      </c>
      <c r="S173" s="6">
        <f>Table2[[#This Row],[Amount Earned ]]/Table2[[#This Row],[Allocated Budget ]]</f>
        <v>0.97076923076923072</v>
      </c>
      <c r="T173" t="str" cm="1">
        <f t="array" ref="T173">_xlfn.IFS(Table2[[#This Row],[Efficiency%]]=100%,"perfect",Table2[[#This Row],[Efficiency%]]&gt;100%,"over performed",Table2[[#This Row],[Efficiency%]]&lt;100%,"under performed")</f>
        <v>under performed</v>
      </c>
    </row>
    <row r="174" spans="1:20" x14ac:dyDescent="0.3">
      <c r="A174" t="s">
        <v>32</v>
      </c>
      <c r="B174" t="s">
        <v>33</v>
      </c>
      <c r="C174" t="s">
        <v>19</v>
      </c>
      <c r="D174" t="s">
        <v>34</v>
      </c>
      <c r="E174" t="s">
        <v>26</v>
      </c>
      <c r="F174" t="s">
        <v>22</v>
      </c>
      <c r="G174" s="1">
        <v>44075</v>
      </c>
      <c r="H174" s="1">
        <v>44196</v>
      </c>
      <c r="I174" s="4">
        <v>100</v>
      </c>
      <c r="J174" s="4">
        <v>1242</v>
      </c>
      <c r="K174" s="4">
        <v>1283.5</v>
      </c>
      <c r="L174" s="5">
        <v>124200</v>
      </c>
      <c r="M174" s="5">
        <v>128350</v>
      </c>
      <c r="N174" s="4">
        <v>58</v>
      </c>
      <c r="O174" s="5">
        <v>4406</v>
      </c>
      <c r="P174" s="4">
        <v>41.5</v>
      </c>
      <c r="Q174" s="5">
        <v>4150</v>
      </c>
      <c r="R174" s="6">
        <f>Table2[[#This Row],[Wroked Hours ]]/Table2[[#This Row],[PLANNED Hours ]]</f>
        <v>1.0334138486312399</v>
      </c>
      <c r="S174" s="6">
        <f>Table2[[#This Row],[Amount Earned ]]/Table2[[#This Row],[Allocated Budget ]]</f>
        <v>1.0334138486312399</v>
      </c>
      <c r="T174" t="str" cm="1">
        <f t="array" ref="T174">_xlfn.IFS(Table2[[#This Row],[Efficiency%]]=100%,"perfect",Table2[[#This Row],[Efficiency%]]&gt;100%,"over performed",Table2[[#This Row],[Efficiency%]]&lt;100%,"under performed")</f>
        <v>over performed</v>
      </c>
    </row>
    <row r="175" spans="1:20" x14ac:dyDescent="0.3">
      <c r="A175" t="s">
        <v>35</v>
      </c>
      <c r="B175" t="s">
        <v>36</v>
      </c>
      <c r="C175" t="s">
        <v>19</v>
      </c>
      <c r="D175" t="s">
        <v>34</v>
      </c>
      <c r="E175" t="s">
        <v>21</v>
      </c>
      <c r="F175" t="s">
        <v>22</v>
      </c>
      <c r="G175" s="1">
        <v>44075</v>
      </c>
      <c r="H175" s="1">
        <v>44196</v>
      </c>
      <c r="I175" s="4">
        <v>100</v>
      </c>
      <c r="J175" s="4">
        <v>1510</v>
      </c>
      <c r="K175" s="4">
        <v>1561.5</v>
      </c>
      <c r="L175" s="5">
        <v>151000</v>
      </c>
      <c r="M175" s="5">
        <v>156150</v>
      </c>
      <c r="N175" s="4">
        <v>59</v>
      </c>
      <c r="O175" s="5">
        <v>8186</v>
      </c>
      <c r="P175" s="4">
        <v>51.5</v>
      </c>
      <c r="Q175" s="5">
        <v>5150</v>
      </c>
      <c r="R175" s="6">
        <f>Table2[[#This Row],[Wroked Hours ]]/Table2[[#This Row],[PLANNED Hours ]]</f>
        <v>1.0341059602649008</v>
      </c>
      <c r="S175" s="6">
        <f>Table2[[#This Row],[Amount Earned ]]/Table2[[#This Row],[Allocated Budget ]]</f>
        <v>1.0341059602649008</v>
      </c>
      <c r="T175" t="str" cm="1">
        <f t="array" ref="T175">_xlfn.IFS(Table2[[#This Row],[Efficiency%]]=100%,"perfect",Table2[[#This Row],[Efficiency%]]&gt;100%,"over performed",Table2[[#This Row],[Efficiency%]]&lt;100%,"under performed")</f>
        <v>over performed</v>
      </c>
    </row>
    <row r="176" spans="1:20" x14ac:dyDescent="0.3">
      <c r="A176" t="s">
        <v>37</v>
      </c>
      <c r="B176" t="s">
        <v>38</v>
      </c>
      <c r="C176" t="s">
        <v>19</v>
      </c>
      <c r="D176" t="s">
        <v>31</v>
      </c>
      <c r="E176" t="s">
        <v>26</v>
      </c>
      <c r="F176" t="s">
        <v>22</v>
      </c>
      <c r="G176" s="1">
        <v>44075</v>
      </c>
      <c r="H176" s="1">
        <v>44196</v>
      </c>
      <c r="I176" s="4">
        <v>75</v>
      </c>
      <c r="J176" s="4">
        <v>1360</v>
      </c>
      <c r="K176" s="4">
        <v>1331.5</v>
      </c>
      <c r="L176" s="5">
        <v>102000</v>
      </c>
      <c r="M176" s="5">
        <v>99862.5</v>
      </c>
      <c r="N176" s="4">
        <v>28.5</v>
      </c>
      <c r="O176" s="5">
        <v>2137.5</v>
      </c>
      <c r="P176" s="4">
        <v>2</v>
      </c>
      <c r="Q176" s="5">
        <v>5311</v>
      </c>
      <c r="R176" s="6">
        <f>Table2[[#This Row],[Wroked Hours ]]/Table2[[#This Row],[PLANNED Hours ]]</f>
        <v>0.97904411764705879</v>
      </c>
      <c r="S176" s="6">
        <f>Table2[[#This Row],[Amount Earned ]]/Table2[[#This Row],[Allocated Budget ]]</f>
        <v>0.97904411764705879</v>
      </c>
      <c r="T176" t="str" cm="1">
        <f t="array" ref="T176">_xlfn.IFS(Table2[[#This Row],[Efficiency%]]=100%,"perfect",Table2[[#This Row],[Efficiency%]]&gt;100%,"over performed",Table2[[#This Row],[Efficiency%]]&lt;100%,"under performed")</f>
        <v>under performed</v>
      </c>
    </row>
    <row r="177" spans="1:20" x14ac:dyDescent="0.3">
      <c r="A177" t="s">
        <v>39</v>
      </c>
      <c r="B177" t="s">
        <v>40</v>
      </c>
      <c r="C177" t="s">
        <v>19</v>
      </c>
      <c r="D177" t="s">
        <v>34</v>
      </c>
      <c r="E177" t="s">
        <v>26</v>
      </c>
      <c r="F177" t="s">
        <v>22</v>
      </c>
      <c r="G177" s="1">
        <v>44075</v>
      </c>
      <c r="H177" s="1">
        <v>44196</v>
      </c>
      <c r="I177" s="4">
        <v>75</v>
      </c>
      <c r="J177" s="4">
        <v>1393.2</v>
      </c>
      <c r="K177" s="4">
        <v>1624.25</v>
      </c>
      <c r="L177" s="5">
        <v>104490</v>
      </c>
      <c r="M177" s="5">
        <v>121818.75</v>
      </c>
      <c r="N177" s="4">
        <v>29.5</v>
      </c>
      <c r="O177" s="5">
        <v>5654</v>
      </c>
      <c r="P177" s="4">
        <v>231.05</v>
      </c>
      <c r="Q177" s="5">
        <v>17328.75</v>
      </c>
      <c r="R177" s="6">
        <f>Table2[[#This Row],[Wroked Hours ]]/Table2[[#This Row],[PLANNED Hours ]]</f>
        <v>1.1658412288257249</v>
      </c>
      <c r="S177" s="6">
        <f>Table2[[#This Row],[Amount Earned ]]/Table2[[#This Row],[Allocated Budget ]]</f>
        <v>1.1658412288257249</v>
      </c>
      <c r="T177" t="str" cm="1">
        <f t="array" ref="T177">_xlfn.IFS(Table2[[#This Row],[Efficiency%]]=100%,"perfect",Table2[[#This Row],[Efficiency%]]&gt;100%,"over performed",Table2[[#This Row],[Efficiency%]]&lt;100%,"under performed")</f>
        <v>over performed</v>
      </c>
    </row>
    <row r="178" spans="1:20" x14ac:dyDescent="0.3">
      <c r="A178" t="s">
        <v>41</v>
      </c>
      <c r="B178" t="s">
        <v>42</v>
      </c>
      <c r="C178" t="s">
        <v>19</v>
      </c>
      <c r="D178" t="s">
        <v>43</v>
      </c>
      <c r="E178" t="s">
        <v>21</v>
      </c>
      <c r="F178" t="s">
        <v>22</v>
      </c>
      <c r="G178" s="1">
        <v>44075</v>
      </c>
      <c r="H178" s="1">
        <v>44196</v>
      </c>
      <c r="I178" s="4">
        <v>75</v>
      </c>
      <c r="J178" s="4">
        <v>1391.3</v>
      </c>
      <c r="K178" s="4">
        <v>1573</v>
      </c>
      <c r="L178" s="5">
        <v>104347.5</v>
      </c>
      <c r="M178" s="5">
        <v>117975</v>
      </c>
      <c r="N178" s="4">
        <v>30.5</v>
      </c>
      <c r="O178" s="5">
        <v>6536</v>
      </c>
      <c r="P178" s="4">
        <v>181.7</v>
      </c>
      <c r="Q178" s="5">
        <v>13627.5</v>
      </c>
      <c r="R178" s="6">
        <f>Table2[[#This Row],[Wroked Hours ]]/Table2[[#This Row],[PLANNED Hours ]]</f>
        <v>1.1305972831165099</v>
      </c>
      <c r="S178" s="6">
        <f>Table2[[#This Row],[Amount Earned ]]/Table2[[#This Row],[Allocated Budget ]]</f>
        <v>1.1305972831165096</v>
      </c>
      <c r="T178" t="str" cm="1">
        <f t="array" ref="T178">_xlfn.IFS(Table2[[#This Row],[Efficiency%]]=100%,"perfect",Table2[[#This Row],[Efficiency%]]&gt;100%,"over performed",Table2[[#This Row],[Efficiency%]]&lt;100%,"under performed")</f>
        <v>over performed</v>
      </c>
    </row>
    <row r="179" spans="1:20" x14ac:dyDescent="0.3">
      <c r="A179" t="s">
        <v>44</v>
      </c>
      <c r="B179" t="s">
        <v>45</v>
      </c>
      <c r="C179" t="s">
        <v>46</v>
      </c>
      <c r="D179" t="s">
        <v>47</v>
      </c>
      <c r="E179" t="s">
        <v>26</v>
      </c>
      <c r="F179" t="s">
        <v>48</v>
      </c>
      <c r="G179" s="1">
        <v>44075</v>
      </c>
      <c r="H179" s="1">
        <v>44196</v>
      </c>
      <c r="I179" s="4">
        <v>75</v>
      </c>
      <c r="J179" s="4">
        <v>1265</v>
      </c>
      <c r="K179" s="4">
        <v>1330</v>
      </c>
      <c r="L179" s="5">
        <v>94875</v>
      </c>
      <c r="M179" s="5">
        <v>99750</v>
      </c>
      <c r="N179" s="4">
        <v>31.5</v>
      </c>
      <c r="O179" s="5">
        <v>6461</v>
      </c>
      <c r="P179" s="4">
        <v>65</v>
      </c>
      <c r="Q179" s="5">
        <v>4875</v>
      </c>
      <c r="R179" s="6">
        <f>Table2[[#This Row],[Wroked Hours ]]/Table2[[#This Row],[PLANNED Hours ]]</f>
        <v>1.0513833992094861</v>
      </c>
      <c r="S179" s="6">
        <f>Table2[[#This Row],[Amount Earned ]]/Table2[[#This Row],[Allocated Budget ]]</f>
        <v>1.0513833992094861</v>
      </c>
      <c r="T179" t="str" cm="1">
        <f t="array" ref="T179">_xlfn.IFS(Table2[[#This Row],[Efficiency%]]=100%,"perfect",Table2[[#This Row],[Efficiency%]]&gt;100%,"over performed",Table2[[#This Row],[Efficiency%]]&lt;100%,"under performed")</f>
        <v>over performed</v>
      </c>
    </row>
    <row r="180" spans="1:20" x14ac:dyDescent="0.3">
      <c r="A180" t="s">
        <v>49</v>
      </c>
      <c r="B180" t="s">
        <v>50</v>
      </c>
      <c r="C180" t="s">
        <v>19</v>
      </c>
      <c r="D180" t="s">
        <v>51</v>
      </c>
      <c r="E180" t="s">
        <v>21</v>
      </c>
      <c r="F180" t="s">
        <v>22</v>
      </c>
      <c r="G180" s="1">
        <v>44075</v>
      </c>
      <c r="H180" s="1">
        <v>44196</v>
      </c>
      <c r="I180" s="4">
        <v>75</v>
      </c>
      <c r="J180" s="4">
        <v>1257</v>
      </c>
      <c r="K180" s="4">
        <v>1200</v>
      </c>
      <c r="L180" s="5">
        <v>94275</v>
      </c>
      <c r="M180" s="5">
        <v>90000</v>
      </c>
      <c r="N180" s="4">
        <v>57</v>
      </c>
      <c r="O180" s="5">
        <v>4275</v>
      </c>
      <c r="P180" s="4">
        <v>2</v>
      </c>
      <c r="Q180" s="5">
        <v>15913</v>
      </c>
      <c r="R180" s="6">
        <f>Table2[[#This Row],[Wroked Hours ]]/Table2[[#This Row],[PLANNED Hours ]]</f>
        <v>0.95465393794749398</v>
      </c>
      <c r="S180" s="6">
        <f>Table2[[#This Row],[Amount Earned ]]/Table2[[#This Row],[Allocated Budget ]]</f>
        <v>0.95465393794749398</v>
      </c>
      <c r="T180" t="str" cm="1">
        <f t="array" ref="T180">_xlfn.IFS(Table2[[#This Row],[Efficiency%]]=100%,"perfect",Table2[[#This Row],[Efficiency%]]&gt;100%,"over performed",Table2[[#This Row],[Efficiency%]]&lt;100%,"under performed")</f>
        <v>under performed</v>
      </c>
    </row>
    <row r="181" spans="1:20" x14ac:dyDescent="0.3">
      <c r="A181" t="s">
        <v>52</v>
      </c>
      <c r="B181" t="s">
        <v>53</v>
      </c>
      <c r="C181" t="s">
        <v>19</v>
      </c>
      <c r="D181" t="s">
        <v>34</v>
      </c>
      <c r="E181" t="s">
        <v>26</v>
      </c>
      <c r="F181" t="s">
        <v>22</v>
      </c>
      <c r="G181" s="1">
        <v>44075</v>
      </c>
      <c r="H181" s="1">
        <v>44196</v>
      </c>
      <c r="I181" s="4">
        <v>75</v>
      </c>
      <c r="J181" s="4">
        <v>1473.5</v>
      </c>
      <c r="K181" s="4">
        <v>1424.5</v>
      </c>
      <c r="L181" s="5">
        <v>110512.5</v>
      </c>
      <c r="M181" s="5">
        <v>106837.5</v>
      </c>
      <c r="N181" s="4">
        <v>49</v>
      </c>
      <c r="O181" s="5">
        <v>3675</v>
      </c>
      <c r="P181" s="4">
        <v>2</v>
      </c>
      <c r="Q181" s="5">
        <v>10901</v>
      </c>
      <c r="R181" s="6">
        <f>Table2[[#This Row],[Wroked Hours ]]/Table2[[#This Row],[PLANNED Hours ]]</f>
        <v>0.9667458432304038</v>
      </c>
      <c r="S181" s="6">
        <f>Table2[[#This Row],[Amount Earned ]]/Table2[[#This Row],[Allocated Budget ]]</f>
        <v>0.9667458432304038</v>
      </c>
      <c r="T181" t="str" cm="1">
        <f t="array" ref="T181">_xlfn.IFS(Table2[[#This Row],[Efficiency%]]=100%,"perfect",Table2[[#This Row],[Efficiency%]]&gt;100%,"over performed",Table2[[#This Row],[Efficiency%]]&lt;100%,"under performed")</f>
        <v>under performed</v>
      </c>
    </row>
    <row r="182" spans="1:20" x14ac:dyDescent="0.3">
      <c r="A182" t="s">
        <v>54</v>
      </c>
      <c r="B182" t="s">
        <v>55</v>
      </c>
      <c r="C182" t="s">
        <v>19</v>
      </c>
      <c r="D182" t="s">
        <v>20</v>
      </c>
      <c r="E182" t="s">
        <v>26</v>
      </c>
      <c r="F182" t="s">
        <v>22</v>
      </c>
      <c r="G182" s="1">
        <v>44075</v>
      </c>
      <c r="H182" s="1">
        <v>44196</v>
      </c>
      <c r="I182" s="4">
        <v>100</v>
      </c>
      <c r="J182" s="4">
        <v>1476.8</v>
      </c>
      <c r="K182" s="4">
        <v>1437.75</v>
      </c>
      <c r="L182" s="5">
        <v>147680</v>
      </c>
      <c r="M182" s="5">
        <v>143775</v>
      </c>
      <c r="N182" s="4">
        <v>39.049999999999997</v>
      </c>
      <c r="O182" s="5">
        <v>3905</v>
      </c>
      <c r="P182" s="4">
        <v>2</v>
      </c>
      <c r="Q182" s="5">
        <v>14982</v>
      </c>
      <c r="R182" s="6">
        <f>Table2[[#This Row],[Wroked Hours ]]/Table2[[#This Row],[PLANNED Hours ]]</f>
        <v>0.97355769230769229</v>
      </c>
      <c r="S182" s="6">
        <f>Table2[[#This Row],[Amount Earned ]]/Table2[[#This Row],[Allocated Budget ]]</f>
        <v>0.97355769230769229</v>
      </c>
      <c r="T182" t="str" cm="1">
        <f t="array" ref="T182">_xlfn.IFS(Table2[[#This Row],[Efficiency%]]=100%,"perfect",Table2[[#This Row],[Efficiency%]]&gt;100%,"over performed",Table2[[#This Row],[Efficiency%]]&lt;100%,"under performed")</f>
        <v>under performed</v>
      </c>
    </row>
    <row r="183" spans="1:20" x14ac:dyDescent="0.3">
      <c r="A183" t="s">
        <v>56</v>
      </c>
      <c r="B183" t="s">
        <v>57</v>
      </c>
      <c r="C183" t="s">
        <v>19</v>
      </c>
      <c r="D183" t="s">
        <v>34</v>
      </c>
      <c r="E183" t="s">
        <v>21</v>
      </c>
      <c r="F183" t="s">
        <v>22</v>
      </c>
      <c r="G183" s="1">
        <v>44075</v>
      </c>
      <c r="H183" s="1">
        <v>44196</v>
      </c>
      <c r="I183" s="4">
        <v>100</v>
      </c>
      <c r="J183" s="4">
        <v>1398</v>
      </c>
      <c r="K183" s="4">
        <v>1502.5</v>
      </c>
      <c r="L183" s="5">
        <v>139800</v>
      </c>
      <c r="M183" s="5">
        <v>150250</v>
      </c>
      <c r="N183" s="4">
        <v>40.049999999999997</v>
      </c>
      <c r="O183" s="5">
        <v>2342</v>
      </c>
      <c r="P183" s="4">
        <v>104.5</v>
      </c>
      <c r="Q183" s="5">
        <v>10450</v>
      </c>
      <c r="R183" s="6">
        <f>Table2[[#This Row],[Wroked Hours ]]/Table2[[#This Row],[PLANNED Hours ]]</f>
        <v>1.0747496423462088</v>
      </c>
      <c r="S183" s="6">
        <f>Table2[[#This Row],[Amount Earned ]]/Table2[[#This Row],[Allocated Budget ]]</f>
        <v>1.0747496423462088</v>
      </c>
      <c r="T183" t="str" cm="1">
        <f t="array" ref="T183">_xlfn.IFS(Table2[[#This Row],[Efficiency%]]=100%,"perfect",Table2[[#This Row],[Efficiency%]]&gt;100%,"over performed",Table2[[#This Row],[Efficiency%]]&lt;100%,"under performed")</f>
        <v>over performed</v>
      </c>
    </row>
    <row r="184" spans="1:20" x14ac:dyDescent="0.3">
      <c r="A184" t="s">
        <v>58</v>
      </c>
      <c r="B184" t="s">
        <v>59</v>
      </c>
      <c r="C184" t="s">
        <v>19</v>
      </c>
      <c r="D184" t="s">
        <v>20</v>
      </c>
      <c r="E184" t="s">
        <v>26</v>
      </c>
      <c r="F184" t="s">
        <v>22</v>
      </c>
      <c r="G184" s="1">
        <v>44075</v>
      </c>
      <c r="H184" s="1">
        <v>44196</v>
      </c>
      <c r="I184" s="4">
        <v>80</v>
      </c>
      <c r="J184" s="4">
        <v>1453.1</v>
      </c>
      <c r="K184" s="4">
        <v>1444</v>
      </c>
      <c r="L184" s="5">
        <v>116248</v>
      </c>
      <c r="M184" s="5">
        <v>115520</v>
      </c>
      <c r="N184" s="4">
        <v>9.0999999999999108</v>
      </c>
      <c r="O184" s="5">
        <v>727.99999999999295</v>
      </c>
      <c r="P184" s="4">
        <v>2</v>
      </c>
      <c r="Q184" s="5">
        <v>1484</v>
      </c>
      <c r="R184" s="6">
        <f>Table2[[#This Row],[Wroked Hours ]]/Table2[[#This Row],[PLANNED Hours ]]</f>
        <v>0.99373752666712556</v>
      </c>
      <c r="S184" s="6">
        <f>Table2[[#This Row],[Amount Earned ]]/Table2[[#This Row],[Allocated Budget ]]</f>
        <v>0.99373752666712545</v>
      </c>
      <c r="T184" t="str" cm="1">
        <f t="array" ref="T184">_xlfn.IFS(Table2[[#This Row],[Efficiency%]]=100%,"perfect",Table2[[#This Row],[Efficiency%]]&gt;100%,"over performed",Table2[[#This Row],[Efficiency%]]&lt;100%,"under performed")</f>
        <v>under performed</v>
      </c>
    </row>
    <row r="185" spans="1:20" x14ac:dyDescent="0.3">
      <c r="A185" t="s">
        <v>60</v>
      </c>
      <c r="B185" t="s">
        <v>61</v>
      </c>
      <c r="C185" t="s">
        <v>46</v>
      </c>
      <c r="D185" t="s">
        <v>62</v>
      </c>
      <c r="E185" t="s">
        <v>21</v>
      </c>
      <c r="F185" t="s">
        <v>48</v>
      </c>
      <c r="G185" s="1">
        <v>44075</v>
      </c>
      <c r="H185" s="1">
        <v>44196</v>
      </c>
      <c r="I185" s="4">
        <v>50</v>
      </c>
      <c r="J185" s="4">
        <v>1427</v>
      </c>
      <c r="K185" s="4">
        <v>1556.5</v>
      </c>
      <c r="L185" s="5">
        <v>71350</v>
      </c>
      <c r="M185" s="5">
        <v>77825</v>
      </c>
      <c r="N185" s="4">
        <v>10.099999999999911</v>
      </c>
      <c r="O185" s="5">
        <v>7196</v>
      </c>
      <c r="P185" s="4">
        <v>129.5</v>
      </c>
      <c r="Q185" s="5">
        <v>6475</v>
      </c>
      <c r="R185" s="6">
        <f>Table2[[#This Row],[Wroked Hours ]]/Table2[[#This Row],[PLANNED Hours ]]</f>
        <v>1.090749824807288</v>
      </c>
      <c r="S185" s="6">
        <f>Table2[[#This Row],[Amount Earned ]]/Table2[[#This Row],[Allocated Budget ]]</f>
        <v>1.090749824807288</v>
      </c>
      <c r="T185" t="str" cm="1">
        <f t="array" ref="T185">_xlfn.IFS(Table2[[#This Row],[Efficiency%]]=100%,"perfect",Table2[[#This Row],[Efficiency%]]&gt;100%,"over performed",Table2[[#This Row],[Efficiency%]]&lt;100%,"under performed")</f>
        <v>over performed</v>
      </c>
    </row>
    <row r="186" spans="1:20" x14ac:dyDescent="0.3">
      <c r="A186" t="s">
        <v>63</v>
      </c>
      <c r="B186" t="s">
        <v>64</v>
      </c>
      <c r="C186" t="s">
        <v>46</v>
      </c>
      <c r="D186" t="s">
        <v>47</v>
      </c>
      <c r="E186" t="s">
        <v>26</v>
      </c>
      <c r="F186" t="s">
        <v>48</v>
      </c>
      <c r="G186" s="1">
        <v>44075</v>
      </c>
      <c r="H186" s="1">
        <v>44196</v>
      </c>
      <c r="I186" s="4">
        <v>50</v>
      </c>
      <c r="J186" s="4">
        <v>1235</v>
      </c>
      <c r="K186" s="4">
        <v>1213</v>
      </c>
      <c r="L186" s="5">
        <v>61750</v>
      </c>
      <c r="M186" s="5">
        <v>60650</v>
      </c>
      <c r="N186" s="4">
        <v>22</v>
      </c>
      <c r="O186" s="5">
        <v>1100</v>
      </c>
      <c r="P186" s="4">
        <v>2</v>
      </c>
      <c r="Q186" s="5">
        <v>18693</v>
      </c>
      <c r="R186" s="6">
        <f>Table2[[#This Row],[Wroked Hours ]]/Table2[[#This Row],[PLANNED Hours ]]</f>
        <v>0.98218623481781375</v>
      </c>
      <c r="S186" s="6">
        <f>Table2[[#This Row],[Amount Earned ]]/Table2[[#This Row],[Allocated Budget ]]</f>
        <v>0.98218623481781375</v>
      </c>
      <c r="T186" t="str" cm="1">
        <f t="array" ref="T186">_xlfn.IFS(Table2[[#This Row],[Efficiency%]]=100%,"perfect",Table2[[#This Row],[Efficiency%]]&gt;100%,"over performed",Table2[[#This Row],[Efficiency%]]&lt;100%,"under performed")</f>
        <v>under performed</v>
      </c>
    </row>
    <row r="187" spans="1:20" x14ac:dyDescent="0.3">
      <c r="A187" t="s">
        <v>65</v>
      </c>
      <c r="B187" t="s">
        <v>66</v>
      </c>
      <c r="C187" t="s">
        <v>19</v>
      </c>
      <c r="D187" t="s">
        <v>67</v>
      </c>
      <c r="E187" t="s">
        <v>21</v>
      </c>
      <c r="F187" t="s">
        <v>22</v>
      </c>
      <c r="G187" s="1">
        <v>44075</v>
      </c>
      <c r="H187" s="1">
        <v>44196</v>
      </c>
      <c r="I187" s="4">
        <v>100</v>
      </c>
      <c r="J187" s="4">
        <v>1384</v>
      </c>
      <c r="K187" s="4">
        <v>1594</v>
      </c>
      <c r="L187" s="5">
        <v>138400</v>
      </c>
      <c r="M187" s="5">
        <v>159400</v>
      </c>
      <c r="N187" s="4">
        <v>23</v>
      </c>
      <c r="O187" s="5">
        <v>8174</v>
      </c>
      <c r="P187" s="4">
        <v>210</v>
      </c>
      <c r="Q187" s="5">
        <v>21000</v>
      </c>
      <c r="R187" s="6">
        <f>Table2[[#This Row],[Wroked Hours ]]/Table2[[#This Row],[PLANNED Hours ]]</f>
        <v>1.1517341040462428</v>
      </c>
      <c r="S187" s="6">
        <f>Table2[[#This Row],[Amount Earned ]]/Table2[[#This Row],[Allocated Budget ]]</f>
        <v>1.1517341040462428</v>
      </c>
      <c r="T187" t="str" cm="1">
        <f t="array" ref="T187">_xlfn.IFS(Table2[[#This Row],[Efficiency%]]=100%,"perfect",Table2[[#This Row],[Efficiency%]]&gt;100%,"over performed",Table2[[#This Row],[Efficiency%]]&lt;100%,"under performed")</f>
        <v>over performed</v>
      </c>
    </row>
    <row r="188" spans="1:20" x14ac:dyDescent="0.3">
      <c r="A188" t="s">
        <v>68</v>
      </c>
      <c r="B188" t="s">
        <v>69</v>
      </c>
      <c r="C188" t="s">
        <v>46</v>
      </c>
      <c r="D188" t="s">
        <v>20</v>
      </c>
      <c r="E188" t="s">
        <v>26</v>
      </c>
      <c r="F188" t="s">
        <v>48</v>
      </c>
      <c r="G188" s="1">
        <v>44075</v>
      </c>
      <c r="H188" s="1">
        <v>44196</v>
      </c>
      <c r="I188" s="4">
        <v>85</v>
      </c>
      <c r="J188" s="4">
        <v>1194</v>
      </c>
      <c r="K188" s="4">
        <v>1319</v>
      </c>
      <c r="L188" s="5">
        <v>101490</v>
      </c>
      <c r="M188" s="5">
        <v>112115</v>
      </c>
      <c r="N188" s="4">
        <v>24</v>
      </c>
      <c r="O188" s="5">
        <v>1358</v>
      </c>
      <c r="P188" s="4">
        <v>125</v>
      </c>
      <c r="Q188" s="5">
        <v>10625</v>
      </c>
      <c r="R188" s="6">
        <f>Table2[[#This Row],[Wroked Hours ]]/Table2[[#This Row],[PLANNED Hours ]]</f>
        <v>1.1046901172529313</v>
      </c>
      <c r="S188" s="6">
        <f>Table2[[#This Row],[Amount Earned ]]/Table2[[#This Row],[Allocated Budget ]]</f>
        <v>1.1046901172529313</v>
      </c>
      <c r="T188" t="str" cm="1">
        <f t="array" ref="T188">_xlfn.IFS(Table2[[#This Row],[Efficiency%]]=100%,"perfect",Table2[[#This Row],[Efficiency%]]&gt;100%,"over performed",Table2[[#This Row],[Efficiency%]]&lt;100%,"under performed")</f>
        <v>over performed</v>
      </c>
    </row>
    <row r="189" spans="1:20" x14ac:dyDescent="0.3">
      <c r="A189" t="s">
        <v>70</v>
      </c>
      <c r="B189" t="s">
        <v>71</v>
      </c>
      <c r="C189" t="s">
        <v>72</v>
      </c>
      <c r="D189" t="s">
        <v>62</v>
      </c>
      <c r="E189" t="s">
        <v>21</v>
      </c>
      <c r="F189" t="s">
        <v>73</v>
      </c>
      <c r="G189" s="1">
        <v>44075</v>
      </c>
      <c r="H189" s="1">
        <v>44196</v>
      </c>
      <c r="I189" s="4">
        <v>80</v>
      </c>
      <c r="J189" s="4">
        <v>1365</v>
      </c>
      <c r="K189" s="4">
        <v>1607.25</v>
      </c>
      <c r="L189" s="5">
        <v>109200</v>
      </c>
      <c r="M189" s="5">
        <v>128580</v>
      </c>
      <c r="N189" s="4">
        <v>25</v>
      </c>
      <c r="O189" s="5">
        <v>2810</v>
      </c>
      <c r="P189" s="4">
        <v>242.25</v>
      </c>
      <c r="Q189" s="5">
        <v>19380</v>
      </c>
      <c r="R189" s="6">
        <f>Table2[[#This Row],[Wroked Hours ]]/Table2[[#This Row],[PLANNED Hours ]]</f>
        <v>1.1774725274725275</v>
      </c>
      <c r="S189" s="6">
        <f>Table2[[#This Row],[Amount Earned ]]/Table2[[#This Row],[Allocated Budget ]]</f>
        <v>1.1774725274725275</v>
      </c>
      <c r="T189" t="str" cm="1">
        <f t="array" ref="T189">_xlfn.IFS(Table2[[#This Row],[Efficiency%]]=100%,"perfect",Table2[[#This Row],[Efficiency%]]&gt;100%,"over performed",Table2[[#This Row],[Efficiency%]]&lt;100%,"under performed")</f>
        <v>over performed</v>
      </c>
    </row>
    <row r="190" spans="1:20" x14ac:dyDescent="0.3">
      <c r="A190" t="s">
        <v>74</v>
      </c>
      <c r="B190" t="s">
        <v>75</v>
      </c>
      <c r="C190" t="s">
        <v>72</v>
      </c>
      <c r="D190" t="s">
        <v>43</v>
      </c>
      <c r="E190" t="s">
        <v>21</v>
      </c>
      <c r="F190" t="s">
        <v>73</v>
      </c>
      <c r="G190" s="1">
        <v>44075</v>
      </c>
      <c r="H190" s="1">
        <v>44196</v>
      </c>
      <c r="I190" s="4">
        <v>75</v>
      </c>
      <c r="J190" s="4">
        <v>1394.6</v>
      </c>
      <c r="K190" s="4">
        <v>1573.25</v>
      </c>
      <c r="L190" s="5">
        <v>104595</v>
      </c>
      <c r="M190" s="5">
        <v>117993.75</v>
      </c>
      <c r="N190" s="4">
        <v>26</v>
      </c>
      <c r="O190" s="5">
        <v>2688</v>
      </c>
      <c r="P190" s="4">
        <v>178.65</v>
      </c>
      <c r="Q190" s="5">
        <v>13398.75</v>
      </c>
      <c r="R190" s="6">
        <f>Table2[[#This Row],[Wroked Hours ]]/Table2[[#This Row],[PLANNED Hours ]]</f>
        <v>1.1281012476695826</v>
      </c>
      <c r="S190" s="6">
        <f>Table2[[#This Row],[Amount Earned ]]/Table2[[#This Row],[Allocated Budget ]]</f>
        <v>1.1281012476695826</v>
      </c>
      <c r="T190" t="str" cm="1">
        <f t="array" ref="T190">_xlfn.IFS(Table2[[#This Row],[Efficiency%]]=100%,"perfect",Table2[[#This Row],[Efficiency%]]&gt;100%,"over performed",Table2[[#This Row],[Efficiency%]]&lt;100%,"under performed")</f>
        <v>over performed</v>
      </c>
    </row>
    <row r="191" spans="1:20" x14ac:dyDescent="0.3">
      <c r="A191" t="s">
        <v>17</v>
      </c>
      <c r="B191" t="s">
        <v>18</v>
      </c>
      <c r="C191" t="s">
        <v>19</v>
      </c>
      <c r="D191" t="s">
        <v>20</v>
      </c>
      <c r="E191" t="s">
        <v>21</v>
      </c>
      <c r="F191" t="s">
        <v>22</v>
      </c>
      <c r="G191" s="1">
        <v>44105</v>
      </c>
      <c r="H191" s="1">
        <v>44196</v>
      </c>
      <c r="I191" s="4">
        <v>75</v>
      </c>
      <c r="J191" s="4">
        <v>1397.9</v>
      </c>
      <c r="K191" s="4">
        <v>1573.5</v>
      </c>
      <c r="L191" s="5">
        <v>104842.5</v>
      </c>
      <c r="M191" s="5">
        <v>118012.5</v>
      </c>
      <c r="N191" s="4">
        <v>27</v>
      </c>
      <c r="O191" s="5">
        <v>2938</v>
      </c>
      <c r="P191" s="4">
        <v>175.6</v>
      </c>
      <c r="Q191" s="5">
        <v>13170</v>
      </c>
      <c r="R191" s="6">
        <f>Table2[[#This Row],[Wroked Hours ]]/Table2[[#This Row],[PLANNED Hours ]]</f>
        <v>1.1256169969239573</v>
      </c>
      <c r="S191" s="6">
        <f>Table2[[#This Row],[Amount Earned ]]/Table2[[#This Row],[Allocated Budget ]]</f>
        <v>1.1256169969239573</v>
      </c>
      <c r="T191" t="str" cm="1">
        <f t="array" ref="T191">_xlfn.IFS(Table2[[#This Row],[Efficiency%]]=100%,"perfect",Table2[[#This Row],[Efficiency%]]&gt;100%,"over performed",Table2[[#This Row],[Efficiency%]]&lt;100%,"under performed")</f>
        <v>over performed</v>
      </c>
    </row>
    <row r="192" spans="1:20" x14ac:dyDescent="0.3">
      <c r="A192" t="s">
        <v>23</v>
      </c>
      <c r="B192" t="s">
        <v>24</v>
      </c>
      <c r="C192" t="s">
        <v>19</v>
      </c>
      <c r="D192" t="s">
        <v>25</v>
      </c>
      <c r="E192" t="s">
        <v>26</v>
      </c>
      <c r="F192" t="s">
        <v>22</v>
      </c>
      <c r="G192" s="1">
        <v>44105</v>
      </c>
      <c r="H192" s="1">
        <v>44196</v>
      </c>
      <c r="I192" s="4">
        <v>75</v>
      </c>
      <c r="J192" s="4">
        <v>1362</v>
      </c>
      <c r="K192" s="4">
        <v>1378</v>
      </c>
      <c r="L192" s="5">
        <v>102150</v>
      </c>
      <c r="M192" s="5">
        <v>103350</v>
      </c>
      <c r="N192" s="4">
        <v>28</v>
      </c>
      <c r="O192" s="5">
        <v>849</v>
      </c>
      <c r="P192" s="4">
        <v>16</v>
      </c>
      <c r="Q192" s="5">
        <v>1200</v>
      </c>
      <c r="R192" s="6">
        <f>Table2[[#This Row],[Wroked Hours ]]/Table2[[#This Row],[PLANNED Hours ]]</f>
        <v>1.011747430249633</v>
      </c>
      <c r="S192" s="6">
        <f>Table2[[#This Row],[Amount Earned ]]/Table2[[#This Row],[Allocated Budget ]]</f>
        <v>1.011747430249633</v>
      </c>
      <c r="T192" t="str" cm="1">
        <f t="array" ref="T192">_xlfn.IFS(Table2[[#This Row],[Efficiency%]]=100%,"perfect",Table2[[#This Row],[Efficiency%]]&gt;100%,"over performed",Table2[[#This Row],[Efficiency%]]&lt;100%,"under performed")</f>
        <v>over performed</v>
      </c>
    </row>
    <row r="193" spans="1:20" x14ac:dyDescent="0.3">
      <c r="A193" t="s">
        <v>27</v>
      </c>
      <c r="B193" t="s">
        <v>28</v>
      </c>
      <c r="C193" t="s">
        <v>19</v>
      </c>
      <c r="D193" t="s">
        <v>25</v>
      </c>
      <c r="E193" t="s">
        <v>21</v>
      </c>
      <c r="F193" t="s">
        <v>22</v>
      </c>
      <c r="G193" s="1">
        <v>44105</v>
      </c>
      <c r="H193" s="1">
        <v>44196</v>
      </c>
      <c r="I193" s="4">
        <v>75</v>
      </c>
      <c r="J193" s="4">
        <v>1346</v>
      </c>
      <c r="K193" s="4">
        <v>1259</v>
      </c>
      <c r="L193" s="5">
        <v>100950</v>
      </c>
      <c r="M193" s="5">
        <v>94425</v>
      </c>
      <c r="N193" s="4">
        <v>87</v>
      </c>
      <c r="O193" s="5">
        <v>6525</v>
      </c>
      <c r="P193" s="4">
        <v>2</v>
      </c>
      <c r="Q193" s="5">
        <v>13734</v>
      </c>
      <c r="R193" s="6">
        <f>Table2[[#This Row],[Wroked Hours ]]/Table2[[#This Row],[PLANNED Hours ]]</f>
        <v>0.93536404160475484</v>
      </c>
      <c r="S193" s="6">
        <f>Table2[[#This Row],[Amount Earned ]]/Table2[[#This Row],[Allocated Budget ]]</f>
        <v>0.93536404160475484</v>
      </c>
      <c r="T193" t="str" cm="1">
        <f t="array" ref="T193">_xlfn.IFS(Table2[[#This Row],[Efficiency%]]=100%,"perfect",Table2[[#This Row],[Efficiency%]]&gt;100%,"over performed",Table2[[#This Row],[Efficiency%]]&lt;100%,"under performed")</f>
        <v>under performed</v>
      </c>
    </row>
    <row r="194" spans="1:20" x14ac:dyDescent="0.3">
      <c r="A194" t="s">
        <v>29</v>
      </c>
      <c r="B194" t="s">
        <v>30</v>
      </c>
      <c r="C194" t="s">
        <v>19</v>
      </c>
      <c r="D194" t="s">
        <v>31</v>
      </c>
      <c r="E194" t="s">
        <v>26</v>
      </c>
      <c r="F194" t="s">
        <v>22</v>
      </c>
      <c r="G194" s="1">
        <v>44105</v>
      </c>
      <c r="H194" s="1">
        <v>44196</v>
      </c>
      <c r="I194" s="4">
        <v>110</v>
      </c>
      <c r="J194" s="4">
        <v>1950</v>
      </c>
      <c r="K194" s="4">
        <v>1893</v>
      </c>
      <c r="L194" s="5">
        <v>214500</v>
      </c>
      <c r="M194" s="5">
        <v>208230</v>
      </c>
      <c r="N194" s="4">
        <v>57</v>
      </c>
      <c r="O194" s="5">
        <v>6270</v>
      </c>
      <c r="P194" s="4">
        <v>2</v>
      </c>
      <c r="Q194" s="5">
        <v>18646</v>
      </c>
      <c r="R194" s="6">
        <f>Table2[[#This Row],[Wroked Hours ]]/Table2[[#This Row],[PLANNED Hours ]]</f>
        <v>0.97076923076923072</v>
      </c>
      <c r="S194" s="6">
        <f>Table2[[#This Row],[Amount Earned ]]/Table2[[#This Row],[Allocated Budget ]]</f>
        <v>0.97076923076923072</v>
      </c>
      <c r="T194" t="str" cm="1">
        <f t="array" ref="T194">_xlfn.IFS(Table2[[#This Row],[Efficiency%]]=100%,"perfect",Table2[[#This Row],[Efficiency%]]&gt;100%,"over performed",Table2[[#This Row],[Efficiency%]]&lt;100%,"under performed")</f>
        <v>under performed</v>
      </c>
    </row>
    <row r="195" spans="1:20" x14ac:dyDescent="0.3">
      <c r="A195" t="s">
        <v>32</v>
      </c>
      <c r="B195" t="s">
        <v>33</v>
      </c>
      <c r="C195" t="s">
        <v>19</v>
      </c>
      <c r="D195" t="s">
        <v>34</v>
      </c>
      <c r="E195" t="s">
        <v>26</v>
      </c>
      <c r="F195" t="s">
        <v>22</v>
      </c>
      <c r="G195" s="1">
        <v>44105</v>
      </c>
      <c r="H195" s="1">
        <v>44196</v>
      </c>
      <c r="I195" s="4">
        <v>100</v>
      </c>
      <c r="J195" s="4">
        <v>1242</v>
      </c>
      <c r="K195" s="4">
        <v>1283.5</v>
      </c>
      <c r="L195" s="5">
        <v>124200</v>
      </c>
      <c r="M195" s="5">
        <v>128350</v>
      </c>
      <c r="N195" s="4">
        <v>58</v>
      </c>
      <c r="O195" s="5">
        <v>7410</v>
      </c>
      <c r="P195" s="4">
        <v>41.5</v>
      </c>
      <c r="Q195" s="5">
        <v>4150</v>
      </c>
      <c r="R195" s="6">
        <f>Table2[[#This Row],[Wroked Hours ]]/Table2[[#This Row],[PLANNED Hours ]]</f>
        <v>1.0334138486312399</v>
      </c>
      <c r="S195" s="6">
        <f>Table2[[#This Row],[Amount Earned ]]/Table2[[#This Row],[Allocated Budget ]]</f>
        <v>1.0334138486312399</v>
      </c>
      <c r="T195" t="str" cm="1">
        <f t="array" ref="T195">_xlfn.IFS(Table2[[#This Row],[Efficiency%]]=100%,"perfect",Table2[[#This Row],[Efficiency%]]&gt;100%,"over performed",Table2[[#This Row],[Efficiency%]]&lt;100%,"under performed")</f>
        <v>over performed</v>
      </c>
    </row>
    <row r="196" spans="1:20" x14ac:dyDescent="0.3">
      <c r="A196" t="s">
        <v>35</v>
      </c>
      <c r="B196" t="s">
        <v>36</v>
      </c>
      <c r="C196" t="s">
        <v>19</v>
      </c>
      <c r="D196" t="s">
        <v>34</v>
      </c>
      <c r="E196" t="s">
        <v>21</v>
      </c>
      <c r="F196" t="s">
        <v>22</v>
      </c>
      <c r="G196" s="1">
        <v>44105</v>
      </c>
      <c r="H196" s="1">
        <v>44196</v>
      </c>
      <c r="I196" s="4">
        <v>100</v>
      </c>
      <c r="J196" s="4">
        <v>1510</v>
      </c>
      <c r="K196" s="4">
        <v>1561.5</v>
      </c>
      <c r="L196" s="5">
        <v>151000</v>
      </c>
      <c r="M196" s="5">
        <v>156150</v>
      </c>
      <c r="N196" s="4">
        <v>59</v>
      </c>
      <c r="O196" s="5">
        <v>6555</v>
      </c>
      <c r="P196" s="4">
        <v>51.5</v>
      </c>
      <c r="Q196" s="5">
        <v>5150</v>
      </c>
      <c r="R196" s="6">
        <f>Table2[[#This Row],[Wroked Hours ]]/Table2[[#This Row],[PLANNED Hours ]]</f>
        <v>1.0341059602649008</v>
      </c>
      <c r="S196" s="6">
        <f>Table2[[#This Row],[Amount Earned ]]/Table2[[#This Row],[Allocated Budget ]]</f>
        <v>1.0341059602649008</v>
      </c>
      <c r="T196" t="str" cm="1">
        <f t="array" ref="T196">_xlfn.IFS(Table2[[#This Row],[Efficiency%]]=100%,"perfect",Table2[[#This Row],[Efficiency%]]&gt;100%,"over performed",Table2[[#This Row],[Efficiency%]]&lt;100%,"under performed")</f>
        <v>over performed</v>
      </c>
    </row>
    <row r="197" spans="1:20" x14ac:dyDescent="0.3">
      <c r="A197" t="s">
        <v>37</v>
      </c>
      <c r="B197" t="s">
        <v>38</v>
      </c>
      <c r="C197" t="s">
        <v>19</v>
      </c>
      <c r="D197" t="s">
        <v>31</v>
      </c>
      <c r="E197" t="s">
        <v>26</v>
      </c>
      <c r="F197" t="s">
        <v>22</v>
      </c>
      <c r="G197" s="1">
        <v>44105</v>
      </c>
      <c r="H197" s="1">
        <v>44196</v>
      </c>
      <c r="I197" s="4">
        <v>75</v>
      </c>
      <c r="J197" s="4">
        <v>1360</v>
      </c>
      <c r="K197" s="4">
        <v>1331.5</v>
      </c>
      <c r="L197" s="5">
        <v>102000</v>
      </c>
      <c r="M197" s="5">
        <v>99862.5</v>
      </c>
      <c r="N197" s="4">
        <v>28.5</v>
      </c>
      <c r="O197" s="5">
        <v>2137.5</v>
      </c>
      <c r="P197" s="4">
        <v>2</v>
      </c>
      <c r="Q197" s="5">
        <v>11218</v>
      </c>
      <c r="R197" s="6">
        <f>Table2[[#This Row],[Wroked Hours ]]/Table2[[#This Row],[PLANNED Hours ]]</f>
        <v>0.97904411764705879</v>
      </c>
      <c r="S197" s="6">
        <f>Table2[[#This Row],[Amount Earned ]]/Table2[[#This Row],[Allocated Budget ]]</f>
        <v>0.97904411764705879</v>
      </c>
      <c r="T197" t="str" cm="1">
        <f t="array" ref="T197">_xlfn.IFS(Table2[[#This Row],[Efficiency%]]=100%,"perfect",Table2[[#This Row],[Efficiency%]]&gt;100%,"over performed",Table2[[#This Row],[Efficiency%]]&lt;100%,"under performed")</f>
        <v>under performed</v>
      </c>
    </row>
    <row r="198" spans="1:20" x14ac:dyDescent="0.3">
      <c r="A198" t="s">
        <v>39</v>
      </c>
      <c r="B198" t="s">
        <v>40</v>
      </c>
      <c r="C198" t="s">
        <v>19</v>
      </c>
      <c r="D198" t="s">
        <v>34</v>
      </c>
      <c r="E198" t="s">
        <v>26</v>
      </c>
      <c r="F198" t="s">
        <v>22</v>
      </c>
      <c r="G198" s="1">
        <v>44105</v>
      </c>
      <c r="H198" s="1">
        <v>44196</v>
      </c>
      <c r="I198" s="4">
        <v>75</v>
      </c>
      <c r="J198" s="4">
        <v>1393.2</v>
      </c>
      <c r="K198" s="4">
        <v>1624.25</v>
      </c>
      <c r="L198" s="5">
        <v>104490</v>
      </c>
      <c r="M198" s="5">
        <v>121818.75</v>
      </c>
      <c r="N198" s="4">
        <v>29.5</v>
      </c>
      <c r="O198" s="5">
        <v>8554</v>
      </c>
      <c r="P198" s="4">
        <v>231.05</v>
      </c>
      <c r="Q198" s="5">
        <v>17328.75</v>
      </c>
      <c r="R198" s="6">
        <f>Table2[[#This Row],[Wroked Hours ]]/Table2[[#This Row],[PLANNED Hours ]]</f>
        <v>1.1658412288257249</v>
      </c>
      <c r="S198" s="6">
        <f>Table2[[#This Row],[Amount Earned ]]/Table2[[#This Row],[Allocated Budget ]]</f>
        <v>1.1658412288257249</v>
      </c>
      <c r="T198" t="str" cm="1">
        <f t="array" ref="T198">_xlfn.IFS(Table2[[#This Row],[Efficiency%]]=100%,"perfect",Table2[[#This Row],[Efficiency%]]&gt;100%,"over performed",Table2[[#This Row],[Efficiency%]]&lt;100%,"under performed")</f>
        <v>over performed</v>
      </c>
    </row>
    <row r="199" spans="1:20" x14ac:dyDescent="0.3">
      <c r="A199" t="s">
        <v>41</v>
      </c>
      <c r="B199" t="s">
        <v>42</v>
      </c>
      <c r="C199" t="s">
        <v>19</v>
      </c>
      <c r="D199" t="s">
        <v>43</v>
      </c>
      <c r="E199" t="s">
        <v>21</v>
      </c>
      <c r="F199" t="s">
        <v>22</v>
      </c>
      <c r="G199" s="1">
        <v>44105</v>
      </c>
      <c r="H199" s="1">
        <v>44196</v>
      </c>
      <c r="I199" s="4">
        <v>75</v>
      </c>
      <c r="J199" s="4">
        <v>1391.3</v>
      </c>
      <c r="K199" s="4">
        <v>1573</v>
      </c>
      <c r="L199" s="5">
        <v>104347.5</v>
      </c>
      <c r="M199" s="5">
        <v>117975</v>
      </c>
      <c r="N199" s="4">
        <v>30.5</v>
      </c>
      <c r="O199" s="5">
        <v>4999</v>
      </c>
      <c r="P199" s="4">
        <v>181.7</v>
      </c>
      <c r="Q199" s="5">
        <v>13627.5</v>
      </c>
      <c r="R199" s="6">
        <f>Table2[[#This Row],[Wroked Hours ]]/Table2[[#This Row],[PLANNED Hours ]]</f>
        <v>1.1305972831165099</v>
      </c>
      <c r="S199" s="6">
        <f>Table2[[#This Row],[Amount Earned ]]/Table2[[#This Row],[Allocated Budget ]]</f>
        <v>1.1305972831165096</v>
      </c>
      <c r="T199" t="str" cm="1">
        <f t="array" ref="T199">_xlfn.IFS(Table2[[#This Row],[Efficiency%]]=100%,"perfect",Table2[[#This Row],[Efficiency%]]&gt;100%,"over performed",Table2[[#This Row],[Efficiency%]]&lt;100%,"under performed")</f>
        <v>over performed</v>
      </c>
    </row>
    <row r="200" spans="1:20" x14ac:dyDescent="0.3">
      <c r="A200" t="s">
        <v>44</v>
      </c>
      <c r="B200" t="s">
        <v>45</v>
      </c>
      <c r="C200" t="s">
        <v>46</v>
      </c>
      <c r="D200" t="s">
        <v>47</v>
      </c>
      <c r="E200" t="s">
        <v>26</v>
      </c>
      <c r="F200" t="s">
        <v>48</v>
      </c>
      <c r="G200" s="1">
        <v>44105</v>
      </c>
      <c r="H200" s="1">
        <v>44196</v>
      </c>
      <c r="I200" s="4">
        <v>75</v>
      </c>
      <c r="J200" s="4">
        <v>1265</v>
      </c>
      <c r="K200" s="4">
        <v>1330</v>
      </c>
      <c r="L200" s="5">
        <v>94875</v>
      </c>
      <c r="M200" s="5">
        <v>99750</v>
      </c>
      <c r="N200" s="4">
        <v>31.5</v>
      </c>
      <c r="O200" s="5">
        <v>3535</v>
      </c>
      <c r="P200" s="4">
        <v>65</v>
      </c>
      <c r="Q200" s="5">
        <v>4875</v>
      </c>
      <c r="R200" s="6">
        <f>Table2[[#This Row],[Wroked Hours ]]/Table2[[#This Row],[PLANNED Hours ]]</f>
        <v>1.0513833992094861</v>
      </c>
      <c r="S200" s="6">
        <f>Table2[[#This Row],[Amount Earned ]]/Table2[[#This Row],[Allocated Budget ]]</f>
        <v>1.0513833992094861</v>
      </c>
      <c r="T200" t="str" cm="1">
        <f t="array" ref="T200">_xlfn.IFS(Table2[[#This Row],[Efficiency%]]=100%,"perfect",Table2[[#This Row],[Efficiency%]]&gt;100%,"over performed",Table2[[#This Row],[Efficiency%]]&lt;100%,"under performed")</f>
        <v>over performed</v>
      </c>
    </row>
    <row r="201" spans="1:20" x14ac:dyDescent="0.3">
      <c r="A201" t="s">
        <v>49</v>
      </c>
      <c r="B201" t="s">
        <v>50</v>
      </c>
      <c r="C201" t="s">
        <v>19</v>
      </c>
      <c r="D201" t="s">
        <v>51</v>
      </c>
      <c r="E201" t="s">
        <v>21</v>
      </c>
      <c r="F201" t="s">
        <v>22</v>
      </c>
      <c r="G201" s="1">
        <v>44105</v>
      </c>
      <c r="H201" s="1">
        <v>44196</v>
      </c>
      <c r="I201" s="4">
        <v>75</v>
      </c>
      <c r="J201" s="4">
        <v>1257</v>
      </c>
      <c r="K201" s="4">
        <v>1200</v>
      </c>
      <c r="L201" s="5">
        <v>94275</v>
      </c>
      <c r="M201" s="5">
        <v>90000</v>
      </c>
      <c r="N201" s="4">
        <v>57</v>
      </c>
      <c r="O201" s="5">
        <v>4275</v>
      </c>
      <c r="P201" s="4">
        <v>2</v>
      </c>
      <c r="Q201" s="5">
        <v>12907</v>
      </c>
      <c r="R201" s="6">
        <f>Table2[[#This Row],[Wroked Hours ]]/Table2[[#This Row],[PLANNED Hours ]]</f>
        <v>0.95465393794749398</v>
      </c>
      <c r="S201" s="6">
        <f>Table2[[#This Row],[Amount Earned ]]/Table2[[#This Row],[Allocated Budget ]]</f>
        <v>0.95465393794749398</v>
      </c>
      <c r="T201" t="str" cm="1">
        <f t="array" ref="T201">_xlfn.IFS(Table2[[#This Row],[Efficiency%]]=100%,"perfect",Table2[[#This Row],[Efficiency%]]&gt;100%,"over performed",Table2[[#This Row],[Efficiency%]]&lt;100%,"under performed")</f>
        <v>under performed</v>
      </c>
    </row>
    <row r="202" spans="1:20" x14ac:dyDescent="0.3">
      <c r="A202" t="s">
        <v>52</v>
      </c>
      <c r="B202" t="s">
        <v>53</v>
      </c>
      <c r="C202" t="s">
        <v>19</v>
      </c>
      <c r="D202" t="s">
        <v>34</v>
      </c>
      <c r="E202" t="s">
        <v>26</v>
      </c>
      <c r="F202" t="s">
        <v>22</v>
      </c>
      <c r="G202" s="1">
        <v>44105</v>
      </c>
      <c r="H202" s="1">
        <v>44196</v>
      </c>
      <c r="I202" s="4">
        <v>75</v>
      </c>
      <c r="J202" s="4">
        <v>1473.5</v>
      </c>
      <c r="K202" s="4">
        <v>1424.5</v>
      </c>
      <c r="L202" s="5">
        <v>110512.5</v>
      </c>
      <c r="M202" s="5">
        <v>106837.5</v>
      </c>
      <c r="N202" s="4">
        <v>49</v>
      </c>
      <c r="O202" s="5">
        <v>3675</v>
      </c>
      <c r="P202" s="4">
        <v>2</v>
      </c>
      <c r="Q202" s="5">
        <v>17786</v>
      </c>
      <c r="R202" s="6">
        <f>Table2[[#This Row],[Wroked Hours ]]/Table2[[#This Row],[PLANNED Hours ]]</f>
        <v>0.9667458432304038</v>
      </c>
      <c r="S202" s="6">
        <f>Table2[[#This Row],[Amount Earned ]]/Table2[[#This Row],[Allocated Budget ]]</f>
        <v>0.9667458432304038</v>
      </c>
      <c r="T202" t="str" cm="1">
        <f t="array" ref="T202">_xlfn.IFS(Table2[[#This Row],[Efficiency%]]=100%,"perfect",Table2[[#This Row],[Efficiency%]]&gt;100%,"over performed",Table2[[#This Row],[Efficiency%]]&lt;100%,"under performed")</f>
        <v>under performed</v>
      </c>
    </row>
    <row r="203" spans="1:20" x14ac:dyDescent="0.3">
      <c r="A203" t="s">
        <v>54</v>
      </c>
      <c r="B203" t="s">
        <v>55</v>
      </c>
      <c r="C203" t="s">
        <v>19</v>
      </c>
      <c r="D203" t="s">
        <v>20</v>
      </c>
      <c r="E203" t="s">
        <v>26</v>
      </c>
      <c r="F203" t="s">
        <v>22</v>
      </c>
      <c r="G203" s="1">
        <v>44105</v>
      </c>
      <c r="H203" s="1">
        <v>44196</v>
      </c>
      <c r="I203" s="4">
        <v>100</v>
      </c>
      <c r="J203" s="4">
        <v>1476.8</v>
      </c>
      <c r="K203" s="4">
        <v>1437.75</v>
      </c>
      <c r="L203" s="5">
        <v>147680</v>
      </c>
      <c r="M203" s="5">
        <v>143775</v>
      </c>
      <c r="N203" s="4">
        <v>39.049999999999997</v>
      </c>
      <c r="O203" s="5">
        <v>3905</v>
      </c>
      <c r="P203" s="4">
        <v>2</v>
      </c>
      <c r="Q203" s="5">
        <v>18215</v>
      </c>
      <c r="R203" s="6">
        <f>Table2[[#This Row],[Wroked Hours ]]/Table2[[#This Row],[PLANNED Hours ]]</f>
        <v>0.97355769230769229</v>
      </c>
      <c r="S203" s="6">
        <f>Table2[[#This Row],[Amount Earned ]]/Table2[[#This Row],[Allocated Budget ]]</f>
        <v>0.97355769230769229</v>
      </c>
      <c r="T203" t="str" cm="1">
        <f t="array" ref="T203">_xlfn.IFS(Table2[[#This Row],[Efficiency%]]=100%,"perfect",Table2[[#This Row],[Efficiency%]]&gt;100%,"over performed",Table2[[#This Row],[Efficiency%]]&lt;100%,"under performed")</f>
        <v>under performed</v>
      </c>
    </row>
    <row r="204" spans="1:20" x14ac:dyDescent="0.3">
      <c r="A204" t="s">
        <v>56</v>
      </c>
      <c r="B204" t="s">
        <v>57</v>
      </c>
      <c r="C204" t="s">
        <v>19</v>
      </c>
      <c r="D204" t="s">
        <v>34</v>
      </c>
      <c r="E204" t="s">
        <v>21</v>
      </c>
      <c r="F204" t="s">
        <v>22</v>
      </c>
      <c r="G204" s="1">
        <v>44105</v>
      </c>
      <c r="H204" s="1">
        <v>44196</v>
      </c>
      <c r="I204" s="4">
        <v>100</v>
      </c>
      <c r="J204" s="4">
        <v>1398</v>
      </c>
      <c r="K204" s="4">
        <v>1502.5</v>
      </c>
      <c r="L204" s="5">
        <v>139800</v>
      </c>
      <c r="M204" s="5">
        <v>150250</v>
      </c>
      <c r="N204" s="4">
        <v>40.049999999999997</v>
      </c>
      <c r="O204" s="5">
        <v>2459</v>
      </c>
      <c r="P204" s="4">
        <v>104.5</v>
      </c>
      <c r="Q204" s="5">
        <v>10450</v>
      </c>
      <c r="R204" s="6">
        <f>Table2[[#This Row],[Wroked Hours ]]/Table2[[#This Row],[PLANNED Hours ]]</f>
        <v>1.0747496423462088</v>
      </c>
      <c r="S204" s="6">
        <f>Table2[[#This Row],[Amount Earned ]]/Table2[[#This Row],[Allocated Budget ]]</f>
        <v>1.0747496423462088</v>
      </c>
      <c r="T204" t="str" cm="1">
        <f t="array" ref="T204">_xlfn.IFS(Table2[[#This Row],[Efficiency%]]=100%,"perfect",Table2[[#This Row],[Efficiency%]]&gt;100%,"over performed",Table2[[#This Row],[Efficiency%]]&lt;100%,"under performed")</f>
        <v>over performed</v>
      </c>
    </row>
    <row r="205" spans="1:20" x14ac:dyDescent="0.3">
      <c r="A205" t="s">
        <v>58</v>
      </c>
      <c r="B205" t="s">
        <v>59</v>
      </c>
      <c r="C205" t="s">
        <v>19</v>
      </c>
      <c r="D205" t="s">
        <v>20</v>
      </c>
      <c r="E205" t="s">
        <v>26</v>
      </c>
      <c r="F205" t="s">
        <v>22</v>
      </c>
      <c r="G205" s="1">
        <v>44105</v>
      </c>
      <c r="H205" s="1">
        <v>44196</v>
      </c>
      <c r="I205" s="4">
        <v>80</v>
      </c>
      <c r="J205" s="4">
        <v>1453.1</v>
      </c>
      <c r="K205" s="4">
        <v>1444</v>
      </c>
      <c r="L205" s="5">
        <v>116248</v>
      </c>
      <c r="M205" s="5">
        <v>115520</v>
      </c>
      <c r="N205" s="4">
        <v>9.0999999999999108</v>
      </c>
      <c r="O205" s="5">
        <v>727.99999999999295</v>
      </c>
      <c r="P205" s="4">
        <v>2</v>
      </c>
      <c r="Q205" s="5">
        <v>18037</v>
      </c>
      <c r="R205" s="6">
        <f>Table2[[#This Row],[Wroked Hours ]]/Table2[[#This Row],[PLANNED Hours ]]</f>
        <v>0.99373752666712556</v>
      </c>
      <c r="S205" s="6">
        <f>Table2[[#This Row],[Amount Earned ]]/Table2[[#This Row],[Allocated Budget ]]</f>
        <v>0.99373752666712545</v>
      </c>
      <c r="T205" t="str" cm="1">
        <f t="array" ref="T205">_xlfn.IFS(Table2[[#This Row],[Efficiency%]]=100%,"perfect",Table2[[#This Row],[Efficiency%]]&gt;100%,"over performed",Table2[[#This Row],[Efficiency%]]&lt;100%,"under performed")</f>
        <v>under performed</v>
      </c>
    </row>
    <row r="206" spans="1:20" x14ac:dyDescent="0.3">
      <c r="A206" t="s">
        <v>60</v>
      </c>
      <c r="B206" t="s">
        <v>61</v>
      </c>
      <c r="C206" t="s">
        <v>46</v>
      </c>
      <c r="D206" t="s">
        <v>62</v>
      </c>
      <c r="E206" t="s">
        <v>21</v>
      </c>
      <c r="F206" t="s">
        <v>48</v>
      </c>
      <c r="G206" s="1">
        <v>44105</v>
      </c>
      <c r="H206" s="1">
        <v>44196</v>
      </c>
      <c r="I206" s="4">
        <v>50</v>
      </c>
      <c r="J206" s="4">
        <v>1427</v>
      </c>
      <c r="K206" s="4">
        <v>1556.5</v>
      </c>
      <c r="L206" s="5">
        <v>71350</v>
      </c>
      <c r="M206" s="5">
        <v>77825</v>
      </c>
      <c r="N206" s="4">
        <v>10.099999999999911</v>
      </c>
      <c r="O206" s="5">
        <v>7566</v>
      </c>
      <c r="P206" s="4">
        <v>129.5</v>
      </c>
      <c r="Q206" s="5">
        <v>6475</v>
      </c>
      <c r="R206" s="6">
        <f>Table2[[#This Row],[Wroked Hours ]]/Table2[[#This Row],[PLANNED Hours ]]</f>
        <v>1.090749824807288</v>
      </c>
      <c r="S206" s="6">
        <f>Table2[[#This Row],[Amount Earned ]]/Table2[[#This Row],[Allocated Budget ]]</f>
        <v>1.090749824807288</v>
      </c>
      <c r="T206" t="str" cm="1">
        <f t="array" ref="T206">_xlfn.IFS(Table2[[#This Row],[Efficiency%]]=100%,"perfect",Table2[[#This Row],[Efficiency%]]&gt;100%,"over performed",Table2[[#This Row],[Efficiency%]]&lt;100%,"under performed")</f>
        <v>over performed</v>
      </c>
    </row>
    <row r="207" spans="1:20" x14ac:dyDescent="0.3">
      <c r="A207" t="s">
        <v>63</v>
      </c>
      <c r="B207" t="s">
        <v>64</v>
      </c>
      <c r="C207" t="s">
        <v>46</v>
      </c>
      <c r="D207" t="s">
        <v>47</v>
      </c>
      <c r="E207" t="s">
        <v>26</v>
      </c>
      <c r="F207" t="s">
        <v>48</v>
      </c>
      <c r="G207" s="1">
        <v>44105</v>
      </c>
      <c r="H207" s="1">
        <v>44196</v>
      </c>
      <c r="I207" s="4">
        <v>50</v>
      </c>
      <c r="J207" s="4">
        <v>1235</v>
      </c>
      <c r="K207" s="4">
        <v>1213</v>
      </c>
      <c r="L207" s="5">
        <v>61750</v>
      </c>
      <c r="M207" s="5">
        <v>60650</v>
      </c>
      <c r="N207" s="4">
        <v>22</v>
      </c>
      <c r="O207" s="5">
        <v>1100</v>
      </c>
      <c r="P207" s="4">
        <v>2</v>
      </c>
      <c r="Q207" s="5">
        <v>18751</v>
      </c>
      <c r="R207" s="6">
        <f>Table2[[#This Row],[Wroked Hours ]]/Table2[[#This Row],[PLANNED Hours ]]</f>
        <v>0.98218623481781375</v>
      </c>
      <c r="S207" s="6">
        <f>Table2[[#This Row],[Amount Earned ]]/Table2[[#This Row],[Allocated Budget ]]</f>
        <v>0.98218623481781375</v>
      </c>
      <c r="T207" t="str" cm="1">
        <f t="array" ref="T207">_xlfn.IFS(Table2[[#This Row],[Efficiency%]]=100%,"perfect",Table2[[#This Row],[Efficiency%]]&gt;100%,"over performed",Table2[[#This Row],[Efficiency%]]&lt;100%,"under performed")</f>
        <v>under performed</v>
      </c>
    </row>
    <row r="208" spans="1:20" x14ac:dyDescent="0.3">
      <c r="A208" t="s">
        <v>65</v>
      </c>
      <c r="B208" t="s">
        <v>66</v>
      </c>
      <c r="C208" t="s">
        <v>19</v>
      </c>
      <c r="D208" t="s">
        <v>67</v>
      </c>
      <c r="E208" t="s">
        <v>21</v>
      </c>
      <c r="F208" t="s">
        <v>22</v>
      </c>
      <c r="G208" s="1">
        <v>44105</v>
      </c>
      <c r="H208" s="1">
        <v>44196</v>
      </c>
      <c r="I208" s="4">
        <v>100</v>
      </c>
      <c r="J208" s="4">
        <v>1384</v>
      </c>
      <c r="K208" s="4">
        <v>1594</v>
      </c>
      <c r="L208" s="5">
        <v>138400</v>
      </c>
      <c r="M208" s="5">
        <v>159400</v>
      </c>
      <c r="N208" s="4">
        <v>23</v>
      </c>
      <c r="O208" s="5">
        <v>7390</v>
      </c>
      <c r="P208" s="4">
        <v>210</v>
      </c>
      <c r="Q208" s="5">
        <v>21000</v>
      </c>
      <c r="R208" s="6">
        <f>Table2[[#This Row],[Wroked Hours ]]/Table2[[#This Row],[PLANNED Hours ]]</f>
        <v>1.1517341040462428</v>
      </c>
      <c r="S208" s="6">
        <f>Table2[[#This Row],[Amount Earned ]]/Table2[[#This Row],[Allocated Budget ]]</f>
        <v>1.1517341040462428</v>
      </c>
      <c r="T208" t="str" cm="1">
        <f t="array" ref="T208">_xlfn.IFS(Table2[[#This Row],[Efficiency%]]=100%,"perfect",Table2[[#This Row],[Efficiency%]]&gt;100%,"over performed",Table2[[#This Row],[Efficiency%]]&lt;100%,"under performed")</f>
        <v>over performed</v>
      </c>
    </row>
    <row r="209" spans="1:20" x14ac:dyDescent="0.3">
      <c r="A209" t="s">
        <v>68</v>
      </c>
      <c r="B209" t="s">
        <v>69</v>
      </c>
      <c r="C209" t="s">
        <v>46</v>
      </c>
      <c r="D209" t="s">
        <v>20</v>
      </c>
      <c r="E209" t="s">
        <v>26</v>
      </c>
      <c r="F209" t="s">
        <v>48</v>
      </c>
      <c r="G209" s="1">
        <v>44105</v>
      </c>
      <c r="H209" s="1">
        <v>44196</v>
      </c>
      <c r="I209" s="4">
        <v>85</v>
      </c>
      <c r="J209" s="4">
        <v>1194</v>
      </c>
      <c r="K209" s="4">
        <v>1319</v>
      </c>
      <c r="L209" s="5">
        <v>101490</v>
      </c>
      <c r="M209" s="5">
        <v>112115</v>
      </c>
      <c r="N209" s="4">
        <v>24</v>
      </c>
      <c r="O209" s="5">
        <v>3079</v>
      </c>
      <c r="P209" s="4">
        <v>125</v>
      </c>
      <c r="Q209" s="5">
        <v>10625</v>
      </c>
      <c r="R209" s="6">
        <f>Table2[[#This Row],[Wroked Hours ]]/Table2[[#This Row],[PLANNED Hours ]]</f>
        <v>1.1046901172529313</v>
      </c>
      <c r="S209" s="6">
        <f>Table2[[#This Row],[Amount Earned ]]/Table2[[#This Row],[Allocated Budget ]]</f>
        <v>1.1046901172529313</v>
      </c>
      <c r="T209" t="str" cm="1">
        <f t="array" ref="T209">_xlfn.IFS(Table2[[#This Row],[Efficiency%]]=100%,"perfect",Table2[[#This Row],[Efficiency%]]&gt;100%,"over performed",Table2[[#This Row],[Efficiency%]]&lt;100%,"under performed")</f>
        <v>over performed</v>
      </c>
    </row>
    <row r="210" spans="1:20" x14ac:dyDescent="0.3">
      <c r="A210" t="s">
        <v>70</v>
      </c>
      <c r="B210" t="s">
        <v>71</v>
      </c>
      <c r="C210" t="s">
        <v>72</v>
      </c>
      <c r="D210" t="s">
        <v>62</v>
      </c>
      <c r="E210" t="s">
        <v>21</v>
      </c>
      <c r="F210" t="s">
        <v>73</v>
      </c>
      <c r="G210" s="1">
        <v>44105</v>
      </c>
      <c r="H210" s="1">
        <v>44196</v>
      </c>
      <c r="I210" s="4">
        <v>80</v>
      </c>
      <c r="J210" s="4">
        <v>1365</v>
      </c>
      <c r="K210" s="4">
        <v>1607.25</v>
      </c>
      <c r="L210" s="5">
        <v>109200</v>
      </c>
      <c r="M210" s="5">
        <v>128580</v>
      </c>
      <c r="N210" s="4">
        <v>25</v>
      </c>
      <c r="O210" s="5">
        <v>3132</v>
      </c>
      <c r="P210" s="4">
        <v>242.25</v>
      </c>
      <c r="Q210" s="5">
        <v>19380</v>
      </c>
      <c r="R210" s="6">
        <f>Table2[[#This Row],[Wroked Hours ]]/Table2[[#This Row],[PLANNED Hours ]]</f>
        <v>1.1774725274725275</v>
      </c>
      <c r="S210" s="6">
        <f>Table2[[#This Row],[Amount Earned ]]/Table2[[#This Row],[Allocated Budget ]]</f>
        <v>1.1774725274725275</v>
      </c>
      <c r="T210" t="str" cm="1">
        <f t="array" ref="T210">_xlfn.IFS(Table2[[#This Row],[Efficiency%]]=100%,"perfect",Table2[[#This Row],[Efficiency%]]&gt;100%,"over performed",Table2[[#This Row],[Efficiency%]]&lt;100%,"under performed")</f>
        <v>over performed</v>
      </c>
    </row>
    <row r="211" spans="1:20" x14ac:dyDescent="0.3">
      <c r="A211" t="s">
        <v>74</v>
      </c>
      <c r="B211" t="s">
        <v>75</v>
      </c>
      <c r="C211" t="s">
        <v>72</v>
      </c>
      <c r="D211" t="s">
        <v>43</v>
      </c>
      <c r="E211" t="s">
        <v>21</v>
      </c>
      <c r="F211" t="s">
        <v>73</v>
      </c>
      <c r="G211" s="1">
        <v>44105</v>
      </c>
      <c r="H211" s="1">
        <v>44196</v>
      </c>
      <c r="I211" s="4">
        <v>75</v>
      </c>
      <c r="J211" s="4">
        <v>1394.6</v>
      </c>
      <c r="K211" s="4">
        <v>1573.25</v>
      </c>
      <c r="L211" s="5">
        <v>104595</v>
      </c>
      <c r="M211" s="5">
        <v>117993.75</v>
      </c>
      <c r="N211" s="4">
        <v>26</v>
      </c>
      <c r="O211" s="5">
        <v>6906</v>
      </c>
      <c r="P211" s="4">
        <v>178.65</v>
      </c>
      <c r="Q211" s="5">
        <v>13398.75</v>
      </c>
      <c r="R211" s="6">
        <f>Table2[[#This Row],[Wroked Hours ]]/Table2[[#This Row],[PLANNED Hours ]]</f>
        <v>1.1281012476695826</v>
      </c>
      <c r="S211" s="6">
        <f>Table2[[#This Row],[Amount Earned ]]/Table2[[#This Row],[Allocated Budget ]]</f>
        <v>1.1281012476695826</v>
      </c>
      <c r="T211" t="str" cm="1">
        <f t="array" ref="T211">_xlfn.IFS(Table2[[#This Row],[Efficiency%]]=100%,"perfect",Table2[[#This Row],[Efficiency%]]&gt;100%,"over performed",Table2[[#This Row],[Efficiency%]]&lt;100%,"under performed")</f>
        <v>over performed</v>
      </c>
    </row>
    <row r="212" spans="1:20" x14ac:dyDescent="0.3">
      <c r="A212" t="s">
        <v>17</v>
      </c>
      <c r="B212" t="s">
        <v>18</v>
      </c>
      <c r="C212" t="s">
        <v>19</v>
      </c>
      <c r="D212" t="s">
        <v>20</v>
      </c>
      <c r="E212" t="s">
        <v>21</v>
      </c>
      <c r="F212" t="s">
        <v>22</v>
      </c>
      <c r="G212" s="1">
        <v>44136</v>
      </c>
      <c r="H212" s="1">
        <v>44196</v>
      </c>
      <c r="I212" s="4">
        <v>75</v>
      </c>
      <c r="J212" s="4">
        <v>1397.9</v>
      </c>
      <c r="K212" s="4">
        <v>1573.5</v>
      </c>
      <c r="L212" s="5">
        <v>104842.5</v>
      </c>
      <c r="M212" s="5">
        <v>118012.5</v>
      </c>
      <c r="N212" s="4">
        <v>27</v>
      </c>
      <c r="O212" s="5">
        <v>5014</v>
      </c>
      <c r="P212" s="4">
        <v>175.6</v>
      </c>
      <c r="Q212" s="5">
        <v>13170</v>
      </c>
      <c r="R212" s="6">
        <f>Table2[[#This Row],[Wroked Hours ]]/Table2[[#This Row],[PLANNED Hours ]]</f>
        <v>1.1256169969239573</v>
      </c>
      <c r="S212" s="6">
        <f>Table2[[#This Row],[Amount Earned ]]/Table2[[#This Row],[Allocated Budget ]]</f>
        <v>1.1256169969239573</v>
      </c>
      <c r="T212" t="str" cm="1">
        <f t="array" ref="T212">_xlfn.IFS(Table2[[#This Row],[Efficiency%]]=100%,"perfect",Table2[[#This Row],[Efficiency%]]&gt;100%,"over performed",Table2[[#This Row],[Efficiency%]]&lt;100%,"under performed")</f>
        <v>over performed</v>
      </c>
    </row>
    <row r="213" spans="1:20" x14ac:dyDescent="0.3">
      <c r="A213" t="s">
        <v>23</v>
      </c>
      <c r="B213" t="s">
        <v>24</v>
      </c>
      <c r="C213" t="s">
        <v>19</v>
      </c>
      <c r="D213" t="s">
        <v>25</v>
      </c>
      <c r="E213" t="s">
        <v>26</v>
      </c>
      <c r="F213" t="s">
        <v>22</v>
      </c>
      <c r="G213" s="1">
        <v>44136</v>
      </c>
      <c r="H213" s="1">
        <v>44196</v>
      </c>
      <c r="I213" s="4">
        <v>75</v>
      </c>
      <c r="J213" s="4">
        <v>1362</v>
      </c>
      <c r="K213" s="4">
        <v>1378</v>
      </c>
      <c r="L213" s="5">
        <v>102150</v>
      </c>
      <c r="M213" s="5">
        <v>103350</v>
      </c>
      <c r="N213" s="4">
        <v>28</v>
      </c>
      <c r="O213" s="5">
        <v>2110</v>
      </c>
      <c r="P213" s="4">
        <v>16</v>
      </c>
      <c r="Q213" s="5">
        <v>1200</v>
      </c>
      <c r="R213" s="6">
        <f>Table2[[#This Row],[Wroked Hours ]]/Table2[[#This Row],[PLANNED Hours ]]</f>
        <v>1.011747430249633</v>
      </c>
      <c r="S213" s="6">
        <f>Table2[[#This Row],[Amount Earned ]]/Table2[[#This Row],[Allocated Budget ]]</f>
        <v>1.011747430249633</v>
      </c>
      <c r="T213" t="str" cm="1">
        <f t="array" ref="T213">_xlfn.IFS(Table2[[#This Row],[Efficiency%]]=100%,"perfect",Table2[[#This Row],[Efficiency%]]&gt;100%,"over performed",Table2[[#This Row],[Efficiency%]]&lt;100%,"under performed")</f>
        <v>over performed</v>
      </c>
    </row>
    <row r="214" spans="1:20" x14ac:dyDescent="0.3">
      <c r="A214" t="s">
        <v>27</v>
      </c>
      <c r="B214" t="s">
        <v>28</v>
      </c>
      <c r="C214" t="s">
        <v>19</v>
      </c>
      <c r="D214" t="s">
        <v>25</v>
      </c>
      <c r="E214" t="s">
        <v>21</v>
      </c>
      <c r="F214" t="s">
        <v>22</v>
      </c>
      <c r="G214" s="1">
        <v>44136</v>
      </c>
      <c r="H214" s="1">
        <v>44196</v>
      </c>
      <c r="I214" s="4">
        <v>75</v>
      </c>
      <c r="J214" s="4">
        <v>1346</v>
      </c>
      <c r="K214" s="4">
        <v>1259</v>
      </c>
      <c r="L214" s="5">
        <v>100950</v>
      </c>
      <c r="M214" s="5">
        <v>94425</v>
      </c>
      <c r="N214" s="4">
        <v>87</v>
      </c>
      <c r="O214" s="5">
        <v>6525</v>
      </c>
      <c r="P214" s="4">
        <v>2</v>
      </c>
      <c r="Q214" s="5">
        <v>1447</v>
      </c>
      <c r="R214" s="6">
        <f>Table2[[#This Row],[Wroked Hours ]]/Table2[[#This Row],[PLANNED Hours ]]</f>
        <v>0.93536404160475484</v>
      </c>
      <c r="S214" s="6">
        <f>Table2[[#This Row],[Amount Earned ]]/Table2[[#This Row],[Allocated Budget ]]</f>
        <v>0.93536404160475484</v>
      </c>
      <c r="T214" t="str" cm="1">
        <f t="array" ref="T214">_xlfn.IFS(Table2[[#This Row],[Efficiency%]]=100%,"perfect",Table2[[#This Row],[Efficiency%]]&gt;100%,"over performed",Table2[[#This Row],[Efficiency%]]&lt;100%,"under performed")</f>
        <v>under performed</v>
      </c>
    </row>
    <row r="215" spans="1:20" x14ac:dyDescent="0.3">
      <c r="A215" t="s">
        <v>29</v>
      </c>
      <c r="B215" t="s">
        <v>30</v>
      </c>
      <c r="C215" t="s">
        <v>19</v>
      </c>
      <c r="D215" t="s">
        <v>31</v>
      </c>
      <c r="E215" t="s">
        <v>26</v>
      </c>
      <c r="F215" t="s">
        <v>22</v>
      </c>
      <c r="G215" s="1">
        <v>44136</v>
      </c>
      <c r="H215" s="1">
        <v>44196</v>
      </c>
      <c r="I215" s="4">
        <v>110</v>
      </c>
      <c r="J215" s="4">
        <v>1950</v>
      </c>
      <c r="K215" s="4">
        <v>1893</v>
      </c>
      <c r="L215" s="5">
        <v>214500</v>
      </c>
      <c r="M215" s="5">
        <v>208230</v>
      </c>
      <c r="N215" s="4">
        <v>57</v>
      </c>
      <c r="O215" s="5">
        <v>6270</v>
      </c>
      <c r="P215" s="4">
        <v>2</v>
      </c>
      <c r="Q215" s="5">
        <v>3738</v>
      </c>
      <c r="R215" s="6">
        <f>Table2[[#This Row],[Wroked Hours ]]/Table2[[#This Row],[PLANNED Hours ]]</f>
        <v>0.97076923076923072</v>
      </c>
      <c r="S215" s="6">
        <f>Table2[[#This Row],[Amount Earned ]]/Table2[[#This Row],[Allocated Budget ]]</f>
        <v>0.97076923076923072</v>
      </c>
      <c r="T215" t="str" cm="1">
        <f t="array" ref="T215">_xlfn.IFS(Table2[[#This Row],[Efficiency%]]=100%,"perfect",Table2[[#This Row],[Efficiency%]]&gt;100%,"over performed",Table2[[#This Row],[Efficiency%]]&lt;100%,"under performed")</f>
        <v>under performed</v>
      </c>
    </row>
    <row r="216" spans="1:20" x14ac:dyDescent="0.3">
      <c r="A216" t="s">
        <v>32</v>
      </c>
      <c r="B216" t="s">
        <v>33</v>
      </c>
      <c r="C216" t="s">
        <v>19</v>
      </c>
      <c r="D216" t="s">
        <v>34</v>
      </c>
      <c r="E216" t="s">
        <v>26</v>
      </c>
      <c r="F216" t="s">
        <v>22</v>
      </c>
      <c r="G216" s="1">
        <v>44136</v>
      </c>
      <c r="H216" s="1">
        <v>44196</v>
      </c>
      <c r="I216" s="4">
        <v>100</v>
      </c>
      <c r="J216" s="4">
        <v>1242</v>
      </c>
      <c r="K216" s="4">
        <v>1283.5</v>
      </c>
      <c r="L216" s="5">
        <v>124200</v>
      </c>
      <c r="M216" s="5">
        <v>128350</v>
      </c>
      <c r="N216" s="4">
        <v>58</v>
      </c>
      <c r="O216" s="5">
        <v>2651</v>
      </c>
      <c r="P216" s="4">
        <v>41.5</v>
      </c>
      <c r="Q216" s="5">
        <v>4150</v>
      </c>
      <c r="R216" s="6">
        <f>Table2[[#This Row],[Wroked Hours ]]/Table2[[#This Row],[PLANNED Hours ]]</f>
        <v>1.0334138486312399</v>
      </c>
      <c r="S216" s="6">
        <f>Table2[[#This Row],[Amount Earned ]]/Table2[[#This Row],[Allocated Budget ]]</f>
        <v>1.0334138486312399</v>
      </c>
      <c r="T216" t="str" cm="1">
        <f t="array" ref="T216">_xlfn.IFS(Table2[[#This Row],[Efficiency%]]=100%,"perfect",Table2[[#This Row],[Efficiency%]]&gt;100%,"over performed",Table2[[#This Row],[Efficiency%]]&lt;100%,"under performed")</f>
        <v>over performed</v>
      </c>
    </row>
    <row r="217" spans="1:20" x14ac:dyDescent="0.3">
      <c r="A217" t="s">
        <v>35</v>
      </c>
      <c r="B217" t="s">
        <v>36</v>
      </c>
      <c r="C217" t="s">
        <v>19</v>
      </c>
      <c r="D217" t="s">
        <v>34</v>
      </c>
      <c r="E217" t="s">
        <v>21</v>
      </c>
      <c r="F217" t="s">
        <v>22</v>
      </c>
      <c r="G217" s="1">
        <v>44136</v>
      </c>
      <c r="H217" s="1">
        <v>44196</v>
      </c>
      <c r="I217" s="4">
        <v>100</v>
      </c>
      <c r="J217" s="4">
        <v>1510</v>
      </c>
      <c r="K217" s="4">
        <v>1561.5</v>
      </c>
      <c r="L217" s="5">
        <v>151000</v>
      </c>
      <c r="M217" s="5">
        <v>156150</v>
      </c>
      <c r="N217" s="4">
        <v>59</v>
      </c>
      <c r="O217" s="5">
        <v>6875</v>
      </c>
      <c r="P217" s="4">
        <v>51.5</v>
      </c>
      <c r="Q217" s="5">
        <v>5150</v>
      </c>
      <c r="R217" s="6">
        <f>Table2[[#This Row],[Wroked Hours ]]/Table2[[#This Row],[PLANNED Hours ]]</f>
        <v>1.0341059602649008</v>
      </c>
      <c r="S217" s="6">
        <f>Table2[[#This Row],[Amount Earned ]]/Table2[[#This Row],[Allocated Budget ]]</f>
        <v>1.0341059602649008</v>
      </c>
      <c r="T217" t="str" cm="1">
        <f t="array" ref="T217">_xlfn.IFS(Table2[[#This Row],[Efficiency%]]=100%,"perfect",Table2[[#This Row],[Efficiency%]]&gt;100%,"over performed",Table2[[#This Row],[Efficiency%]]&lt;100%,"under performed")</f>
        <v>over performed</v>
      </c>
    </row>
    <row r="218" spans="1:20" x14ac:dyDescent="0.3">
      <c r="A218" t="s">
        <v>37</v>
      </c>
      <c r="B218" t="s">
        <v>38</v>
      </c>
      <c r="C218" t="s">
        <v>19</v>
      </c>
      <c r="D218" t="s">
        <v>31</v>
      </c>
      <c r="E218" t="s">
        <v>26</v>
      </c>
      <c r="F218" t="s">
        <v>22</v>
      </c>
      <c r="G218" s="1">
        <v>44136</v>
      </c>
      <c r="H218" s="1">
        <v>44196</v>
      </c>
      <c r="I218" s="4">
        <v>75</v>
      </c>
      <c r="J218" s="4">
        <v>1360</v>
      </c>
      <c r="K218" s="4">
        <v>1331.5</v>
      </c>
      <c r="L218" s="5">
        <v>102000</v>
      </c>
      <c r="M218" s="5">
        <v>99862.5</v>
      </c>
      <c r="N218" s="4">
        <v>28.5</v>
      </c>
      <c r="O218" s="5">
        <v>2137.5</v>
      </c>
      <c r="P218" s="4">
        <v>2</v>
      </c>
      <c r="Q218" s="5">
        <v>4451</v>
      </c>
      <c r="R218" s="6">
        <f>Table2[[#This Row],[Wroked Hours ]]/Table2[[#This Row],[PLANNED Hours ]]</f>
        <v>0.97904411764705879</v>
      </c>
      <c r="S218" s="6">
        <f>Table2[[#This Row],[Amount Earned ]]/Table2[[#This Row],[Allocated Budget ]]</f>
        <v>0.97904411764705879</v>
      </c>
      <c r="T218" t="str" cm="1">
        <f t="array" ref="T218">_xlfn.IFS(Table2[[#This Row],[Efficiency%]]=100%,"perfect",Table2[[#This Row],[Efficiency%]]&gt;100%,"over performed",Table2[[#This Row],[Efficiency%]]&lt;100%,"under performed")</f>
        <v>under performed</v>
      </c>
    </row>
    <row r="219" spans="1:20" x14ac:dyDescent="0.3">
      <c r="A219" t="s">
        <v>39</v>
      </c>
      <c r="B219" t="s">
        <v>40</v>
      </c>
      <c r="C219" t="s">
        <v>19</v>
      </c>
      <c r="D219" t="s">
        <v>34</v>
      </c>
      <c r="E219" t="s">
        <v>26</v>
      </c>
      <c r="F219" t="s">
        <v>22</v>
      </c>
      <c r="G219" s="1">
        <v>44136</v>
      </c>
      <c r="H219" s="1">
        <v>44196</v>
      </c>
      <c r="I219" s="4">
        <v>75</v>
      </c>
      <c r="J219" s="4">
        <v>1393.2</v>
      </c>
      <c r="K219" s="4">
        <v>1624.25</v>
      </c>
      <c r="L219" s="5">
        <v>104490</v>
      </c>
      <c r="M219" s="5">
        <v>121818.75</v>
      </c>
      <c r="N219" s="4">
        <v>29.5</v>
      </c>
      <c r="O219" s="5">
        <v>4614</v>
      </c>
      <c r="P219" s="4">
        <v>231.05</v>
      </c>
      <c r="Q219" s="5">
        <v>17328.75</v>
      </c>
      <c r="R219" s="6">
        <f>Table2[[#This Row],[Wroked Hours ]]/Table2[[#This Row],[PLANNED Hours ]]</f>
        <v>1.1658412288257249</v>
      </c>
      <c r="S219" s="6">
        <f>Table2[[#This Row],[Amount Earned ]]/Table2[[#This Row],[Allocated Budget ]]</f>
        <v>1.1658412288257249</v>
      </c>
      <c r="T219" t="str" cm="1">
        <f t="array" ref="T219">_xlfn.IFS(Table2[[#This Row],[Efficiency%]]=100%,"perfect",Table2[[#This Row],[Efficiency%]]&gt;100%,"over performed",Table2[[#This Row],[Efficiency%]]&lt;100%,"under performed")</f>
        <v>over performed</v>
      </c>
    </row>
    <row r="220" spans="1:20" x14ac:dyDescent="0.3">
      <c r="A220" t="s">
        <v>41</v>
      </c>
      <c r="B220" t="s">
        <v>42</v>
      </c>
      <c r="C220" t="s">
        <v>19</v>
      </c>
      <c r="D220" t="s">
        <v>43</v>
      </c>
      <c r="E220" t="s">
        <v>21</v>
      </c>
      <c r="F220" t="s">
        <v>22</v>
      </c>
      <c r="G220" s="1">
        <v>44136</v>
      </c>
      <c r="H220" s="1">
        <v>44196</v>
      </c>
      <c r="I220" s="4">
        <v>75</v>
      </c>
      <c r="J220" s="4">
        <v>1391.3</v>
      </c>
      <c r="K220" s="4">
        <v>1573</v>
      </c>
      <c r="L220" s="5">
        <v>104347.5</v>
      </c>
      <c r="M220" s="5">
        <v>117975</v>
      </c>
      <c r="N220" s="4">
        <v>30.5</v>
      </c>
      <c r="O220" s="5">
        <v>4202</v>
      </c>
      <c r="P220" s="4">
        <v>181.7</v>
      </c>
      <c r="Q220" s="5">
        <v>13627.5</v>
      </c>
      <c r="R220" s="6">
        <f>Table2[[#This Row],[Wroked Hours ]]/Table2[[#This Row],[PLANNED Hours ]]</f>
        <v>1.1305972831165099</v>
      </c>
      <c r="S220" s="6">
        <f>Table2[[#This Row],[Amount Earned ]]/Table2[[#This Row],[Allocated Budget ]]</f>
        <v>1.1305972831165096</v>
      </c>
      <c r="T220" t="str" cm="1">
        <f t="array" ref="T220">_xlfn.IFS(Table2[[#This Row],[Efficiency%]]=100%,"perfect",Table2[[#This Row],[Efficiency%]]&gt;100%,"over performed",Table2[[#This Row],[Efficiency%]]&lt;100%,"under performed")</f>
        <v>over performed</v>
      </c>
    </row>
    <row r="221" spans="1:20" x14ac:dyDescent="0.3">
      <c r="A221" t="s">
        <v>44</v>
      </c>
      <c r="B221" t="s">
        <v>45</v>
      </c>
      <c r="C221" t="s">
        <v>46</v>
      </c>
      <c r="D221" t="s">
        <v>47</v>
      </c>
      <c r="E221" t="s">
        <v>26</v>
      </c>
      <c r="F221" t="s">
        <v>48</v>
      </c>
      <c r="G221" s="1">
        <v>44136</v>
      </c>
      <c r="H221" s="1">
        <v>44196</v>
      </c>
      <c r="I221" s="4">
        <v>75</v>
      </c>
      <c r="J221" s="4">
        <v>1265</v>
      </c>
      <c r="K221" s="4">
        <v>1330</v>
      </c>
      <c r="L221" s="5">
        <v>94875</v>
      </c>
      <c r="M221" s="5">
        <v>99750</v>
      </c>
      <c r="N221" s="4">
        <v>31.5</v>
      </c>
      <c r="O221" s="5">
        <v>4538</v>
      </c>
      <c r="P221" s="4">
        <v>65</v>
      </c>
      <c r="Q221" s="5">
        <v>4875</v>
      </c>
      <c r="R221" s="6">
        <f>Table2[[#This Row],[Wroked Hours ]]/Table2[[#This Row],[PLANNED Hours ]]</f>
        <v>1.0513833992094861</v>
      </c>
      <c r="S221" s="6">
        <f>Table2[[#This Row],[Amount Earned ]]/Table2[[#This Row],[Allocated Budget ]]</f>
        <v>1.0513833992094861</v>
      </c>
      <c r="T221" t="str" cm="1">
        <f t="array" ref="T221">_xlfn.IFS(Table2[[#This Row],[Efficiency%]]=100%,"perfect",Table2[[#This Row],[Efficiency%]]&gt;100%,"over performed",Table2[[#This Row],[Efficiency%]]&lt;100%,"under performed")</f>
        <v>over performed</v>
      </c>
    </row>
    <row r="222" spans="1:20" x14ac:dyDescent="0.3">
      <c r="A222" t="s">
        <v>49</v>
      </c>
      <c r="B222" t="s">
        <v>50</v>
      </c>
      <c r="C222" t="s">
        <v>19</v>
      </c>
      <c r="D222" t="s">
        <v>51</v>
      </c>
      <c r="E222" t="s">
        <v>21</v>
      </c>
      <c r="F222" t="s">
        <v>22</v>
      </c>
      <c r="G222" s="1">
        <v>44136</v>
      </c>
      <c r="H222" s="1">
        <v>44196</v>
      </c>
      <c r="I222" s="4">
        <v>75</v>
      </c>
      <c r="J222" s="4">
        <v>1257</v>
      </c>
      <c r="K222" s="4">
        <v>1200</v>
      </c>
      <c r="L222" s="5">
        <v>94275</v>
      </c>
      <c r="M222" s="5">
        <v>90000</v>
      </c>
      <c r="N222" s="4">
        <v>57</v>
      </c>
      <c r="O222" s="5">
        <v>4275</v>
      </c>
      <c r="P222" s="4">
        <v>2</v>
      </c>
      <c r="Q222" s="5">
        <v>2660</v>
      </c>
      <c r="R222" s="6">
        <f>Table2[[#This Row],[Wroked Hours ]]/Table2[[#This Row],[PLANNED Hours ]]</f>
        <v>0.95465393794749398</v>
      </c>
      <c r="S222" s="6">
        <f>Table2[[#This Row],[Amount Earned ]]/Table2[[#This Row],[Allocated Budget ]]</f>
        <v>0.95465393794749398</v>
      </c>
      <c r="T222" t="str" cm="1">
        <f t="array" ref="T222">_xlfn.IFS(Table2[[#This Row],[Efficiency%]]=100%,"perfect",Table2[[#This Row],[Efficiency%]]&gt;100%,"over performed",Table2[[#This Row],[Efficiency%]]&lt;100%,"under performed")</f>
        <v>under performed</v>
      </c>
    </row>
    <row r="223" spans="1:20" x14ac:dyDescent="0.3">
      <c r="A223" t="s">
        <v>52</v>
      </c>
      <c r="B223" t="s">
        <v>53</v>
      </c>
      <c r="C223" t="s">
        <v>19</v>
      </c>
      <c r="D223" t="s">
        <v>34</v>
      </c>
      <c r="E223" t="s">
        <v>26</v>
      </c>
      <c r="F223" t="s">
        <v>22</v>
      </c>
      <c r="G223" s="1">
        <v>44136</v>
      </c>
      <c r="H223" s="1">
        <v>44196</v>
      </c>
      <c r="I223" s="4">
        <v>75</v>
      </c>
      <c r="J223" s="4">
        <v>1473.5</v>
      </c>
      <c r="K223" s="4">
        <v>1424.5</v>
      </c>
      <c r="L223" s="5">
        <v>110512.5</v>
      </c>
      <c r="M223" s="5">
        <v>106837.5</v>
      </c>
      <c r="N223" s="4">
        <v>49</v>
      </c>
      <c r="O223" s="5">
        <v>3675</v>
      </c>
      <c r="P223" s="4">
        <v>2</v>
      </c>
      <c r="Q223" s="5">
        <v>5505</v>
      </c>
      <c r="R223" s="6">
        <f>Table2[[#This Row],[Wroked Hours ]]/Table2[[#This Row],[PLANNED Hours ]]</f>
        <v>0.9667458432304038</v>
      </c>
      <c r="S223" s="6">
        <f>Table2[[#This Row],[Amount Earned ]]/Table2[[#This Row],[Allocated Budget ]]</f>
        <v>0.9667458432304038</v>
      </c>
      <c r="T223" t="str" cm="1">
        <f t="array" ref="T223">_xlfn.IFS(Table2[[#This Row],[Efficiency%]]=100%,"perfect",Table2[[#This Row],[Efficiency%]]&gt;100%,"over performed",Table2[[#This Row],[Efficiency%]]&lt;100%,"under performed")</f>
        <v>under performed</v>
      </c>
    </row>
    <row r="224" spans="1:20" x14ac:dyDescent="0.3">
      <c r="A224" t="s">
        <v>54</v>
      </c>
      <c r="B224" t="s">
        <v>55</v>
      </c>
      <c r="C224" t="s">
        <v>19</v>
      </c>
      <c r="D224" t="s">
        <v>20</v>
      </c>
      <c r="E224" t="s">
        <v>26</v>
      </c>
      <c r="F224" t="s">
        <v>22</v>
      </c>
      <c r="G224" s="1">
        <v>44136</v>
      </c>
      <c r="H224" s="1">
        <v>44196</v>
      </c>
      <c r="I224" s="4">
        <v>100</v>
      </c>
      <c r="J224" s="4">
        <v>1476.8</v>
      </c>
      <c r="K224" s="4">
        <v>1437.75</v>
      </c>
      <c r="L224" s="5">
        <v>147680</v>
      </c>
      <c r="M224" s="5">
        <v>143775</v>
      </c>
      <c r="N224" s="4">
        <v>39.049999999999997</v>
      </c>
      <c r="O224" s="5">
        <v>3905</v>
      </c>
      <c r="P224" s="4">
        <v>2</v>
      </c>
      <c r="Q224" s="5">
        <v>14522</v>
      </c>
      <c r="R224" s="6">
        <f>Table2[[#This Row],[Wroked Hours ]]/Table2[[#This Row],[PLANNED Hours ]]</f>
        <v>0.97355769230769229</v>
      </c>
      <c r="S224" s="6">
        <f>Table2[[#This Row],[Amount Earned ]]/Table2[[#This Row],[Allocated Budget ]]</f>
        <v>0.97355769230769229</v>
      </c>
      <c r="T224" t="str" cm="1">
        <f t="array" ref="T224">_xlfn.IFS(Table2[[#This Row],[Efficiency%]]=100%,"perfect",Table2[[#This Row],[Efficiency%]]&gt;100%,"over performed",Table2[[#This Row],[Efficiency%]]&lt;100%,"under performed")</f>
        <v>under performed</v>
      </c>
    </row>
    <row r="225" spans="1:20" x14ac:dyDescent="0.3">
      <c r="A225" t="s">
        <v>56</v>
      </c>
      <c r="B225" t="s">
        <v>57</v>
      </c>
      <c r="C225" t="s">
        <v>19</v>
      </c>
      <c r="D225" t="s">
        <v>34</v>
      </c>
      <c r="E225" t="s">
        <v>21</v>
      </c>
      <c r="F225" t="s">
        <v>22</v>
      </c>
      <c r="G225" s="1">
        <v>44136</v>
      </c>
      <c r="H225" s="1">
        <v>44196</v>
      </c>
      <c r="I225" s="4">
        <v>100</v>
      </c>
      <c r="J225" s="4">
        <v>1398</v>
      </c>
      <c r="K225" s="4">
        <v>1502.5</v>
      </c>
      <c r="L225" s="5">
        <v>139800</v>
      </c>
      <c r="M225" s="5">
        <v>150250</v>
      </c>
      <c r="N225" s="4">
        <v>40.049999999999997</v>
      </c>
      <c r="O225" s="5">
        <v>4873</v>
      </c>
      <c r="P225" s="4">
        <v>104.5</v>
      </c>
      <c r="Q225" s="5">
        <v>10450</v>
      </c>
      <c r="R225" s="6">
        <f>Table2[[#This Row],[Wroked Hours ]]/Table2[[#This Row],[PLANNED Hours ]]</f>
        <v>1.0747496423462088</v>
      </c>
      <c r="S225" s="6">
        <f>Table2[[#This Row],[Amount Earned ]]/Table2[[#This Row],[Allocated Budget ]]</f>
        <v>1.0747496423462088</v>
      </c>
      <c r="T225" t="str" cm="1">
        <f t="array" ref="T225">_xlfn.IFS(Table2[[#This Row],[Efficiency%]]=100%,"perfect",Table2[[#This Row],[Efficiency%]]&gt;100%,"over performed",Table2[[#This Row],[Efficiency%]]&lt;100%,"under performed")</f>
        <v>over performed</v>
      </c>
    </row>
    <row r="226" spans="1:20" x14ac:dyDescent="0.3">
      <c r="A226" t="s">
        <v>58</v>
      </c>
      <c r="B226" t="s">
        <v>59</v>
      </c>
      <c r="C226" t="s">
        <v>19</v>
      </c>
      <c r="D226" t="s">
        <v>20</v>
      </c>
      <c r="E226" t="s">
        <v>26</v>
      </c>
      <c r="F226" t="s">
        <v>22</v>
      </c>
      <c r="G226" s="1">
        <v>44136</v>
      </c>
      <c r="H226" s="1">
        <v>44196</v>
      </c>
      <c r="I226" s="4">
        <v>80</v>
      </c>
      <c r="J226" s="4">
        <v>1453.1</v>
      </c>
      <c r="K226" s="4">
        <v>1444</v>
      </c>
      <c r="L226" s="5">
        <v>116248</v>
      </c>
      <c r="M226" s="5">
        <v>115520</v>
      </c>
      <c r="N226" s="4">
        <v>9.0999999999999108</v>
      </c>
      <c r="O226" s="5">
        <v>727.99999999999295</v>
      </c>
      <c r="P226" s="4">
        <v>2</v>
      </c>
      <c r="Q226" s="5">
        <v>18022</v>
      </c>
      <c r="R226" s="6">
        <f>Table2[[#This Row],[Wroked Hours ]]/Table2[[#This Row],[PLANNED Hours ]]</f>
        <v>0.99373752666712556</v>
      </c>
      <c r="S226" s="6">
        <f>Table2[[#This Row],[Amount Earned ]]/Table2[[#This Row],[Allocated Budget ]]</f>
        <v>0.99373752666712545</v>
      </c>
      <c r="T226" t="str" cm="1">
        <f t="array" ref="T226">_xlfn.IFS(Table2[[#This Row],[Efficiency%]]=100%,"perfect",Table2[[#This Row],[Efficiency%]]&gt;100%,"over performed",Table2[[#This Row],[Efficiency%]]&lt;100%,"under performed")</f>
        <v>under performed</v>
      </c>
    </row>
    <row r="227" spans="1:20" x14ac:dyDescent="0.3">
      <c r="A227" t="s">
        <v>60</v>
      </c>
      <c r="B227" t="s">
        <v>61</v>
      </c>
      <c r="C227" t="s">
        <v>46</v>
      </c>
      <c r="D227" t="s">
        <v>62</v>
      </c>
      <c r="E227" t="s">
        <v>21</v>
      </c>
      <c r="F227" t="s">
        <v>48</v>
      </c>
      <c r="G227" s="1">
        <v>44136</v>
      </c>
      <c r="H227" s="1">
        <v>44196</v>
      </c>
      <c r="I227" s="4">
        <v>50</v>
      </c>
      <c r="J227" s="4">
        <v>1427</v>
      </c>
      <c r="K227" s="4">
        <v>1556.5</v>
      </c>
      <c r="L227" s="5">
        <v>71350</v>
      </c>
      <c r="M227" s="5">
        <v>77825</v>
      </c>
      <c r="N227" s="4">
        <v>10.099999999999911</v>
      </c>
      <c r="O227" s="5">
        <v>6384</v>
      </c>
      <c r="P227" s="4">
        <v>129.5</v>
      </c>
      <c r="Q227" s="5">
        <v>6475</v>
      </c>
      <c r="R227" s="6">
        <f>Table2[[#This Row],[Wroked Hours ]]/Table2[[#This Row],[PLANNED Hours ]]</f>
        <v>1.090749824807288</v>
      </c>
      <c r="S227" s="6">
        <f>Table2[[#This Row],[Amount Earned ]]/Table2[[#This Row],[Allocated Budget ]]</f>
        <v>1.090749824807288</v>
      </c>
      <c r="T227" t="str" cm="1">
        <f t="array" ref="T227">_xlfn.IFS(Table2[[#This Row],[Efficiency%]]=100%,"perfect",Table2[[#This Row],[Efficiency%]]&gt;100%,"over performed",Table2[[#This Row],[Efficiency%]]&lt;100%,"under performed")</f>
        <v>over performed</v>
      </c>
    </row>
    <row r="228" spans="1:20" x14ac:dyDescent="0.3">
      <c r="A228" t="s">
        <v>63</v>
      </c>
      <c r="B228" t="s">
        <v>64</v>
      </c>
      <c r="C228" t="s">
        <v>46</v>
      </c>
      <c r="D228" t="s">
        <v>47</v>
      </c>
      <c r="E228" t="s">
        <v>26</v>
      </c>
      <c r="F228" t="s">
        <v>48</v>
      </c>
      <c r="G228" s="1">
        <v>44136</v>
      </c>
      <c r="H228" s="1">
        <v>44196</v>
      </c>
      <c r="I228" s="4">
        <v>50</v>
      </c>
      <c r="J228" s="4">
        <v>1235</v>
      </c>
      <c r="K228" s="4">
        <v>1213</v>
      </c>
      <c r="L228" s="5">
        <v>61750</v>
      </c>
      <c r="M228" s="5">
        <v>60650</v>
      </c>
      <c r="N228" s="4">
        <v>22</v>
      </c>
      <c r="O228" s="5">
        <v>1100</v>
      </c>
      <c r="P228" s="4">
        <v>2</v>
      </c>
      <c r="Q228" s="5">
        <v>18786</v>
      </c>
      <c r="R228" s="6">
        <f>Table2[[#This Row],[Wroked Hours ]]/Table2[[#This Row],[PLANNED Hours ]]</f>
        <v>0.98218623481781375</v>
      </c>
      <c r="S228" s="6">
        <f>Table2[[#This Row],[Amount Earned ]]/Table2[[#This Row],[Allocated Budget ]]</f>
        <v>0.98218623481781375</v>
      </c>
      <c r="T228" t="str" cm="1">
        <f t="array" ref="T228">_xlfn.IFS(Table2[[#This Row],[Efficiency%]]=100%,"perfect",Table2[[#This Row],[Efficiency%]]&gt;100%,"over performed",Table2[[#This Row],[Efficiency%]]&lt;100%,"under performed")</f>
        <v>under performed</v>
      </c>
    </row>
    <row r="229" spans="1:20" x14ac:dyDescent="0.3">
      <c r="A229" t="s">
        <v>65</v>
      </c>
      <c r="B229" t="s">
        <v>66</v>
      </c>
      <c r="C229" t="s">
        <v>19</v>
      </c>
      <c r="D229" t="s">
        <v>67</v>
      </c>
      <c r="E229" t="s">
        <v>21</v>
      </c>
      <c r="F229" t="s">
        <v>22</v>
      </c>
      <c r="G229" s="1">
        <v>44136</v>
      </c>
      <c r="H229" s="1">
        <v>44196</v>
      </c>
      <c r="I229" s="4">
        <v>100</v>
      </c>
      <c r="J229" s="4">
        <v>1384</v>
      </c>
      <c r="K229" s="4">
        <v>1594</v>
      </c>
      <c r="L229" s="5">
        <v>138400</v>
      </c>
      <c r="M229" s="5">
        <v>159400</v>
      </c>
      <c r="N229" s="4">
        <v>23</v>
      </c>
      <c r="O229" s="5">
        <v>3738</v>
      </c>
      <c r="P229" s="4">
        <v>210</v>
      </c>
      <c r="Q229" s="5">
        <v>21000</v>
      </c>
      <c r="R229" s="6">
        <f>Table2[[#This Row],[Wroked Hours ]]/Table2[[#This Row],[PLANNED Hours ]]</f>
        <v>1.1517341040462428</v>
      </c>
      <c r="S229" s="6">
        <f>Table2[[#This Row],[Amount Earned ]]/Table2[[#This Row],[Allocated Budget ]]</f>
        <v>1.1517341040462428</v>
      </c>
      <c r="T229" t="str" cm="1">
        <f t="array" ref="T229">_xlfn.IFS(Table2[[#This Row],[Efficiency%]]=100%,"perfect",Table2[[#This Row],[Efficiency%]]&gt;100%,"over performed",Table2[[#This Row],[Efficiency%]]&lt;100%,"under performed")</f>
        <v>over performed</v>
      </c>
    </row>
    <row r="230" spans="1:20" x14ac:dyDescent="0.3">
      <c r="A230" t="s">
        <v>68</v>
      </c>
      <c r="B230" t="s">
        <v>69</v>
      </c>
      <c r="C230" t="s">
        <v>46</v>
      </c>
      <c r="D230" t="s">
        <v>20</v>
      </c>
      <c r="E230" t="s">
        <v>26</v>
      </c>
      <c r="F230" t="s">
        <v>48</v>
      </c>
      <c r="G230" s="1">
        <v>44136</v>
      </c>
      <c r="H230" s="1">
        <v>44196</v>
      </c>
      <c r="I230" s="4">
        <v>85</v>
      </c>
      <c r="J230" s="4">
        <v>1194</v>
      </c>
      <c r="K230" s="4">
        <v>1319</v>
      </c>
      <c r="L230" s="5">
        <v>101490</v>
      </c>
      <c r="M230" s="5">
        <v>112115</v>
      </c>
      <c r="N230" s="4">
        <v>24</v>
      </c>
      <c r="O230" s="5">
        <v>3877</v>
      </c>
      <c r="P230" s="4">
        <v>125</v>
      </c>
      <c r="Q230" s="5">
        <v>10625</v>
      </c>
      <c r="R230" s="6">
        <f>Table2[[#This Row],[Wroked Hours ]]/Table2[[#This Row],[PLANNED Hours ]]</f>
        <v>1.1046901172529313</v>
      </c>
      <c r="S230" s="6">
        <f>Table2[[#This Row],[Amount Earned ]]/Table2[[#This Row],[Allocated Budget ]]</f>
        <v>1.1046901172529313</v>
      </c>
      <c r="T230" t="str" cm="1">
        <f t="array" ref="T230">_xlfn.IFS(Table2[[#This Row],[Efficiency%]]=100%,"perfect",Table2[[#This Row],[Efficiency%]]&gt;100%,"over performed",Table2[[#This Row],[Efficiency%]]&lt;100%,"under performed")</f>
        <v>over performed</v>
      </c>
    </row>
    <row r="231" spans="1:20" x14ac:dyDescent="0.3">
      <c r="A231" t="s">
        <v>70</v>
      </c>
      <c r="B231" t="s">
        <v>71</v>
      </c>
      <c r="C231" t="s">
        <v>72</v>
      </c>
      <c r="D231" t="s">
        <v>62</v>
      </c>
      <c r="E231" t="s">
        <v>21</v>
      </c>
      <c r="F231" t="s">
        <v>73</v>
      </c>
      <c r="G231" s="1">
        <v>44136</v>
      </c>
      <c r="H231" s="1">
        <v>44196</v>
      </c>
      <c r="I231" s="4">
        <v>80</v>
      </c>
      <c r="J231" s="4">
        <v>1365</v>
      </c>
      <c r="K231" s="4">
        <v>1607.25</v>
      </c>
      <c r="L231" s="5">
        <v>109200</v>
      </c>
      <c r="M231" s="5">
        <v>128580</v>
      </c>
      <c r="N231" s="4">
        <v>25</v>
      </c>
      <c r="O231" s="5">
        <v>7858</v>
      </c>
      <c r="P231" s="4">
        <v>242.25</v>
      </c>
      <c r="Q231" s="5">
        <v>19380</v>
      </c>
      <c r="R231" s="6">
        <f>Table2[[#This Row],[Wroked Hours ]]/Table2[[#This Row],[PLANNED Hours ]]</f>
        <v>1.1774725274725275</v>
      </c>
      <c r="S231" s="6">
        <f>Table2[[#This Row],[Amount Earned ]]/Table2[[#This Row],[Allocated Budget ]]</f>
        <v>1.1774725274725275</v>
      </c>
      <c r="T231" t="str" cm="1">
        <f t="array" ref="T231">_xlfn.IFS(Table2[[#This Row],[Efficiency%]]=100%,"perfect",Table2[[#This Row],[Efficiency%]]&gt;100%,"over performed",Table2[[#This Row],[Efficiency%]]&lt;100%,"under performed")</f>
        <v>over performed</v>
      </c>
    </row>
    <row r="232" spans="1:20" x14ac:dyDescent="0.3">
      <c r="A232" t="s">
        <v>74</v>
      </c>
      <c r="B232" t="s">
        <v>75</v>
      </c>
      <c r="C232" t="s">
        <v>72</v>
      </c>
      <c r="D232" t="s">
        <v>43</v>
      </c>
      <c r="E232" t="s">
        <v>21</v>
      </c>
      <c r="F232" t="s">
        <v>73</v>
      </c>
      <c r="G232" s="1">
        <v>44136</v>
      </c>
      <c r="H232" s="1">
        <v>44196</v>
      </c>
      <c r="I232" s="4">
        <v>75</v>
      </c>
      <c r="J232" s="4">
        <v>1394.6</v>
      </c>
      <c r="K232" s="4">
        <v>1573.25</v>
      </c>
      <c r="L232" s="5">
        <v>104595</v>
      </c>
      <c r="M232" s="5">
        <v>117993.75</v>
      </c>
      <c r="N232" s="4">
        <v>26</v>
      </c>
      <c r="O232" s="5">
        <v>883</v>
      </c>
      <c r="P232" s="4">
        <v>178.65</v>
      </c>
      <c r="Q232" s="5">
        <v>13398.75</v>
      </c>
      <c r="R232" s="6">
        <f>Table2[[#This Row],[Wroked Hours ]]/Table2[[#This Row],[PLANNED Hours ]]</f>
        <v>1.1281012476695826</v>
      </c>
      <c r="S232" s="6">
        <f>Table2[[#This Row],[Amount Earned ]]/Table2[[#This Row],[Allocated Budget ]]</f>
        <v>1.1281012476695826</v>
      </c>
      <c r="T232" t="str" cm="1">
        <f t="array" ref="T232">_xlfn.IFS(Table2[[#This Row],[Efficiency%]]=100%,"perfect",Table2[[#This Row],[Efficiency%]]&gt;100%,"over performed",Table2[[#This Row],[Efficiency%]]&lt;100%,"under performed")</f>
        <v>over performed</v>
      </c>
    </row>
    <row r="233" spans="1:20" x14ac:dyDescent="0.3">
      <c r="A233" t="s">
        <v>17</v>
      </c>
      <c r="B233" t="s">
        <v>18</v>
      </c>
      <c r="C233" t="s">
        <v>19</v>
      </c>
      <c r="D233" t="s">
        <v>20</v>
      </c>
      <c r="E233" t="s">
        <v>21</v>
      </c>
      <c r="F233" t="s">
        <v>22</v>
      </c>
      <c r="G233" s="1">
        <v>44166</v>
      </c>
      <c r="H233" s="1">
        <v>44196</v>
      </c>
      <c r="I233" s="4">
        <v>75</v>
      </c>
      <c r="J233" s="4">
        <v>1397.9</v>
      </c>
      <c r="K233" s="4">
        <v>1573.5</v>
      </c>
      <c r="L233" s="5">
        <v>104842.5</v>
      </c>
      <c r="M233" s="5">
        <v>118012.5</v>
      </c>
      <c r="N233" s="4">
        <v>27</v>
      </c>
      <c r="O233" s="5">
        <v>8237</v>
      </c>
      <c r="P233" s="4">
        <v>175.6</v>
      </c>
      <c r="Q233" s="5">
        <v>13170</v>
      </c>
      <c r="R233" s="6">
        <f>Table2[[#This Row],[Wroked Hours ]]/Table2[[#This Row],[PLANNED Hours ]]</f>
        <v>1.1256169969239573</v>
      </c>
      <c r="S233" s="6">
        <f>Table2[[#This Row],[Amount Earned ]]/Table2[[#This Row],[Allocated Budget ]]</f>
        <v>1.1256169969239573</v>
      </c>
      <c r="T233" t="str" cm="1">
        <f t="array" ref="T233">_xlfn.IFS(Table2[[#This Row],[Efficiency%]]=100%,"perfect",Table2[[#This Row],[Efficiency%]]&gt;100%,"over performed",Table2[[#This Row],[Efficiency%]]&lt;100%,"under performed")</f>
        <v>over performed</v>
      </c>
    </row>
    <row r="234" spans="1:20" x14ac:dyDescent="0.3">
      <c r="A234" t="s">
        <v>23</v>
      </c>
      <c r="B234" t="s">
        <v>24</v>
      </c>
      <c r="C234" t="s">
        <v>19</v>
      </c>
      <c r="D234" t="s">
        <v>25</v>
      </c>
      <c r="E234" t="s">
        <v>26</v>
      </c>
      <c r="F234" t="s">
        <v>22</v>
      </c>
      <c r="G234" s="1">
        <v>44166</v>
      </c>
      <c r="H234" s="1">
        <v>44196</v>
      </c>
      <c r="I234" s="4">
        <v>75</v>
      </c>
      <c r="J234" s="4">
        <v>1362</v>
      </c>
      <c r="K234" s="4">
        <v>1378</v>
      </c>
      <c r="L234" s="5">
        <v>102150</v>
      </c>
      <c r="M234" s="5">
        <v>103350</v>
      </c>
      <c r="N234" s="4">
        <v>28</v>
      </c>
      <c r="O234" s="5">
        <v>2283</v>
      </c>
      <c r="P234" s="4">
        <v>16</v>
      </c>
      <c r="Q234" s="5">
        <v>1200</v>
      </c>
      <c r="R234" s="6">
        <f>Table2[[#This Row],[Wroked Hours ]]/Table2[[#This Row],[PLANNED Hours ]]</f>
        <v>1.011747430249633</v>
      </c>
      <c r="S234" s="6">
        <f>Table2[[#This Row],[Amount Earned ]]/Table2[[#This Row],[Allocated Budget ]]</f>
        <v>1.011747430249633</v>
      </c>
      <c r="T234" t="str" cm="1">
        <f t="array" ref="T234">_xlfn.IFS(Table2[[#This Row],[Efficiency%]]=100%,"perfect",Table2[[#This Row],[Efficiency%]]&gt;100%,"over performed",Table2[[#This Row],[Efficiency%]]&lt;100%,"under performed")</f>
        <v>over performed</v>
      </c>
    </row>
    <row r="235" spans="1:20" x14ac:dyDescent="0.3">
      <c r="A235" t="s">
        <v>27</v>
      </c>
      <c r="B235" t="s">
        <v>28</v>
      </c>
      <c r="C235" t="s">
        <v>19</v>
      </c>
      <c r="D235" t="s">
        <v>25</v>
      </c>
      <c r="E235" t="s">
        <v>21</v>
      </c>
      <c r="F235" t="s">
        <v>22</v>
      </c>
      <c r="G235" s="1">
        <v>44166</v>
      </c>
      <c r="H235" s="1">
        <v>44196</v>
      </c>
      <c r="I235" s="4">
        <v>75</v>
      </c>
      <c r="J235" s="4">
        <v>1346</v>
      </c>
      <c r="K235" s="4">
        <v>1259</v>
      </c>
      <c r="L235" s="5">
        <v>100950</v>
      </c>
      <c r="M235" s="5">
        <v>94425</v>
      </c>
      <c r="N235" s="4">
        <v>87</v>
      </c>
      <c r="O235" s="5">
        <v>6525</v>
      </c>
      <c r="P235" s="4">
        <v>2</v>
      </c>
      <c r="Q235" s="5">
        <v>1360</v>
      </c>
      <c r="R235" s="6">
        <f>Table2[[#This Row],[Wroked Hours ]]/Table2[[#This Row],[PLANNED Hours ]]</f>
        <v>0.93536404160475484</v>
      </c>
      <c r="S235" s="6">
        <f>Table2[[#This Row],[Amount Earned ]]/Table2[[#This Row],[Allocated Budget ]]</f>
        <v>0.93536404160475484</v>
      </c>
      <c r="T235" t="str" cm="1">
        <f t="array" ref="T235">_xlfn.IFS(Table2[[#This Row],[Efficiency%]]=100%,"perfect",Table2[[#This Row],[Efficiency%]]&gt;100%,"over performed",Table2[[#This Row],[Efficiency%]]&lt;100%,"under performed")</f>
        <v>under performed</v>
      </c>
    </row>
    <row r="236" spans="1:20" x14ac:dyDescent="0.3">
      <c r="A236" t="s">
        <v>29</v>
      </c>
      <c r="B236" t="s">
        <v>30</v>
      </c>
      <c r="C236" t="s">
        <v>19</v>
      </c>
      <c r="D236" t="s">
        <v>31</v>
      </c>
      <c r="E236" t="s">
        <v>26</v>
      </c>
      <c r="F236" t="s">
        <v>22</v>
      </c>
      <c r="G236" s="1">
        <v>44166</v>
      </c>
      <c r="H236" s="1">
        <v>44196</v>
      </c>
      <c r="I236" s="4">
        <v>110</v>
      </c>
      <c r="J236" s="4">
        <v>1950</v>
      </c>
      <c r="K236" s="4">
        <v>1893</v>
      </c>
      <c r="L236" s="5">
        <v>214500</v>
      </c>
      <c r="M236" s="5">
        <v>208230</v>
      </c>
      <c r="N236" s="4">
        <v>57</v>
      </c>
      <c r="O236" s="5">
        <v>6270</v>
      </c>
      <c r="P236" s="4">
        <v>2</v>
      </c>
      <c r="Q236" s="5">
        <v>6124</v>
      </c>
      <c r="R236" s="6">
        <f>Table2[[#This Row],[Wroked Hours ]]/Table2[[#This Row],[PLANNED Hours ]]</f>
        <v>0.97076923076923072</v>
      </c>
      <c r="S236" s="6">
        <f>Table2[[#This Row],[Amount Earned ]]/Table2[[#This Row],[Allocated Budget ]]</f>
        <v>0.97076923076923072</v>
      </c>
      <c r="T236" t="str" cm="1">
        <f t="array" ref="T236">_xlfn.IFS(Table2[[#This Row],[Efficiency%]]=100%,"perfect",Table2[[#This Row],[Efficiency%]]&gt;100%,"over performed",Table2[[#This Row],[Efficiency%]]&lt;100%,"under performed")</f>
        <v>under performed</v>
      </c>
    </row>
    <row r="237" spans="1:20" x14ac:dyDescent="0.3">
      <c r="A237" t="s">
        <v>32</v>
      </c>
      <c r="B237" t="s">
        <v>33</v>
      </c>
      <c r="C237" t="s">
        <v>19</v>
      </c>
      <c r="D237" t="s">
        <v>34</v>
      </c>
      <c r="E237" t="s">
        <v>26</v>
      </c>
      <c r="F237" t="s">
        <v>22</v>
      </c>
      <c r="G237" s="1">
        <v>44166</v>
      </c>
      <c r="H237" s="1">
        <v>44196</v>
      </c>
      <c r="I237" s="4">
        <v>100</v>
      </c>
      <c r="J237" s="4">
        <v>1242</v>
      </c>
      <c r="K237" s="4">
        <v>1283.5</v>
      </c>
      <c r="L237" s="5">
        <v>124200</v>
      </c>
      <c r="M237" s="5">
        <v>128350</v>
      </c>
      <c r="N237" s="4">
        <v>58</v>
      </c>
      <c r="O237" s="5">
        <v>4637</v>
      </c>
      <c r="P237" s="4">
        <v>41.5</v>
      </c>
      <c r="Q237" s="5">
        <v>4150</v>
      </c>
      <c r="R237" s="6">
        <f>Table2[[#This Row],[Wroked Hours ]]/Table2[[#This Row],[PLANNED Hours ]]</f>
        <v>1.0334138486312399</v>
      </c>
      <c r="S237" s="6">
        <f>Table2[[#This Row],[Amount Earned ]]/Table2[[#This Row],[Allocated Budget ]]</f>
        <v>1.0334138486312399</v>
      </c>
      <c r="T237" t="str" cm="1">
        <f t="array" ref="T237">_xlfn.IFS(Table2[[#This Row],[Efficiency%]]=100%,"perfect",Table2[[#This Row],[Efficiency%]]&gt;100%,"over performed",Table2[[#This Row],[Efficiency%]]&lt;100%,"under performed")</f>
        <v>over performed</v>
      </c>
    </row>
    <row r="238" spans="1:20" x14ac:dyDescent="0.3">
      <c r="A238" t="s">
        <v>35</v>
      </c>
      <c r="B238" t="s">
        <v>36</v>
      </c>
      <c r="C238" t="s">
        <v>19</v>
      </c>
      <c r="D238" t="s">
        <v>34</v>
      </c>
      <c r="E238" t="s">
        <v>21</v>
      </c>
      <c r="F238" t="s">
        <v>22</v>
      </c>
      <c r="G238" s="1">
        <v>44166</v>
      </c>
      <c r="H238" s="1">
        <v>44196</v>
      </c>
      <c r="I238" s="4">
        <v>100</v>
      </c>
      <c r="J238" s="4">
        <v>1510</v>
      </c>
      <c r="K238" s="4">
        <v>1561.5</v>
      </c>
      <c r="L238" s="5">
        <v>151000</v>
      </c>
      <c r="M238" s="5">
        <v>156150</v>
      </c>
      <c r="N238" s="4">
        <v>59</v>
      </c>
      <c r="O238" s="5">
        <v>1024</v>
      </c>
      <c r="P238" s="4">
        <v>51.5</v>
      </c>
      <c r="Q238" s="5">
        <v>5150</v>
      </c>
      <c r="R238" s="6">
        <f>Table2[[#This Row],[Wroked Hours ]]/Table2[[#This Row],[PLANNED Hours ]]</f>
        <v>1.0341059602649008</v>
      </c>
      <c r="S238" s="6">
        <f>Table2[[#This Row],[Amount Earned ]]/Table2[[#This Row],[Allocated Budget ]]</f>
        <v>1.0341059602649008</v>
      </c>
      <c r="T238" t="str" cm="1">
        <f t="array" ref="T238">_xlfn.IFS(Table2[[#This Row],[Efficiency%]]=100%,"perfect",Table2[[#This Row],[Efficiency%]]&gt;100%,"over performed",Table2[[#This Row],[Efficiency%]]&lt;100%,"under performed")</f>
        <v>over performed</v>
      </c>
    </row>
    <row r="239" spans="1:20" x14ac:dyDescent="0.3">
      <c r="A239" t="s">
        <v>37</v>
      </c>
      <c r="B239" t="s">
        <v>38</v>
      </c>
      <c r="C239" t="s">
        <v>19</v>
      </c>
      <c r="D239" t="s">
        <v>31</v>
      </c>
      <c r="E239" t="s">
        <v>26</v>
      </c>
      <c r="F239" t="s">
        <v>22</v>
      </c>
      <c r="G239" s="1">
        <v>44166</v>
      </c>
      <c r="H239" s="1">
        <v>44196</v>
      </c>
      <c r="I239" s="4">
        <v>75</v>
      </c>
      <c r="J239" s="4">
        <v>1360</v>
      </c>
      <c r="K239" s="4">
        <v>1331.5</v>
      </c>
      <c r="L239" s="5">
        <v>102000</v>
      </c>
      <c r="M239" s="5">
        <v>99862.5</v>
      </c>
      <c r="N239" s="4">
        <v>28.5</v>
      </c>
      <c r="O239" s="5">
        <v>2137.5</v>
      </c>
      <c r="P239" s="4">
        <v>2</v>
      </c>
      <c r="Q239" s="5">
        <v>16322</v>
      </c>
      <c r="R239" s="6">
        <f>Table2[[#This Row],[Wroked Hours ]]/Table2[[#This Row],[PLANNED Hours ]]</f>
        <v>0.97904411764705879</v>
      </c>
      <c r="S239" s="6">
        <f>Table2[[#This Row],[Amount Earned ]]/Table2[[#This Row],[Allocated Budget ]]</f>
        <v>0.97904411764705879</v>
      </c>
      <c r="T239" t="str" cm="1">
        <f t="array" ref="T239">_xlfn.IFS(Table2[[#This Row],[Efficiency%]]=100%,"perfect",Table2[[#This Row],[Efficiency%]]&gt;100%,"over performed",Table2[[#This Row],[Efficiency%]]&lt;100%,"under performed")</f>
        <v>under performed</v>
      </c>
    </row>
    <row r="240" spans="1:20" x14ac:dyDescent="0.3">
      <c r="A240" t="s">
        <v>39</v>
      </c>
      <c r="B240" t="s">
        <v>40</v>
      </c>
      <c r="C240" t="s">
        <v>19</v>
      </c>
      <c r="D240" t="s">
        <v>34</v>
      </c>
      <c r="E240" t="s">
        <v>26</v>
      </c>
      <c r="F240" t="s">
        <v>22</v>
      </c>
      <c r="G240" s="1">
        <v>44166</v>
      </c>
      <c r="H240" s="1">
        <v>44196</v>
      </c>
      <c r="I240" s="4">
        <v>75</v>
      </c>
      <c r="J240" s="4">
        <v>1393.2</v>
      </c>
      <c r="K240" s="4">
        <v>1624.25</v>
      </c>
      <c r="L240" s="5">
        <v>104490</v>
      </c>
      <c r="M240" s="5">
        <v>121818.75</v>
      </c>
      <c r="N240" s="4">
        <v>29.5</v>
      </c>
      <c r="O240" s="5">
        <v>7074</v>
      </c>
      <c r="P240" s="4">
        <v>231.05</v>
      </c>
      <c r="Q240" s="5">
        <v>17328.75</v>
      </c>
      <c r="R240" s="6">
        <f>Table2[[#This Row],[Wroked Hours ]]/Table2[[#This Row],[PLANNED Hours ]]</f>
        <v>1.1658412288257249</v>
      </c>
      <c r="S240" s="6">
        <f>Table2[[#This Row],[Amount Earned ]]/Table2[[#This Row],[Allocated Budget ]]</f>
        <v>1.1658412288257249</v>
      </c>
      <c r="T240" t="str" cm="1">
        <f t="array" ref="T240">_xlfn.IFS(Table2[[#This Row],[Efficiency%]]=100%,"perfect",Table2[[#This Row],[Efficiency%]]&gt;100%,"over performed",Table2[[#This Row],[Efficiency%]]&lt;100%,"under performed")</f>
        <v>over performed</v>
      </c>
    </row>
    <row r="241" spans="1:20" x14ac:dyDescent="0.3">
      <c r="A241" t="s">
        <v>41</v>
      </c>
      <c r="B241" t="s">
        <v>42</v>
      </c>
      <c r="C241" t="s">
        <v>19</v>
      </c>
      <c r="D241" t="s">
        <v>43</v>
      </c>
      <c r="E241" t="s">
        <v>21</v>
      </c>
      <c r="F241" t="s">
        <v>22</v>
      </c>
      <c r="G241" s="1">
        <v>44166</v>
      </c>
      <c r="H241" s="1">
        <v>44196</v>
      </c>
      <c r="I241" s="4">
        <v>75</v>
      </c>
      <c r="J241" s="4">
        <v>1391.3</v>
      </c>
      <c r="K241" s="4">
        <v>1573</v>
      </c>
      <c r="L241" s="5">
        <v>104347.5</v>
      </c>
      <c r="M241" s="5">
        <v>117975</v>
      </c>
      <c r="N241" s="4">
        <v>30.5</v>
      </c>
      <c r="O241" s="5">
        <v>5405</v>
      </c>
      <c r="P241" s="4">
        <v>181.7</v>
      </c>
      <c r="Q241" s="5">
        <v>13627.5</v>
      </c>
      <c r="R241" s="6">
        <f>Table2[[#This Row],[Wroked Hours ]]/Table2[[#This Row],[PLANNED Hours ]]</f>
        <v>1.1305972831165099</v>
      </c>
      <c r="S241" s="6">
        <f>Table2[[#This Row],[Amount Earned ]]/Table2[[#This Row],[Allocated Budget ]]</f>
        <v>1.1305972831165096</v>
      </c>
      <c r="T241" t="str" cm="1">
        <f t="array" ref="T241">_xlfn.IFS(Table2[[#This Row],[Efficiency%]]=100%,"perfect",Table2[[#This Row],[Efficiency%]]&gt;100%,"over performed",Table2[[#This Row],[Efficiency%]]&lt;100%,"under performed")</f>
        <v>over performed</v>
      </c>
    </row>
    <row r="242" spans="1:20" x14ac:dyDescent="0.3">
      <c r="A242" t="s">
        <v>44</v>
      </c>
      <c r="B242" t="s">
        <v>45</v>
      </c>
      <c r="C242" t="s">
        <v>46</v>
      </c>
      <c r="D242" t="s">
        <v>47</v>
      </c>
      <c r="E242" t="s">
        <v>26</v>
      </c>
      <c r="F242" t="s">
        <v>48</v>
      </c>
      <c r="G242" s="1">
        <v>44166</v>
      </c>
      <c r="H242" s="1">
        <v>44196</v>
      </c>
      <c r="I242" s="4">
        <v>75</v>
      </c>
      <c r="J242" s="4">
        <v>1265</v>
      </c>
      <c r="K242" s="4">
        <v>1330</v>
      </c>
      <c r="L242" s="5">
        <v>94875</v>
      </c>
      <c r="M242" s="5">
        <v>99750</v>
      </c>
      <c r="N242" s="4">
        <v>31.5</v>
      </c>
      <c r="O242" s="5">
        <v>3139</v>
      </c>
      <c r="P242" s="4">
        <v>65</v>
      </c>
      <c r="Q242" s="5">
        <v>4875</v>
      </c>
      <c r="R242" s="6">
        <f>Table2[[#This Row],[Wroked Hours ]]/Table2[[#This Row],[PLANNED Hours ]]</f>
        <v>1.0513833992094861</v>
      </c>
      <c r="S242" s="6">
        <f>Table2[[#This Row],[Amount Earned ]]/Table2[[#This Row],[Allocated Budget ]]</f>
        <v>1.0513833992094861</v>
      </c>
      <c r="T242" t="str" cm="1">
        <f t="array" ref="T242">_xlfn.IFS(Table2[[#This Row],[Efficiency%]]=100%,"perfect",Table2[[#This Row],[Efficiency%]]&gt;100%,"over performed",Table2[[#This Row],[Efficiency%]]&lt;100%,"under performed")</f>
        <v>over performed</v>
      </c>
    </row>
    <row r="243" spans="1:20" x14ac:dyDescent="0.3">
      <c r="A243" t="s">
        <v>49</v>
      </c>
      <c r="B243" t="s">
        <v>50</v>
      </c>
      <c r="C243" t="s">
        <v>19</v>
      </c>
      <c r="D243" t="s">
        <v>51</v>
      </c>
      <c r="E243" t="s">
        <v>21</v>
      </c>
      <c r="F243" t="s">
        <v>22</v>
      </c>
      <c r="G243" s="1">
        <v>44166</v>
      </c>
      <c r="H243" s="1">
        <v>44196</v>
      </c>
      <c r="I243" s="4">
        <v>75</v>
      </c>
      <c r="J243" s="4">
        <v>1257</v>
      </c>
      <c r="K243" s="4">
        <v>1200</v>
      </c>
      <c r="L243" s="5">
        <v>94275</v>
      </c>
      <c r="M243" s="5">
        <v>90000</v>
      </c>
      <c r="N243" s="4">
        <v>57</v>
      </c>
      <c r="O243" s="5">
        <v>4275</v>
      </c>
      <c r="P243" s="4">
        <v>2</v>
      </c>
      <c r="Q243" s="5">
        <v>16234</v>
      </c>
      <c r="R243" s="6">
        <f>Table2[[#This Row],[Wroked Hours ]]/Table2[[#This Row],[PLANNED Hours ]]</f>
        <v>0.95465393794749398</v>
      </c>
      <c r="S243" s="6">
        <f>Table2[[#This Row],[Amount Earned ]]/Table2[[#This Row],[Allocated Budget ]]</f>
        <v>0.95465393794749398</v>
      </c>
      <c r="T243" t="str" cm="1">
        <f t="array" ref="T243">_xlfn.IFS(Table2[[#This Row],[Efficiency%]]=100%,"perfect",Table2[[#This Row],[Efficiency%]]&gt;100%,"over performed",Table2[[#This Row],[Efficiency%]]&lt;100%,"under performed")</f>
        <v>under performed</v>
      </c>
    </row>
    <row r="244" spans="1:20" x14ac:dyDescent="0.3">
      <c r="A244" t="s">
        <v>52</v>
      </c>
      <c r="B244" t="s">
        <v>53</v>
      </c>
      <c r="C244" t="s">
        <v>19</v>
      </c>
      <c r="D244" t="s">
        <v>34</v>
      </c>
      <c r="E244" t="s">
        <v>26</v>
      </c>
      <c r="F244" t="s">
        <v>22</v>
      </c>
      <c r="G244" s="1">
        <v>44166</v>
      </c>
      <c r="H244" s="1">
        <v>44196</v>
      </c>
      <c r="I244" s="4">
        <v>75</v>
      </c>
      <c r="J244" s="4">
        <v>1473.5</v>
      </c>
      <c r="K244" s="4">
        <v>1424.5</v>
      </c>
      <c r="L244" s="5">
        <v>110512.5</v>
      </c>
      <c r="M244" s="5">
        <v>106837.5</v>
      </c>
      <c r="N244" s="4">
        <v>49</v>
      </c>
      <c r="O244" s="5">
        <v>3675</v>
      </c>
      <c r="P244" s="4">
        <v>2</v>
      </c>
      <c r="Q244" s="5">
        <v>1876</v>
      </c>
      <c r="R244" s="6">
        <f>Table2[[#This Row],[Wroked Hours ]]/Table2[[#This Row],[PLANNED Hours ]]</f>
        <v>0.9667458432304038</v>
      </c>
      <c r="S244" s="6">
        <f>Table2[[#This Row],[Amount Earned ]]/Table2[[#This Row],[Allocated Budget ]]</f>
        <v>0.9667458432304038</v>
      </c>
      <c r="T244" t="str" cm="1">
        <f t="array" ref="T244">_xlfn.IFS(Table2[[#This Row],[Efficiency%]]=100%,"perfect",Table2[[#This Row],[Efficiency%]]&gt;100%,"over performed",Table2[[#This Row],[Efficiency%]]&lt;100%,"under performed")</f>
        <v>under performed</v>
      </c>
    </row>
    <row r="245" spans="1:20" x14ac:dyDescent="0.3">
      <c r="A245" t="s">
        <v>54</v>
      </c>
      <c r="B245" t="s">
        <v>55</v>
      </c>
      <c r="C245" t="s">
        <v>19</v>
      </c>
      <c r="D245" t="s">
        <v>20</v>
      </c>
      <c r="E245" t="s">
        <v>26</v>
      </c>
      <c r="F245" t="s">
        <v>22</v>
      </c>
      <c r="G245" s="1">
        <v>44166</v>
      </c>
      <c r="H245" s="1">
        <v>44196</v>
      </c>
      <c r="I245" s="4">
        <v>100</v>
      </c>
      <c r="J245" s="4">
        <v>1476.8</v>
      </c>
      <c r="K245" s="4">
        <v>1437.75</v>
      </c>
      <c r="L245" s="5">
        <v>147680</v>
      </c>
      <c r="M245" s="5">
        <v>143775</v>
      </c>
      <c r="N245" s="4">
        <v>39.049999999999997</v>
      </c>
      <c r="O245" s="5">
        <v>3905</v>
      </c>
      <c r="P245" s="4">
        <v>2</v>
      </c>
      <c r="Q245" s="5">
        <v>4554</v>
      </c>
      <c r="R245" s="6">
        <f>Table2[[#This Row],[Wroked Hours ]]/Table2[[#This Row],[PLANNED Hours ]]</f>
        <v>0.97355769230769229</v>
      </c>
      <c r="S245" s="6">
        <f>Table2[[#This Row],[Amount Earned ]]/Table2[[#This Row],[Allocated Budget ]]</f>
        <v>0.97355769230769229</v>
      </c>
      <c r="T245" t="str" cm="1">
        <f t="array" ref="T245">_xlfn.IFS(Table2[[#This Row],[Efficiency%]]=100%,"perfect",Table2[[#This Row],[Efficiency%]]&gt;100%,"over performed",Table2[[#This Row],[Efficiency%]]&lt;100%,"under performed")</f>
        <v>under performed</v>
      </c>
    </row>
    <row r="246" spans="1:20" x14ac:dyDescent="0.3">
      <c r="A246" t="s">
        <v>56</v>
      </c>
      <c r="B246" t="s">
        <v>57</v>
      </c>
      <c r="C246" t="s">
        <v>19</v>
      </c>
      <c r="D246" t="s">
        <v>34</v>
      </c>
      <c r="E246" t="s">
        <v>21</v>
      </c>
      <c r="F246" t="s">
        <v>22</v>
      </c>
      <c r="G246" s="1">
        <v>44166</v>
      </c>
      <c r="H246" s="1">
        <v>44196</v>
      </c>
      <c r="I246" s="4">
        <v>100</v>
      </c>
      <c r="J246" s="4">
        <v>1398</v>
      </c>
      <c r="K246" s="4">
        <v>1502.5</v>
      </c>
      <c r="L246" s="5">
        <v>139800</v>
      </c>
      <c r="M246" s="5">
        <v>150250</v>
      </c>
      <c r="N246" s="4">
        <v>40.049999999999997</v>
      </c>
      <c r="O246" s="5">
        <v>6102</v>
      </c>
      <c r="P246" s="4">
        <v>104.5</v>
      </c>
      <c r="Q246" s="5">
        <v>10450</v>
      </c>
      <c r="R246" s="6">
        <f>Table2[[#This Row],[Wroked Hours ]]/Table2[[#This Row],[PLANNED Hours ]]</f>
        <v>1.0747496423462088</v>
      </c>
      <c r="S246" s="6">
        <f>Table2[[#This Row],[Amount Earned ]]/Table2[[#This Row],[Allocated Budget ]]</f>
        <v>1.0747496423462088</v>
      </c>
      <c r="T246" t="str" cm="1">
        <f t="array" ref="T246">_xlfn.IFS(Table2[[#This Row],[Efficiency%]]=100%,"perfect",Table2[[#This Row],[Efficiency%]]&gt;100%,"over performed",Table2[[#This Row],[Efficiency%]]&lt;100%,"under performed")</f>
        <v>over performed</v>
      </c>
    </row>
    <row r="247" spans="1:20" x14ac:dyDescent="0.3">
      <c r="A247" t="s">
        <v>58</v>
      </c>
      <c r="B247" t="s">
        <v>59</v>
      </c>
      <c r="C247" t="s">
        <v>19</v>
      </c>
      <c r="D247" t="s">
        <v>20</v>
      </c>
      <c r="E247" t="s">
        <v>26</v>
      </c>
      <c r="F247" t="s">
        <v>22</v>
      </c>
      <c r="G247" s="1">
        <v>44166</v>
      </c>
      <c r="H247" s="1">
        <v>44196</v>
      </c>
      <c r="I247" s="4">
        <v>80</v>
      </c>
      <c r="J247" s="4">
        <v>1453.1</v>
      </c>
      <c r="K247" s="4">
        <v>1444</v>
      </c>
      <c r="L247" s="5">
        <v>116248</v>
      </c>
      <c r="M247" s="5">
        <v>115520</v>
      </c>
      <c r="N247" s="4">
        <v>9.0999999999999108</v>
      </c>
      <c r="O247" s="5">
        <v>727.99999999999295</v>
      </c>
      <c r="P247" s="4">
        <v>2</v>
      </c>
      <c r="Q247" s="5">
        <v>1939</v>
      </c>
      <c r="R247" s="6">
        <f>Table2[[#This Row],[Wroked Hours ]]/Table2[[#This Row],[PLANNED Hours ]]</f>
        <v>0.99373752666712556</v>
      </c>
      <c r="S247" s="6">
        <f>Table2[[#This Row],[Amount Earned ]]/Table2[[#This Row],[Allocated Budget ]]</f>
        <v>0.99373752666712545</v>
      </c>
      <c r="T247" t="str" cm="1">
        <f t="array" ref="T247">_xlfn.IFS(Table2[[#This Row],[Efficiency%]]=100%,"perfect",Table2[[#This Row],[Efficiency%]]&gt;100%,"over performed",Table2[[#This Row],[Efficiency%]]&lt;100%,"under performed")</f>
        <v>under performed</v>
      </c>
    </row>
    <row r="248" spans="1:20" x14ac:dyDescent="0.3">
      <c r="A248" t="s">
        <v>60</v>
      </c>
      <c r="B248" t="s">
        <v>61</v>
      </c>
      <c r="C248" t="s">
        <v>46</v>
      </c>
      <c r="D248" t="s">
        <v>62</v>
      </c>
      <c r="E248" t="s">
        <v>21</v>
      </c>
      <c r="F248" t="s">
        <v>48</v>
      </c>
      <c r="G248" s="1">
        <v>44166</v>
      </c>
      <c r="H248" s="1">
        <v>44196</v>
      </c>
      <c r="I248" s="4">
        <v>50</v>
      </c>
      <c r="J248" s="4">
        <v>1427</v>
      </c>
      <c r="K248" s="4">
        <v>1556.5</v>
      </c>
      <c r="L248" s="5">
        <v>71350</v>
      </c>
      <c r="M248" s="5">
        <v>77825</v>
      </c>
      <c r="N248" s="4">
        <v>10.099999999999911</v>
      </c>
      <c r="O248" s="5">
        <v>3874</v>
      </c>
      <c r="P248" s="4">
        <v>129.5</v>
      </c>
      <c r="Q248" s="5">
        <v>6475</v>
      </c>
      <c r="R248" s="6">
        <f>Table2[[#This Row],[Wroked Hours ]]/Table2[[#This Row],[PLANNED Hours ]]</f>
        <v>1.090749824807288</v>
      </c>
      <c r="S248" s="6">
        <f>Table2[[#This Row],[Amount Earned ]]/Table2[[#This Row],[Allocated Budget ]]</f>
        <v>1.090749824807288</v>
      </c>
      <c r="T248" t="str" cm="1">
        <f t="array" ref="T248">_xlfn.IFS(Table2[[#This Row],[Efficiency%]]=100%,"perfect",Table2[[#This Row],[Efficiency%]]&gt;100%,"over performed",Table2[[#This Row],[Efficiency%]]&lt;100%,"under performed")</f>
        <v>over performed</v>
      </c>
    </row>
    <row r="249" spans="1:20" x14ac:dyDescent="0.3">
      <c r="A249" t="s">
        <v>63</v>
      </c>
      <c r="B249" t="s">
        <v>64</v>
      </c>
      <c r="C249" t="s">
        <v>46</v>
      </c>
      <c r="D249" t="s">
        <v>47</v>
      </c>
      <c r="E249" t="s">
        <v>26</v>
      </c>
      <c r="F249" t="s">
        <v>48</v>
      </c>
      <c r="G249" s="1">
        <v>44166</v>
      </c>
      <c r="H249" s="1">
        <v>44196</v>
      </c>
      <c r="I249" s="4">
        <v>50</v>
      </c>
      <c r="J249" s="4">
        <v>1235</v>
      </c>
      <c r="K249" s="4">
        <v>1213</v>
      </c>
      <c r="L249" s="5">
        <v>61750</v>
      </c>
      <c r="M249" s="5">
        <v>60650</v>
      </c>
      <c r="N249" s="4">
        <v>22</v>
      </c>
      <c r="O249" s="5">
        <v>1100</v>
      </c>
      <c r="P249" s="4">
        <v>2</v>
      </c>
      <c r="Q249" s="5">
        <v>4389</v>
      </c>
      <c r="R249" s="6">
        <f>Table2[[#This Row],[Wroked Hours ]]/Table2[[#This Row],[PLANNED Hours ]]</f>
        <v>0.98218623481781375</v>
      </c>
      <c r="S249" s="6">
        <f>Table2[[#This Row],[Amount Earned ]]/Table2[[#This Row],[Allocated Budget ]]</f>
        <v>0.98218623481781375</v>
      </c>
      <c r="T249" t="str" cm="1">
        <f t="array" ref="T249">_xlfn.IFS(Table2[[#This Row],[Efficiency%]]=100%,"perfect",Table2[[#This Row],[Efficiency%]]&gt;100%,"over performed",Table2[[#This Row],[Efficiency%]]&lt;100%,"under performed")</f>
        <v>under performed</v>
      </c>
    </row>
    <row r="250" spans="1:20" x14ac:dyDescent="0.3">
      <c r="A250" t="s">
        <v>65</v>
      </c>
      <c r="B250" t="s">
        <v>66</v>
      </c>
      <c r="C250" t="s">
        <v>19</v>
      </c>
      <c r="D250" t="s">
        <v>67</v>
      </c>
      <c r="E250" t="s">
        <v>21</v>
      </c>
      <c r="F250" t="s">
        <v>22</v>
      </c>
      <c r="G250" s="1">
        <v>44166</v>
      </c>
      <c r="H250" s="1">
        <v>44196</v>
      </c>
      <c r="I250" s="4">
        <v>100</v>
      </c>
      <c r="J250" s="4">
        <v>1384</v>
      </c>
      <c r="K250" s="4">
        <v>1594</v>
      </c>
      <c r="L250" s="5">
        <v>138400</v>
      </c>
      <c r="M250" s="5">
        <v>159400</v>
      </c>
      <c r="N250" s="4">
        <v>23</v>
      </c>
      <c r="O250" s="5">
        <v>8141</v>
      </c>
      <c r="P250" s="4">
        <v>210</v>
      </c>
      <c r="Q250" s="5">
        <v>21000</v>
      </c>
      <c r="R250" s="6">
        <f>Table2[[#This Row],[Wroked Hours ]]/Table2[[#This Row],[PLANNED Hours ]]</f>
        <v>1.1517341040462428</v>
      </c>
      <c r="S250" s="6">
        <f>Table2[[#This Row],[Amount Earned ]]/Table2[[#This Row],[Allocated Budget ]]</f>
        <v>1.1517341040462428</v>
      </c>
      <c r="T250" t="str" cm="1">
        <f t="array" ref="T250">_xlfn.IFS(Table2[[#This Row],[Efficiency%]]=100%,"perfect",Table2[[#This Row],[Efficiency%]]&gt;100%,"over performed",Table2[[#This Row],[Efficiency%]]&lt;100%,"under performed")</f>
        <v>over performed</v>
      </c>
    </row>
    <row r="251" spans="1:20" x14ac:dyDescent="0.3">
      <c r="A251" t="s">
        <v>68</v>
      </c>
      <c r="B251" t="s">
        <v>69</v>
      </c>
      <c r="C251" t="s">
        <v>46</v>
      </c>
      <c r="D251" t="s">
        <v>20</v>
      </c>
      <c r="E251" t="s">
        <v>26</v>
      </c>
      <c r="F251" t="s">
        <v>48</v>
      </c>
      <c r="G251" s="1">
        <v>44166</v>
      </c>
      <c r="H251" s="1">
        <v>44196</v>
      </c>
      <c r="I251" s="4">
        <v>85</v>
      </c>
      <c r="J251" s="4">
        <v>1194</v>
      </c>
      <c r="K251" s="4">
        <v>1319</v>
      </c>
      <c r="L251" s="5">
        <v>101490</v>
      </c>
      <c r="M251" s="5">
        <v>112115</v>
      </c>
      <c r="N251" s="4">
        <v>24</v>
      </c>
      <c r="O251" s="5">
        <v>7651</v>
      </c>
      <c r="P251" s="4">
        <v>125</v>
      </c>
      <c r="Q251" s="5">
        <v>10625</v>
      </c>
      <c r="R251" s="6">
        <f>Table2[[#This Row],[Wroked Hours ]]/Table2[[#This Row],[PLANNED Hours ]]</f>
        <v>1.1046901172529313</v>
      </c>
      <c r="S251" s="6">
        <f>Table2[[#This Row],[Amount Earned ]]/Table2[[#This Row],[Allocated Budget ]]</f>
        <v>1.1046901172529313</v>
      </c>
      <c r="T251" t="str" cm="1">
        <f t="array" ref="T251">_xlfn.IFS(Table2[[#This Row],[Efficiency%]]=100%,"perfect",Table2[[#This Row],[Efficiency%]]&gt;100%,"over performed",Table2[[#This Row],[Efficiency%]]&lt;100%,"under performed")</f>
        <v>over performed</v>
      </c>
    </row>
    <row r="252" spans="1:20" x14ac:dyDescent="0.3">
      <c r="A252" t="s">
        <v>70</v>
      </c>
      <c r="B252" t="s">
        <v>71</v>
      </c>
      <c r="C252" t="s">
        <v>72</v>
      </c>
      <c r="D252" t="s">
        <v>62</v>
      </c>
      <c r="E252" t="s">
        <v>21</v>
      </c>
      <c r="F252" t="s">
        <v>73</v>
      </c>
      <c r="G252" s="1">
        <v>44166</v>
      </c>
      <c r="H252" s="1">
        <v>44196</v>
      </c>
      <c r="I252" s="4">
        <v>80</v>
      </c>
      <c r="J252" s="4">
        <v>1365</v>
      </c>
      <c r="K252" s="4">
        <v>1607.25</v>
      </c>
      <c r="L252" s="5">
        <v>109200</v>
      </c>
      <c r="M252" s="5">
        <v>128580</v>
      </c>
      <c r="N252" s="4">
        <v>25</v>
      </c>
      <c r="O252" s="5">
        <v>7180</v>
      </c>
      <c r="P252" s="4">
        <v>242.25</v>
      </c>
      <c r="Q252" s="5">
        <v>19380</v>
      </c>
      <c r="R252" s="6">
        <f>Table2[[#This Row],[Wroked Hours ]]/Table2[[#This Row],[PLANNED Hours ]]</f>
        <v>1.1774725274725275</v>
      </c>
      <c r="S252" s="6">
        <f>Table2[[#This Row],[Amount Earned ]]/Table2[[#This Row],[Allocated Budget ]]</f>
        <v>1.1774725274725275</v>
      </c>
      <c r="T252" t="str" cm="1">
        <f t="array" ref="T252">_xlfn.IFS(Table2[[#This Row],[Efficiency%]]=100%,"perfect",Table2[[#This Row],[Efficiency%]]&gt;100%,"over performed",Table2[[#This Row],[Efficiency%]]&lt;100%,"under performed")</f>
        <v>over performed</v>
      </c>
    </row>
    <row r="253" spans="1:20" x14ac:dyDescent="0.3">
      <c r="A253" t="s">
        <v>74</v>
      </c>
      <c r="B253" t="s">
        <v>75</v>
      </c>
      <c r="C253" t="s">
        <v>72</v>
      </c>
      <c r="D253" t="s">
        <v>43</v>
      </c>
      <c r="E253" t="s">
        <v>21</v>
      </c>
      <c r="F253" t="s">
        <v>73</v>
      </c>
      <c r="G253" s="1">
        <v>44166</v>
      </c>
      <c r="H253" s="1">
        <v>44196</v>
      </c>
      <c r="I253" s="4">
        <v>75</v>
      </c>
      <c r="J253" s="4">
        <v>1394.6</v>
      </c>
      <c r="K253" s="4">
        <v>1573.25</v>
      </c>
      <c r="L253" s="5">
        <v>104595</v>
      </c>
      <c r="M253" s="5">
        <v>117993.75</v>
      </c>
      <c r="N253" s="4">
        <v>26</v>
      </c>
      <c r="O253" s="5">
        <v>6585</v>
      </c>
      <c r="P253" s="4">
        <v>178.65</v>
      </c>
      <c r="Q253" s="5">
        <v>13398.75</v>
      </c>
      <c r="R253" s="6">
        <f>Table2[[#This Row],[Wroked Hours ]]/Table2[[#This Row],[PLANNED Hours ]]</f>
        <v>1.1281012476695826</v>
      </c>
      <c r="S253" s="6">
        <f>Table2[[#This Row],[Amount Earned ]]/Table2[[#This Row],[Allocated Budget ]]</f>
        <v>1.1281012476695826</v>
      </c>
      <c r="T253" t="str" cm="1">
        <f t="array" ref="T253">_xlfn.IFS(Table2[[#This Row],[Efficiency%]]=100%,"perfect",Table2[[#This Row],[Efficiency%]]&gt;100%,"over performed",Table2[[#This Row],[Efficiency%]]&lt;100%,"under performed")</f>
        <v>over performed</v>
      </c>
    </row>
  </sheetData>
  <mergeCells count="2">
    <mergeCell ref="W3:X3"/>
    <mergeCell ref="W5:X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69EBE-CD47-4FD1-9171-00929627B0A1}">
  <dimension ref="A2:AU48"/>
  <sheetViews>
    <sheetView topLeftCell="AH1" zoomScale="107" zoomScaleNormal="107" workbookViewId="0">
      <selection activeCell="AG18" sqref="AG18"/>
    </sheetView>
  </sheetViews>
  <sheetFormatPr defaultRowHeight="14.4" x14ac:dyDescent="0.3"/>
  <cols>
    <col min="1" max="1" width="20.5546875" bestFit="1" customWidth="1"/>
    <col min="2" max="2" width="16" bestFit="1" customWidth="1"/>
    <col min="3" max="3" width="15.77734375" bestFit="1" customWidth="1"/>
    <col min="4" max="4" width="10.88671875" bestFit="1" customWidth="1"/>
    <col min="6" max="6" width="12.6640625" bestFit="1" customWidth="1"/>
    <col min="7" max="7" width="21.33203125" bestFit="1" customWidth="1"/>
    <col min="8" max="8" width="22" hidden="1" customWidth="1"/>
    <col min="9" max="9" width="10.6640625" bestFit="1" customWidth="1"/>
    <col min="10" max="10" width="12.6640625" bestFit="1" customWidth="1"/>
    <col min="11" max="11" width="22.6640625" bestFit="1" customWidth="1"/>
    <col min="12" max="12" width="21.33203125" bestFit="1" customWidth="1"/>
    <col min="13" max="13" width="5.77734375" bestFit="1" customWidth="1"/>
    <col min="14" max="14" width="12.6640625" bestFit="1" customWidth="1"/>
    <col min="15" max="15" width="23.33203125" bestFit="1" customWidth="1"/>
    <col min="16" max="16" width="5.109375" bestFit="1" customWidth="1"/>
    <col min="17" max="17" width="10.88671875" bestFit="1" customWidth="1"/>
    <col min="18" max="18" width="12.6640625" bestFit="1" customWidth="1"/>
    <col min="19" max="19" width="22" bestFit="1" customWidth="1"/>
    <col min="20" max="20" width="20.33203125" bestFit="1" customWidth="1"/>
    <col min="21" max="21" width="9.5546875" customWidth="1"/>
    <col min="22" max="22" width="12.6640625" bestFit="1" customWidth="1"/>
    <col min="23" max="23" width="20.5546875" bestFit="1" customWidth="1"/>
    <col min="24" max="24" width="25" bestFit="1" customWidth="1"/>
    <col min="25" max="25" width="12.6640625" bestFit="1" customWidth="1"/>
    <col min="26" max="26" width="17.5546875" bestFit="1" customWidth="1"/>
    <col min="27" max="27" width="5.5546875" bestFit="1" customWidth="1"/>
    <col min="28" max="28" width="10.6640625" bestFit="1" customWidth="1"/>
    <col min="29" max="29" width="12.6640625" bestFit="1" customWidth="1"/>
    <col min="30" max="30" width="24.21875" bestFit="1" customWidth="1"/>
    <col min="31" max="31" width="15.77734375" bestFit="1" customWidth="1"/>
    <col min="32" max="32" width="10.88671875" bestFit="1" customWidth="1"/>
    <col min="33" max="33" width="12.6640625" bestFit="1" customWidth="1"/>
    <col min="34" max="34" width="23.109375" bestFit="1" customWidth="1"/>
    <col min="36" max="36" width="11.44140625" bestFit="1" customWidth="1"/>
    <col min="37" max="37" width="20.33203125" bestFit="1" customWidth="1"/>
    <col min="38" max="38" width="22" bestFit="1" customWidth="1"/>
    <col min="39" max="39" width="21.109375" bestFit="1" customWidth="1"/>
    <col min="40" max="40" width="20.5546875" bestFit="1" customWidth="1"/>
    <col min="41" max="41" width="27.21875" bestFit="1" customWidth="1"/>
    <col min="46" max="46" width="12.6640625" bestFit="1" customWidth="1"/>
    <col min="47" max="47" width="23.109375" bestFit="1" customWidth="1"/>
    <col min="48" max="48" width="24.21875" bestFit="1" customWidth="1"/>
  </cols>
  <sheetData>
    <row r="2" spans="1:47" ht="15.6" x14ac:dyDescent="0.3">
      <c r="A2" s="14" t="s">
        <v>86</v>
      </c>
      <c r="B2" s="14"/>
      <c r="C2" s="14"/>
      <c r="F2" s="14" t="s">
        <v>89</v>
      </c>
      <c r="G2" s="14"/>
      <c r="H2" s="14"/>
      <c r="J2" s="14" t="s">
        <v>97</v>
      </c>
      <c r="K2" s="14"/>
      <c r="L2" s="14"/>
      <c r="N2" s="14" t="s">
        <v>92</v>
      </c>
      <c r="O2" s="14"/>
      <c r="P2" s="14"/>
      <c r="R2" s="14" t="s">
        <v>92</v>
      </c>
      <c r="S2" s="14"/>
      <c r="T2" s="14"/>
      <c r="V2" s="14" t="s">
        <v>92</v>
      </c>
      <c r="W2" s="14"/>
      <c r="X2" s="14"/>
      <c r="Y2" s="14" t="s">
        <v>92</v>
      </c>
      <c r="Z2" s="14"/>
      <c r="AA2" s="14"/>
      <c r="AC2" s="14" t="s">
        <v>92</v>
      </c>
      <c r="AD2" s="14"/>
      <c r="AE2" s="14"/>
    </row>
    <row r="3" spans="1:47" x14ac:dyDescent="0.3">
      <c r="A3" s="2" t="s">
        <v>80</v>
      </c>
      <c r="B3" s="2" t="s">
        <v>83</v>
      </c>
      <c r="F3" s="2" t="s">
        <v>76</v>
      </c>
      <c r="G3" t="s">
        <v>88</v>
      </c>
      <c r="J3" s="2" t="s">
        <v>76</v>
      </c>
      <c r="K3" t="s">
        <v>93</v>
      </c>
      <c r="L3" t="s">
        <v>88</v>
      </c>
      <c r="N3" s="2" t="s">
        <v>76</v>
      </c>
      <c r="O3" t="s">
        <v>96</v>
      </c>
      <c r="R3" s="2" t="s">
        <v>76</v>
      </c>
      <c r="S3" t="s">
        <v>90</v>
      </c>
      <c r="T3" t="s">
        <v>91</v>
      </c>
      <c r="V3" s="2" t="s">
        <v>76</v>
      </c>
      <c r="W3" t="s">
        <v>80</v>
      </c>
      <c r="Y3" s="2" t="s">
        <v>76</v>
      </c>
      <c r="Z3" t="s">
        <v>95</v>
      </c>
      <c r="AC3" s="2" t="s">
        <v>76</v>
      </c>
      <c r="AD3" t="s">
        <v>98</v>
      </c>
      <c r="AG3" s="2" t="s">
        <v>76</v>
      </c>
      <c r="AH3" t="s">
        <v>99</v>
      </c>
      <c r="AJ3" t="s">
        <v>94</v>
      </c>
      <c r="AK3" t="s">
        <v>91</v>
      </c>
      <c r="AL3" t="s">
        <v>90</v>
      </c>
      <c r="AM3" t="s">
        <v>100</v>
      </c>
      <c r="AN3" t="s">
        <v>80</v>
      </c>
      <c r="AO3" t="s">
        <v>114</v>
      </c>
      <c r="AT3" s="2" t="s">
        <v>76</v>
      </c>
      <c r="AU3" t="s">
        <v>99</v>
      </c>
    </row>
    <row r="4" spans="1:47" x14ac:dyDescent="0.3">
      <c r="A4" s="2" t="s">
        <v>76</v>
      </c>
      <c r="B4" t="s">
        <v>82</v>
      </c>
      <c r="C4" t="s">
        <v>115</v>
      </c>
      <c r="D4" t="s">
        <v>77</v>
      </c>
      <c r="F4" s="3" t="s">
        <v>53</v>
      </c>
      <c r="G4" s="5">
        <v>1282050</v>
      </c>
      <c r="J4" s="3" t="s">
        <v>53</v>
      </c>
      <c r="K4" s="5">
        <v>1326150</v>
      </c>
      <c r="L4" s="5">
        <v>1282050</v>
      </c>
      <c r="N4" s="3" t="s">
        <v>46</v>
      </c>
      <c r="O4" s="4">
        <v>1354.625</v>
      </c>
      <c r="R4" s="3" t="s">
        <v>73</v>
      </c>
      <c r="S4" s="4">
        <v>33115.199999999997</v>
      </c>
      <c r="T4" s="4">
        <v>38166</v>
      </c>
      <c r="V4" s="3" t="s">
        <v>66</v>
      </c>
      <c r="W4" s="6">
        <v>1.1517341040462428</v>
      </c>
      <c r="Y4" s="3" t="s">
        <v>19</v>
      </c>
      <c r="Z4" s="6">
        <v>186.02014661493797</v>
      </c>
      <c r="AC4" s="3" t="s">
        <v>73</v>
      </c>
      <c r="AD4" s="6">
        <v>27.666885301705332</v>
      </c>
      <c r="AG4" s="3" t="s">
        <v>62</v>
      </c>
      <c r="AH4" s="5">
        <v>310260</v>
      </c>
      <c r="AJ4">
        <v>252</v>
      </c>
      <c r="AK4" s="4">
        <v>368148</v>
      </c>
      <c r="AL4" s="4">
        <v>351304.79999999987</v>
      </c>
      <c r="AM4" s="4">
        <v>21218.000000000004</v>
      </c>
      <c r="AN4" s="6">
        <v>1.0493458207527517</v>
      </c>
      <c r="AO4" s="6">
        <v>1.0493458207527517</v>
      </c>
      <c r="AT4" s="3" t="s">
        <v>101</v>
      </c>
      <c r="AU4" s="5">
        <v>232681</v>
      </c>
    </row>
    <row r="5" spans="1:47" x14ac:dyDescent="0.3">
      <c r="A5" s="3" t="s">
        <v>53</v>
      </c>
      <c r="B5" s="6"/>
      <c r="C5" s="6">
        <v>0.96674584323040402</v>
      </c>
      <c r="D5" s="6">
        <v>0.96674584323040402</v>
      </c>
      <c r="F5" s="3" t="s">
        <v>66</v>
      </c>
      <c r="G5" s="5">
        <v>1912800</v>
      </c>
      <c r="J5" s="3" t="s">
        <v>66</v>
      </c>
      <c r="K5" s="5">
        <v>1660800</v>
      </c>
      <c r="L5" s="5">
        <v>1912800</v>
      </c>
      <c r="N5" s="3" t="s">
        <v>19</v>
      </c>
      <c r="O5" s="4">
        <v>1472</v>
      </c>
      <c r="R5" s="3" t="s">
        <v>22</v>
      </c>
      <c r="S5" s="4">
        <v>256737.59999999995</v>
      </c>
      <c r="T5" s="4">
        <v>264960</v>
      </c>
      <c r="V5" s="3" t="s">
        <v>71</v>
      </c>
      <c r="W5" s="6">
        <v>1.1774725274725275</v>
      </c>
      <c r="Y5" s="3" t="s">
        <v>46</v>
      </c>
      <c r="Z5" s="6">
        <v>50.748114913050237</v>
      </c>
      <c r="AC5" s="3" t="s">
        <v>22</v>
      </c>
      <c r="AD5" s="6">
        <v>186.02014661493794</v>
      </c>
      <c r="AG5" s="3" t="s">
        <v>43</v>
      </c>
      <c r="AH5" s="5">
        <v>324315</v>
      </c>
      <c r="AJ5">
        <f>GETPIVOTDATA("Count of  ID ",$AJ$3)</f>
        <v>252</v>
      </c>
      <c r="AK5">
        <f>GETPIVOTDATA("Sum of Wroked Hours ",$AJ$3)</f>
        <v>368148</v>
      </c>
      <c r="AL5">
        <f>GETPIVOTDATA("Sum of PLANNED Hours ",$AJ$3)</f>
        <v>351304.79999999987</v>
      </c>
      <c r="AM5">
        <f>GETPIVOTDATA("Sum of Overtime Hours",$AJ$3)</f>
        <v>21218.000000000004</v>
      </c>
      <c r="AN5" s="6">
        <f>GETPIVOTDATA("Average of Efficiency%",$AJ$3)</f>
        <v>1.0493458207527517</v>
      </c>
      <c r="AT5" s="3" t="s">
        <v>102</v>
      </c>
      <c r="AU5" s="5">
        <v>233078</v>
      </c>
    </row>
    <row r="6" spans="1:47" x14ac:dyDescent="0.3">
      <c r="A6" s="3" t="s">
        <v>66</v>
      </c>
      <c r="B6" s="6">
        <v>1.1517341040462428</v>
      </c>
      <c r="C6" s="6"/>
      <c r="D6" s="6">
        <v>1.1517341040462428</v>
      </c>
      <c r="F6" s="3" t="s">
        <v>18</v>
      </c>
      <c r="G6" s="5">
        <v>1416150</v>
      </c>
      <c r="J6" s="3" t="s">
        <v>18</v>
      </c>
      <c r="K6" s="5">
        <v>1258110</v>
      </c>
      <c r="L6" s="5">
        <v>1416150</v>
      </c>
      <c r="N6" s="3" t="s">
        <v>72</v>
      </c>
      <c r="O6" s="4">
        <v>1590.25</v>
      </c>
      <c r="R6" s="3" t="s">
        <v>48</v>
      </c>
      <c r="S6" s="4">
        <v>61452</v>
      </c>
      <c r="T6" s="4">
        <v>65022</v>
      </c>
      <c r="V6" s="3" t="s">
        <v>42</v>
      </c>
      <c r="W6" s="6">
        <v>1.1305972831165099</v>
      </c>
      <c r="Y6" s="3" t="s">
        <v>72</v>
      </c>
      <c r="Z6" s="6">
        <v>27.666885301705332</v>
      </c>
      <c r="AC6" s="3" t="s">
        <v>48</v>
      </c>
      <c r="AD6" s="6">
        <v>50.748114913050237</v>
      </c>
      <c r="AG6" s="3" t="s">
        <v>31</v>
      </c>
      <c r="AH6" s="5">
        <v>245725</v>
      </c>
      <c r="AJ6" s="2" t="s">
        <v>76</v>
      </c>
      <c r="AK6" t="s">
        <v>94</v>
      </c>
      <c r="AT6" s="3" t="s">
        <v>103</v>
      </c>
      <c r="AU6" s="5">
        <v>223761</v>
      </c>
    </row>
    <row r="7" spans="1:47" x14ac:dyDescent="0.3">
      <c r="A7" s="3" t="s">
        <v>18</v>
      </c>
      <c r="B7" s="6">
        <v>1.1256169969239573</v>
      </c>
      <c r="C7" s="6"/>
      <c r="D7" s="6">
        <v>1.1256169969239573</v>
      </c>
      <c r="F7" s="3" t="s">
        <v>30</v>
      </c>
      <c r="G7" s="5">
        <v>2498760</v>
      </c>
      <c r="J7" s="3" t="s">
        <v>30</v>
      </c>
      <c r="K7" s="5">
        <v>2574000</v>
      </c>
      <c r="L7" s="5">
        <v>2498760</v>
      </c>
      <c r="N7" s="3" t="s">
        <v>77</v>
      </c>
      <c r="O7" s="4">
        <v>1460.9047619047619</v>
      </c>
      <c r="R7" s="3" t="s">
        <v>77</v>
      </c>
      <c r="S7" s="4">
        <v>351304.79999999993</v>
      </c>
      <c r="T7" s="4">
        <v>368148</v>
      </c>
      <c r="V7" s="3" t="s">
        <v>75</v>
      </c>
      <c r="W7" s="6">
        <v>1.1281012476695829</v>
      </c>
      <c r="Y7" s="3" t="s">
        <v>77</v>
      </c>
      <c r="Z7" s="6">
        <v>264.43514682969356</v>
      </c>
      <c r="AC7" s="3" t="s">
        <v>77</v>
      </c>
      <c r="AD7" s="6">
        <v>264.43514682969351</v>
      </c>
      <c r="AG7" s="3" t="s">
        <v>25</v>
      </c>
      <c r="AH7" s="5">
        <v>181666</v>
      </c>
      <c r="AJ7" s="3" t="s">
        <v>21</v>
      </c>
      <c r="AK7">
        <v>120</v>
      </c>
      <c r="AT7" s="3" t="s">
        <v>104</v>
      </c>
      <c r="AU7" s="5">
        <v>224284</v>
      </c>
    </row>
    <row r="8" spans="1:47" x14ac:dyDescent="0.3">
      <c r="A8" s="3" t="s">
        <v>30</v>
      </c>
      <c r="B8" s="6"/>
      <c r="C8" s="6">
        <v>0.97076923076923061</v>
      </c>
      <c r="D8" s="6">
        <v>0.97076923076923061</v>
      </c>
      <c r="F8" s="3" t="s">
        <v>59</v>
      </c>
      <c r="G8" s="5">
        <v>1386240</v>
      </c>
      <c r="J8" s="3" t="s">
        <v>59</v>
      </c>
      <c r="K8" s="5">
        <v>1394976</v>
      </c>
      <c r="L8" s="5">
        <v>1386240</v>
      </c>
      <c r="V8" s="3" t="s">
        <v>40</v>
      </c>
      <c r="W8" s="6">
        <v>1.1658412288257249</v>
      </c>
      <c r="AG8" s="3" t="s">
        <v>67</v>
      </c>
      <c r="AH8" s="5">
        <v>252000</v>
      </c>
      <c r="AJ8" s="3" t="s">
        <v>26</v>
      </c>
      <c r="AK8">
        <v>132</v>
      </c>
      <c r="AT8" s="3" t="s">
        <v>105</v>
      </c>
      <c r="AU8" s="5">
        <v>220663</v>
      </c>
    </row>
    <row r="9" spans="1:47" x14ac:dyDescent="0.3">
      <c r="A9" s="3" t="s">
        <v>59</v>
      </c>
      <c r="B9" s="6"/>
      <c r="C9" s="6">
        <v>0.99373752666712545</v>
      </c>
      <c r="D9" s="6">
        <v>0.99373752666712545</v>
      </c>
      <c r="F9" s="3" t="s">
        <v>71</v>
      </c>
      <c r="G9" s="5">
        <v>1542960</v>
      </c>
      <c r="J9" s="3" t="s">
        <v>71</v>
      </c>
      <c r="K9" s="5">
        <v>1310400</v>
      </c>
      <c r="L9" s="5">
        <v>1542960</v>
      </c>
      <c r="V9" s="3" t="s">
        <v>77</v>
      </c>
      <c r="W9" s="6">
        <v>1.1507492782261179</v>
      </c>
      <c r="Y9" t="s">
        <v>76</v>
      </c>
      <c r="Z9" t="s">
        <v>95</v>
      </c>
      <c r="AC9" t="s">
        <v>76</v>
      </c>
      <c r="AD9" t="s">
        <v>98</v>
      </c>
      <c r="AG9" s="3" t="s">
        <v>47</v>
      </c>
      <c r="AH9" s="5">
        <v>214940</v>
      </c>
      <c r="AJ9" s="3" t="s">
        <v>77</v>
      </c>
      <c r="AK9">
        <v>252</v>
      </c>
      <c r="AT9" s="3" t="s">
        <v>106</v>
      </c>
      <c r="AU9" s="5">
        <v>233326</v>
      </c>
    </row>
    <row r="10" spans="1:47" x14ac:dyDescent="0.3">
      <c r="A10" s="3" t="s">
        <v>71</v>
      </c>
      <c r="B10" s="6">
        <v>1.1774725274725275</v>
      </c>
      <c r="C10" s="6"/>
      <c r="D10" s="6">
        <v>1.1774725274725275</v>
      </c>
      <c r="F10" s="3" t="s">
        <v>24</v>
      </c>
      <c r="G10" s="5">
        <v>1240200</v>
      </c>
      <c r="J10" s="3" t="s">
        <v>24</v>
      </c>
      <c r="K10" s="5">
        <v>1225800</v>
      </c>
      <c r="L10" s="5">
        <v>1240200</v>
      </c>
      <c r="Y10" t="s">
        <v>19</v>
      </c>
      <c r="Z10">
        <v>186.02014661493797</v>
      </c>
      <c r="AC10" t="s">
        <v>73</v>
      </c>
      <c r="AD10">
        <v>27.666885301705332</v>
      </c>
      <c r="AG10" s="3" t="s">
        <v>51</v>
      </c>
      <c r="AH10" s="5">
        <v>140585</v>
      </c>
      <c r="AT10" s="3" t="s">
        <v>107</v>
      </c>
      <c r="AU10" s="5">
        <v>242490</v>
      </c>
    </row>
    <row r="11" spans="1:47" x14ac:dyDescent="0.3">
      <c r="A11" s="3" t="s">
        <v>24</v>
      </c>
      <c r="B11" s="6">
        <v>1.011747430249633</v>
      </c>
      <c r="C11" s="6"/>
      <c r="D11" s="6">
        <v>1.011747430249633</v>
      </c>
      <c r="F11" s="3" t="s">
        <v>42</v>
      </c>
      <c r="G11" s="5">
        <v>1415700</v>
      </c>
      <c r="J11" s="3" t="s">
        <v>42</v>
      </c>
      <c r="K11" s="5">
        <v>1252170</v>
      </c>
      <c r="L11" s="5">
        <v>1415700</v>
      </c>
      <c r="V11" t="s">
        <v>76</v>
      </c>
      <c r="W11" t="s">
        <v>80</v>
      </c>
      <c r="Y11" t="s">
        <v>46</v>
      </c>
      <c r="Z11">
        <v>50.748114913050237</v>
      </c>
      <c r="AC11" t="s">
        <v>22</v>
      </c>
      <c r="AD11">
        <v>186.02014661493794</v>
      </c>
      <c r="AG11" s="3" t="s">
        <v>34</v>
      </c>
      <c r="AH11" s="5">
        <v>538727</v>
      </c>
      <c r="AJ11" t="s">
        <v>21</v>
      </c>
      <c r="AK11">
        <v>120</v>
      </c>
      <c r="AL11" s="10">
        <f t="shared" ref="AL11:AL12" si="0">SUM(AK11)/SUM($AK$11:$AK$12)</f>
        <v>0.47619047619047616</v>
      </c>
      <c r="AM11" s="11">
        <f>1-AL11</f>
        <v>0.52380952380952384</v>
      </c>
      <c r="AT11" s="3" t="s">
        <v>108</v>
      </c>
      <c r="AU11" s="5">
        <v>234683</v>
      </c>
    </row>
    <row r="12" spans="1:47" x14ac:dyDescent="0.3">
      <c r="A12" s="3" t="s">
        <v>42</v>
      </c>
      <c r="B12" s="6">
        <v>1.1305972831165099</v>
      </c>
      <c r="C12" s="6"/>
      <c r="D12" s="6">
        <v>1.1305972831165099</v>
      </c>
      <c r="F12" s="3" t="s">
        <v>61</v>
      </c>
      <c r="G12" s="5">
        <v>933900</v>
      </c>
      <c r="J12" s="3" t="s">
        <v>61</v>
      </c>
      <c r="K12" s="5">
        <v>856200</v>
      </c>
      <c r="L12" s="5">
        <v>933900</v>
      </c>
      <c r="V12" t="s">
        <v>66</v>
      </c>
      <c r="W12">
        <v>1.1517341040462428</v>
      </c>
      <c r="Y12" t="s">
        <v>72</v>
      </c>
      <c r="Z12">
        <v>27.666885301705332</v>
      </c>
      <c r="AC12" t="s">
        <v>48</v>
      </c>
      <c r="AD12">
        <v>50.748114913050237</v>
      </c>
      <c r="AG12" s="3" t="s">
        <v>20</v>
      </c>
      <c r="AH12" s="5">
        <v>538543</v>
      </c>
      <c r="AJ12" t="s">
        <v>26</v>
      </c>
      <c r="AK12">
        <v>132</v>
      </c>
      <c r="AL12" s="10">
        <f t="shared" si="0"/>
        <v>0.52380952380952384</v>
      </c>
      <c r="AM12" s="11">
        <f>1-AL12</f>
        <v>0.47619047619047616</v>
      </c>
      <c r="AT12" s="3" t="s">
        <v>109</v>
      </c>
      <c r="AU12" s="5">
        <v>228082</v>
      </c>
    </row>
    <row r="13" spans="1:47" x14ac:dyDescent="0.3">
      <c r="A13" s="3" t="s">
        <v>61</v>
      </c>
      <c r="B13" s="6">
        <v>1.090749824807288</v>
      </c>
      <c r="C13" s="6"/>
      <c r="D13" s="6">
        <v>1.090749824807288</v>
      </c>
      <c r="F13" s="3" t="s">
        <v>45</v>
      </c>
      <c r="G13" s="5">
        <v>1197000</v>
      </c>
      <c r="J13" s="3" t="s">
        <v>45</v>
      </c>
      <c r="K13" s="5">
        <v>1138500</v>
      </c>
      <c r="L13" s="5">
        <v>1197000</v>
      </c>
      <c r="V13" t="s">
        <v>71</v>
      </c>
      <c r="W13">
        <v>1.1774725274725275</v>
      </c>
      <c r="Y13" t="s">
        <v>77</v>
      </c>
      <c r="Z13">
        <v>264.43514682969356</v>
      </c>
      <c r="AG13" s="3" t="s">
        <v>77</v>
      </c>
      <c r="AH13" s="5">
        <v>2746761</v>
      </c>
      <c r="AT13" s="3" t="s">
        <v>110</v>
      </c>
      <c r="AU13" s="5">
        <v>270124</v>
      </c>
    </row>
    <row r="14" spans="1:47" x14ac:dyDescent="0.3">
      <c r="A14" s="3" t="s">
        <v>45</v>
      </c>
      <c r="B14" s="6">
        <v>1.0513833992094861</v>
      </c>
      <c r="C14" s="6"/>
      <c r="D14" s="6">
        <v>1.0513833992094861</v>
      </c>
      <c r="F14" s="3" t="s">
        <v>64</v>
      </c>
      <c r="G14" s="5">
        <v>727800</v>
      </c>
      <c r="J14" s="3" t="s">
        <v>64</v>
      </c>
      <c r="K14" s="5">
        <v>741000</v>
      </c>
      <c r="L14" s="5">
        <v>727800</v>
      </c>
      <c r="V14" t="s">
        <v>42</v>
      </c>
      <c r="W14">
        <v>1.1305972831165099</v>
      </c>
      <c r="AC14" t="s">
        <v>113</v>
      </c>
      <c r="AT14" s="3" t="s">
        <v>111</v>
      </c>
      <c r="AU14" s="5">
        <v>209961</v>
      </c>
    </row>
    <row r="15" spans="1:47" x14ac:dyDescent="0.3">
      <c r="A15" s="3" t="s">
        <v>64</v>
      </c>
      <c r="B15" s="6"/>
      <c r="C15" s="6">
        <v>0.98218623481781375</v>
      </c>
      <c r="D15" s="6">
        <v>0.98218623481781375</v>
      </c>
      <c r="F15" s="3" t="s">
        <v>69</v>
      </c>
      <c r="G15" s="5">
        <v>1345380</v>
      </c>
      <c r="J15" s="3" t="s">
        <v>69</v>
      </c>
      <c r="K15" s="5">
        <v>1217880</v>
      </c>
      <c r="L15" s="5">
        <v>1345380</v>
      </c>
      <c r="V15" t="s">
        <v>75</v>
      </c>
      <c r="W15">
        <v>1.1281012476695829</v>
      </c>
      <c r="AT15" s="3" t="s">
        <v>112</v>
      </c>
      <c r="AU15" s="5">
        <v>193628</v>
      </c>
    </row>
    <row r="16" spans="1:47" x14ac:dyDescent="0.3">
      <c r="A16" s="3" t="s">
        <v>69</v>
      </c>
      <c r="B16" s="6">
        <v>1.1046901172529311</v>
      </c>
      <c r="C16" s="6"/>
      <c r="D16" s="6">
        <v>1.1046901172529311</v>
      </c>
      <c r="F16" s="3" t="s">
        <v>50</v>
      </c>
      <c r="G16" s="5">
        <v>1080000</v>
      </c>
      <c r="J16" s="3" t="s">
        <v>50</v>
      </c>
      <c r="K16" s="5">
        <v>1131300</v>
      </c>
      <c r="L16" s="5">
        <v>1080000</v>
      </c>
      <c r="V16" t="s">
        <v>40</v>
      </c>
      <c r="W16">
        <v>1.1658412288257201</v>
      </c>
      <c r="AT16" s="3" t="s">
        <v>77</v>
      </c>
      <c r="AU16" s="5">
        <v>2746761</v>
      </c>
    </row>
    <row r="17" spans="1:12" x14ac:dyDescent="0.3">
      <c r="A17" s="3" t="s">
        <v>50</v>
      </c>
      <c r="B17" s="6"/>
      <c r="C17" s="6">
        <v>0.9546539379474942</v>
      </c>
      <c r="D17" s="6">
        <v>0.9546539379474942</v>
      </c>
      <c r="F17" s="3" t="s">
        <v>75</v>
      </c>
      <c r="G17" s="5">
        <v>1415925</v>
      </c>
      <c r="J17" s="3" t="s">
        <v>75</v>
      </c>
      <c r="K17" s="5">
        <v>1255140</v>
      </c>
      <c r="L17" s="5">
        <v>1415925</v>
      </c>
    </row>
    <row r="18" spans="1:12" x14ac:dyDescent="0.3">
      <c r="A18" s="3" t="s">
        <v>75</v>
      </c>
      <c r="B18" s="6">
        <v>1.1281012476695829</v>
      </c>
      <c r="C18" s="6"/>
      <c r="D18" s="6">
        <v>1.1281012476695829</v>
      </c>
      <c r="F18" s="3" t="s">
        <v>33</v>
      </c>
      <c r="G18" s="5">
        <v>1540200</v>
      </c>
      <c r="J18" s="3" t="s">
        <v>33</v>
      </c>
      <c r="K18" s="5">
        <v>1490400</v>
      </c>
      <c r="L18" s="5">
        <v>1540200</v>
      </c>
    </row>
    <row r="19" spans="1:12" x14ac:dyDescent="0.3">
      <c r="A19" s="3" t="s">
        <v>33</v>
      </c>
      <c r="B19" s="6">
        <v>1.0334138486312396</v>
      </c>
      <c r="C19" s="6"/>
      <c r="D19" s="6">
        <v>1.0334138486312396</v>
      </c>
      <c r="F19" s="3" t="s">
        <v>28</v>
      </c>
      <c r="G19" s="5">
        <v>1133100</v>
      </c>
      <c r="J19" s="3" t="s">
        <v>28</v>
      </c>
      <c r="K19" s="5">
        <v>1211400</v>
      </c>
      <c r="L19" s="5">
        <v>1133100</v>
      </c>
    </row>
    <row r="20" spans="1:12" x14ac:dyDescent="0.3">
      <c r="A20" s="3" t="s">
        <v>28</v>
      </c>
      <c r="B20" s="6"/>
      <c r="C20" s="6">
        <v>0.93536404160475495</v>
      </c>
      <c r="D20" s="6">
        <v>0.93536404160475495</v>
      </c>
      <c r="F20" s="3" t="s">
        <v>57</v>
      </c>
      <c r="G20" s="5">
        <v>1803000</v>
      </c>
      <c r="J20" s="3" t="s">
        <v>57</v>
      </c>
      <c r="K20" s="5">
        <v>1677600</v>
      </c>
      <c r="L20" s="5">
        <v>1803000</v>
      </c>
    </row>
    <row r="21" spans="1:12" x14ac:dyDescent="0.3">
      <c r="A21" s="3" t="s">
        <v>57</v>
      </c>
      <c r="B21" s="6">
        <v>1.0747496423462088</v>
      </c>
      <c r="C21" s="6"/>
      <c r="D21" s="6">
        <v>1.0747496423462088</v>
      </c>
      <c r="F21" s="3" t="s">
        <v>55</v>
      </c>
      <c r="G21" s="5">
        <v>1725300</v>
      </c>
      <c r="J21" s="3" t="s">
        <v>55</v>
      </c>
      <c r="K21" s="5">
        <v>1772160</v>
      </c>
      <c r="L21" s="5">
        <v>1725300</v>
      </c>
    </row>
    <row r="22" spans="1:12" x14ac:dyDescent="0.3">
      <c r="A22" s="3" t="s">
        <v>55</v>
      </c>
      <c r="B22" s="6"/>
      <c r="C22" s="6">
        <v>0.97355769230769218</v>
      </c>
      <c r="D22" s="6">
        <v>0.97355769230769218</v>
      </c>
      <c r="F22" s="3" t="s">
        <v>40</v>
      </c>
      <c r="G22" s="5">
        <v>1461825</v>
      </c>
      <c r="J22" s="3" t="s">
        <v>40</v>
      </c>
      <c r="K22" s="5">
        <v>1253880</v>
      </c>
      <c r="L22" s="5">
        <v>1461825</v>
      </c>
    </row>
    <row r="23" spans="1:12" x14ac:dyDescent="0.3">
      <c r="A23" s="3" t="s">
        <v>40</v>
      </c>
      <c r="B23" s="6">
        <v>1.1658412288257249</v>
      </c>
      <c r="C23" s="6"/>
      <c r="D23" s="6">
        <v>1.1658412288257249</v>
      </c>
      <c r="F23" s="3" t="s">
        <v>38</v>
      </c>
      <c r="G23" s="5">
        <v>1198350</v>
      </c>
      <c r="J23" s="3" t="s">
        <v>38</v>
      </c>
      <c r="K23" s="5">
        <v>1224000</v>
      </c>
      <c r="L23" s="5">
        <v>1198350</v>
      </c>
    </row>
    <row r="24" spans="1:12" x14ac:dyDescent="0.3">
      <c r="A24" s="3" t="s">
        <v>38</v>
      </c>
      <c r="B24" s="6"/>
      <c r="C24" s="6">
        <v>0.97904411764705845</v>
      </c>
      <c r="D24" s="6">
        <v>0.97904411764705845</v>
      </c>
      <c r="F24" s="3" t="s">
        <v>36</v>
      </c>
      <c r="G24" s="5">
        <v>1873800</v>
      </c>
      <c r="J24" s="3" t="s">
        <v>36</v>
      </c>
      <c r="K24" s="5">
        <v>1812000</v>
      </c>
      <c r="L24" s="5">
        <v>1873800</v>
      </c>
    </row>
    <row r="25" spans="1:12" x14ac:dyDescent="0.3">
      <c r="A25" s="3" t="s">
        <v>36</v>
      </c>
      <c r="B25" s="6">
        <v>1.0341059602649008</v>
      </c>
      <c r="C25" s="6"/>
      <c r="D25" s="6">
        <v>1.0341059602649008</v>
      </c>
      <c r="F25" s="3" t="s">
        <v>77</v>
      </c>
      <c r="G25" s="5">
        <v>30130440</v>
      </c>
      <c r="J25" s="3" t="s">
        <v>77</v>
      </c>
      <c r="K25" s="5">
        <v>28783866</v>
      </c>
      <c r="L25" s="5">
        <v>30130440</v>
      </c>
    </row>
    <row r="26" spans="1:12" x14ac:dyDescent="0.3">
      <c r="A26" s="3" t="s">
        <v>77</v>
      </c>
      <c r="B26" s="6">
        <v>1.0984772008320154</v>
      </c>
      <c r="C26" s="6">
        <v>0.9695073281239478</v>
      </c>
      <c r="D26" s="6">
        <v>1.0493458207527528</v>
      </c>
    </row>
    <row r="27" spans="1:12" x14ac:dyDescent="0.3">
      <c r="J27" t="s">
        <v>76</v>
      </c>
      <c r="K27" t="s">
        <v>93</v>
      </c>
      <c r="L27" t="s">
        <v>88</v>
      </c>
    </row>
    <row r="28" spans="1:12" x14ac:dyDescent="0.3">
      <c r="J28" t="s">
        <v>53</v>
      </c>
      <c r="K28">
        <v>1326150</v>
      </c>
      <c r="L28">
        <v>1282050</v>
      </c>
    </row>
    <row r="29" spans="1:12" x14ac:dyDescent="0.3">
      <c r="J29" t="s">
        <v>66</v>
      </c>
      <c r="K29">
        <v>1660800</v>
      </c>
      <c r="L29">
        <v>1912800</v>
      </c>
    </row>
    <row r="30" spans="1:12" x14ac:dyDescent="0.3">
      <c r="J30" t="s">
        <v>18</v>
      </c>
      <c r="K30">
        <v>1258110</v>
      </c>
      <c r="L30">
        <v>1416150</v>
      </c>
    </row>
    <row r="31" spans="1:12" x14ac:dyDescent="0.3">
      <c r="J31" t="s">
        <v>30</v>
      </c>
      <c r="K31">
        <v>2574000</v>
      </c>
      <c r="L31">
        <v>2498760</v>
      </c>
    </row>
    <row r="32" spans="1:12" x14ac:dyDescent="0.3">
      <c r="J32" t="s">
        <v>59</v>
      </c>
      <c r="K32">
        <v>1394976</v>
      </c>
      <c r="L32">
        <v>1386240</v>
      </c>
    </row>
    <row r="33" spans="10:12" x14ac:dyDescent="0.3">
      <c r="J33" t="s">
        <v>71</v>
      </c>
      <c r="K33">
        <v>1310400</v>
      </c>
      <c r="L33">
        <v>1542960</v>
      </c>
    </row>
    <row r="34" spans="10:12" x14ac:dyDescent="0.3">
      <c r="J34" t="s">
        <v>24</v>
      </c>
      <c r="K34">
        <v>1225800</v>
      </c>
      <c r="L34">
        <v>1240200</v>
      </c>
    </row>
    <row r="35" spans="10:12" x14ac:dyDescent="0.3">
      <c r="J35" t="s">
        <v>42</v>
      </c>
      <c r="K35">
        <v>1252170</v>
      </c>
      <c r="L35">
        <v>1415700</v>
      </c>
    </row>
    <row r="36" spans="10:12" x14ac:dyDescent="0.3">
      <c r="J36" t="s">
        <v>61</v>
      </c>
      <c r="K36">
        <v>856200</v>
      </c>
      <c r="L36">
        <v>933900</v>
      </c>
    </row>
    <row r="37" spans="10:12" x14ac:dyDescent="0.3">
      <c r="J37" t="s">
        <v>45</v>
      </c>
      <c r="K37">
        <v>1138500</v>
      </c>
      <c r="L37">
        <v>1197000</v>
      </c>
    </row>
    <row r="38" spans="10:12" x14ac:dyDescent="0.3">
      <c r="J38" t="s">
        <v>64</v>
      </c>
      <c r="K38">
        <v>741000</v>
      </c>
      <c r="L38">
        <v>727800</v>
      </c>
    </row>
    <row r="39" spans="10:12" x14ac:dyDescent="0.3">
      <c r="J39" t="s">
        <v>69</v>
      </c>
      <c r="K39">
        <v>1217880</v>
      </c>
      <c r="L39">
        <v>1345380</v>
      </c>
    </row>
    <row r="40" spans="10:12" x14ac:dyDescent="0.3">
      <c r="J40" t="s">
        <v>50</v>
      </c>
      <c r="K40">
        <v>1131300</v>
      </c>
      <c r="L40">
        <v>1080000</v>
      </c>
    </row>
    <row r="41" spans="10:12" x14ac:dyDescent="0.3">
      <c r="J41" t="s">
        <v>75</v>
      </c>
      <c r="K41">
        <v>1255140</v>
      </c>
      <c r="L41">
        <v>1415925</v>
      </c>
    </row>
    <row r="42" spans="10:12" x14ac:dyDescent="0.3">
      <c r="J42" t="s">
        <v>33</v>
      </c>
      <c r="K42">
        <v>1490400</v>
      </c>
      <c r="L42">
        <v>1540200</v>
      </c>
    </row>
    <row r="43" spans="10:12" x14ac:dyDescent="0.3">
      <c r="J43" t="s">
        <v>28</v>
      </c>
      <c r="K43">
        <v>1211400</v>
      </c>
      <c r="L43">
        <v>1133100</v>
      </c>
    </row>
    <row r="44" spans="10:12" x14ac:dyDescent="0.3">
      <c r="J44" t="s">
        <v>57</v>
      </c>
      <c r="K44">
        <v>1677600</v>
      </c>
      <c r="L44">
        <v>1803000</v>
      </c>
    </row>
    <row r="45" spans="10:12" x14ac:dyDescent="0.3">
      <c r="J45" t="s">
        <v>55</v>
      </c>
      <c r="K45">
        <v>1772160</v>
      </c>
      <c r="L45">
        <v>1725300</v>
      </c>
    </row>
    <row r="46" spans="10:12" x14ac:dyDescent="0.3">
      <c r="J46" t="s">
        <v>40</v>
      </c>
      <c r="K46">
        <v>1253880</v>
      </c>
      <c r="L46">
        <v>1461825</v>
      </c>
    </row>
    <row r="47" spans="10:12" x14ac:dyDescent="0.3">
      <c r="J47" t="s">
        <v>38</v>
      </c>
      <c r="K47">
        <v>1224000</v>
      </c>
      <c r="L47">
        <v>1198350</v>
      </c>
    </row>
    <row r="48" spans="10:12" x14ac:dyDescent="0.3">
      <c r="J48" t="s">
        <v>36</v>
      </c>
      <c r="K48">
        <v>1812000</v>
      </c>
      <c r="L48">
        <v>1873800</v>
      </c>
    </row>
  </sheetData>
  <mergeCells count="8">
    <mergeCell ref="V2:X2"/>
    <mergeCell ref="Y2:AA2"/>
    <mergeCell ref="AC2:AE2"/>
    <mergeCell ref="A2:C2"/>
    <mergeCell ref="F2:H2"/>
    <mergeCell ref="J2:L2"/>
    <mergeCell ref="N2:P2"/>
    <mergeCell ref="R2:T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D57F6-5024-4048-A2F4-5001276F5B4B}">
  <dimension ref="G2:S3"/>
  <sheetViews>
    <sheetView showGridLines="0" topLeftCell="BE1" workbookViewId="0"/>
  </sheetViews>
  <sheetFormatPr defaultRowHeight="14.4" x14ac:dyDescent="0.3"/>
  <sheetData>
    <row r="2" spans="7:19" ht="18.600000000000001" x14ac:dyDescent="0.4">
      <c r="G2" s="7" t="s">
        <v>87</v>
      </c>
      <c r="H2" s="8"/>
      <c r="I2" s="8"/>
      <c r="J2" s="8"/>
      <c r="K2" s="8"/>
      <c r="L2" s="8"/>
      <c r="M2" s="8"/>
      <c r="N2" s="8"/>
      <c r="O2" s="8"/>
      <c r="P2" s="8"/>
      <c r="Q2" s="9"/>
      <c r="R2" s="9"/>
      <c r="S2" s="9"/>
    </row>
    <row r="3" spans="7:19" x14ac:dyDescent="0.3">
      <c r="G3" s="9"/>
      <c r="H3" s="9"/>
      <c r="I3" s="9"/>
      <c r="J3" s="9"/>
      <c r="K3" s="9"/>
      <c r="L3" s="9"/>
      <c r="M3" s="9"/>
      <c r="N3" s="9"/>
      <c r="P3" s="9"/>
      <c r="Q3" s="9"/>
      <c r="R3" s="9"/>
      <c r="S3"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6BD3-1F02-4069-8884-02921F91E0FE}">
  <sheetPr>
    <tabColor theme="3" tint="0.249977111117893"/>
  </sheetPr>
  <dimension ref="A1"/>
  <sheetViews>
    <sheetView showGridLines="0" zoomScaleNormal="10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93D46-CDD1-4710-8509-01FC202DAA0D}">
  <sheetPr>
    <tabColor rgb="FFAF2197"/>
  </sheetPr>
  <dimension ref="A2"/>
  <sheetViews>
    <sheetView showGridLines="0" showRowColHeaders="0" tabSelected="1" zoomScale="90" zoomScaleNormal="90" workbookViewId="0">
      <selection activeCell="J37" sqref="J37:J40"/>
    </sheetView>
  </sheetViews>
  <sheetFormatPr defaultRowHeight="14.4" x14ac:dyDescent="0.3"/>
  <cols>
    <col min="1" max="18" width="8.88671875" style="12"/>
    <col min="19" max="19" width="8.6640625" style="12" customWidth="1"/>
    <col min="20" max="16384" width="8.88671875" style="12"/>
  </cols>
  <sheetData>
    <row r="2" s="12"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table</vt:lpstr>
      <vt:lpstr>charts</vt:lpstr>
      <vt:lpstr>HOMEPAGE</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keerthana</cp:lastModifiedBy>
  <dcterms:created xsi:type="dcterms:W3CDTF">2025-02-04T15:34:05Z</dcterms:created>
  <dcterms:modified xsi:type="dcterms:W3CDTF">2026-04-21T07:07:06Z</dcterms:modified>
</cp:coreProperties>
</file>