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i\git\App_NuguApp_Regression\TC\"/>
    </mc:Choice>
  </mc:AlternateContent>
  <bookViews>
    <workbookView xWindow="0" yWindow="0" windowWidth="2370" windowHeight="0" tabRatio="796" activeTab="5"/>
  </bookViews>
  <sheets>
    <sheet name="Summary" sheetId="9" r:id="rId1"/>
    <sheet name="Defect List" sheetId="10" r:id="rId2"/>
    <sheet name="실행" sheetId="11" r:id="rId3"/>
    <sheet name="연결" sheetId="12" r:id="rId4"/>
    <sheet name="홈" sheetId="13" r:id="rId5"/>
    <sheet name="메뉴" sheetId="14" r:id="rId6"/>
    <sheet name="CP기능" sheetId="15" r:id="rId7"/>
    <sheet name="NUGU Call" sheetId="26" r:id="rId8"/>
    <sheet name="3.2.0 업데이트" sheetId="17" r:id="rId9"/>
    <sheet name="에러케이스 대응 (NUGUMOBILE-1168)" sheetId="28" r:id="rId10"/>
    <sheet name="연결_v3.1.0" sheetId="29" state="hidden" r:id="rId11"/>
    <sheet name="CP기능_v3.1.0" sheetId="30" state="hidden" r:id="rId12"/>
    <sheet name="리팩토링" sheetId="24" state="hidden" r:id="rId13"/>
    <sheet name="리팩토링-메뉴" sheetId="25" state="hidden" r:id="rId14"/>
    <sheet name="리팩토링-Call" sheetId="22" state="hidden" r:id="rId15"/>
  </sheets>
  <definedNames>
    <definedName name="_xlnm._FilterDatabase" localSheetId="8" hidden="1">'3.2.0 업데이트'!$B$10:$U$267</definedName>
    <definedName name="_xlnm._FilterDatabase" localSheetId="6" hidden="1">CP기능!$B$10:$AS$101</definedName>
    <definedName name="_xlnm._FilterDatabase" localSheetId="11" hidden="1">CP기능_v3.1.0!$B$10:$AS$101</definedName>
    <definedName name="_xlnm._FilterDatabase" localSheetId="1" hidden="1">'Defect List'!$E$5:$V$309</definedName>
    <definedName name="_xlnm._FilterDatabase" localSheetId="7" hidden="1">'NUGU Call'!$B$10:$W$263</definedName>
    <definedName name="_xlnm._FilterDatabase" localSheetId="12" hidden="1">리팩토링!$B$10:$U$105</definedName>
    <definedName name="_xlnm._FilterDatabase" localSheetId="14" hidden="1">'리팩토링-Call'!$B$10:$W$261</definedName>
    <definedName name="_xlnm._FilterDatabase" localSheetId="13" hidden="1">'리팩토링-메뉴'!$B$10:$W$189</definedName>
    <definedName name="_xlnm._FilterDatabase" localSheetId="5" hidden="1">메뉴!$B$10:$X$306</definedName>
    <definedName name="_xlnm._FilterDatabase" localSheetId="2" hidden="1">실행!$B$10:$X$36</definedName>
    <definedName name="_xlnm._FilterDatabase" localSheetId="9" hidden="1">'에러케이스 대응 (NUGUMOBILE-1168)'!$B$10:$U$270</definedName>
    <definedName name="_xlnm._FilterDatabase" localSheetId="3" hidden="1">연결!$B$10:$X$387</definedName>
    <definedName name="_xlnm._FilterDatabase" localSheetId="10" hidden="1">연결_v3.1.0!$B$10:$W$387</definedName>
    <definedName name="_xlnm._FilterDatabase" localSheetId="4" hidden="1">홈!$B$10:$X$147</definedName>
  </definedNames>
  <calcPr calcId="162913"/>
</workbook>
</file>

<file path=xl/calcChain.xml><?xml version="1.0" encoding="utf-8"?>
<calcChain xmlns="http://schemas.openxmlformats.org/spreadsheetml/2006/main">
  <c r="J265" i="17" l="1"/>
  <c r="K265" i="17"/>
  <c r="J266" i="17"/>
  <c r="K266" i="17"/>
  <c r="J267" i="17"/>
  <c r="K267" i="17"/>
  <c r="M387" i="29"/>
  <c r="L387" i="29"/>
  <c r="M376" i="29"/>
  <c r="L376" i="29"/>
  <c r="M375" i="29"/>
  <c r="L375" i="29"/>
  <c r="E23" i="9"/>
  <c r="F23" i="9"/>
  <c r="G23" i="9"/>
  <c r="H23" i="9"/>
  <c r="D23" i="9"/>
  <c r="E25" i="9"/>
  <c r="F25" i="9"/>
  <c r="G25" i="9"/>
  <c r="H25" i="9"/>
  <c r="D25" i="9"/>
  <c r="E24" i="9"/>
  <c r="F24" i="9"/>
  <c r="G24" i="9"/>
  <c r="H24" i="9"/>
  <c r="D24" i="9"/>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12" i="11"/>
  <c r="N12" i="11"/>
  <c r="M13" i="11"/>
  <c r="N13" i="11"/>
  <c r="M14" i="11"/>
  <c r="N14" i="11"/>
  <c r="M15" i="11"/>
  <c r="N15" i="11"/>
  <c r="M16" i="11"/>
  <c r="N16" i="11"/>
  <c r="M17" i="11"/>
  <c r="N17" i="11"/>
  <c r="M18" i="11"/>
  <c r="N18" i="11"/>
  <c r="N11" i="11"/>
  <c r="M11" i="11"/>
  <c r="AH66" i="15"/>
  <c r="AI66" i="15"/>
  <c r="AH67" i="15"/>
  <c r="AI67" i="15"/>
  <c r="AH68" i="15"/>
  <c r="AI68" i="15"/>
  <c r="AH69" i="15"/>
  <c r="AI69" i="15"/>
  <c r="AH70" i="15"/>
  <c r="AI70" i="15"/>
  <c r="AH71" i="15"/>
  <c r="AI71" i="15"/>
  <c r="AH72" i="15"/>
  <c r="AI72" i="15"/>
  <c r="AH73" i="15"/>
  <c r="AI73" i="15"/>
  <c r="AH74" i="15"/>
  <c r="AI74" i="15"/>
  <c r="AH75" i="15"/>
  <c r="AI75" i="15"/>
  <c r="AH76" i="15"/>
  <c r="AI76" i="15"/>
  <c r="AH77" i="15"/>
  <c r="AI77" i="15"/>
  <c r="AH78" i="15"/>
  <c r="AI78" i="15"/>
  <c r="AH79" i="15"/>
  <c r="AI79" i="15"/>
  <c r="AH80" i="15"/>
  <c r="AI80" i="15"/>
  <c r="AH81" i="15"/>
  <c r="AI81" i="15"/>
  <c r="AH82" i="15"/>
  <c r="AI82" i="15"/>
  <c r="AH83" i="15"/>
  <c r="AI83" i="15"/>
  <c r="AH84" i="15"/>
  <c r="AI84" i="15"/>
  <c r="AH85" i="15"/>
  <c r="AI85" i="15"/>
  <c r="AH86" i="15"/>
  <c r="AI86" i="15"/>
  <c r="AH87" i="15"/>
  <c r="AI87" i="15"/>
  <c r="AH88" i="15"/>
  <c r="AI88" i="15"/>
  <c r="AH89" i="15"/>
  <c r="AI89" i="15"/>
  <c r="AH90" i="15"/>
  <c r="AI90" i="15"/>
  <c r="AH91" i="15"/>
  <c r="AI91" i="15"/>
  <c r="AH92" i="15"/>
  <c r="AI92" i="15"/>
  <c r="AH93" i="15"/>
  <c r="AI93" i="15"/>
  <c r="AH94" i="15"/>
  <c r="AI94" i="15"/>
  <c r="AH95" i="15"/>
  <c r="AI95" i="15"/>
  <c r="AH96" i="15"/>
  <c r="AI96" i="15"/>
  <c r="AH97" i="15"/>
  <c r="AI97" i="15"/>
  <c r="AH98" i="15"/>
  <c r="AI98" i="15"/>
  <c r="AH99" i="15"/>
  <c r="AI99" i="15"/>
  <c r="AH100" i="15"/>
  <c r="AI100" i="15"/>
  <c r="AH101" i="15"/>
  <c r="AI101" i="15"/>
  <c r="AH12" i="15"/>
  <c r="AI12" i="15"/>
  <c r="AH13" i="15"/>
  <c r="AI13" i="15"/>
  <c r="AH14" i="15"/>
  <c r="AI14" i="15"/>
  <c r="AH15" i="15"/>
  <c r="AI15" i="15"/>
  <c r="AH16" i="15"/>
  <c r="AI16" i="15"/>
  <c r="AH17" i="15"/>
  <c r="AI17" i="15"/>
  <c r="AH18" i="15"/>
  <c r="AI18" i="15"/>
  <c r="AH19" i="15"/>
  <c r="AI19" i="15"/>
  <c r="AH20" i="15"/>
  <c r="AI20" i="15"/>
  <c r="AH21" i="15"/>
  <c r="AI21" i="15"/>
  <c r="AH22" i="15"/>
  <c r="AI22" i="15"/>
  <c r="AH23" i="15"/>
  <c r="AI23" i="15"/>
  <c r="AH24" i="15"/>
  <c r="AI24" i="15"/>
  <c r="AH25" i="15"/>
  <c r="AI25" i="15"/>
  <c r="AH26" i="15"/>
  <c r="AI26" i="15"/>
  <c r="AH27" i="15"/>
  <c r="AI27" i="15"/>
  <c r="AH28" i="15"/>
  <c r="AI28" i="15"/>
  <c r="AH29" i="15"/>
  <c r="AI29" i="15"/>
  <c r="AH30" i="15"/>
  <c r="AI30" i="15"/>
  <c r="AH31" i="15"/>
  <c r="AI31" i="15"/>
  <c r="AH32" i="15"/>
  <c r="AI32" i="15"/>
  <c r="AH33" i="15"/>
  <c r="AI33" i="15"/>
  <c r="AH34" i="15"/>
  <c r="AI34" i="15"/>
  <c r="AH35" i="15"/>
  <c r="AI35" i="15"/>
  <c r="AH36" i="15"/>
  <c r="AI36" i="15"/>
  <c r="AH37" i="15"/>
  <c r="AI37" i="15"/>
  <c r="AH38" i="15"/>
  <c r="AI38" i="15"/>
  <c r="AH39" i="15"/>
  <c r="AI39" i="15"/>
  <c r="AH40" i="15"/>
  <c r="AI40" i="15"/>
  <c r="AH41" i="15"/>
  <c r="AI41" i="15"/>
  <c r="AH42" i="15"/>
  <c r="AI42" i="15"/>
  <c r="AH43" i="15"/>
  <c r="AI43" i="15"/>
  <c r="AH44" i="15"/>
  <c r="AI44" i="15"/>
  <c r="AH45" i="15"/>
  <c r="AI45" i="15"/>
  <c r="AH46" i="15"/>
  <c r="AI46" i="15"/>
  <c r="AH47" i="15"/>
  <c r="AI47" i="15"/>
  <c r="AH48" i="15"/>
  <c r="AI48" i="15"/>
  <c r="AH49" i="15"/>
  <c r="AI49" i="15"/>
  <c r="AH50" i="15"/>
  <c r="AI50" i="15"/>
  <c r="AH51" i="15"/>
  <c r="AI51" i="15"/>
  <c r="AH52" i="15"/>
  <c r="AI52" i="15"/>
  <c r="AH53" i="15"/>
  <c r="AI53" i="15"/>
  <c r="AH54" i="15"/>
  <c r="AI54" i="15"/>
  <c r="AH55" i="15"/>
  <c r="AI55" i="15"/>
  <c r="AH56" i="15"/>
  <c r="AI56" i="15"/>
  <c r="AH57" i="15"/>
  <c r="AI57" i="15"/>
  <c r="AH58" i="15"/>
  <c r="AI58" i="15"/>
  <c r="AH59" i="15"/>
  <c r="AI59" i="15"/>
  <c r="AH60" i="15"/>
  <c r="AI60" i="15"/>
  <c r="AH61" i="15"/>
  <c r="AI61" i="15"/>
  <c r="AH62" i="15"/>
  <c r="AI62" i="15"/>
  <c r="AH63" i="15"/>
  <c r="AI63" i="15"/>
  <c r="AH64" i="15"/>
  <c r="AI64" i="15"/>
  <c r="AH65" i="15"/>
  <c r="AI65" i="15"/>
  <c r="AI11" i="15"/>
  <c r="AH11" i="15"/>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L58" i="26"/>
  <c r="M58" i="26"/>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L77" i="26"/>
  <c r="M77" i="26"/>
  <c r="L78" i="26"/>
  <c r="M78" i="26"/>
  <c r="L79" i="26"/>
  <c r="M79" i="26"/>
  <c r="L80" i="26"/>
  <c r="M80" i="26"/>
  <c r="L81" i="26"/>
  <c r="M81" i="26"/>
  <c r="L82" i="26"/>
  <c r="M82" i="26"/>
  <c r="L83" i="26"/>
  <c r="M83" i="26"/>
  <c r="L84" i="26"/>
  <c r="M84" i="26"/>
  <c r="L85" i="26"/>
  <c r="M85" i="26"/>
  <c r="L86" i="26"/>
  <c r="M86" i="26"/>
  <c r="L87" i="26"/>
  <c r="M87" i="26"/>
  <c r="L88" i="26"/>
  <c r="M88" i="26"/>
  <c r="L89" i="26"/>
  <c r="M89" i="26"/>
  <c r="L90" i="26"/>
  <c r="M90" i="26"/>
  <c r="L91" i="26"/>
  <c r="M91" i="26"/>
  <c r="L92" i="26"/>
  <c r="M92" i="26"/>
  <c r="L93" i="26"/>
  <c r="M93" i="26"/>
  <c r="L94" i="26"/>
  <c r="M94" i="26"/>
  <c r="L95" i="26"/>
  <c r="M95" i="26"/>
  <c r="L96" i="26"/>
  <c r="M96" i="26"/>
  <c r="L97" i="26"/>
  <c r="M97" i="26"/>
  <c r="L98" i="26"/>
  <c r="M98" i="26"/>
  <c r="L99" i="26"/>
  <c r="M99" i="26"/>
  <c r="L100" i="26"/>
  <c r="M100" i="26"/>
  <c r="L101" i="26"/>
  <c r="M101" i="26"/>
  <c r="L102" i="26"/>
  <c r="M102" i="26"/>
  <c r="L103" i="26"/>
  <c r="M103" i="26"/>
  <c r="L104" i="26"/>
  <c r="M104" i="26"/>
  <c r="L105" i="26"/>
  <c r="M105" i="26"/>
  <c r="L106" i="26"/>
  <c r="M106" i="26"/>
  <c r="L107" i="26"/>
  <c r="M107" i="26"/>
  <c r="L108" i="26"/>
  <c r="M108" i="26"/>
  <c r="L109" i="26"/>
  <c r="M109" i="26"/>
  <c r="L110" i="26"/>
  <c r="M110" i="26"/>
  <c r="L111" i="26"/>
  <c r="M111" i="26"/>
  <c r="L112" i="26"/>
  <c r="M112" i="26"/>
  <c r="L113" i="26"/>
  <c r="M113" i="26"/>
  <c r="L114" i="26"/>
  <c r="M114" i="26"/>
  <c r="L115" i="26"/>
  <c r="M115" i="26"/>
  <c r="L116" i="26"/>
  <c r="M116" i="26"/>
  <c r="L117" i="26"/>
  <c r="M117" i="26"/>
  <c r="L118" i="26"/>
  <c r="M118" i="26"/>
  <c r="L119" i="26"/>
  <c r="M119" i="26"/>
  <c r="L120" i="26"/>
  <c r="M120" i="26"/>
  <c r="L121" i="26"/>
  <c r="M121" i="26"/>
  <c r="L122" i="26"/>
  <c r="M122" i="26"/>
  <c r="L123" i="26"/>
  <c r="M123" i="26"/>
  <c r="L124" i="26"/>
  <c r="M124" i="26"/>
  <c r="L125" i="26"/>
  <c r="M125" i="26"/>
  <c r="L126" i="26"/>
  <c r="M126" i="26"/>
  <c r="L127" i="26"/>
  <c r="M127" i="26"/>
  <c r="L128" i="26"/>
  <c r="M128" i="26"/>
  <c r="L129" i="26"/>
  <c r="M129" i="26"/>
  <c r="L130" i="26"/>
  <c r="M130" i="26"/>
  <c r="L131" i="26"/>
  <c r="M131" i="26"/>
  <c r="L132" i="26"/>
  <c r="M132" i="26"/>
  <c r="L133" i="26"/>
  <c r="M133" i="26"/>
  <c r="L134" i="26"/>
  <c r="M134" i="26"/>
  <c r="L135" i="26"/>
  <c r="M135" i="26"/>
  <c r="L136" i="26"/>
  <c r="M136" i="26"/>
  <c r="L137" i="26"/>
  <c r="M137" i="26"/>
  <c r="L138" i="26"/>
  <c r="M138" i="26"/>
  <c r="L139" i="26"/>
  <c r="M139" i="26"/>
  <c r="L140" i="26"/>
  <c r="M140" i="26"/>
  <c r="L141" i="26"/>
  <c r="M141" i="26"/>
  <c r="L142" i="26"/>
  <c r="M142" i="26"/>
  <c r="L143" i="26"/>
  <c r="M143" i="26"/>
  <c r="L144" i="26"/>
  <c r="M144" i="26"/>
  <c r="L145" i="26"/>
  <c r="M145" i="26"/>
  <c r="L146" i="26"/>
  <c r="M146" i="26"/>
  <c r="L147" i="26"/>
  <c r="M147" i="26"/>
  <c r="L148" i="26"/>
  <c r="M148" i="26"/>
  <c r="L149" i="26"/>
  <c r="M149" i="26"/>
  <c r="L150" i="26"/>
  <c r="M150" i="26"/>
  <c r="L151" i="26"/>
  <c r="M151" i="26"/>
  <c r="L152" i="26"/>
  <c r="M152" i="26"/>
  <c r="L153" i="26"/>
  <c r="M153" i="26"/>
  <c r="L154" i="26"/>
  <c r="M154" i="26"/>
  <c r="L155" i="26"/>
  <c r="M155" i="26"/>
  <c r="L156" i="26"/>
  <c r="M156" i="26"/>
  <c r="L157" i="26"/>
  <c r="M157" i="26"/>
  <c r="L158" i="26"/>
  <c r="M158" i="26"/>
  <c r="L159" i="26"/>
  <c r="M159" i="26"/>
  <c r="L160" i="26"/>
  <c r="M160" i="26"/>
  <c r="L161" i="26"/>
  <c r="M161" i="26"/>
  <c r="L162" i="26"/>
  <c r="M162" i="26"/>
  <c r="L163" i="26"/>
  <c r="M163" i="26"/>
  <c r="L164" i="26"/>
  <c r="M164" i="26"/>
  <c r="L165" i="26"/>
  <c r="M165" i="26"/>
  <c r="L166" i="26"/>
  <c r="M166" i="26"/>
  <c r="L167" i="26"/>
  <c r="M167" i="26"/>
  <c r="L168" i="26"/>
  <c r="M168" i="26"/>
  <c r="L169" i="26"/>
  <c r="M169" i="26"/>
  <c r="L170" i="26"/>
  <c r="M170" i="26"/>
  <c r="L171" i="26"/>
  <c r="M171" i="26"/>
  <c r="L172" i="26"/>
  <c r="M172" i="26"/>
  <c r="L173" i="26"/>
  <c r="M173" i="26"/>
  <c r="L174" i="26"/>
  <c r="M174" i="26"/>
  <c r="L175" i="26"/>
  <c r="M175" i="26"/>
  <c r="L176" i="26"/>
  <c r="M176" i="26"/>
  <c r="L177" i="26"/>
  <c r="M177" i="26"/>
  <c r="L178" i="26"/>
  <c r="M178" i="26"/>
  <c r="L179" i="26"/>
  <c r="M179" i="26"/>
  <c r="L180" i="26"/>
  <c r="M180" i="26"/>
  <c r="L181" i="26"/>
  <c r="M181" i="26"/>
  <c r="L182" i="26"/>
  <c r="M182" i="26"/>
  <c r="L183" i="26"/>
  <c r="M183" i="26"/>
  <c r="L184" i="26"/>
  <c r="M184" i="26"/>
  <c r="L185" i="26"/>
  <c r="M185" i="26"/>
  <c r="L186" i="26"/>
  <c r="M186" i="26"/>
  <c r="L187" i="26"/>
  <c r="M187" i="26"/>
  <c r="L188" i="26"/>
  <c r="M188" i="26"/>
  <c r="L189" i="26"/>
  <c r="M189" i="26"/>
  <c r="L190" i="26"/>
  <c r="M190" i="26"/>
  <c r="L191" i="26"/>
  <c r="M191" i="26"/>
  <c r="L192" i="26"/>
  <c r="M192" i="26"/>
  <c r="L193" i="26"/>
  <c r="M193" i="26"/>
  <c r="L194" i="26"/>
  <c r="M194" i="26"/>
  <c r="L195" i="26"/>
  <c r="M195" i="26"/>
  <c r="L196" i="26"/>
  <c r="M196" i="26"/>
  <c r="L197" i="26"/>
  <c r="M197" i="26"/>
  <c r="L198" i="26"/>
  <c r="M198" i="26"/>
  <c r="L199" i="26"/>
  <c r="M199" i="26"/>
  <c r="L200" i="26"/>
  <c r="M200" i="26"/>
  <c r="L201" i="26"/>
  <c r="M201" i="26"/>
  <c r="L202" i="26"/>
  <c r="M202" i="26"/>
  <c r="L203" i="26"/>
  <c r="M203" i="26"/>
  <c r="L204" i="26"/>
  <c r="M204" i="26"/>
  <c r="L205" i="26"/>
  <c r="M205" i="26"/>
  <c r="L206" i="26"/>
  <c r="M206" i="26"/>
  <c r="L207" i="26"/>
  <c r="M207" i="26"/>
  <c r="L208" i="26"/>
  <c r="M208" i="26"/>
  <c r="L209" i="26"/>
  <c r="M209" i="26"/>
  <c r="L210" i="26"/>
  <c r="M210" i="26"/>
  <c r="L211" i="26"/>
  <c r="M211" i="26"/>
  <c r="L212" i="26"/>
  <c r="M212" i="26"/>
  <c r="L213" i="26"/>
  <c r="M213" i="26"/>
  <c r="L214" i="26"/>
  <c r="M214" i="26"/>
  <c r="L215" i="26"/>
  <c r="M215" i="26"/>
  <c r="L216" i="26"/>
  <c r="M216" i="26"/>
  <c r="L217" i="26"/>
  <c r="M217" i="26"/>
  <c r="L218" i="26"/>
  <c r="M218" i="26"/>
  <c r="L219" i="26"/>
  <c r="M219" i="26"/>
  <c r="L220" i="26"/>
  <c r="M220" i="26"/>
  <c r="L221" i="26"/>
  <c r="M221" i="26"/>
  <c r="L222" i="26"/>
  <c r="M222" i="26"/>
  <c r="L223" i="26"/>
  <c r="M223" i="26"/>
  <c r="L224" i="26"/>
  <c r="M224" i="26"/>
  <c r="L225" i="26"/>
  <c r="M225" i="26"/>
  <c r="L226" i="26"/>
  <c r="M226" i="26"/>
  <c r="L227" i="26"/>
  <c r="M227" i="26"/>
  <c r="L228" i="26"/>
  <c r="M228" i="26"/>
  <c r="L229" i="26"/>
  <c r="M229" i="26"/>
  <c r="L230" i="26"/>
  <c r="M230" i="26"/>
  <c r="L231" i="26"/>
  <c r="M231" i="26"/>
  <c r="L232" i="26"/>
  <c r="M232" i="26"/>
  <c r="L233" i="26"/>
  <c r="M233" i="26"/>
  <c r="L234" i="26"/>
  <c r="M234" i="26"/>
  <c r="L235" i="26"/>
  <c r="M235" i="26"/>
  <c r="L236" i="26"/>
  <c r="M236" i="26"/>
  <c r="L237" i="26"/>
  <c r="M237" i="26"/>
  <c r="L238" i="26"/>
  <c r="M238" i="26"/>
  <c r="L239" i="26"/>
  <c r="M239" i="26"/>
  <c r="L240" i="26"/>
  <c r="M240" i="26"/>
  <c r="L241" i="26"/>
  <c r="M241" i="26"/>
  <c r="L242" i="26"/>
  <c r="M242" i="26"/>
  <c r="L243" i="26"/>
  <c r="M243" i="26"/>
  <c r="L244" i="26"/>
  <c r="M244" i="26"/>
  <c r="L245" i="26"/>
  <c r="M245" i="26"/>
  <c r="L246" i="26"/>
  <c r="M246" i="26"/>
  <c r="L247" i="26"/>
  <c r="M247" i="26"/>
  <c r="L248" i="26"/>
  <c r="M248" i="26"/>
  <c r="L249" i="26"/>
  <c r="M249" i="26"/>
  <c r="L250" i="26"/>
  <c r="M250" i="26"/>
  <c r="L251" i="26"/>
  <c r="M251" i="26"/>
  <c r="L252" i="26"/>
  <c r="M252" i="26"/>
  <c r="L253" i="26"/>
  <c r="M253" i="26"/>
  <c r="L254" i="26"/>
  <c r="M254" i="26"/>
  <c r="L255" i="26"/>
  <c r="M255" i="26"/>
  <c r="L256" i="26"/>
  <c r="M256" i="26"/>
  <c r="L257" i="26"/>
  <c r="M257" i="26"/>
  <c r="L258" i="26"/>
  <c r="M258" i="26"/>
  <c r="L259" i="26"/>
  <c r="M259" i="26"/>
  <c r="L260" i="26"/>
  <c r="M260" i="26"/>
  <c r="L261" i="26"/>
  <c r="M261" i="26"/>
  <c r="L262" i="26"/>
  <c r="M262" i="26"/>
  <c r="L263" i="26"/>
  <c r="M263" i="26"/>
  <c r="L12" i="26"/>
  <c r="M12" i="26"/>
  <c r="L13" i="26"/>
  <c r="M13" i="26"/>
  <c r="L14" i="26"/>
  <c r="M14" i="26"/>
  <c r="L15" i="26"/>
  <c r="M15" i="26"/>
  <c r="L16" i="26"/>
  <c r="M16" i="26"/>
  <c r="L17" i="26"/>
  <c r="M17" i="26"/>
  <c r="L18" i="26"/>
  <c r="M18" i="26"/>
  <c r="L19" i="26"/>
  <c r="M19" i="26"/>
  <c r="M11" i="26"/>
  <c r="L11" i="26"/>
  <c r="M261" i="22"/>
  <c r="L261" i="22"/>
  <c r="M260" i="22"/>
  <c r="L260" i="22"/>
  <c r="M259" i="22"/>
  <c r="L259" i="22"/>
  <c r="M258" i="22"/>
  <c r="L258" i="22"/>
  <c r="M257" i="22"/>
  <c r="L257" i="22"/>
  <c r="M256" i="22"/>
  <c r="L256" i="22"/>
  <c r="M255" i="22"/>
  <c r="L255" i="22"/>
  <c r="M254" i="22"/>
  <c r="L254" i="22"/>
  <c r="M253" i="22"/>
  <c r="L253" i="22"/>
  <c r="M252" i="22"/>
  <c r="L252" i="22"/>
  <c r="M251" i="22"/>
  <c r="L251" i="22"/>
  <c r="M250" i="22"/>
  <c r="L250" i="22"/>
  <c r="M249" i="22"/>
  <c r="L249" i="22"/>
  <c r="M248" i="22"/>
  <c r="L248" i="22"/>
  <c r="M247" i="22"/>
  <c r="L247" i="22"/>
  <c r="M246" i="22"/>
  <c r="L246" i="22"/>
  <c r="M245" i="22"/>
  <c r="L245" i="22"/>
  <c r="M244" i="22"/>
  <c r="L244" i="22"/>
  <c r="M243" i="22"/>
  <c r="L243" i="22"/>
  <c r="M242" i="22"/>
  <c r="L242" i="22"/>
  <c r="M241" i="22"/>
  <c r="L241" i="22"/>
  <c r="M240" i="22"/>
  <c r="L240" i="22"/>
  <c r="M239" i="22"/>
  <c r="L239" i="22"/>
  <c r="M238" i="22"/>
  <c r="L238" i="22"/>
  <c r="M237" i="22"/>
  <c r="L237" i="22"/>
  <c r="M236" i="22"/>
  <c r="L236" i="22"/>
  <c r="M235" i="22"/>
  <c r="L235" i="22"/>
  <c r="M234" i="22"/>
  <c r="L234" i="22"/>
  <c r="M233" i="22"/>
  <c r="L233" i="22"/>
  <c r="M232" i="22"/>
  <c r="L232" i="22"/>
  <c r="M231" i="22"/>
  <c r="L231" i="22"/>
  <c r="M230" i="22"/>
  <c r="L230" i="22"/>
  <c r="M229" i="22"/>
  <c r="L229" i="22"/>
  <c r="M228" i="22"/>
  <c r="L228" i="22"/>
  <c r="M227" i="22"/>
  <c r="L227" i="22"/>
  <c r="M226" i="22"/>
  <c r="L226" i="22"/>
  <c r="M225" i="22"/>
  <c r="L225" i="22"/>
  <c r="M224" i="22"/>
  <c r="L224" i="22"/>
  <c r="M223" i="22"/>
  <c r="L223" i="22"/>
  <c r="M222" i="22"/>
  <c r="L222" i="22"/>
  <c r="M221" i="22"/>
  <c r="L221" i="22"/>
  <c r="M220" i="22"/>
  <c r="L220" i="22"/>
  <c r="M219" i="22"/>
  <c r="L219" i="22"/>
  <c r="M218" i="22"/>
  <c r="L218" i="22"/>
  <c r="M217" i="22"/>
  <c r="L217" i="22"/>
  <c r="M216" i="22"/>
  <c r="L216" i="22"/>
  <c r="M215" i="22"/>
  <c r="L215" i="22"/>
  <c r="M214" i="22"/>
  <c r="L214" i="22"/>
  <c r="M213" i="22"/>
  <c r="L213" i="22"/>
  <c r="M212" i="22"/>
  <c r="L212" i="22"/>
  <c r="M211" i="22"/>
  <c r="L211" i="22"/>
  <c r="M210" i="22"/>
  <c r="L210" i="22"/>
  <c r="M209" i="22"/>
  <c r="L209" i="22"/>
  <c r="M208" i="22"/>
  <c r="L208" i="22"/>
  <c r="M207" i="22"/>
  <c r="L207" i="22"/>
  <c r="M206" i="22"/>
  <c r="L206" i="22"/>
  <c r="M205" i="22"/>
  <c r="L205" i="22"/>
  <c r="M204" i="22"/>
  <c r="L204" i="22"/>
  <c r="M203" i="22"/>
  <c r="L203" i="22"/>
  <c r="M202" i="22"/>
  <c r="L202" i="22"/>
  <c r="M201" i="22"/>
  <c r="L201" i="22"/>
  <c r="M200" i="22"/>
  <c r="L200" i="22"/>
  <c r="M199" i="22"/>
  <c r="L199" i="22"/>
  <c r="M198" i="22"/>
  <c r="L198" i="22"/>
  <c r="M197" i="22"/>
  <c r="L197" i="22"/>
  <c r="M196" i="22"/>
  <c r="L196" i="22"/>
  <c r="M195" i="22"/>
  <c r="L195" i="22"/>
  <c r="M194" i="22"/>
  <c r="L194" i="22"/>
  <c r="M193" i="22"/>
  <c r="L193" i="22"/>
  <c r="M192" i="22"/>
  <c r="L192" i="22"/>
  <c r="M191" i="22"/>
  <c r="L191" i="22"/>
  <c r="M190" i="22"/>
  <c r="L190" i="22"/>
  <c r="M189" i="22"/>
  <c r="L189" i="22"/>
  <c r="M188" i="22"/>
  <c r="L188" i="22"/>
  <c r="M187" i="22"/>
  <c r="L187" i="22"/>
  <c r="M186" i="22"/>
  <c r="L186" i="22"/>
  <c r="M185" i="22"/>
  <c r="L185" i="22"/>
  <c r="M184" i="22"/>
  <c r="L184" i="22"/>
  <c r="M183" i="22"/>
  <c r="L183" i="22"/>
  <c r="M182" i="22"/>
  <c r="L182" i="22"/>
  <c r="M181" i="22"/>
  <c r="L181" i="22"/>
  <c r="M180" i="22"/>
  <c r="L180" i="22"/>
  <c r="M179" i="22"/>
  <c r="L179" i="22"/>
  <c r="M178" i="22"/>
  <c r="L178" i="22"/>
  <c r="M177" i="22"/>
  <c r="L177" i="22"/>
  <c r="M176" i="22"/>
  <c r="L176" i="22"/>
  <c r="M175" i="22"/>
  <c r="L175" i="22"/>
  <c r="M174" i="22"/>
  <c r="L174" i="22"/>
  <c r="M173" i="22"/>
  <c r="L173" i="22"/>
  <c r="M172" i="22"/>
  <c r="L172" i="22"/>
  <c r="M171" i="22"/>
  <c r="L171" i="22"/>
  <c r="M170" i="22"/>
  <c r="L170" i="22"/>
  <c r="M169" i="22"/>
  <c r="L169" i="22"/>
  <c r="M168" i="22"/>
  <c r="L168" i="22"/>
  <c r="M167" i="22"/>
  <c r="L167" i="22"/>
  <c r="M166" i="22"/>
  <c r="L166" i="22"/>
  <c r="M165" i="22"/>
  <c r="L165" i="22"/>
  <c r="M164" i="22"/>
  <c r="L164" i="22"/>
  <c r="M163" i="22"/>
  <c r="L163" i="22"/>
  <c r="M162" i="22"/>
  <c r="L162" i="22"/>
  <c r="M161" i="22"/>
  <c r="L161" i="22"/>
  <c r="M160" i="22"/>
  <c r="L160" i="22"/>
  <c r="M159" i="22"/>
  <c r="L159" i="22"/>
  <c r="M158" i="22"/>
  <c r="L158" i="22"/>
  <c r="M157" i="22"/>
  <c r="L157" i="22"/>
  <c r="M156" i="22"/>
  <c r="L156" i="22"/>
  <c r="M155" i="22"/>
  <c r="L155" i="22"/>
  <c r="M154" i="22"/>
  <c r="L154" i="22"/>
  <c r="M153" i="22"/>
  <c r="L153" i="22"/>
  <c r="M152" i="22"/>
  <c r="L152" i="22"/>
  <c r="M151" i="22"/>
  <c r="L151" i="22"/>
  <c r="M150" i="22"/>
  <c r="L150" i="22"/>
  <c r="M149" i="22"/>
  <c r="L149" i="22"/>
  <c r="M148" i="22"/>
  <c r="L148" i="22"/>
  <c r="M147" i="22"/>
  <c r="L147" i="22"/>
  <c r="M146" i="22"/>
  <c r="L146" i="22"/>
  <c r="M145" i="22"/>
  <c r="L145" i="22"/>
  <c r="M144" i="22"/>
  <c r="L144" i="22"/>
  <c r="M143" i="22"/>
  <c r="L143" i="22"/>
  <c r="M142" i="22"/>
  <c r="L142" i="22"/>
  <c r="M141" i="22"/>
  <c r="L141" i="22"/>
  <c r="M140" i="22"/>
  <c r="L140" i="22"/>
  <c r="M139" i="22"/>
  <c r="L139" i="22"/>
  <c r="M138" i="22"/>
  <c r="L138" i="22"/>
  <c r="M137" i="22"/>
  <c r="L137" i="22"/>
  <c r="M136" i="22"/>
  <c r="L136" i="22"/>
  <c r="M135" i="22"/>
  <c r="L135" i="22"/>
  <c r="M134" i="22"/>
  <c r="L134" i="22"/>
  <c r="M133" i="22"/>
  <c r="L133" i="22"/>
  <c r="M132" i="22"/>
  <c r="L132"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103" i="22"/>
  <c r="L103" i="22"/>
  <c r="M102" i="22"/>
  <c r="L102" i="22"/>
  <c r="M101" i="22"/>
  <c r="L101" i="22"/>
  <c r="M100" i="22"/>
  <c r="L100" i="22"/>
  <c r="M99" i="22"/>
  <c r="L99" i="22"/>
  <c r="M98" i="22"/>
  <c r="L98" i="22"/>
  <c r="M97" i="22"/>
  <c r="L97" i="22"/>
  <c r="M96" i="22"/>
  <c r="L96" i="22"/>
  <c r="M95" i="22"/>
  <c r="L95" i="22"/>
  <c r="M94" i="22"/>
  <c r="L94" i="22"/>
  <c r="M93" i="22"/>
  <c r="L93" i="22"/>
  <c r="M92" i="22"/>
  <c r="L92" i="22"/>
  <c r="M91" i="22"/>
  <c r="L91" i="22"/>
  <c r="M90" i="22"/>
  <c r="L90" i="22"/>
  <c r="M89" i="22"/>
  <c r="L89" i="22"/>
  <c r="M88" i="22"/>
  <c r="L88" i="22"/>
  <c r="M87" i="22"/>
  <c r="L87" i="22"/>
  <c r="M86" i="22"/>
  <c r="L86" i="22"/>
  <c r="M85" i="22"/>
  <c r="L85" i="22"/>
  <c r="M84" i="22"/>
  <c r="L84" i="22"/>
  <c r="M83" i="22"/>
  <c r="L83" i="22"/>
  <c r="M82" i="22"/>
  <c r="L82" i="22"/>
  <c r="M81" i="22"/>
  <c r="L81" i="22"/>
  <c r="M80" i="22"/>
  <c r="L80" i="22"/>
  <c r="M79" i="22"/>
  <c r="L79" i="22"/>
  <c r="M78" i="22"/>
  <c r="L78" i="22"/>
  <c r="M77" i="22"/>
  <c r="L77" i="22"/>
  <c r="M76" i="22"/>
  <c r="L76" i="22"/>
  <c r="M75" i="22"/>
  <c r="L75" i="22"/>
  <c r="M74" i="22"/>
  <c r="L74" i="22"/>
  <c r="M73" i="22"/>
  <c r="L73" i="22"/>
  <c r="M72" i="22"/>
  <c r="L72" i="22"/>
  <c r="M71" i="22"/>
  <c r="L71" i="22"/>
  <c r="M70" i="22"/>
  <c r="L70" i="22"/>
  <c r="M69" i="22"/>
  <c r="L69" i="22"/>
  <c r="M68" i="22"/>
  <c r="L68" i="22"/>
  <c r="M67" i="22"/>
  <c r="L67" i="22"/>
  <c r="M66" i="22"/>
  <c r="L66" i="22"/>
  <c r="M65" i="22"/>
  <c r="L65" i="22"/>
  <c r="M64" i="22"/>
  <c r="L64" i="22"/>
  <c r="M63" i="22"/>
  <c r="L63" i="22"/>
  <c r="M62" i="22"/>
  <c r="L62" i="22"/>
  <c r="M61" i="22"/>
  <c r="L61" i="22"/>
  <c r="M60" i="22"/>
  <c r="L60" i="22"/>
  <c r="M59" i="22"/>
  <c r="L59" i="22"/>
  <c r="M58" i="22"/>
  <c r="L58" i="22"/>
  <c r="M57" i="22"/>
  <c r="L57" i="22"/>
  <c r="M56" i="22"/>
  <c r="L56" i="22"/>
  <c r="M55" i="22"/>
  <c r="L55" i="22"/>
  <c r="M54" i="22"/>
  <c r="L54" i="22"/>
  <c r="M53" i="22"/>
  <c r="L53" i="22"/>
  <c r="M52" i="22"/>
  <c r="L52" i="22"/>
  <c r="M51" i="22"/>
  <c r="L51" i="22"/>
  <c r="M50" i="22"/>
  <c r="L50" i="22"/>
  <c r="M49" i="22"/>
  <c r="L49" i="22"/>
  <c r="M48" i="22"/>
  <c r="L48" i="22"/>
  <c r="M47" i="22"/>
  <c r="L47" i="22"/>
  <c r="M46" i="22"/>
  <c r="L46" i="22"/>
  <c r="M45" i="22"/>
  <c r="L45" i="22"/>
  <c r="M44" i="22"/>
  <c r="L44" i="22"/>
  <c r="M43" i="22"/>
  <c r="L43" i="22"/>
  <c r="M42" i="22"/>
  <c r="L42" i="22"/>
  <c r="M41" i="22"/>
  <c r="L41" i="22"/>
  <c r="M40" i="22"/>
  <c r="L40" i="22"/>
  <c r="M39" i="22"/>
  <c r="L39" i="22"/>
  <c r="M38" i="22"/>
  <c r="L38" i="22"/>
  <c r="M37" i="22"/>
  <c r="L37" i="22"/>
  <c r="M36" i="22"/>
  <c r="L36" i="22"/>
  <c r="M35" i="22"/>
  <c r="L35" i="22"/>
  <c r="M34" i="22"/>
  <c r="L34" i="22"/>
  <c r="M33" i="22"/>
  <c r="L33" i="22"/>
  <c r="M32" i="22"/>
  <c r="L32" i="22"/>
  <c r="M31" i="22"/>
  <c r="L31" i="22"/>
  <c r="M30" i="22"/>
  <c r="L30" i="22"/>
  <c r="M29" i="22"/>
  <c r="L29" i="22"/>
  <c r="M28" i="22"/>
  <c r="L28" i="22"/>
  <c r="M27" i="22"/>
  <c r="L27" i="22"/>
  <c r="M26" i="22"/>
  <c r="L26" i="22"/>
  <c r="M25" i="22"/>
  <c r="L25" i="22"/>
  <c r="M24" i="22"/>
  <c r="L24" i="22"/>
  <c r="M23" i="22"/>
  <c r="L23" i="22"/>
  <c r="M22" i="22"/>
  <c r="L22" i="22"/>
  <c r="M21" i="22"/>
  <c r="L21" i="22"/>
  <c r="M20" i="22"/>
  <c r="L20" i="22"/>
  <c r="M19" i="22"/>
  <c r="L19" i="22"/>
  <c r="M18" i="22"/>
  <c r="L18" i="22"/>
  <c r="M17" i="22"/>
  <c r="L17" i="22"/>
  <c r="M16" i="22"/>
  <c r="L16" i="22"/>
  <c r="M15" i="22"/>
  <c r="L15" i="22"/>
  <c r="M14" i="22"/>
  <c r="L14" i="22"/>
  <c r="M13" i="22"/>
  <c r="L13" i="22"/>
  <c r="M12" i="22"/>
  <c r="L12" i="22"/>
  <c r="M11" i="22"/>
  <c r="S4" i="22"/>
  <c r="L11" i="22"/>
  <c r="J5" i="22"/>
  <c r="M4" i="22"/>
  <c r="J4" i="22"/>
  <c r="M3" i="22"/>
  <c r="J3" i="22"/>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L11" i="25"/>
  <c r="Q3" i="25"/>
  <c r="M11" i="25"/>
  <c r="S4" i="25"/>
  <c r="J5" i="25"/>
  <c r="M4" i="25"/>
  <c r="J4" i="25"/>
  <c r="M3" i="25"/>
  <c r="M5" i="25"/>
  <c r="J3" i="25"/>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K48" i="24"/>
  <c r="J48" i="24"/>
  <c r="K47" i="24"/>
  <c r="J47" i="24"/>
  <c r="K46" i="24"/>
  <c r="J46" i="24"/>
  <c r="K45" i="24"/>
  <c r="J45" i="24"/>
  <c r="K44" i="24"/>
  <c r="J44" i="24"/>
  <c r="K43" i="24"/>
  <c r="J43" i="24"/>
  <c r="K42" i="24"/>
  <c r="J42" i="24"/>
  <c r="K41" i="24"/>
  <c r="J41" i="24"/>
  <c r="K40" i="24"/>
  <c r="J40" i="24"/>
  <c r="K39" i="24"/>
  <c r="J39" i="24"/>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4" i="24"/>
  <c r="K3" i="24"/>
  <c r="AI101" i="30"/>
  <c r="AH101" i="30"/>
  <c r="AI100" i="30"/>
  <c r="AH100" i="30"/>
  <c r="AI99" i="30"/>
  <c r="AH99" i="30"/>
  <c r="AI98" i="30"/>
  <c r="AH98" i="30"/>
  <c r="AI97" i="30"/>
  <c r="AH97" i="30"/>
  <c r="AI96" i="30"/>
  <c r="AH96" i="30"/>
  <c r="AI95" i="30"/>
  <c r="AH95" i="30"/>
  <c r="AI94" i="30"/>
  <c r="AH94" i="30"/>
  <c r="AI93" i="30"/>
  <c r="AH93" i="30"/>
  <c r="AI92" i="30"/>
  <c r="AH92" i="30"/>
  <c r="AI91" i="30"/>
  <c r="AH91" i="30"/>
  <c r="AI90" i="30"/>
  <c r="AH90" i="30"/>
  <c r="AI89" i="30"/>
  <c r="AH89" i="30"/>
  <c r="AI88" i="30"/>
  <c r="AH88" i="30"/>
  <c r="AI87" i="30"/>
  <c r="AH87" i="30"/>
  <c r="AI86" i="30"/>
  <c r="AH86" i="30"/>
  <c r="AI85" i="30"/>
  <c r="AH85" i="30"/>
  <c r="AI84" i="30"/>
  <c r="AH84" i="30"/>
  <c r="AI83" i="30"/>
  <c r="AH83" i="30"/>
  <c r="AI82" i="30"/>
  <c r="AH82" i="30"/>
  <c r="AI81" i="30"/>
  <c r="AH81" i="30"/>
  <c r="AI80" i="30"/>
  <c r="AH80" i="30"/>
  <c r="AI79" i="30"/>
  <c r="AH79" i="30"/>
  <c r="AI78" i="30"/>
  <c r="AH78" i="30"/>
  <c r="AI77" i="30"/>
  <c r="AH77" i="30"/>
  <c r="AI76" i="30"/>
  <c r="AH76" i="30"/>
  <c r="AI75" i="30"/>
  <c r="AH75" i="30"/>
  <c r="AI74" i="30"/>
  <c r="AH74" i="30"/>
  <c r="AI73" i="30"/>
  <c r="AH73" i="30"/>
  <c r="AI72" i="30"/>
  <c r="AH72" i="30"/>
  <c r="AI71" i="30"/>
  <c r="AH71" i="30"/>
  <c r="AI70" i="30"/>
  <c r="AH70" i="30"/>
  <c r="AI69" i="30"/>
  <c r="AH69" i="30"/>
  <c r="AI68" i="30"/>
  <c r="AH68" i="30"/>
  <c r="AI67" i="30"/>
  <c r="AH67" i="30"/>
  <c r="AI66" i="30"/>
  <c r="AH66" i="30"/>
  <c r="AI65" i="30"/>
  <c r="AH65" i="30"/>
  <c r="AI64" i="30"/>
  <c r="AH64" i="30"/>
  <c r="AI63" i="30"/>
  <c r="AH63" i="30"/>
  <c r="AI62" i="30"/>
  <c r="AH62" i="30"/>
  <c r="AI61" i="30"/>
  <c r="AH61" i="30"/>
  <c r="AI60" i="30"/>
  <c r="AH60" i="30"/>
  <c r="AI59" i="30"/>
  <c r="AH59" i="30"/>
  <c r="AI58" i="30"/>
  <c r="AH58" i="30"/>
  <c r="AI57" i="30"/>
  <c r="AH57" i="30"/>
  <c r="AI56" i="30"/>
  <c r="AH56" i="30"/>
  <c r="AI55" i="30"/>
  <c r="AH55" i="30"/>
  <c r="AI54" i="30"/>
  <c r="AH54" i="30"/>
  <c r="AI53" i="30"/>
  <c r="AH53" i="30"/>
  <c r="AI52" i="30"/>
  <c r="AH52" i="30"/>
  <c r="AI51" i="30"/>
  <c r="AH51" i="30"/>
  <c r="AI50" i="30"/>
  <c r="AH50" i="30"/>
  <c r="AI49" i="30"/>
  <c r="AH49" i="30"/>
  <c r="AI48" i="30"/>
  <c r="AH48" i="30"/>
  <c r="AI47" i="30"/>
  <c r="AH47" i="30"/>
  <c r="AI46" i="30"/>
  <c r="AH46" i="30"/>
  <c r="AI45" i="30"/>
  <c r="AH45" i="30"/>
  <c r="AI44" i="30"/>
  <c r="AH44" i="30"/>
  <c r="AI43" i="30"/>
  <c r="AH43" i="30"/>
  <c r="AI42" i="30"/>
  <c r="AH42" i="30"/>
  <c r="AI41" i="30"/>
  <c r="AH41" i="30"/>
  <c r="AI40" i="30"/>
  <c r="AH40" i="30"/>
  <c r="AI39" i="30"/>
  <c r="AH39" i="30"/>
  <c r="AI38" i="30"/>
  <c r="AH38" i="30"/>
  <c r="AI37" i="30"/>
  <c r="AH37" i="30"/>
  <c r="AI36" i="30"/>
  <c r="AH36" i="30"/>
  <c r="AI35" i="30"/>
  <c r="AH35" i="30"/>
  <c r="AI34" i="30"/>
  <c r="AH34" i="30"/>
  <c r="AI33" i="30"/>
  <c r="AH33" i="30"/>
  <c r="AI32" i="30"/>
  <c r="AH32" i="30"/>
  <c r="AI31" i="30"/>
  <c r="AH31" i="30"/>
  <c r="AI30" i="30"/>
  <c r="AH30" i="30"/>
  <c r="AI29" i="30"/>
  <c r="AH29" i="30"/>
  <c r="AI28" i="30"/>
  <c r="AH28" i="30"/>
  <c r="AI27" i="30"/>
  <c r="AH27" i="30"/>
  <c r="AI26" i="30"/>
  <c r="AH26" i="30"/>
  <c r="AI25" i="30"/>
  <c r="AH25" i="30"/>
  <c r="AI24" i="30"/>
  <c r="AH24" i="30"/>
  <c r="AI23" i="30"/>
  <c r="AH23" i="30"/>
  <c r="AI22" i="30"/>
  <c r="AH22" i="30"/>
  <c r="AI21" i="30"/>
  <c r="AH21" i="30"/>
  <c r="AI20" i="30"/>
  <c r="AH20" i="30"/>
  <c r="AI19" i="30"/>
  <c r="AH19" i="30"/>
  <c r="AI18" i="30"/>
  <c r="AH18" i="30"/>
  <c r="AI17" i="30"/>
  <c r="AH17" i="30"/>
  <c r="AI16" i="30"/>
  <c r="AH16" i="30"/>
  <c r="AI15" i="30"/>
  <c r="AH15" i="30"/>
  <c r="AI14" i="30"/>
  <c r="AH14" i="30"/>
  <c r="AI13" i="30"/>
  <c r="AH13" i="30"/>
  <c r="AI12" i="30"/>
  <c r="AH12" i="30"/>
  <c r="AI11" i="30"/>
  <c r="AH11" i="30"/>
  <c r="AO3" i="30"/>
  <c r="AO4" i="30"/>
  <c r="AO5" i="30"/>
  <c r="AN3" i="30"/>
  <c r="AN4" i="30"/>
  <c r="AN5" i="30"/>
  <c r="AM3" i="30"/>
  <c r="AM4" i="30"/>
  <c r="AM5" i="30"/>
  <c r="AL3" i="30"/>
  <c r="AL4" i="30"/>
  <c r="AL5" i="30"/>
  <c r="AK3" i="30"/>
  <c r="AK4" i="30"/>
  <c r="AK5" i="30"/>
  <c r="AI3" i="30"/>
  <c r="AJ3" i="30"/>
  <c r="AI4" i="30"/>
  <c r="AJ4" i="30"/>
  <c r="AJ5" i="30"/>
  <c r="AI5" i="30"/>
  <c r="AF5" i="30"/>
  <c r="AF4" i="30"/>
  <c r="AF3" i="30"/>
  <c r="J5" i="29"/>
  <c r="S4" i="29"/>
  <c r="R4" i="29"/>
  <c r="Q4" i="29"/>
  <c r="P4" i="29"/>
  <c r="M4" i="29"/>
  <c r="J4" i="29"/>
  <c r="S3" i="29"/>
  <c r="R3" i="29"/>
  <c r="Q3" i="29"/>
  <c r="P3" i="29"/>
  <c r="M3" i="29"/>
  <c r="M5" i="29"/>
  <c r="J3" i="29"/>
  <c r="K270" i="28"/>
  <c r="J270" i="28"/>
  <c r="K269" i="28"/>
  <c r="J269" i="28"/>
  <c r="K268" i="28"/>
  <c r="J268" i="28"/>
  <c r="K267" i="28"/>
  <c r="J267" i="28"/>
  <c r="K266" i="28"/>
  <c r="J266" i="28"/>
  <c r="K265" i="28"/>
  <c r="J265" i="28"/>
  <c r="K264" i="28"/>
  <c r="J264" i="28"/>
  <c r="K263" i="28"/>
  <c r="J263" i="28"/>
  <c r="K262" i="28"/>
  <c r="J262" i="28"/>
  <c r="K261" i="28"/>
  <c r="J261" i="28"/>
  <c r="K260" i="28"/>
  <c r="J260" i="28"/>
  <c r="K259" i="28"/>
  <c r="J259" i="28"/>
  <c r="K258" i="28"/>
  <c r="J258" i="28"/>
  <c r="K257" i="28"/>
  <c r="J257" i="28"/>
  <c r="K256" i="28"/>
  <c r="J256" i="28"/>
  <c r="K255" i="28"/>
  <c r="J255" i="28"/>
  <c r="K254" i="28"/>
  <c r="J254" i="28"/>
  <c r="K253" i="28"/>
  <c r="J253" i="28"/>
  <c r="K252" i="28"/>
  <c r="J252" i="28"/>
  <c r="K251" i="28"/>
  <c r="J251" i="28"/>
  <c r="K250" i="28"/>
  <c r="J250" i="28"/>
  <c r="K249" i="28"/>
  <c r="J249" i="28"/>
  <c r="K248" i="28"/>
  <c r="J248" i="28"/>
  <c r="K247" i="28"/>
  <c r="J247" i="28"/>
  <c r="K246" i="28"/>
  <c r="J246" i="28"/>
  <c r="K245" i="28"/>
  <c r="J245" i="28"/>
  <c r="K244" i="28"/>
  <c r="J244" i="28"/>
  <c r="K243" i="28"/>
  <c r="J243" i="28"/>
  <c r="K242" i="28"/>
  <c r="J242" i="28"/>
  <c r="K241" i="28"/>
  <c r="J241" i="28"/>
  <c r="K240" i="28"/>
  <c r="J240" i="28"/>
  <c r="K239" i="28"/>
  <c r="J239" i="28"/>
  <c r="K238" i="28"/>
  <c r="J238" i="28"/>
  <c r="K237" i="28"/>
  <c r="J237" i="28"/>
  <c r="K236" i="28"/>
  <c r="J236" i="28"/>
  <c r="K235" i="28"/>
  <c r="J235" i="28"/>
  <c r="K234" i="28"/>
  <c r="J234" i="28"/>
  <c r="K233" i="28"/>
  <c r="J233" i="28"/>
  <c r="K232" i="28"/>
  <c r="J232" i="28"/>
  <c r="K231" i="28"/>
  <c r="J231" i="28"/>
  <c r="K230" i="28"/>
  <c r="J230" i="28"/>
  <c r="K229" i="28"/>
  <c r="J229" i="28"/>
  <c r="K228" i="28"/>
  <c r="J228" i="28"/>
  <c r="K227" i="28"/>
  <c r="J227" i="28"/>
  <c r="K226" i="28"/>
  <c r="J226" i="28"/>
  <c r="K225" i="28"/>
  <c r="J225" i="28"/>
  <c r="K224" i="28"/>
  <c r="J224" i="28"/>
  <c r="K223" i="28"/>
  <c r="J223" i="28"/>
  <c r="K222" i="28"/>
  <c r="J222" i="28"/>
  <c r="K221" i="28"/>
  <c r="J221" i="28"/>
  <c r="K220" i="28"/>
  <c r="J220" i="28"/>
  <c r="K219" i="28"/>
  <c r="J219" i="28"/>
  <c r="K218" i="28"/>
  <c r="J218" i="28"/>
  <c r="K217" i="28"/>
  <c r="J217" i="28"/>
  <c r="K216" i="28"/>
  <c r="J216" i="28"/>
  <c r="K215" i="28"/>
  <c r="J215" i="28"/>
  <c r="K214" i="28"/>
  <c r="J214" i="28"/>
  <c r="K213" i="28"/>
  <c r="J213" i="28"/>
  <c r="K212" i="28"/>
  <c r="J212" i="28"/>
  <c r="K211" i="28"/>
  <c r="J211" i="28"/>
  <c r="K210" i="28"/>
  <c r="J210" i="28"/>
  <c r="K209" i="28"/>
  <c r="J209" i="28"/>
  <c r="K208" i="28"/>
  <c r="J208" i="28"/>
  <c r="K207" i="28"/>
  <c r="J207" i="28"/>
  <c r="K206" i="28"/>
  <c r="J206" i="28"/>
  <c r="K205" i="28"/>
  <c r="J205" i="28"/>
  <c r="K204" i="28"/>
  <c r="J204" i="28"/>
  <c r="K203" i="28"/>
  <c r="J203" i="28"/>
  <c r="K202" i="28"/>
  <c r="J202" i="28"/>
  <c r="K201" i="28"/>
  <c r="J201" i="28"/>
  <c r="K200" i="28"/>
  <c r="J200" i="28"/>
  <c r="K199" i="28"/>
  <c r="J199" i="28"/>
  <c r="K198" i="28"/>
  <c r="J198" i="28"/>
  <c r="K197" i="28"/>
  <c r="J197" i="28"/>
  <c r="K196" i="28"/>
  <c r="J196" i="28"/>
  <c r="K195" i="28"/>
  <c r="J195" i="28"/>
  <c r="K194" i="28"/>
  <c r="J194" i="28"/>
  <c r="K193" i="28"/>
  <c r="J193" i="28"/>
  <c r="K192" i="28"/>
  <c r="J192" i="28"/>
  <c r="K191" i="28"/>
  <c r="J191" i="28"/>
  <c r="K190" i="28"/>
  <c r="J190" i="28"/>
  <c r="K189" i="28"/>
  <c r="J189" i="28"/>
  <c r="K188" i="28"/>
  <c r="J188" i="28"/>
  <c r="K187" i="28"/>
  <c r="J187" i="28"/>
  <c r="K186" i="28"/>
  <c r="J186" i="28"/>
  <c r="K185" i="28"/>
  <c r="J185" i="28"/>
  <c r="K184" i="28"/>
  <c r="J184" i="28"/>
  <c r="K183" i="28"/>
  <c r="J183" i="28"/>
  <c r="K182" i="28"/>
  <c r="J182" i="28"/>
  <c r="K181" i="28"/>
  <c r="J181" i="28"/>
  <c r="K180" i="28"/>
  <c r="J180" i="28"/>
  <c r="K179" i="28"/>
  <c r="J179" i="28"/>
  <c r="K178" i="28"/>
  <c r="J178" i="28"/>
  <c r="K177" i="28"/>
  <c r="J177" i="28"/>
  <c r="K176" i="28"/>
  <c r="J176" i="28"/>
  <c r="K175" i="28"/>
  <c r="J175" i="28"/>
  <c r="K174" i="28"/>
  <c r="J174" i="28"/>
  <c r="K173" i="28"/>
  <c r="J173" i="28"/>
  <c r="K172" i="28"/>
  <c r="J172" i="28"/>
  <c r="K171" i="28"/>
  <c r="J171" i="28"/>
  <c r="K170" i="28"/>
  <c r="J170" i="28"/>
  <c r="K169" i="28"/>
  <c r="J169" i="28"/>
  <c r="K168" i="28"/>
  <c r="J168" i="28"/>
  <c r="K167" i="28"/>
  <c r="J167" i="28"/>
  <c r="K166" i="28"/>
  <c r="J166" i="28"/>
  <c r="K165" i="28"/>
  <c r="J165" i="28"/>
  <c r="K164" i="28"/>
  <c r="J164" i="28"/>
  <c r="K163" i="28"/>
  <c r="J163" i="28"/>
  <c r="K162" i="28"/>
  <c r="J162" i="28"/>
  <c r="K161" i="28"/>
  <c r="J161" i="28"/>
  <c r="K160" i="28"/>
  <c r="J160" i="28"/>
  <c r="K159" i="28"/>
  <c r="J159" i="28"/>
  <c r="K158" i="28"/>
  <c r="J158" i="28"/>
  <c r="K157" i="28"/>
  <c r="J157" i="28"/>
  <c r="K156" i="28"/>
  <c r="J156" i="28"/>
  <c r="K155" i="28"/>
  <c r="J155" i="28"/>
  <c r="K154" i="28"/>
  <c r="J154" i="28"/>
  <c r="K153" i="28"/>
  <c r="J153" i="28"/>
  <c r="K152" i="28"/>
  <c r="J152" i="28"/>
  <c r="K151" i="28"/>
  <c r="J151" i="28"/>
  <c r="K150" i="28"/>
  <c r="J150" i="28"/>
  <c r="K149" i="28"/>
  <c r="J149" i="28"/>
  <c r="K148" i="28"/>
  <c r="J148" i="28"/>
  <c r="K147" i="28"/>
  <c r="J147" i="28"/>
  <c r="K146" i="28"/>
  <c r="J146" i="28"/>
  <c r="K145" i="28"/>
  <c r="J145" i="28"/>
  <c r="K144" i="28"/>
  <c r="J144" i="28"/>
  <c r="K143" i="28"/>
  <c r="J143" i="28"/>
  <c r="K142" i="28"/>
  <c r="J142" i="28"/>
  <c r="K141" i="28"/>
  <c r="J141" i="28"/>
  <c r="K140" i="28"/>
  <c r="J140" i="28"/>
  <c r="K139" i="28"/>
  <c r="J139" i="28"/>
  <c r="K138" i="28"/>
  <c r="J138" i="28"/>
  <c r="K137" i="28"/>
  <c r="J137" i="28"/>
  <c r="K136" i="28"/>
  <c r="J136" i="28"/>
  <c r="K135" i="28"/>
  <c r="J135" i="28"/>
  <c r="K134" i="28"/>
  <c r="J134" i="28"/>
  <c r="K133" i="28"/>
  <c r="J133" i="28"/>
  <c r="K132" i="28"/>
  <c r="J132" i="28"/>
  <c r="K131" i="28"/>
  <c r="J131" i="28"/>
  <c r="K130" i="28"/>
  <c r="J130" i="28"/>
  <c r="K129" i="28"/>
  <c r="J129" i="28"/>
  <c r="K128" i="28"/>
  <c r="J128" i="28"/>
  <c r="K127" i="28"/>
  <c r="J127" i="28"/>
  <c r="K126" i="28"/>
  <c r="J126" i="28"/>
  <c r="K125" i="28"/>
  <c r="J125" i="28"/>
  <c r="K124" i="28"/>
  <c r="J124" i="28"/>
  <c r="K123" i="28"/>
  <c r="J123" i="28"/>
  <c r="K122" i="28"/>
  <c r="J122" i="28"/>
  <c r="K121" i="28"/>
  <c r="J121" i="28"/>
  <c r="K120" i="28"/>
  <c r="J120" i="28"/>
  <c r="K119" i="28"/>
  <c r="J119" i="28"/>
  <c r="K118" i="28"/>
  <c r="J118" i="28"/>
  <c r="K117" i="28"/>
  <c r="J117" i="28"/>
  <c r="K116" i="28"/>
  <c r="J116" i="28"/>
  <c r="K115" i="28"/>
  <c r="J115" i="28"/>
  <c r="K114" i="28"/>
  <c r="J114" i="28"/>
  <c r="K113" i="28"/>
  <c r="J113" i="28"/>
  <c r="K112" i="28"/>
  <c r="J112" i="28"/>
  <c r="K111" i="28"/>
  <c r="J111" i="28"/>
  <c r="K110" i="28"/>
  <c r="J110" i="28"/>
  <c r="K109" i="28"/>
  <c r="J109" i="28"/>
  <c r="K108" i="28"/>
  <c r="J108" i="28"/>
  <c r="K107" i="28"/>
  <c r="J107" i="28"/>
  <c r="K106" i="28"/>
  <c r="J106" i="28"/>
  <c r="K105" i="28"/>
  <c r="J105" i="28"/>
  <c r="K104" i="28"/>
  <c r="J104" i="28"/>
  <c r="K103" i="28"/>
  <c r="J103" i="28"/>
  <c r="K102" i="28"/>
  <c r="J102" i="28"/>
  <c r="K101" i="28"/>
  <c r="J101" i="28"/>
  <c r="K100" i="28"/>
  <c r="J100" i="28"/>
  <c r="K99" i="28"/>
  <c r="J99" i="28"/>
  <c r="K98" i="28"/>
  <c r="J98" i="28"/>
  <c r="K97" i="28"/>
  <c r="J97" i="28"/>
  <c r="K96" i="28"/>
  <c r="J96" i="28"/>
  <c r="K95" i="28"/>
  <c r="J95" i="28"/>
  <c r="K94" i="28"/>
  <c r="J94" i="28"/>
  <c r="K93" i="28"/>
  <c r="J93" i="28"/>
  <c r="K92" i="28"/>
  <c r="J92" i="28"/>
  <c r="K91" i="28"/>
  <c r="J91" i="28"/>
  <c r="K90" i="28"/>
  <c r="J90" i="28"/>
  <c r="K89" i="28"/>
  <c r="J89" i="28"/>
  <c r="K88" i="28"/>
  <c r="J88" i="28"/>
  <c r="K87" i="28"/>
  <c r="J87" i="28"/>
  <c r="K86" i="28"/>
  <c r="J86" i="28"/>
  <c r="K85" i="28"/>
  <c r="J85" i="28"/>
  <c r="K84" i="28"/>
  <c r="J84" i="28"/>
  <c r="K83" i="28"/>
  <c r="J83" i="28"/>
  <c r="K82" i="28"/>
  <c r="J82" i="28"/>
  <c r="K81" i="28"/>
  <c r="J81" i="28"/>
  <c r="K80" i="28"/>
  <c r="J80" i="28"/>
  <c r="K79" i="28"/>
  <c r="J79" i="28"/>
  <c r="K78" i="28"/>
  <c r="J78" i="28"/>
  <c r="K77" i="28"/>
  <c r="J77" i="28"/>
  <c r="K76" i="28"/>
  <c r="J76" i="28"/>
  <c r="K75" i="28"/>
  <c r="J75" i="28"/>
  <c r="K74" i="28"/>
  <c r="J74" i="28"/>
  <c r="K73" i="28"/>
  <c r="J73" i="28"/>
  <c r="K72" i="28"/>
  <c r="J72" i="28"/>
  <c r="K71" i="28"/>
  <c r="J71" i="28"/>
  <c r="K70" i="28"/>
  <c r="J70" i="28"/>
  <c r="K69" i="28"/>
  <c r="J69" i="28"/>
  <c r="K68" i="28"/>
  <c r="J68" i="28"/>
  <c r="K67" i="28"/>
  <c r="J67" i="28"/>
  <c r="K66" i="28"/>
  <c r="J66" i="28"/>
  <c r="K65" i="28"/>
  <c r="J65" i="28"/>
  <c r="K64" i="28"/>
  <c r="J64" i="28"/>
  <c r="K63" i="28"/>
  <c r="J63" i="28"/>
  <c r="K62" i="28"/>
  <c r="J62" i="28"/>
  <c r="K61" i="28"/>
  <c r="J61" i="28"/>
  <c r="K60" i="28"/>
  <c r="J60" i="28"/>
  <c r="K59" i="28"/>
  <c r="J59" i="28"/>
  <c r="K58" i="28"/>
  <c r="J58" i="28"/>
  <c r="K57" i="28"/>
  <c r="J57" i="28"/>
  <c r="K56" i="28"/>
  <c r="J56" i="28"/>
  <c r="K55" i="28"/>
  <c r="J55" i="28"/>
  <c r="K54" i="28"/>
  <c r="J54" i="28"/>
  <c r="K53" i="28"/>
  <c r="J53" i="28"/>
  <c r="K52" i="28"/>
  <c r="J52" i="28"/>
  <c r="K51" i="28"/>
  <c r="J51" i="28"/>
  <c r="K50" i="28"/>
  <c r="J50" i="28"/>
  <c r="K49" i="28"/>
  <c r="J49" i="28"/>
  <c r="K48" i="28"/>
  <c r="J48" i="28"/>
  <c r="K47" i="28"/>
  <c r="J47" i="28"/>
  <c r="K46" i="28"/>
  <c r="J46" i="28"/>
  <c r="K45" i="28"/>
  <c r="J45" i="28"/>
  <c r="K44" i="28"/>
  <c r="J44" i="28"/>
  <c r="K43" i="28"/>
  <c r="J43" i="28"/>
  <c r="K42" i="28"/>
  <c r="J42" i="28"/>
  <c r="K41" i="28"/>
  <c r="J41" i="28"/>
  <c r="K40" i="28"/>
  <c r="J40" i="28"/>
  <c r="K39" i="28"/>
  <c r="J39" i="28"/>
  <c r="K38" i="28"/>
  <c r="J38" i="28"/>
  <c r="K37" i="28"/>
  <c r="J37" i="28"/>
  <c r="K36" i="28"/>
  <c r="J36" i="28"/>
  <c r="K35"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4" i="28"/>
  <c r="K3" i="28"/>
  <c r="K264" i="17"/>
  <c r="J264" i="17"/>
  <c r="K263" i="17"/>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K117" i="17"/>
  <c r="J117" i="17"/>
  <c r="K116" i="17"/>
  <c r="J116" i="17"/>
  <c r="K115" i="17"/>
  <c r="J115" i="17"/>
  <c r="K114" i="17"/>
  <c r="J114" i="17"/>
  <c r="K113" i="17"/>
  <c r="J113" i="17"/>
  <c r="K112" i="17"/>
  <c r="J112" i="17"/>
  <c r="K111" i="17"/>
  <c r="J111" i="17"/>
  <c r="K110" i="17"/>
  <c r="J110" i="17"/>
  <c r="K109" i="17"/>
  <c r="J109" i="17"/>
  <c r="K108" i="17"/>
  <c r="J108" i="17"/>
  <c r="K107" i="17"/>
  <c r="J107" i="17"/>
  <c r="K106" i="17"/>
  <c r="J106" i="17"/>
  <c r="K105" i="17"/>
  <c r="J105" i="17"/>
  <c r="K104" i="17"/>
  <c r="J104" i="17"/>
  <c r="K103" i="17"/>
  <c r="J103" i="17"/>
  <c r="K102" i="17"/>
  <c r="J102" i="17"/>
  <c r="K101" i="17"/>
  <c r="J101" i="17"/>
  <c r="K100" i="17"/>
  <c r="J100" i="17"/>
  <c r="K99" i="17"/>
  <c r="J99" i="17"/>
  <c r="K98" i="17"/>
  <c r="J98" i="17"/>
  <c r="K97" i="17"/>
  <c r="J97" i="17"/>
  <c r="K96" i="17"/>
  <c r="J96" i="17"/>
  <c r="K95" i="17"/>
  <c r="J95" i="17"/>
  <c r="K94" i="17"/>
  <c r="J94" i="17"/>
  <c r="K93" i="17"/>
  <c r="J93" i="17"/>
  <c r="K92" i="17"/>
  <c r="J92" i="17"/>
  <c r="K91" i="17"/>
  <c r="J91" i="17"/>
  <c r="K90" i="17"/>
  <c r="J90" i="17"/>
  <c r="K89" i="17"/>
  <c r="J89" i="17"/>
  <c r="K88" i="17"/>
  <c r="J88" i="17"/>
  <c r="K87" i="17"/>
  <c r="J87" i="17"/>
  <c r="K86" i="17"/>
  <c r="J86" i="17"/>
  <c r="K85" i="17"/>
  <c r="J85" i="17"/>
  <c r="K84" i="17"/>
  <c r="J84" i="17"/>
  <c r="K83" i="17"/>
  <c r="J83" i="17"/>
  <c r="K82" i="17"/>
  <c r="J82" i="17"/>
  <c r="K81" i="17"/>
  <c r="J81" i="17"/>
  <c r="K80" i="17"/>
  <c r="J80" i="17"/>
  <c r="K79" i="17"/>
  <c r="J79" i="17"/>
  <c r="K78" i="17"/>
  <c r="J78" i="17"/>
  <c r="K77" i="17"/>
  <c r="J77" i="17"/>
  <c r="K76" i="17"/>
  <c r="J76" i="17"/>
  <c r="K75" i="17"/>
  <c r="J75" i="17"/>
  <c r="K74" i="17"/>
  <c r="J74" i="17"/>
  <c r="K73" i="17"/>
  <c r="J73" i="17"/>
  <c r="K72" i="17"/>
  <c r="J72" i="17"/>
  <c r="K71" i="17"/>
  <c r="J71" i="17"/>
  <c r="K70" i="17"/>
  <c r="J70" i="17"/>
  <c r="K69" i="17"/>
  <c r="J69" i="17"/>
  <c r="K68" i="17"/>
  <c r="J68" i="17"/>
  <c r="K67" i="17"/>
  <c r="J67" i="17"/>
  <c r="K66" i="17"/>
  <c r="J66" i="17"/>
  <c r="K65" i="17"/>
  <c r="J65" i="17"/>
  <c r="K64" i="17"/>
  <c r="J64" i="17"/>
  <c r="K63" i="17"/>
  <c r="J63" i="17"/>
  <c r="K62" i="17"/>
  <c r="J62" i="17"/>
  <c r="K61" i="17"/>
  <c r="J61" i="17"/>
  <c r="K60" i="17"/>
  <c r="J60" i="17"/>
  <c r="K59" i="17"/>
  <c r="J59" i="17"/>
  <c r="K58" i="17"/>
  <c r="J58" i="17"/>
  <c r="K57" i="17"/>
  <c r="J57" i="17"/>
  <c r="K56" i="17"/>
  <c r="J56" i="17"/>
  <c r="K55" i="17"/>
  <c r="J55" i="17"/>
  <c r="K54" i="17"/>
  <c r="J54" i="17"/>
  <c r="K53" i="17"/>
  <c r="J53" i="17"/>
  <c r="K52" i="17"/>
  <c r="J52" i="17"/>
  <c r="K51" i="17"/>
  <c r="J51" i="17"/>
  <c r="K50" i="17"/>
  <c r="J50" i="17"/>
  <c r="K49" i="17"/>
  <c r="J49"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4" i="17"/>
  <c r="K3" i="17"/>
  <c r="J5" i="26"/>
  <c r="M4" i="26"/>
  <c r="J4" i="26"/>
  <c r="M3" i="26"/>
  <c r="J3" i="26"/>
  <c r="AF5" i="15"/>
  <c r="AO4" i="15"/>
  <c r="AN4" i="15"/>
  <c r="AM4" i="15"/>
  <c r="AL4" i="15"/>
  <c r="AI4" i="15"/>
  <c r="AF4" i="15"/>
  <c r="AO3" i="15"/>
  <c r="AN3" i="15"/>
  <c r="AM3" i="15"/>
  <c r="AL3" i="15"/>
  <c r="AI3" i="15"/>
  <c r="AI5" i="15"/>
  <c r="D39" i="9"/>
  <c r="AF3" i="15"/>
  <c r="N306" i="14"/>
  <c r="M306" i="14"/>
  <c r="N305" i="14"/>
  <c r="M305" i="14"/>
  <c r="N304" i="14"/>
  <c r="M304" i="14"/>
  <c r="N303" i="14"/>
  <c r="M303" i="14"/>
  <c r="N302" i="14"/>
  <c r="M302" i="14"/>
  <c r="N301" i="14"/>
  <c r="M301" i="14"/>
  <c r="N300" i="14"/>
  <c r="M300" i="14"/>
  <c r="N299" i="14"/>
  <c r="M299" i="14"/>
  <c r="N298" i="14"/>
  <c r="M298" i="14"/>
  <c r="N297" i="14"/>
  <c r="M297" i="14"/>
  <c r="N296" i="14"/>
  <c r="M296" i="14"/>
  <c r="N295" i="14"/>
  <c r="M295" i="14"/>
  <c r="N294" i="14"/>
  <c r="M294" i="14"/>
  <c r="N293" i="14"/>
  <c r="M293" i="14"/>
  <c r="N292" i="14"/>
  <c r="M292" i="14"/>
  <c r="N291" i="14"/>
  <c r="M291" i="14"/>
  <c r="N290" i="14"/>
  <c r="M290" i="14"/>
  <c r="N289" i="14"/>
  <c r="M289" i="14"/>
  <c r="N288" i="14"/>
  <c r="M288" i="14"/>
  <c r="N287" i="14"/>
  <c r="M287" i="14"/>
  <c r="N286" i="14"/>
  <c r="M286" i="14"/>
  <c r="N285" i="14"/>
  <c r="M285" i="14"/>
  <c r="N284" i="14"/>
  <c r="M284" i="14"/>
  <c r="N283" i="14"/>
  <c r="M283" i="14"/>
  <c r="N282" i="14"/>
  <c r="M282" i="14"/>
  <c r="N281" i="14"/>
  <c r="M281" i="14"/>
  <c r="N280" i="14"/>
  <c r="M280" i="14"/>
  <c r="N279" i="14"/>
  <c r="M279" i="14"/>
  <c r="N278" i="14"/>
  <c r="M278" i="14"/>
  <c r="N277" i="14"/>
  <c r="M277" i="14"/>
  <c r="N276" i="14"/>
  <c r="M276" i="14"/>
  <c r="N275" i="14"/>
  <c r="M275" i="14"/>
  <c r="N274" i="14"/>
  <c r="M274" i="14"/>
  <c r="N273" i="14"/>
  <c r="M273" i="14"/>
  <c r="N272" i="14"/>
  <c r="M272" i="14"/>
  <c r="N271" i="14"/>
  <c r="M271" i="14"/>
  <c r="N270" i="14"/>
  <c r="M270" i="14"/>
  <c r="N269" i="14"/>
  <c r="M269" i="14"/>
  <c r="N268" i="14"/>
  <c r="M268" i="14"/>
  <c r="N267" i="14"/>
  <c r="M267" i="14"/>
  <c r="N266" i="14"/>
  <c r="M266" i="14"/>
  <c r="N265" i="14"/>
  <c r="M265" i="14"/>
  <c r="N264" i="14"/>
  <c r="M264" i="14"/>
  <c r="N263" i="14"/>
  <c r="M263" i="14"/>
  <c r="N262" i="14"/>
  <c r="M262" i="14"/>
  <c r="N261" i="14"/>
  <c r="M261" i="14"/>
  <c r="N260" i="14"/>
  <c r="M260" i="14"/>
  <c r="N259" i="14"/>
  <c r="M259" i="14"/>
  <c r="N258" i="14"/>
  <c r="M258" i="14"/>
  <c r="N257" i="14"/>
  <c r="M257" i="14"/>
  <c r="N256" i="14"/>
  <c r="M256" i="14"/>
  <c r="N255" i="14"/>
  <c r="M255" i="14"/>
  <c r="N254" i="14"/>
  <c r="M254" i="14"/>
  <c r="N253" i="14"/>
  <c r="M253" i="14"/>
  <c r="N252" i="14"/>
  <c r="M252" i="14"/>
  <c r="N251" i="14"/>
  <c r="M251" i="14"/>
  <c r="N250" i="14"/>
  <c r="M250" i="14"/>
  <c r="N249" i="14"/>
  <c r="M249" i="14"/>
  <c r="N248" i="14"/>
  <c r="M248" i="14"/>
  <c r="N247" i="14"/>
  <c r="M247" i="14"/>
  <c r="N246" i="14"/>
  <c r="M246" i="14"/>
  <c r="N245" i="14"/>
  <c r="M245" i="14"/>
  <c r="N244" i="14"/>
  <c r="M244" i="14"/>
  <c r="N243" i="14"/>
  <c r="M243" i="14"/>
  <c r="N242" i="14"/>
  <c r="M242" i="14"/>
  <c r="N241" i="14"/>
  <c r="M241" i="14"/>
  <c r="N240" i="14"/>
  <c r="M240" i="14"/>
  <c r="N239" i="14"/>
  <c r="M239" i="14"/>
  <c r="N238" i="14"/>
  <c r="M238" i="14"/>
  <c r="N237" i="14"/>
  <c r="M237" i="14"/>
  <c r="N236" i="14"/>
  <c r="M236" i="14"/>
  <c r="N235" i="14"/>
  <c r="M235" i="14"/>
  <c r="N234" i="14"/>
  <c r="M234" i="14"/>
  <c r="N233" i="14"/>
  <c r="M233" i="14"/>
  <c r="N232" i="14"/>
  <c r="M232" i="14"/>
  <c r="N231" i="14"/>
  <c r="M231" i="14"/>
  <c r="N230" i="14"/>
  <c r="M230" i="14"/>
  <c r="N229" i="14"/>
  <c r="M229" i="14"/>
  <c r="N228" i="14"/>
  <c r="M228" i="14"/>
  <c r="N227" i="14"/>
  <c r="M227" i="14"/>
  <c r="N226" i="14"/>
  <c r="M226" i="14"/>
  <c r="N225" i="14"/>
  <c r="M225" i="14"/>
  <c r="N224" i="14"/>
  <c r="M224" i="14"/>
  <c r="N223" i="14"/>
  <c r="M223" i="14"/>
  <c r="N222" i="14"/>
  <c r="M222" i="14"/>
  <c r="N221" i="14"/>
  <c r="M221" i="14"/>
  <c r="N220" i="14"/>
  <c r="M220" i="14"/>
  <c r="N219" i="14"/>
  <c r="M219" i="14"/>
  <c r="N218" i="14"/>
  <c r="M218" i="14"/>
  <c r="N217" i="14"/>
  <c r="M217" i="14"/>
  <c r="N216" i="14"/>
  <c r="M216" i="14"/>
  <c r="N215" i="14"/>
  <c r="M215" i="14"/>
  <c r="N214" i="14"/>
  <c r="M214" i="14"/>
  <c r="N213" i="14"/>
  <c r="M213" i="14"/>
  <c r="N212" i="14"/>
  <c r="M212" i="14"/>
  <c r="N211" i="14"/>
  <c r="M211" i="14"/>
  <c r="N210" i="14"/>
  <c r="M210" i="14"/>
  <c r="N209" i="14"/>
  <c r="M209" i="14"/>
  <c r="N208" i="14"/>
  <c r="M208" i="14"/>
  <c r="N207" i="14"/>
  <c r="M207" i="14"/>
  <c r="N206" i="14"/>
  <c r="M206" i="14"/>
  <c r="N205" i="14"/>
  <c r="M205" i="14"/>
  <c r="N204" i="14"/>
  <c r="M204" i="14"/>
  <c r="N203" i="14"/>
  <c r="M203" i="14"/>
  <c r="N202" i="14"/>
  <c r="M202" i="14"/>
  <c r="N201" i="14"/>
  <c r="M201" i="14"/>
  <c r="N200" i="14"/>
  <c r="M200" i="14"/>
  <c r="N199" i="14"/>
  <c r="M199" i="14"/>
  <c r="N198" i="14"/>
  <c r="M198" i="14"/>
  <c r="N197" i="14"/>
  <c r="M197" i="14"/>
  <c r="N196" i="14"/>
  <c r="M196" i="14"/>
  <c r="N195" i="14"/>
  <c r="M195" i="14"/>
  <c r="N194" i="14"/>
  <c r="M194" i="14"/>
  <c r="N193" i="14"/>
  <c r="M193" i="14"/>
  <c r="N192" i="14"/>
  <c r="M192" i="14"/>
  <c r="N191" i="14"/>
  <c r="M191" i="14"/>
  <c r="N190" i="14"/>
  <c r="M190" i="14"/>
  <c r="N189" i="14"/>
  <c r="M189" i="14"/>
  <c r="N188" i="14"/>
  <c r="M188" i="14"/>
  <c r="N187" i="14"/>
  <c r="M187" i="14"/>
  <c r="N186" i="14"/>
  <c r="M186" i="14"/>
  <c r="N185" i="14"/>
  <c r="M185" i="14"/>
  <c r="N184" i="14"/>
  <c r="M184" i="14"/>
  <c r="N183" i="14"/>
  <c r="M183" i="14"/>
  <c r="N182" i="14"/>
  <c r="M182" i="14"/>
  <c r="N181" i="14"/>
  <c r="M181" i="14"/>
  <c r="N180" i="14"/>
  <c r="M180" i="14"/>
  <c r="N179" i="14"/>
  <c r="M179" i="14"/>
  <c r="N178" i="14"/>
  <c r="M178" i="14"/>
  <c r="N177" i="14"/>
  <c r="M177" i="14"/>
  <c r="N176" i="14"/>
  <c r="M176" i="14"/>
  <c r="N175" i="14"/>
  <c r="M175" i="14"/>
  <c r="N174" i="14"/>
  <c r="M174" i="14"/>
  <c r="N173" i="14"/>
  <c r="M173" i="14"/>
  <c r="N172" i="14"/>
  <c r="M172" i="14"/>
  <c r="N171" i="14"/>
  <c r="M171" i="14"/>
  <c r="N170" i="14"/>
  <c r="M170" i="14"/>
  <c r="N169" i="14"/>
  <c r="M169" i="14"/>
  <c r="N168" i="14"/>
  <c r="M168" i="14"/>
  <c r="N167" i="14"/>
  <c r="M167" i="14"/>
  <c r="N166" i="14"/>
  <c r="M166" i="14"/>
  <c r="N165" i="14"/>
  <c r="M165" i="14"/>
  <c r="N164" i="14"/>
  <c r="M164" i="14"/>
  <c r="N163" i="14"/>
  <c r="M163" i="14"/>
  <c r="N162" i="14"/>
  <c r="M162" i="14"/>
  <c r="N161" i="14"/>
  <c r="M161" i="14"/>
  <c r="N160" i="14"/>
  <c r="M160" i="14"/>
  <c r="N159" i="14"/>
  <c r="M159" i="14"/>
  <c r="N158" i="14"/>
  <c r="M158" i="14"/>
  <c r="N157" i="14"/>
  <c r="M157" i="14"/>
  <c r="N156" i="14"/>
  <c r="M156" i="14"/>
  <c r="N155" i="14"/>
  <c r="M155" i="14"/>
  <c r="N154" i="14"/>
  <c r="M154" i="14"/>
  <c r="N153" i="14"/>
  <c r="M153" i="14"/>
  <c r="N152" i="14"/>
  <c r="M152" i="14"/>
  <c r="N151" i="14"/>
  <c r="M151" i="14"/>
  <c r="N150" i="14"/>
  <c r="M150" i="14"/>
  <c r="N149" i="14"/>
  <c r="M149" i="14"/>
  <c r="N148" i="14"/>
  <c r="M148" i="14"/>
  <c r="N147" i="14"/>
  <c r="M147" i="14"/>
  <c r="N146" i="14"/>
  <c r="M146" i="14"/>
  <c r="N145" i="14"/>
  <c r="M145" i="14"/>
  <c r="N144" i="14"/>
  <c r="M144" i="14"/>
  <c r="N143" i="14"/>
  <c r="M143" i="14"/>
  <c r="N142" i="14"/>
  <c r="M142" i="14"/>
  <c r="N141" i="14"/>
  <c r="M141" i="14"/>
  <c r="N140" i="14"/>
  <c r="M140" i="14"/>
  <c r="N139" i="14"/>
  <c r="M139" i="14"/>
  <c r="N138" i="14"/>
  <c r="M138" i="14"/>
  <c r="N137" i="14"/>
  <c r="M137" i="14"/>
  <c r="N136" i="14"/>
  <c r="M136" i="14"/>
  <c r="N135" i="14"/>
  <c r="M135" i="14"/>
  <c r="N134" i="14"/>
  <c r="M134" i="14"/>
  <c r="N133" i="14"/>
  <c r="M133" i="14"/>
  <c r="N132" i="14"/>
  <c r="M132" i="14"/>
  <c r="N131" i="14"/>
  <c r="M131" i="14"/>
  <c r="N130" i="14"/>
  <c r="M130" i="14"/>
  <c r="N129" i="14"/>
  <c r="M129" i="14"/>
  <c r="N128" i="14"/>
  <c r="M128" i="14"/>
  <c r="N127" i="14"/>
  <c r="M127" i="14"/>
  <c r="N126" i="14"/>
  <c r="M126" i="14"/>
  <c r="N125" i="14"/>
  <c r="M125" i="14"/>
  <c r="N124" i="14"/>
  <c r="M124" i="14"/>
  <c r="N123" i="14"/>
  <c r="M123" i="14"/>
  <c r="N122" i="14"/>
  <c r="M122" i="14"/>
  <c r="N121" i="14"/>
  <c r="M121" i="14"/>
  <c r="N120" i="14"/>
  <c r="M120" i="14"/>
  <c r="N119" i="14"/>
  <c r="M119" i="14"/>
  <c r="N118" i="14"/>
  <c r="M118" i="14"/>
  <c r="N117" i="14"/>
  <c r="M117" i="14"/>
  <c r="N116" i="14"/>
  <c r="M116" i="14"/>
  <c r="N115" i="14"/>
  <c r="M115" i="14"/>
  <c r="N114" i="14"/>
  <c r="M114" i="14"/>
  <c r="N113" i="14"/>
  <c r="M113" i="14"/>
  <c r="N112" i="14"/>
  <c r="M112" i="14"/>
  <c r="N111" i="14"/>
  <c r="M111" i="14"/>
  <c r="N110" i="14"/>
  <c r="M110" i="14"/>
  <c r="N109" i="14"/>
  <c r="M109" i="14"/>
  <c r="N108" i="14"/>
  <c r="M108" i="14"/>
  <c r="N107" i="14"/>
  <c r="M107" i="14"/>
  <c r="N106" i="14"/>
  <c r="M106" i="14"/>
  <c r="N105" i="14"/>
  <c r="M105" i="14"/>
  <c r="N104" i="14"/>
  <c r="M104" i="14"/>
  <c r="N103" i="14"/>
  <c r="M103" i="14"/>
  <c r="N102" i="14"/>
  <c r="M102" i="14"/>
  <c r="N101" i="14"/>
  <c r="M101" i="14"/>
  <c r="N100" i="14"/>
  <c r="M100" i="14"/>
  <c r="N99" i="14"/>
  <c r="M99" i="14"/>
  <c r="N98" i="14"/>
  <c r="M98" i="14"/>
  <c r="N97" i="14"/>
  <c r="M97" i="14"/>
  <c r="N96" i="14"/>
  <c r="M96" i="14"/>
  <c r="N95" i="14"/>
  <c r="M95" i="14"/>
  <c r="N94" i="14"/>
  <c r="M94" i="14"/>
  <c r="N93" i="14"/>
  <c r="M93" i="14"/>
  <c r="N92" i="14"/>
  <c r="M92" i="14"/>
  <c r="N91" i="14"/>
  <c r="M91" i="14"/>
  <c r="N90" i="14"/>
  <c r="M90" i="14"/>
  <c r="N89" i="14"/>
  <c r="M89" i="14"/>
  <c r="N88" i="14"/>
  <c r="M88" i="14"/>
  <c r="N87" i="14"/>
  <c r="M87" i="14"/>
  <c r="N86" i="14"/>
  <c r="M86" i="14"/>
  <c r="N85" i="14"/>
  <c r="M85" i="14"/>
  <c r="N84" i="14"/>
  <c r="M84" i="14"/>
  <c r="N83" i="14"/>
  <c r="M83" i="14"/>
  <c r="N82" i="14"/>
  <c r="M82" i="14"/>
  <c r="N81" i="14"/>
  <c r="M81" i="14"/>
  <c r="N80" i="14"/>
  <c r="M80" i="14"/>
  <c r="N79" i="14"/>
  <c r="M79" i="14"/>
  <c r="N78" i="14"/>
  <c r="M78" i="14"/>
  <c r="N77" i="14"/>
  <c r="M77" i="14"/>
  <c r="N76" i="14"/>
  <c r="M76" i="14"/>
  <c r="N75" i="14"/>
  <c r="M75" i="14"/>
  <c r="N74" i="14"/>
  <c r="M74" i="14"/>
  <c r="N73" i="14"/>
  <c r="M73" i="14"/>
  <c r="N72" i="14"/>
  <c r="M72" i="14"/>
  <c r="N71" i="14"/>
  <c r="M71" i="14"/>
  <c r="N70" i="14"/>
  <c r="M70" i="14"/>
  <c r="N69" i="14"/>
  <c r="M69" i="14"/>
  <c r="N68" i="14"/>
  <c r="M68" i="14"/>
  <c r="N67" i="14"/>
  <c r="M67" i="14"/>
  <c r="N66" i="14"/>
  <c r="M66" i="14"/>
  <c r="N65" i="14"/>
  <c r="M65" i="14"/>
  <c r="N64" i="14"/>
  <c r="M64" i="14"/>
  <c r="N63" i="14"/>
  <c r="M63" i="14"/>
  <c r="N62" i="14"/>
  <c r="M62" i="14"/>
  <c r="N61" i="14"/>
  <c r="M61" i="14"/>
  <c r="N60" i="14"/>
  <c r="M60" i="14"/>
  <c r="N59" i="14"/>
  <c r="M59" i="14"/>
  <c r="N58" i="14"/>
  <c r="M58" i="14"/>
  <c r="N57" i="14"/>
  <c r="M57" i="14"/>
  <c r="N56" i="14"/>
  <c r="M56" i="14"/>
  <c r="N55" i="14"/>
  <c r="M55" i="14"/>
  <c r="N54" i="14"/>
  <c r="M54" i="14"/>
  <c r="N53" i="14"/>
  <c r="M53" i="14"/>
  <c r="N52" i="14"/>
  <c r="M52" i="14"/>
  <c r="N51" i="14"/>
  <c r="M51" i="14"/>
  <c r="N50" i="14"/>
  <c r="M50" i="14"/>
  <c r="N49" i="14"/>
  <c r="M49" i="14"/>
  <c r="N48" i="14"/>
  <c r="M48" i="14"/>
  <c r="N47" i="14"/>
  <c r="M47" i="14"/>
  <c r="N46" i="14"/>
  <c r="M46" i="14"/>
  <c r="N45" i="14"/>
  <c r="M45" i="14"/>
  <c r="N44" i="14"/>
  <c r="M44" i="14"/>
  <c r="N43" i="14"/>
  <c r="M43" i="14"/>
  <c r="N42" i="14"/>
  <c r="M42" i="14"/>
  <c r="N41" i="14"/>
  <c r="M41" i="14"/>
  <c r="N40" i="14"/>
  <c r="M40" i="14"/>
  <c r="N39" i="14"/>
  <c r="M39" i="14"/>
  <c r="N38" i="14"/>
  <c r="M38" i="14"/>
  <c r="N37" i="14"/>
  <c r="M37" i="14"/>
  <c r="N36" i="14"/>
  <c r="M36" i="14"/>
  <c r="N35" i="14"/>
  <c r="M35" i="14"/>
  <c r="N34" i="14"/>
  <c r="M34" i="14"/>
  <c r="N33" i="14"/>
  <c r="M33" i="14"/>
  <c r="N32" i="14"/>
  <c r="M32" i="14"/>
  <c r="N31" i="14"/>
  <c r="M31" i="14"/>
  <c r="N30" i="14"/>
  <c r="M30" i="14"/>
  <c r="N29" i="14"/>
  <c r="M29" i="14"/>
  <c r="N28" i="14"/>
  <c r="M28" i="14"/>
  <c r="N27" i="14"/>
  <c r="M27" i="14"/>
  <c r="N26" i="14"/>
  <c r="M26" i="14"/>
  <c r="N25" i="14"/>
  <c r="M25" i="14"/>
  <c r="N24" i="14"/>
  <c r="M24" i="14"/>
  <c r="N23" i="14"/>
  <c r="M23" i="14"/>
  <c r="N22" i="14"/>
  <c r="M22" i="14"/>
  <c r="N21" i="14"/>
  <c r="M21" i="14"/>
  <c r="N20" i="14"/>
  <c r="M20" i="14"/>
  <c r="N19" i="14"/>
  <c r="M19" i="14"/>
  <c r="N18" i="14"/>
  <c r="M18" i="14"/>
  <c r="N17" i="14"/>
  <c r="M17" i="14"/>
  <c r="N16" i="14"/>
  <c r="M16" i="14"/>
  <c r="N15" i="14"/>
  <c r="M15" i="14"/>
  <c r="N14" i="14"/>
  <c r="M14" i="14"/>
  <c r="N13" i="14"/>
  <c r="M13" i="14"/>
  <c r="N12" i="14"/>
  <c r="M12" i="14"/>
  <c r="N11" i="14"/>
  <c r="M11" i="14"/>
  <c r="K5" i="14"/>
  <c r="N4" i="14"/>
  <c r="K4" i="14"/>
  <c r="N3" i="14"/>
  <c r="K3" i="14"/>
  <c r="N147" i="13"/>
  <c r="M147" i="13"/>
  <c r="N146" i="13"/>
  <c r="M146" i="13"/>
  <c r="N145" i="13"/>
  <c r="M145" i="13"/>
  <c r="N144" i="13"/>
  <c r="M144" i="13"/>
  <c r="N143" i="13"/>
  <c r="M143" i="13"/>
  <c r="N142" i="13"/>
  <c r="M142" i="13"/>
  <c r="N141" i="13"/>
  <c r="M141" i="13"/>
  <c r="N140" i="13"/>
  <c r="M140" i="13"/>
  <c r="N139" i="13"/>
  <c r="M139" i="13"/>
  <c r="N138" i="13"/>
  <c r="M138" i="13"/>
  <c r="N137" i="13"/>
  <c r="M137" i="13"/>
  <c r="N136" i="13"/>
  <c r="M136" i="13"/>
  <c r="N135" i="13"/>
  <c r="M135" i="13"/>
  <c r="N134" i="13"/>
  <c r="M134" i="13"/>
  <c r="N133" i="13"/>
  <c r="M133" i="13"/>
  <c r="N132" i="13"/>
  <c r="M132" i="13"/>
  <c r="N131" i="13"/>
  <c r="M131" i="13"/>
  <c r="N130" i="13"/>
  <c r="M130" i="13"/>
  <c r="N129" i="13"/>
  <c r="M129" i="13"/>
  <c r="N128" i="13"/>
  <c r="M128" i="13"/>
  <c r="N127" i="13"/>
  <c r="M127" i="13"/>
  <c r="N126" i="13"/>
  <c r="M126" i="13"/>
  <c r="N125" i="13"/>
  <c r="M125" i="13"/>
  <c r="N124" i="13"/>
  <c r="M124" i="13"/>
  <c r="N123" i="13"/>
  <c r="M123" i="13"/>
  <c r="N122" i="13"/>
  <c r="M122" i="13"/>
  <c r="N121" i="13"/>
  <c r="M121" i="13"/>
  <c r="N120" i="13"/>
  <c r="M120" i="13"/>
  <c r="N119" i="13"/>
  <c r="M119" i="13"/>
  <c r="N118" i="13"/>
  <c r="M118" i="13"/>
  <c r="N117" i="13"/>
  <c r="M117" i="13"/>
  <c r="N116" i="13"/>
  <c r="M116" i="13"/>
  <c r="N115" i="13"/>
  <c r="M115" i="13"/>
  <c r="N114" i="13"/>
  <c r="M114" i="13"/>
  <c r="N113" i="13"/>
  <c r="M113" i="13"/>
  <c r="N112" i="13"/>
  <c r="M112"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94" i="13"/>
  <c r="M94" i="13"/>
  <c r="N93" i="13"/>
  <c r="M93" i="13"/>
  <c r="N92" i="13"/>
  <c r="M92" i="13"/>
  <c r="N91" i="13"/>
  <c r="M91" i="13"/>
  <c r="N90" i="13"/>
  <c r="M90" i="13"/>
  <c r="N89" i="13"/>
  <c r="M89" i="13"/>
  <c r="N88" i="13"/>
  <c r="M88" i="13"/>
  <c r="N87" i="13"/>
  <c r="M87" i="13"/>
  <c r="N86" i="13"/>
  <c r="M86" i="13"/>
  <c r="N85" i="13"/>
  <c r="M85" i="13"/>
  <c r="N84" i="13"/>
  <c r="M84" i="13"/>
  <c r="N83" i="13"/>
  <c r="M83" i="13"/>
  <c r="N82" i="13"/>
  <c r="M82" i="13"/>
  <c r="N81" i="13"/>
  <c r="M81" i="13"/>
  <c r="N80" i="13"/>
  <c r="M80" i="13"/>
  <c r="N79" i="13"/>
  <c r="M79" i="13"/>
  <c r="N78" i="13"/>
  <c r="M78" i="13"/>
  <c r="N77" i="13"/>
  <c r="M77" i="13"/>
  <c r="N76" i="13"/>
  <c r="M76" i="13"/>
  <c r="N75" i="13"/>
  <c r="M75" i="13"/>
  <c r="N74" i="13"/>
  <c r="M74" i="13"/>
  <c r="N73" i="13"/>
  <c r="M73" i="13"/>
  <c r="N72" i="13"/>
  <c r="M72" i="13"/>
  <c r="N71" i="13"/>
  <c r="M71" i="13"/>
  <c r="N70" i="13"/>
  <c r="M70" i="13"/>
  <c r="N69" i="13"/>
  <c r="M69" i="13"/>
  <c r="N68" i="13"/>
  <c r="M68" i="13"/>
  <c r="N67" i="13"/>
  <c r="M67" i="13"/>
  <c r="N66" i="13"/>
  <c r="M66" i="13"/>
  <c r="N65" i="13"/>
  <c r="M65" i="13"/>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K5" i="13"/>
  <c r="N4" i="13"/>
  <c r="K4" i="13"/>
  <c r="N3" i="13"/>
  <c r="K3" i="13"/>
  <c r="N387" i="12"/>
  <c r="M387" i="12"/>
  <c r="N386" i="12"/>
  <c r="M386" i="12"/>
  <c r="N385" i="12"/>
  <c r="M385" i="12"/>
  <c r="N384" i="12"/>
  <c r="M384" i="12"/>
  <c r="N383" i="12"/>
  <c r="M383" i="12"/>
  <c r="N382" i="12"/>
  <c r="M382" i="12"/>
  <c r="N381" i="12"/>
  <c r="M381" i="12"/>
  <c r="N380" i="12"/>
  <c r="M380" i="12"/>
  <c r="N379" i="12"/>
  <c r="M379" i="12"/>
  <c r="N378" i="12"/>
  <c r="M378" i="12"/>
  <c r="N377" i="12"/>
  <c r="M377" i="12"/>
  <c r="N376" i="12"/>
  <c r="M376" i="12"/>
  <c r="N375" i="12"/>
  <c r="M375" i="12"/>
  <c r="N374" i="12"/>
  <c r="M374" i="12"/>
  <c r="N373" i="12"/>
  <c r="M373" i="12"/>
  <c r="N372" i="12"/>
  <c r="M372" i="12"/>
  <c r="N371" i="12"/>
  <c r="M371" i="12"/>
  <c r="N370" i="12"/>
  <c r="M370" i="12"/>
  <c r="N369" i="12"/>
  <c r="M369" i="12"/>
  <c r="N368" i="12"/>
  <c r="M368" i="12"/>
  <c r="N367" i="12"/>
  <c r="M367" i="12"/>
  <c r="N366" i="12"/>
  <c r="M366" i="12"/>
  <c r="N365" i="12"/>
  <c r="M365" i="12"/>
  <c r="N364" i="12"/>
  <c r="M364" i="12"/>
  <c r="N363" i="12"/>
  <c r="M363" i="12"/>
  <c r="N362" i="12"/>
  <c r="M362" i="12"/>
  <c r="N361" i="12"/>
  <c r="M361" i="12"/>
  <c r="N360" i="12"/>
  <c r="M360" i="12"/>
  <c r="N359" i="12"/>
  <c r="M359" i="12"/>
  <c r="N358" i="12"/>
  <c r="M358" i="12"/>
  <c r="N357" i="12"/>
  <c r="M357" i="12"/>
  <c r="N356" i="12"/>
  <c r="M356" i="12"/>
  <c r="N355" i="12"/>
  <c r="M355" i="12"/>
  <c r="N354" i="12"/>
  <c r="M354" i="12"/>
  <c r="N353" i="12"/>
  <c r="M353" i="12"/>
  <c r="N352" i="12"/>
  <c r="M352" i="12"/>
  <c r="N351" i="12"/>
  <c r="M351" i="12"/>
  <c r="N350" i="12"/>
  <c r="M350" i="12"/>
  <c r="N349" i="12"/>
  <c r="M349" i="12"/>
  <c r="N348" i="12"/>
  <c r="M348" i="12"/>
  <c r="N347" i="12"/>
  <c r="M347" i="12"/>
  <c r="N346" i="12"/>
  <c r="M346" i="12"/>
  <c r="N345" i="12"/>
  <c r="M345" i="12"/>
  <c r="N344" i="12"/>
  <c r="M344" i="12"/>
  <c r="N343" i="12"/>
  <c r="M343" i="12"/>
  <c r="N342" i="12"/>
  <c r="M342" i="12"/>
  <c r="N341" i="12"/>
  <c r="M341" i="12"/>
  <c r="N340" i="12"/>
  <c r="M340" i="12"/>
  <c r="N339" i="12"/>
  <c r="M339" i="12"/>
  <c r="N338" i="12"/>
  <c r="M338" i="12"/>
  <c r="N337" i="12"/>
  <c r="M337" i="12"/>
  <c r="N336" i="12"/>
  <c r="M336" i="12"/>
  <c r="N335" i="12"/>
  <c r="M335" i="12"/>
  <c r="N334" i="12"/>
  <c r="M334" i="12"/>
  <c r="N333" i="12"/>
  <c r="M333" i="12"/>
  <c r="N332" i="12"/>
  <c r="M332" i="12"/>
  <c r="N331" i="12"/>
  <c r="M331" i="12"/>
  <c r="N330" i="12"/>
  <c r="M330" i="12"/>
  <c r="N329" i="12"/>
  <c r="M329" i="12"/>
  <c r="N328" i="12"/>
  <c r="M328" i="12"/>
  <c r="N327" i="12"/>
  <c r="M327" i="12"/>
  <c r="N326" i="12"/>
  <c r="M326" i="12"/>
  <c r="N325" i="12"/>
  <c r="M325" i="12"/>
  <c r="N324" i="12"/>
  <c r="M324" i="12"/>
  <c r="N323" i="12"/>
  <c r="M323" i="12"/>
  <c r="N322" i="12"/>
  <c r="M322" i="12"/>
  <c r="N321" i="12"/>
  <c r="M321" i="12"/>
  <c r="N320" i="12"/>
  <c r="M320" i="12"/>
  <c r="N319" i="12"/>
  <c r="M319" i="12"/>
  <c r="N318" i="12"/>
  <c r="M318" i="12"/>
  <c r="N317" i="12"/>
  <c r="M317" i="12"/>
  <c r="N316" i="12"/>
  <c r="M316" i="12"/>
  <c r="N315" i="12"/>
  <c r="M315" i="12"/>
  <c r="N314" i="12"/>
  <c r="M314" i="12"/>
  <c r="N313" i="12"/>
  <c r="M313" i="12"/>
  <c r="N312" i="12"/>
  <c r="M312" i="12"/>
  <c r="N311" i="12"/>
  <c r="M311" i="12"/>
  <c r="N310" i="12"/>
  <c r="M310" i="12"/>
  <c r="N309" i="12"/>
  <c r="M309" i="12"/>
  <c r="N308" i="12"/>
  <c r="M308" i="12"/>
  <c r="N307" i="12"/>
  <c r="M307" i="12"/>
  <c r="N306" i="12"/>
  <c r="M306" i="12"/>
  <c r="N305" i="12"/>
  <c r="M305" i="12"/>
  <c r="N304" i="12"/>
  <c r="M304" i="12"/>
  <c r="N303" i="12"/>
  <c r="M303" i="12"/>
  <c r="N302" i="12"/>
  <c r="M302" i="12"/>
  <c r="N301" i="12"/>
  <c r="M301" i="12"/>
  <c r="N300" i="12"/>
  <c r="M300" i="12"/>
  <c r="N299" i="12"/>
  <c r="M299" i="12"/>
  <c r="N298" i="12"/>
  <c r="M298" i="12"/>
  <c r="N297" i="12"/>
  <c r="M297" i="12"/>
  <c r="N296" i="12"/>
  <c r="M296" i="12"/>
  <c r="N295" i="12"/>
  <c r="M295" i="12"/>
  <c r="N294" i="12"/>
  <c r="M294" i="12"/>
  <c r="N293" i="12"/>
  <c r="M293" i="12"/>
  <c r="N292" i="12"/>
  <c r="M292" i="12"/>
  <c r="N291" i="12"/>
  <c r="M291" i="12"/>
  <c r="N290" i="12"/>
  <c r="M290" i="12"/>
  <c r="N289" i="12"/>
  <c r="M289" i="12"/>
  <c r="N288" i="12"/>
  <c r="M288" i="12"/>
  <c r="N287" i="12"/>
  <c r="M287" i="12"/>
  <c r="N286" i="12"/>
  <c r="M286" i="12"/>
  <c r="N285" i="12"/>
  <c r="M285" i="12"/>
  <c r="N284" i="12"/>
  <c r="M284" i="12"/>
  <c r="N283" i="12"/>
  <c r="M283" i="12"/>
  <c r="N282" i="12"/>
  <c r="M282" i="12"/>
  <c r="N281" i="12"/>
  <c r="M281" i="12"/>
  <c r="N280" i="12"/>
  <c r="M280" i="12"/>
  <c r="N279" i="12"/>
  <c r="M279" i="12"/>
  <c r="N278" i="12"/>
  <c r="M278" i="12"/>
  <c r="N277" i="12"/>
  <c r="M277" i="12"/>
  <c r="N276" i="12"/>
  <c r="M276" i="12"/>
  <c r="N275" i="12"/>
  <c r="M275" i="12"/>
  <c r="N274" i="12"/>
  <c r="M274" i="12"/>
  <c r="N273" i="12"/>
  <c r="M273" i="12"/>
  <c r="N272" i="12"/>
  <c r="M272" i="12"/>
  <c r="N271" i="12"/>
  <c r="M271" i="12"/>
  <c r="N270" i="12"/>
  <c r="M270" i="12"/>
  <c r="N269" i="12"/>
  <c r="M269" i="12"/>
  <c r="N268" i="12"/>
  <c r="M268" i="12"/>
  <c r="N267" i="12"/>
  <c r="M267" i="12"/>
  <c r="N266" i="12"/>
  <c r="M266" i="12"/>
  <c r="N265" i="12"/>
  <c r="M265" i="12"/>
  <c r="N264" i="12"/>
  <c r="M264" i="12"/>
  <c r="N263" i="12"/>
  <c r="M263" i="12"/>
  <c r="N262" i="12"/>
  <c r="M262" i="12"/>
  <c r="N261" i="12"/>
  <c r="M261" i="12"/>
  <c r="N260" i="12"/>
  <c r="M260" i="12"/>
  <c r="N259" i="12"/>
  <c r="M259" i="12"/>
  <c r="N258" i="12"/>
  <c r="M258" i="12"/>
  <c r="N257" i="12"/>
  <c r="M257" i="12"/>
  <c r="N256" i="12"/>
  <c r="M256" i="12"/>
  <c r="N255" i="12"/>
  <c r="M255" i="12"/>
  <c r="N254" i="12"/>
  <c r="M254" i="12"/>
  <c r="N253" i="12"/>
  <c r="M253" i="12"/>
  <c r="N252" i="12"/>
  <c r="M252" i="12"/>
  <c r="N251" i="12"/>
  <c r="M251" i="12"/>
  <c r="N250" i="12"/>
  <c r="M250" i="12"/>
  <c r="N249" i="12"/>
  <c r="M249" i="12"/>
  <c r="N248" i="12"/>
  <c r="M248" i="12"/>
  <c r="N247" i="12"/>
  <c r="M247" i="12"/>
  <c r="N246" i="12"/>
  <c r="M246" i="12"/>
  <c r="N245" i="12"/>
  <c r="M245" i="12"/>
  <c r="N244" i="12"/>
  <c r="M244" i="12"/>
  <c r="N243" i="12"/>
  <c r="M243" i="12"/>
  <c r="N242" i="12"/>
  <c r="M242" i="12"/>
  <c r="N241" i="12"/>
  <c r="M241" i="12"/>
  <c r="N240" i="12"/>
  <c r="M240" i="12"/>
  <c r="N239" i="12"/>
  <c r="M239" i="12"/>
  <c r="N238" i="12"/>
  <c r="M238" i="12"/>
  <c r="N237" i="12"/>
  <c r="M237" i="12"/>
  <c r="N236" i="12"/>
  <c r="M236" i="12"/>
  <c r="N235" i="12"/>
  <c r="M235" i="12"/>
  <c r="N234" i="12"/>
  <c r="M234" i="12"/>
  <c r="N233" i="12"/>
  <c r="M233" i="12"/>
  <c r="N232" i="12"/>
  <c r="M232" i="12"/>
  <c r="N231" i="12"/>
  <c r="M231" i="12"/>
  <c r="N230" i="12"/>
  <c r="M230" i="12"/>
  <c r="N229" i="12"/>
  <c r="M229" i="12"/>
  <c r="N228" i="12"/>
  <c r="M228" i="12"/>
  <c r="N227" i="12"/>
  <c r="M227" i="12"/>
  <c r="N226" i="12"/>
  <c r="M226" i="12"/>
  <c r="N225" i="12"/>
  <c r="M225" i="12"/>
  <c r="N224" i="12"/>
  <c r="M224" i="12"/>
  <c r="N223" i="12"/>
  <c r="M223" i="12"/>
  <c r="N222" i="12"/>
  <c r="M222" i="12"/>
  <c r="N221" i="12"/>
  <c r="M221" i="12"/>
  <c r="N220" i="12"/>
  <c r="M220" i="12"/>
  <c r="N219" i="12"/>
  <c r="M219" i="12"/>
  <c r="N218" i="12"/>
  <c r="M218" i="12"/>
  <c r="N217" i="12"/>
  <c r="M217" i="12"/>
  <c r="N216" i="12"/>
  <c r="M216" i="12"/>
  <c r="N215" i="12"/>
  <c r="M215" i="12"/>
  <c r="N214" i="12"/>
  <c r="M214" i="12"/>
  <c r="N213" i="12"/>
  <c r="M213" i="12"/>
  <c r="N212" i="12"/>
  <c r="M212" i="12"/>
  <c r="N211" i="12"/>
  <c r="M211" i="12"/>
  <c r="N210" i="12"/>
  <c r="M210" i="12"/>
  <c r="N209" i="12"/>
  <c r="M209" i="12"/>
  <c r="N208" i="12"/>
  <c r="M208" i="12"/>
  <c r="N207" i="12"/>
  <c r="M207" i="12"/>
  <c r="N206" i="12"/>
  <c r="M206" i="12"/>
  <c r="N205" i="12"/>
  <c r="M205" i="12"/>
  <c r="N204" i="12"/>
  <c r="M204" i="12"/>
  <c r="N203" i="12"/>
  <c r="M203" i="12"/>
  <c r="N202" i="12"/>
  <c r="M202" i="12"/>
  <c r="N201" i="12"/>
  <c r="M201" i="12"/>
  <c r="N200" i="12"/>
  <c r="M200" i="12"/>
  <c r="N199" i="12"/>
  <c r="M199" i="12"/>
  <c r="N198" i="12"/>
  <c r="M198" i="12"/>
  <c r="N197" i="12"/>
  <c r="M197" i="12"/>
  <c r="N196" i="12"/>
  <c r="M196" i="12"/>
  <c r="N195" i="12"/>
  <c r="M195" i="12"/>
  <c r="N194" i="12"/>
  <c r="M194" i="12"/>
  <c r="N193" i="12"/>
  <c r="M193" i="12"/>
  <c r="N192" i="12"/>
  <c r="M192" i="12"/>
  <c r="N191" i="12"/>
  <c r="M191" i="12"/>
  <c r="N190" i="12"/>
  <c r="M190" i="12"/>
  <c r="N189" i="12"/>
  <c r="M189" i="12"/>
  <c r="N188" i="12"/>
  <c r="M188" i="12"/>
  <c r="N187" i="12"/>
  <c r="M187" i="12"/>
  <c r="N186" i="12"/>
  <c r="M186" i="12"/>
  <c r="N185" i="12"/>
  <c r="M185" i="12"/>
  <c r="N184" i="12"/>
  <c r="M184" i="12"/>
  <c r="N183" i="12"/>
  <c r="M183" i="12"/>
  <c r="N182" i="12"/>
  <c r="M182" i="12"/>
  <c r="N181" i="12"/>
  <c r="M181" i="12"/>
  <c r="N180" i="12"/>
  <c r="M180" i="12"/>
  <c r="N179" i="12"/>
  <c r="M179" i="12"/>
  <c r="N178" i="12"/>
  <c r="M178" i="12"/>
  <c r="N177" i="12"/>
  <c r="M177" i="12"/>
  <c r="N176" i="12"/>
  <c r="M176" i="12"/>
  <c r="N175" i="12"/>
  <c r="M175" i="12"/>
  <c r="N174" i="12"/>
  <c r="M174" i="12"/>
  <c r="N173" i="12"/>
  <c r="M173" i="12"/>
  <c r="N172" i="12"/>
  <c r="M172" i="12"/>
  <c r="N171" i="12"/>
  <c r="M171" i="12"/>
  <c r="N170" i="12"/>
  <c r="M170" i="12"/>
  <c r="N169" i="12"/>
  <c r="M169" i="12"/>
  <c r="N168" i="12"/>
  <c r="M168" i="12"/>
  <c r="N167" i="12"/>
  <c r="M167"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41" i="12"/>
  <c r="M141" i="12"/>
  <c r="N140" i="12"/>
  <c r="M140" i="12"/>
  <c r="N139" i="12"/>
  <c r="M139" i="12"/>
  <c r="N138" i="12"/>
  <c r="M138" i="12"/>
  <c r="N137" i="12"/>
  <c r="M137" i="12"/>
  <c r="N136" i="12"/>
  <c r="M136" i="12"/>
  <c r="N135" i="12"/>
  <c r="M135" i="12"/>
  <c r="N134" i="12"/>
  <c r="M134" i="12"/>
  <c r="N133" i="12"/>
  <c r="M133" i="12"/>
  <c r="N132" i="12"/>
  <c r="M132"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6" i="12"/>
  <c r="M66" i="12"/>
  <c r="N65" i="12"/>
  <c r="M65" i="12"/>
  <c r="N64" i="12"/>
  <c r="M64"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43" i="12"/>
  <c r="M43" i="12"/>
  <c r="N42" i="12"/>
  <c r="M42" i="12"/>
  <c r="N41" i="12"/>
  <c r="M41" i="12"/>
  <c r="N40" i="12"/>
  <c r="M40" i="12"/>
  <c r="N39" i="12"/>
  <c r="M39" i="12"/>
  <c r="N38" i="12"/>
  <c r="M38" i="12"/>
  <c r="N37" i="12"/>
  <c r="M37" i="12"/>
  <c r="N36" i="12"/>
  <c r="M36" i="12"/>
  <c r="N35" i="12"/>
  <c r="M35" i="12"/>
  <c r="N34" i="12"/>
  <c r="M34" i="12"/>
  <c r="N33" i="12"/>
  <c r="M33" i="12"/>
  <c r="N32" i="12"/>
  <c r="M32" i="12"/>
  <c r="N31" i="12"/>
  <c r="M31" i="12"/>
  <c r="N30" i="12"/>
  <c r="M30" i="12"/>
  <c r="N29" i="12"/>
  <c r="M29" i="12"/>
  <c r="N28" i="12"/>
  <c r="M28" i="12"/>
  <c r="N27" i="12"/>
  <c r="M27"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12" i="12"/>
  <c r="M12" i="12"/>
  <c r="N11" i="12"/>
  <c r="M11" i="12"/>
  <c r="K5" i="12"/>
  <c r="N4" i="12"/>
  <c r="K4" i="12"/>
  <c r="N3" i="12"/>
  <c r="K3" i="12"/>
  <c r="S4" i="11"/>
  <c r="R3" i="11"/>
  <c r="N3" i="11"/>
  <c r="N4" i="11"/>
  <c r="N5" i="11"/>
  <c r="K5" i="11"/>
  <c r="K4" i="11"/>
  <c r="T3" i="11"/>
  <c r="S3" i="11"/>
  <c r="Q3" i="11"/>
  <c r="K3" i="11"/>
  <c r="D33" i="9"/>
  <c r="H27" i="9"/>
  <c r="G27" i="9"/>
  <c r="F27" i="9"/>
  <c r="E27" i="9"/>
  <c r="D27" i="9"/>
  <c r="H26" i="9"/>
  <c r="G26" i="9"/>
  <c r="F26" i="9"/>
  <c r="E26" i="9"/>
  <c r="D26" i="9"/>
  <c r="H22" i="9"/>
  <c r="G22" i="9"/>
  <c r="F22" i="9"/>
  <c r="E22" i="9"/>
  <c r="D22" i="9"/>
  <c r="N4" i="24"/>
  <c r="K5" i="24"/>
  <c r="Q4" i="24"/>
  <c r="P3" i="24"/>
  <c r="P4" i="24"/>
  <c r="O3" i="24"/>
  <c r="Q3" i="24"/>
  <c r="O3" i="29"/>
  <c r="P5" i="29"/>
  <c r="R5" i="29"/>
  <c r="O4" i="29"/>
  <c r="S5" i="29"/>
  <c r="N4" i="29"/>
  <c r="P3" i="25"/>
  <c r="P4" i="25"/>
  <c r="Q4" i="25"/>
  <c r="Q5" i="25"/>
  <c r="R3" i="25"/>
  <c r="R4" i="25"/>
  <c r="S3" i="25"/>
  <c r="S5" i="25"/>
  <c r="M5" i="22"/>
  <c r="Q4" i="22"/>
  <c r="Q3" i="22"/>
  <c r="O4" i="24"/>
  <c r="N3" i="24"/>
  <c r="P3" i="22"/>
  <c r="R3" i="22"/>
  <c r="S3" i="22"/>
  <c r="S5" i="22"/>
  <c r="P4" i="22"/>
  <c r="R4" i="22"/>
  <c r="Q5" i="29"/>
  <c r="N3" i="29"/>
  <c r="I23" i="9"/>
  <c r="I24" i="9"/>
  <c r="I25" i="9"/>
  <c r="I22" i="9"/>
  <c r="F28" i="9"/>
  <c r="G28" i="9"/>
  <c r="H28" i="9"/>
  <c r="I26" i="9"/>
  <c r="E28" i="9"/>
  <c r="I27" i="9"/>
  <c r="D28" i="9"/>
  <c r="AO5" i="15"/>
  <c r="I39" i="9"/>
  <c r="AN5" i="15"/>
  <c r="H39" i="9"/>
  <c r="AK4" i="15"/>
  <c r="S5" i="11"/>
  <c r="H33" i="9"/>
  <c r="T4" i="11"/>
  <c r="T5" i="11"/>
  <c r="I33" i="9"/>
  <c r="Q4" i="11"/>
  <c r="R4" i="11"/>
  <c r="R5" i="11"/>
  <c r="G33" i="9"/>
  <c r="P3" i="11"/>
  <c r="L33" i="9"/>
  <c r="O3" i="11"/>
  <c r="T3" i="12"/>
  <c r="T4" i="12"/>
  <c r="T5" i="12"/>
  <c r="I34" i="9"/>
  <c r="S3" i="12"/>
  <c r="R3" i="12"/>
  <c r="R4" i="12"/>
  <c r="R5" i="12"/>
  <c r="G34" i="9"/>
  <c r="Q4" i="12"/>
  <c r="Q3" i="12"/>
  <c r="S4" i="12"/>
  <c r="S5" i="12"/>
  <c r="H34" i="9"/>
  <c r="S4" i="13"/>
  <c r="N5" i="13"/>
  <c r="D35" i="9"/>
  <c r="R3" i="13"/>
  <c r="Q4" i="13"/>
  <c r="S3" i="13"/>
  <c r="Q3" i="13"/>
  <c r="T3" i="13"/>
  <c r="T4" i="13"/>
  <c r="R4" i="13"/>
  <c r="S3" i="14"/>
  <c r="N5" i="14"/>
  <c r="D36" i="9"/>
  <c r="D47" i="9" s="1"/>
  <c r="R3" i="14"/>
  <c r="T3" i="14"/>
  <c r="Q3" i="14"/>
  <c r="S4" i="14"/>
  <c r="R4" i="14"/>
  <c r="T4" i="14"/>
  <c r="Q4" i="14"/>
  <c r="AM5" i="15"/>
  <c r="G39" i="9"/>
  <c r="AK3" i="15"/>
  <c r="AL5" i="15"/>
  <c r="F39" i="9"/>
  <c r="AJ3" i="15"/>
  <c r="AJ4" i="15"/>
  <c r="L39" i="9"/>
  <c r="M39" i="9"/>
  <c r="S3" i="26"/>
  <c r="M5" i="26"/>
  <c r="D40" i="9"/>
  <c r="Q3" i="26"/>
  <c r="P3" i="26"/>
  <c r="Q4" i="26"/>
  <c r="P4" i="26"/>
  <c r="S4" i="26"/>
  <c r="R3" i="26"/>
  <c r="R4" i="26"/>
  <c r="P4" i="28"/>
  <c r="K5" i="28"/>
  <c r="Q3" i="28"/>
  <c r="N4" i="28"/>
  <c r="P3" i="28"/>
  <c r="P5" i="28"/>
  <c r="Q4" i="28"/>
  <c r="N3" i="28"/>
  <c r="O3" i="28"/>
  <c r="O4" i="28"/>
  <c r="K5" i="17"/>
  <c r="D41" i="9"/>
  <c r="P3" i="17"/>
  <c r="N4" i="17"/>
  <c r="O3" i="17"/>
  <c r="Q3" i="17"/>
  <c r="O4" i="17"/>
  <c r="N3" i="17"/>
  <c r="Q4" i="17"/>
  <c r="N5" i="12"/>
  <c r="D34" i="9"/>
  <c r="P4" i="17"/>
  <c r="Q5" i="24"/>
  <c r="N5" i="24"/>
  <c r="P5" i="24"/>
  <c r="O5" i="24"/>
  <c r="O5" i="29"/>
  <c r="N5" i="29"/>
  <c r="S5" i="13"/>
  <c r="H35" i="9"/>
  <c r="R5" i="25"/>
  <c r="N4" i="25"/>
  <c r="O4" i="25"/>
  <c r="N3" i="25"/>
  <c r="P5" i="25"/>
  <c r="O3" i="25"/>
  <c r="O5" i="25"/>
  <c r="Q5" i="22"/>
  <c r="M4" i="24"/>
  <c r="M3" i="24"/>
  <c r="M5" i="24"/>
  <c r="L3" i="24"/>
  <c r="L4" i="24"/>
  <c r="R5" i="22"/>
  <c r="N3" i="22"/>
  <c r="P5" i="22"/>
  <c r="O3" i="22"/>
  <c r="O4" i="22"/>
  <c r="N4" i="22"/>
  <c r="AK5" i="15"/>
  <c r="I20" i="9"/>
  <c r="I28" i="9"/>
  <c r="P4" i="11"/>
  <c r="P5" i="11"/>
  <c r="O4" i="11"/>
  <c r="O5" i="11"/>
  <c r="M33" i="9"/>
  <c r="Q5" i="11"/>
  <c r="F33" i="9"/>
  <c r="E33" i="9"/>
  <c r="O3" i="12"/>
  <c r="M34" i="9"/>
  <c r="P4" i="12"/>
  <c r="O4" i="12"/>
  <c r="O5" i="12"/>
  <c r="L34" i="9"/>
  <c r="P3" i="12"/>
  <c r="Q5" i="12"/>
  <c r="F34" i="9"/>
  <c r="E34" i="9"/>
  <c r="M35" i="9"/>
  <c r="T5" i="13"/>
  <c r="I35" i="9"/>
  <c r="Q5" i="13"/>
  <c r="F35" i="9"/>
  <c r="P3" i="13"/>
  <c r="O3" i="13"/>
  <c r="R5" i="13"/>
  <c r="G35" i="9"/>
  <c r="O4" i="13"/>
  <c r="P4" i="13"/>
  <c r="L35" i="9"/>
  <c r="S5" i="14"/>
  <c r="H36" i="9"/>
  <c r="O3" i="14"/>
  <c r="L36" i="9"/>
  <c r="T5" i="14"/>
  <c r="I36" i="9"/>
  <c r="P3" i="14"/>
  <c r="R5" i="14"/>
  <c r="G36" i="9"/>
  <c r="G47" i="9" s="1"/>
  <c r="O4" i="14"/>
  <c r="M36" i="9"/>
  <c r="P4" i="14"/>
  <c r="Q5" i="14"/>
  <c r="F36" i="9"/>
  <c r="E39" i="9"/>
  <c r="AJ5" i="15"/>
  <c r="S5" i="26"/>
  <c r="I40" i="9"/>
  <c r="P5" i="26"/>
  <c r="F40" i="9"/>
  <c r="Q5" i="26"/>
  <c r="G40" i="9"/>
  <c r="O4" i="26"/>
  <c r="R5" i="26"/>
  <c r="H40" i="9"/>
  <c r="N4" i="26"/>
  <c r="N3" i="26"/>
  <c r="N5" i="26"/>
  <c r="O3" i="26"/>
  <c r="Q5" i="28"/>
  <c r="N5" i="28"/>
  <c r="O5" i="28"/>
  <c r="L3" i="28"/>
  <c r="M3" i="28"/>
  <c r="M4" i="28"/>
  <c r="L4" i="28"/>
  <c r="L5" i="28"/>
  <c r="P5" i="17"/>
  <c r="H41" i="9"/>
  <c r="M3" i="17"/>
  <c r="Q5" i="17"/>
  <c r="I41" i="9"/>
  <c r="O5" i="17"/>
  <c r="G41" i="9"/>
  <c r="L3" i="17"/>
  <c r="N5" i="17"/>
  <c r="F41" i="9"/>
  <c r="M4" i="17"/>
  <c r="L4" i="17"/>
  <c r="L5" i="24"/>
  <c r="P5" i="12"/>
  <c r="N5" i="25"/>
  <c r="N5" i="22"/>
  <c r="O5" i="22"/>
  <c r="M47" i="9"/>
  <c r="O5" i="13"/>
  <c r="P5" i="13"/>
  <c r="E35" i="9"/>
  <c r="L47" i="9"/>
  <c r="P5" i="14"/>
  <c r="E36" i="9"/>
  <c r="O5" i="14"/>
  <c r="I47" i="9"/>
  <c r="E40" i="9"/>
  <c r="O5" i="26"/>
  <c r="H47" i="9"/>
  <c r="M5" i="28"/>
  <c r="M5" i="17"/>
  <c r="E41" i="9"/>
  <c r="L5" i="17"/>
  <c r="F47" i="9"/>
  <c r="E47" i="9"/>
</calcChain>
</file>

<file path=xl/comments1.xml><?xml version="1.0" encoding="utf-8"?>
<comments xmlns="http://schemas.openxmlformats.org/spreadsheetml/2006/main">
  <authors>
    <author/>
  </authors>
  <commentList>
    <comment ref="G5" authorId="0" shapeId="0">
      <text>
        <r>
          <rPr>
            <sz val="11"/>
            <color rgb="FF000000"/>
            <rFont val="Malgun Gothic"/>
            <family val="3"/>
            <charset val="129"/>
          </rPr>
          <t>QA:
전 버전의 잔존이슈는 0차로 작성
해당 버전의 이전 차수 경우 해당 차수로 작성</t>
        </r>
      </text>
    </comment>
  </commentList>
</comments>
</file>

<file path=xl/comments2.xml><?xml version="1.0" encoding="utf-8"?>
<comments xmlns="http://schemas.openxmlformats.org/spreadsheetml/2006/main">
  <authors>
    <author>kei</author>
  </authors>
  <commentList>
    <comment ref="C130" authorId="0" shapeId="0">
      <text>
        <r>
          <rPr>
            <b/>
            <sz val="9"/>
            <color indexed="81"/>
            <rFont val="Tahoma"/>
            <family val="2"/>
          </rPr>
          <t>kei: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comments4.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sharedStrings.xml><?xml version="1.0" encoding="utf-8"?>
<sst xmlns="http://schemas.openxmlformats.org/spreadsheetml/2006/main" count="27617" uniqueCount="6828">
  <si>
    <t>1. Test Overview</t>
  </si>
  <si>
    <t>Application</t>
  </si>
  <si>
    <t>Device</t>
  </si>
  <si>
    <t>Server</t>
  </si>
  <si>
    <t>Version</t>
  </si>
  <si>
    <t>주요 이슈사항</t>
  </si>
  <si>
    <t>Reporter</t>
  </si>
  <si>
    <t>Test Result</t>
  </si>
  <si>
    <t>2. Test Data</t>
  </si>
  <si>
    <t>Test Period</t>
  </si>
  <si>
    <t>Tester</t>
  </si>
  <si>
    <t xml:space="preserve">* 테스트 결과 History </t>
  </si>
  <si>
    <t>결함조치율:</t>
  </si>
  <si>
    <t>Defect &amp; Issue</t>
  </si>
  <si>
    <t>Blocker</t>
  </si>
  <si>
    <t>Critical</t>
  </si>
  <si>
    <t>Major</t>
  </si>
  <si>
    <t>Minor</t>
  </si>
  <si>
    <t>Trivial</t>
  </si>
  <si>
    <t>Total</t>
  </si>
  <si>
    <t>이전버전 발생결함</t>
  </si>
  <si>
    <t>해당버전 발생결함</t>
  </si>
  <si>
    <t>전 차수 잔존결함</t>
  </si>
  <si>
    <t>해당 차수 발생결함</t>
  </si>
  <si>
    <t>처리된 이슈</t>
  </si>
  <si>
    <t>SPEC처리된 이슈</t>
  </si>
  <si>
    <t>Remaining Defect</t>
  </si>
  <si>
    <t>* 테스트 결과 상세 내용</t>
  </si>
  <si>
    <t>테스트 명</t>
  </si>
  <si>
    <t>AOS</t>
  </si>
  <si>
    <t>IOS</t>
  </si>
  <si>
    <t>테스트 항목</t>
  </si>
  <si>
    <t>총 TC수</t>
  </si>
  <si>
    <t>Pass Rate</t>
  </si>
  <si>
    <t>Pass</t>
  </si>
  <si>
    <t>Fail</t>
  </si>
  <si>
    <t>N/T</t>
  </si>
  <si>
    <t>N/A</t>
  </si>
  <si>
    <t>진행율</t>
  </si>
  <si>
    <t>NT만 제외</t>
  </si>
  <si>
    <t>실행</t>
  </si>
  <si>
    <t>홈</t>
  </si>
  <si>
    <t>메뉴</t>
  </si>
  <si>
    <t>PUSH</t>
  </si>
  <si>
    <t>CP기능</t>
  </si>
  <si>
    <t>NUGU call</t>
  </si>
  <si>
    <t>3. Summary</t>
  </si>
  <si>
    <t xml:space="preserve">  1. 테스트 범위</t>
  </si>
  <si>
    <t xml:space="preserve">  2. 테스트 기간 중 발견된 Defect/Issue</t>
  </si>
  <si>
    <t xml:space="preserve">  3. Test Note</t>
  </si>
  <si>
    <t xml:space="preserve">  4. 주요 NA, NT 사유</t>
  </si>
  <si>
    <t>Defect List</t>
  </si>
  <si>
    <t>PMS ID</t>
  </si>
  <si>
    <t>Deffect/Issue</t>
  </si>
  <si>
    <t>담당자</t>
  </si>
  <si>
    <t>결함 우선순위</t>
  </si>
  <si>
    <t>발생차수</t>
  </si>
  <si>
    <t>수정된 차수</t>
  </si>
  <si>
    <t>수정상태</t>
  </si>
  <si>
    <t>문제 발생 TC</t>
  </si>
  <si>
    <t>NOK</t>
  </si>
  <si>
    <t>SPEC</t>
  </si>
  <si>
    <t>Close</t>
    <phoneticPr fontId="10" type="noConversion"/>
  </si>
  <si>
    <t>NUGU APP 기본 Test Case</t>
  </si>
  <si>
    <t>OS</t>
  </si>
  <si>
    <t>총 TC 수</t>
  </si>
  <si>
    <t>Run Rate</t>
  </si>
  <si>
    <t>Android</t>
  </si>
  <si>
    <t>&lt; 실행 &gt;</t>
  </si>
  <si>
    <t>iOS</t>
  </si>
  <si>
    <t>최종 결과</t>
  </si>
  <si>
    <t>TC ID</t>
  </si>
  <si>
    <t>Dep 1</t>
  </si>
  <si>
    <t>Dep 2</t>
  </si>
  <si>
    <t>Dep 3</t>
  </si>
  <si>
    <t>Pre</t>
  </si>
  <si>
    <t>Step</t>
  </si>
  <si>
    <t>Expect</t>
  </si>
  <si>
    <t>중요도</t>
  </si>
  <si>
    <t>Comment</t>
  </si>
  <si>
    <t>PMS</t>
  </si>
  <si>
    <t>IOS 모델</t>
  </si>
  <si>
    <t>Test version</t>
  </si>
  <si>
    <t>결과</t>
  </si>
  <si>
    <t>실행_001</t>
  </si>
  <si>
    <t>앱 시작</t>
  </si>
  <si>
    <t>로고</t>
  </si>
  <si>
    <t>0. 간편 로그인 계정 X
1. 앱 실행 &gt; 로고 노출 중 BG
2. FG 전환</t>
  </si>
  <si>
    <t>2. (최초 1회) Intro 화면 진입
- (최초 1회 외) 로그인 페이지 진입</t>
  </si>
  <si>
    <t>상</t>
  </si>
  <si>
    <t>실행_002</t>
  </si>
  <si>
    <t>전면
팝업</t>
  </si>
  <si>
    <t>텍스트형</t>
  </si>
  <si>
    <t>0. 이벤트/공지사항 있음
1. 앱 실행
2. 내용 아래로 스크롤
3. [자세히 보기]</t>
  </si>
  <si>
    <t>2. 하단 버튼 고정 및 내용 스크롤됨
3. 팝업 닫히고, 지정된 페이지로 이동</t>
  </si>
  <si>
    <t>하</t>
  </si>
  <si>
    <t>실행_003</t>
  </si>
  <si>
    <t>0. 이벤트/공지사항 있음
1. 앱 실행
2. [닫기] / [자세히 보기] 선택
3. 로그아웃 &gt; 재로그인</t>
  </si>
  <si>
    <t>실행_004</t>
  </si>
  <si>
    <t>INTRO</t>
  </si>
  <si>
    <t>로그인 진입</t>
  </si>
  <si>
    <t>0. 간편 로그인 계정 X
1. 앱 실행
2. [T아이디 로그인 &gt;] 선택</t>
  </si>
  <si>
    <t>2. 로그인 페이지 진입</t>
  </si>
  <si>
    <t>실행_005</t>
  </si>
  <si>
    <t>0. 간편 로그인 계정 X
1. 앱 실행 &gt; [T아이디 로그인 &gt;] 선택
2. BACK 키</t>
  </si>
  <si>
    <t>2. Intro 화면 진입</t>
  </si>
  <si>
    <t>중</t>
  </si>
  <si>
    <t>실행_006</t>
  </si>
  <si>
    <t>마이그레이션</t>
  </si>
  <si>
    <t>0. 이전 버전 설치된 상태
1-1. 자동 로그인 N
1-2. 자동 로그인 Y
2. NUGU APP 업데이트 &gt; 앱 실행</t>
  </si>
  <si>
    <t>1-1 &gt; 2. Intro 화면 진입
1-2 &gt; 2. Home 화면 진입</t>
  </si>
  <si>
    <t>마켓 배포 후 확인 가능</t>
  </si>
  <si>
    <t>실행_007</t>
  </si>
  <si>
    <t>로그인
회원 정보</t>
  </si>
  <si>
    <t>T아이디 가입</t>
  </si>
  <si>
    <t>진입</t>
  </si>
  <si>
    <t>0. 간편 로그인 계정 X
1. 앱 실행 &gt; [T아이디 가입하기]</t>
  </si>
  <si>
    <t>1. 가입 약관 동의 페이지 이동</t>
  </si>
  <si>
    <t>실행_008</t>
  </si>
  <si>
    <t>커멘트로
반영 확인 필요</t>
  </si>
  <si>
    <t>0. 간편 로그인 계정 X
1. 앱 실행 &gt; [T아이디 가입하기] &gt; [&lt;]</t>
  </si>
  <si>
    <t>1. Intro 화면 이동</t>
  </si>
  <si>
    <t>실행_009</t>
  </si>
  <si>
    <t>소셜계정</t>
  </si>
  <si>
    <t>0. 간편 로그인 계정 X
1. 앱 실행 &gt; [T아이디 가입하기] &gt; 약관동의
2. 이메일 주소로 가입 &gt; 소셜계정 선택</t>
  </si>
  <si>
    <t>2. 소셜 계정으로 가입 (페이스북, 카카오, 네이버, 구글)
AOS : 위 4개 
IOS : 구글 제외 3개</t>
  </si>
  <si>
    <t>아이디 찾기</t>
  </si>
  <si>
    <t>0. 간편 로그인 계정 X
1. [아이디 찾기]</t>
  </si>
  <si>
    <t>1. '내국인/Non-Korean' 별 아이디 찾기 진입
- 내국인 4, 외국인 6개 인증 리스트 노출
2. 내국인: 본인 명의 휴대폰 인증 &gt; 인증번호 요청&gt; 인증 번호 SMS 정상 수신</t>
  </si>
  <si>
    <t>실행_011</t>
  </si>
  <si>
    <t>비밀번호 
찾기</t>
  </si>
  <si>
    <t>0. 간편 로그인 계정 X
1. [비밀번호 찾기]</t>
  </si>
  <si>
    <t>1. 비밀번호 찾기 페이지 진입</t>
  </si>
  <si>
    <t>실행_012</t>
  </si>
  <si>
    <t>수동 로그인</t>
  </si>
  <si>
    <t>T아이디
로그인</t>
  </si>
  <si>
    <t>정상
로그인</t>
  </si>
  <si>
    <t>0. 간편 로그인 계정 X
1. 유효 ID, 유효 PW 입력
2. [로그인]</t>
  </si>
  <si>
    <t>2. 로그인되어 홈 진입</t>
  </si>
  <si>
    <t>실행_013</t>
  </si>
  <si>
    <t>id/pw 
불일치</t>
  </si>
  <si>
    <t>0. 간편 로그인 계정 X
1. 유효 ID, 잘못된 PW 입력
2. [로그인]</t>
  </si>
  <si>
    <t>2. '아이디 또는 비밀번호를 정확하게 입력해주세요. (10회 이상 실패하면 비밀번호를 다시 설정하셔야 합니다.)' 
문구 노출</t>
  </si>
  <si>
    <t>실행_014</t>
  </si>
  <si>
    <t>본인 명의
휴대폰 로그인</t>
  </si>
  <si>
    <t>번호/pw 
불일치</t>
  </si>
  <si>
    <t>0. 간편 로그인 계정 X
1. [본인 명의 휴대폰 로그인]
2. 유효 번호, 잘못된 PW 입력
3. [로그인]</t>
  </si>
  <si>
    <t>3. '아이디 또는 비밀번호를 정확하게 입력해주세요. (10회 이상 실패하면 비밀번호를 다시 설정하셔야 합니다.)' 
문구 노출</t>
  </si>
  <si>
    <t>실행_015</t>
  </si>
  <si>
    <t>3. 로그인되어 홈 진입</t>
  </si>
  <si>
    <t>실행_016</t>
  </si>
  <si>
    <t>간편 로그인</t>
  </si>
  <si>
    <t>간편 로그인
저장</t>
  </si>
  <si>
    <t>자동로그인
체크 시
저장됨</t>
  </si>
  <si>
    <t>0. 자동로그인 체크 해제 후 로그인
1. 앱 실행 &gt; 로그아웃</t>
  </si>
  <si>
    <t>1. T아이디 로그인 페이지 진입
- 계정 저장되지 않음</t>
  </si>
  <si>
    <t>실행_017</t>
  </si>
  <si>
    <t>본인 확인된
계정</t>
  </si>
  <si>
    <t>0. 본인인증 계정 '자동로그인'체크 후 로그인
1. 앱 실행 &gt; 로그아웃</t>
  </si>
  <si>
    <t>1. T아이디 로그인 페이지 진입
- '본인 확인된 T아이디'로 계정 저장됨</t>
  </si>
  <si>
    <t>실행_018</t>
  </si>
  <si>
    <t>최대개수 제한 없음</t>
  </si>
  <si>
    <t>1. 앱 실행 &gt; 로그아웃
2. [다른 T아이디로 로그인]</t>
  </si>
  <si>
    <t>1. 정상 로그인 됨</t>
  </si>
  <si>
    <t>실행_019</t>
  </si>
  <si>
    <t>1. 앱 실행 &gt; 로그아웃
2. [다른 T아이디로 로그인]
3. 저장된 계정 1개 삭제</t>
  </si>
  <si>
    <t>3. [로그인] 활성화
- 저장된 계정 삭제됨</t>
  </si>
  <si>
    <t>실행_020</t>
  </si>
  <si>
    <t>간편 로그인
선택</t>
  </si>
  <si>
    <t>기존 연결된
디바이스 O</t>
  </si>
  <si>
    <t>0. 기존 연결된 디바이스 있는 계정A
1. 앱 실행 &gt; 로그아웃
2. 자동로그인 저장된 계정A 선택</t>
  </si>
  <si>
    <t>기존 연결된
디바이스 X</t>
  </si>
  <si>
    <t>0. 기존 연결된 디바이스 없는 계정B
1. 앱 실행 &gt; 로그아웃
2. 자동로그인 저장된 계정B 선택</t>
  </si>
  <si>
    <t>2. 로그인되어 홈 진입
3. 디바이스 연결 유도 디바이스 메시지 노출</t>
  </si>
  <si>
    <t>예외 상황</t>
  </si>
  <si>
    <t>네트워크</t>
  </si>
  <si>
    <t>약전계</t>
  </si>
  <si>
    <t>실행_023</t>
  </si>
  <si>
    <t>테더링</t>
  </si>
  <si>
    <t>0. 단말A 테더링으로 Wi-Fi 접속 상태
1. 앱 실행
2. 단말A 테더링 종료(네트워크 Off)
3. [재시도(AOS), 다시 시도하기(iOS)]</t>
  </si>
  <si>
    <t>실행_024</t>
  </si>
  <si>
    <t>Wi-Fi Off
LTE Off</t>
  </si>
  <si>
    <t>실행_025</t>
  </si>
  <si>
    <t>서비스 점검</t>
  </si>
  <si>
    <t>점검중</t>
  </si>
  <si>
    <t>0. 서버 점검중
1. 앱 실행
2. [확인]</t>
  </si>
  <si>
    <t>서버 점검중 상태 확인 불가</t>
  </si>
  <si>
    <t>실행_026</t>
  </si>
  <si>
    <t>서비스 버전</t>
  </si>
  <si>
    <t>최신 버전X</t>
  </si>
  <si>
    <t>선택 업데이트</t>
  </si>
  <si>
    <t>0. 구버전 설치 상태
1. 앱 실행
2-1. (선택 업데이트) 다음에
2-2. (선택 업데이트) 업데이트</t>
  </si>
  <si>
    <t>&lt; 연결 &gt;</t>
  </si>
  <si>
    <t>연결_001</t>
  </si>
  <si>
    <t>디바이스
연결</t>
  </si>
  <si>
    <t>진입 방법</t>
  </si>
  <si>
    <t>로그인 X</t>
  </si>
  <si>
    <t>0. 연결된 디바이스 없음
1. 앱 실행 &gt; 로그인 완료</t>
  </si>
  <si>
    <t>1. NUGU 홈 화면 진입
* 로그인 직후 NUGU 연결하기 진입 플로우 제외</t>
  </si>
  <si>
    <t>0. 연결된 디바이스 없음
1. 홈 카드 - [지금 설정하기]
2. [NUGU 연결]</t>
  </si>
  <si>
    <t>1. 디바이스 설정 페이지 진입
2. NUGU 연결하기 페이지 진입</t>
  </si>
  <si>
    <t>연결_003</t>
  </si>
  <si>
    <t>0. 연결된 디바이스 있음
1. 홈 플로팅 - 펼침
2. [ + 디바이스 추가]</t>
  </si>
  <si>
    <t>2. NUGU 연결하기 페이지 진입</t>
  </si>
  <si>
    <t>연결_004</t>
  </si>
  <si>
    <t>1. 메뉴 &gt; 설정 &gt; 디바이스 설정
2. [+ 새 디바이스 추가하기]</t>
  </si>
  <si>
    <t>연결_005</t>
  </si>
  <si>
    <t>1. 홈 &gt; 디바이스 메시지 '연결을 기다리는 NUGU 디바이스가 있어요.'</t>
  </si>
  <si>
    <t>연결_006</t>
  </si>
  <si>
    <t>디바이스
연결 완료</t>
  </si>
  <si>
    <t>튜토리얼</t>
  </si>
  <si>
    <t>1. (최초 1회만) 튜토리얼 실행됨</t>
  </si>
  <si>
    <t>연결_007</t>
  </si>
  <si>
    <t>2. 3번째 튜토리얼 페이지 닫히고 홈으로 이동</t>
  </si>
  <si>
    <t>연결_008</t>
  </si>
  <si>
    <t>2. 마지막 페이지 하단에 [HOME] 노출
3. 홈으로 이동</t>
  </si>
  <si>
    <t>연결_009</t>
  </si>
  <si>
    <t>NUGU 연결</t>
  </si>
  <si>
    <t>디바이스
상태</t>
  </si>
  <si>
    <t>UI확인</t>
  </si>
  <si>
    <t>1. NUGU 연결하기 &gt; [NUGU]</t>
  </si>
  <si>
    <t>1. 디바이스 연결 준비 상태 유도 페이지 진입
- '디바이스 전원을 켜고 녹색 불빛을 확인해주세요.' 연결 준비 유도 문구
- NUGU 디바이스 이미지 노출</t>
  </si>
  <si>
    <t>연결_010</t>
  </si>
  <si>
    <t>BACK</t>
  </si>
  <si>
    <t>1. NUGU 연결하기 &gt; [NUGU]
2. [&lt;] or 단말 Back키(Only A)</t>
  </si>
  <si>
    <t>도움말</t>
  </si>
  <si>
    <t>1. NUGU 연결하기 &gt; [NUGU]
2. [! 불빛이 들어오지 않나요?]</t>
  </si>
  <si>
    <t>2. 디바이스 연결 준비 상태 안내 메시지 진입
- '음소거 버튼을 길게 눌러 연결 준비 상태로 변경해주세요.' 문구 노출
- NUGU 디바이스 이미지 노출</t>
  </si>
  <si>
    <t>위치 접근
권한</t>
  </si>
  <si>
    <t>UI 확인</t>
  </si>
  <si>
    <t>1. NUGU 연결하기 &gt; [NUGU]
2. [다음 &gt;]</t>
  </si>
  <si>
    <t>연결_013</t>
  </si>
  <si>
    <t>1. NUGU 연결하기 &gt; [NUGU]
2. [다음 &gt;]
3. [&lt;] or 단말 Back키(Only A)</t>
  </si>
  <si>
    <t>3. 디바이스 상태 확인 페이지 진입</t>
  </si>
  <si>
    <t>연결_014</t>
  </si>
  <si>
    <t>위치 허용 X
GPS Off</t>
  </si>
  <si>
    <t>1. NUGU 연결하기 &gt; [NUGU]
2. [다음 &gt;]
3. [위치 정보 접근 허용]</t>
  </si>
  <si>
    <t>연결_015</t>
  </si>
  <si>
    <t>Only A</t>
  </si>
  <si>
    <t>1. NUGU 연결하기 &gt; [NUGU]
2. [다음 &gt;]
3. [위치 정보 접근 허용] &gt; [거부]</t>
  </si>
  <si>
    <t>3. 팝업 닫힘, 위치 사용 설정 페이지 유지</t>
  </si>
  <si>
    <t>연결_016</t>
  </si>
  <si>
    <t>1. NUGU 연결하기 &gt; [NUGU]
2. [다음 &gt;]
3. [위치 정보 접근 허용] &gt; [허용]</t>
  </si>
  <si>
    <t>연결_017</t>
  </si>
  <si>
    <t>1. NUGU 연결하기 &gt; [NUGU]
2. [다음 &gt;] &gt; [위치 정보 접근 허용] &gt; [허용]
3. [취소]</t>
  </si>
  <si>
    <t>연결_018</t>
  </si>
  <si>
    <t>Only I</t>
  </si>
  <si>
    <t>1. NUGU 연결하기 &gt; [NUGU]
2. [다음 &gt;] &gt; [위치 정보 접근 허용] &gt; [허용]
3. [설정하러 가기]</t>
  </si>
  <si>
    <t>3. 단말 설정 - 연결 - 위치 화면 이동</t>
  </si>
  <si>
    <t>연결_019</t>
  </si>
  <si>
    <t>위치 허용
GPS Off</t>
  </si>
  <si>
    <t>연결_020</t>
  </si>
  <si>
    <t>연결_021</t>
  </si>
  <si>
    <t>1. NUGU 연결하기 &gt; [NUGU]
2. [다음 &gt;] &gt; [위치 정보 접근 허용]
3. [설정하러 가기]</t>
  </si>
  <si>
    <t>연결_022</t>
  </si>
  <si>
    <t>위치 허용 X
GPS On</t>
  </si>
  <si>
    <t>3. 하단에 [위치 정보 접근 허용&gt;]버튼 노출</t>
  </si>
  <si>
    <t>연결_023</t>
  </si>
  <si>
    <t>연결_024</t>
  </si>
  <si>
    <t>3. 디바이스 선택 페이지 진입</t>
  </si>
  <si>
    <t>위치 허용
GPS On</t>
  </si>
  <si>
    <t>2. 디바이스 선택 페이지 진입</t>
  </si>
  <si>
    <t>연결_026</t>
  </si>
  <si>
    <t>디바이스
등록</t>
  </si>
  <si>
    <t>연결_027</t>
  </si>
  <si>
    <t>1. NUGU 연결하기 &gt; [NUGU] &gt; [다음 &gt;]
2. [&lt;] or 단말 Back 키(Only A)</t>
  </si>
  <si>
    <t>2. 디바이스 상태 확인 페이지 진입</t>
  </si>
  <si>
    <t>연결_028</t>
  </si>
  <si>
    <t>준비상태</t>
  </si>
  <si>
    <t>연결_029</t>
  </si>
  <si>
    <t>잘못된
번호 입력</t>
  </si>
  <si>
    <t>1. NUGU 연결하기 &gt; [NUGU] &gt; [다음 &gt;]
2. (입력 없이) &gt; [다음]</t>
  </si>
  <si>
    <t>2. '디바이스 등록 번호가 올바르지 않습니다. 등록번호를 다시 확인해주세요.' 팝업</t>
  </si>
  <si>
    <t>연결_030</t>
  </si>
  <si>
    <t>1. NUGU 연결하기 &gt; [NUGU] &gt; [다음 &gt;]
2. 번호: 잘못된 임의값 입력 &gt; [다음]</t>
  </si>
  <si>
    <t>정상
번호 입력</t>
  </si>
  <si>
    <t>1. NUGU 연결하기 &gt; [NUGU] &gt; [다음 &gt;]
2. 유효한 번호 입력 &gt; [다음]</t>
  </si>
  <si>
    <t>연결_032</t>
  </si>
  <si>
    <t>디바이스
선택</t>
  </si>
  <si>
    <t>0. Wi-Fi Off
1. NUGU 연결하기 &gt; [NUGU] &gt; [다음 &gt;]
2. 유효한 번호 입력 &gt; [다음]</t>
  </si>
  <si>
    <t>2. NUGU 연결하기 페이지 진입
- Wi-Fi 네트워크에 스마트폰을 연결해주세요.</t>
  </si>
  <si>
    <t>연결_033</t>
  </si>
  <si>
    <t>0. Wi-Fi Off
1. NUGU 연결하기 &gt; [NUGU] &gt; [다음 &gt;]
2. 유효한 번호 입력 &gt; [다음]
3. [&lt;]</t>
  </si>
  <si>
    <t>3. 디바이스 등록 페이지 진입</t>
  </si>
  <si>
    <t>연결_034</t>
  </si>
  <si>
    <t>단말 Wi-Fi
Interaction</t>
  </si>
  <si>
    <t>0. Wi-Fi Off
1. NUGU 연결하기 &gt; [NUGU] &gt; [다음 &gt;]
2. 유효한 번호 입력 &gt; [다음 &gt;]
3. [다음 &gt;]</t>
  </si>
  <si>
    <t>연결_035</t>
  </si>
  <si>
    <t>0. Wi-Fi On
1. NUGU 연결하기 &gt; [NUGU] &gt; [다음 &gt;]
2. 유효한 번호 입력 &gt; [다음]
3. 유효 비밀번호 입력 &gt; [확인]
4. [다음 &gt;]</t>
  </si>
  <si>
    <t>4. 'NUGU 디바이스를 연결하기 위해 스마트폰의 '설정&gt;Wi-Fi'에서 NUGU_XXXXXX를 선택해주세요. 설정 변경 후 NUGU 앱으로 돌아오시면 다음 단계 진행이 가능합니다.' [확인] 팝업 노출</t>
  </si>
  <si>
    <t>연결_036</t>
  </si>
  <si>
    <t>0. Wi-Fi On
1. NUGU 연결하기 &gt; [NUGU] &gt; [다음 &gt;]
2. 유효한 번호 입력 &gt; [다음]
3. 유효 비밀번호 입력 &gt; [확인]
4. [다음 &gt;]
5. [확인]</t>
  </si>
  <si>
    <t>5. 팝업 닫힘, Wi-Fi 수동 변경 화면 유지</t>
  </si>
  <si>
    <t>연결_037</t>
  </si>
  <si>
    <t>0. Wi-Fi On
1. NUGU 연결하기 &gt; [NUGU] &gt; [다음 &gt;]
2. 유효한 번호 입력 &gt; [다음 &gt;]
3. 유효 비밀번호 입력 &gt; [다음 &gt;]
4. 단말 Wi-Fi 디바이스명으로 변경 &gt; [다음 &gt;]</t>
  </si>
  <si>
    <t>4. Wi-Fi 연결 페이지 진입
- (Wi-Fi 비밀번호 정상 확인되어) 연결 완료 페이지 진입</t>
  </si>
  <si>
    <t>연결_038</t>
  </si>
  <si>
    <t>0. Wi-Fi On
1. NUGU 연결하기 &gt; [NUGU] &gt; [다음 &gt;]
2. 유효한 번호 입력 &gt; [다음 &gt;]
3. 유효 비밀번호 입력 &gt; [다음 &gt;]
4. 단말 Wi-Fi 디바이스명으로 변경 &gt; [다음 &gt;]
5. [시작하기]</t>
  </si>
  <si>
    <t>연결_039</t>
  </si>
  <si>
    <t>2. 디바이스 선택 페이지 진입
- '연결할 디바이스를 선택해주세요.'</t>
  </si>
  <si>
    <t>연결_040</t>
  </si>
  <si>
    <t>연결_041</t>
  </si>
  <si>
    <t>2. 디바이스 연결 준비 상태 안내 메시지 진입
- '음소거 버튼을 길게 눌러 연결 준비 상태로 변경해주세요.'</t>
  </si>
  <si>
    <t>검색 중</t>
  </si>
  <si>
    <t>1. NUGU 연결하기 &gt; [NUGU]
2. [다음 &gt;] &gt; 대기</t>
  </si>
  <si>
    <t>2. (검색 진행 중) '디바이스 검색 중'상태 노출</t>
  </si>
  <si>
    <t>연결_043</t>
  </si>
  <si>
    <t>자동 네트워크
전환</t>
  </si>
  <si>
    <t>0. 자동 네트워크 전환 On
1. NUGU 연결하기 &gt; [NUGU]
2. [다음 &gt;] &gt; 디바이스 리스트 상단 확인</t>
  </si>
  <si>
    <t>연결_044</t>
  </si>
  <si>
    <t>검색 실패</t>
  </si>
  <si>
    <t>0. 주변에 연결 가능 NU100 없음
1. NUGU 연결하기 &gt; [NUGU]
2. [다음 &gt;] &gt; 10초 대기</t>
  </si>
  <si>
    <t>2. '연결 가능한 디바이스를 찾지 못했습니다. ~~ 녹색 불빛이 들어옵니다.', [디바이스 재검색]' 노출</t>
  </si>
  <si>
    <t>연결_045</t>
  </si>
  <si>
    <t>재검색</t>
  </si>
  <si>
    <t>0. 주변 연결 가능 NU100 있음
1. NUGU 연결하기 &gt; [NUGU]
2. [다음 &gt;] &gt; 5초 대기</t>
  </si>
  <si>
    <t>2. 로딩중 프로그레스바 노출
- [디바이스 재검색] 미노출</t>
  </si>
  <si>
    <t>연결_046</t>
  </si>
  <si>
    <t>0. 주변 연결 가능 NU100 있음
1. NUGU 연결하기 &gt; [NUGU]
2. [다음 &gt;] &gt; 12초 대기
3. [새로 고침 버튼]</t>
  </si>
  <si>
    <t>3. 검색된 리스트 삭제 후 새로운 결과 노출</t>
  </si>
  <si>
    <t>연결_047</t>
  </si>
  <si>
    <t>검색 완료</t>
  </si>
  <si>
    <t>1. NUGU 연결하기 &gt; [NUGU]
2. [다음 &gt;] &gt; 리스트 확인</t>
  </si>
  <si>
    <t>2. 'NUGU_'으로 시작하는 디바이스 리스트 노출</t>
  </si>
  <si>
    <t>연결_048</t>
  </si>
  <si>
    <t>1. NUGU 연결하기 &gt; [NUGU]
2. [다음 &gt;] &gt; 리스트 중 1개 선택</t>
  </si>
  <si>
    <t>2. 디바이스 연결 페이지 진입</t>
  </si>
  <si>
    <t>실패</t>
  </si>
  <si>
    <t>0. 네트워크 오류 or 디바이스 등록 실패 or Time Out
1. NUGU 연결하기 &gt; [NUGU]
2. [다음 &gt;] &gt; 디바이스 선택</t>
  </si>
  <si>
    <t>4. 'NUGU 디바이스를 연결하기 위해 스마트폰의 '설정&gt;Wi-Fi'에서 NUGU_XXXXXX를 선택해주세요. 설정 변경 후 NUGU 앱으로 돌아오시면 다음 단계 진행이 가능합니다.' [도움말 / 설정하러 가기] 팝업 노출</t>
  </si>
  <si>
    <t>연결_050</t>
  </si>
  <si>
    <t>0. 네트워크 오류 or 디바이스 등록 실패 or Time Out
1. NUGU 연결하기 &gt; [NUGU]
2. [다음 &gt;] &gt; 디바이스 선택
3. [도움말]
4. [설정하러 가기]</t>
  </si>
  <si>
    <t>3. NUGU 연결 도움말 화면으로 이동
4. OS &gt; Wi-FI 설정 화면으로 이동</t>
  </si>
  <si>
    <t>연결_051</t>
  </si>
  <si>
    <t>성공</t>
  </si>
  <si>
    <t>1. NUGU 연결하기 &gt; [NUGU]
2. [다음 &gt;] &gt; 리스트 중 1개 선택
3. (디바이스 연결 성공)</t>
  </si>
  <si>
    <t>3. 디바이스 Wi-Fi 연결 페이지 진입
- 단말 Wi-Fi 디바이스 번호로 자동 와이파이 변경됨</t>
  </si>
  <si>
    <t>연결_052</t>
  </si>
  <si>
    <t>Wi-Fi 연결</t>
  </si>
  <si>
    <t>1. NUGU 연결하기 &gt; [NUGU]
2. [다음 &gt;] &gt; 리스트 중 1개 선택
3. [&lt;] or 단말 Back키</t>
  </si>
  <si>
    <t>연결_053</t>
  </si>
  <si>
    <t>리스트</t>
  </si>
  <si>
    <t>2. 연결 가능한 Wi-Fi 리스트 노출
- 와이파이명/비밀번호 유무/연결 강도</t>
  </si>
  <si>
    <t>연결_054</t>
  </si>
  <si>
    <t>NUGU에
저장된
네트워크</t>
  </si>
  <si>
    <t>0. NUGU 연결 이력이 없음
1. NUGU 연결하기 &gt; [NUGU]
2. [다음 &gt;] &gt; 리스트 중 1개 선택</t>
  </si>
  <si>
    <t>2. NUGU에 저장된 네트워크: 저장된 네트워크가 없습니다.</t>
  </si>
  <si>
    <t>0. NUGU 연결 이력이 있음
1. NUGU 연결하기 &gt; [NUGU]
2. [다음 &gt;] &gt; 리스트 중 1개 선택
3. NUGU에 저장된 네트워크 선택</t>
  </si>
  <si>
    <t>2. NUGU에 저장된 네트워크 영역에 리스트 노출
3. (비밀번호 유무 상관 없이) 와이파이 연결됨</t>
  </si>
  <si>
    <t>연결_056</t>
  </si>
  <si>
    <t>새로고침</t>
  </si>
  <si>
    <t>1. NUGU 연결하기 &gt; [NUGU]
2. [다음 &gt;] &gt; 리스트 중 1개 선택
3. (Wi-Fi 검색 완료)
4. [새로고침]</t>
  </si>
  <si>
    <t>3. [새로고침] 버튼 able 상태
4. 검색된 리스트 삭제 후 새로운 결과 노출</t>
  </si>
  <si>
    <t>연결_057</t>
  </si>
  <si>
    <t>1. NUGU 연결하기 &gt; [NUGU]
2. [다음 &gt;] &gt; 리스트 중 1개 선택
3. (Wi-Fi 검색 중)</t>
  </si>
  <si>
    <t>3. 'Wi-Fi 검색 중' 텍스트 노출</t>
  </si>
  <si>
    <t>연결_058</t>
  </si>
  <si>
    <t>0. 연결 가능한 Wi-Fi 없음
1. NUGU 연결하기 &gt; [NUGU]
2. [다음 &gt;] &gt; 리스트 중 1개 선택
3. (Wi-Fi 검색 완료)</t>
  </si>
  <si>
    <t>3. '연결 가능한 Wi-Fi가 없습니다.', [Wi-Fi 재검색] 노출</t>
  </si>
  <si>
    <t>연결_059</t>
  </si>
  <si>
    <t>0. 연결 가능한 Wi-Fi 없음
1. NUGU 연결하기 &gt; [NUGU]
2. [다음 &gt;] &gt; 리스트 중 1개 선택
3. (Wi-Fi 검색 완료) &gt; [Wi-Fi 재검색]</t>
  </si>
  <si>
    <t>3. Wi-Fi 재 검색됨</t>
  </si>
  <si>
    <t>연결_060</t>
  </si>
  <si>
    <t>비밀번호</t>
  </si>
  <si>
    <t>1. NUGU 연결하기 &gt; [NUGU]
2. [다음 &gt;] &gt; 리스트 중 1개 선택
3. 비밀번호 Wi-Fi 선택</t>
  </si>
  <si>
    <t xml:space="preserve">3. 'Wi-Fi 비밀번호를 입력해주세요." 팝업
- 커서 및 키패드 노출
</t>
  </si>
  <si>
    <t>연결_061</t>
  </si>
  <si>
    <t>1. NUGU 연결하기 &gt; [NUGU]
2. [다음 &gt;] &gt; 리스트 중 1개 선택
3. 비밀번호 Wi-Fi 선택 &gt; [취소]</t>
  </si>
  <si>
    <t>3. 팝업 닫힘, Wi-Fi 결과 리스트 노출</t>
  </si>
  <si>
    <t>연결_062</t>
  </si>
  <si>
    <t>1. NUGU 연결하기 &gt; [NUGU]
2. [다음 &gt;] &gt; 리스트 중 1개 선택
3. 비밀번호 Wi-Fi 선택 &gt; [연결] 시도</t>
  </si>
  <si>
    <t>3. (비밀번호 미입력이라서) disable 상태</t>
  </si>
  <si>
    <t>연결_063</t>
  </si>
  <si>
    <t>1. NUGU 연결하기 &gt; [NUGU]
2. [다음 &gt;] &gt; 리스트 중 1개 선택
3. 비밀번호 Wi-Fi &gt; 비밀번호 표시 체크
4. 비밀번호 입력</t>
  </si>
  <si>
    <t>4. 입력한 비밀번호 값이 문자로 노출</t>
  </si>
  <si>
    <t>Wi-Fi
연결 실패</t>
  </si>
  <si>
    <t>네트워크
오류</t>
  </si>
  <si>
    <t>1. NUGU 연결하기 &gt; [NUGU]
2. [다음 &gt;] &gt; 리스트 중 1개 선택
3. 비밀번호 Wi-Fi 선택
4. 유효 비밀번호 입력 &gt; [연결]
5. TimeOut 발생</t>
  </si>
  <si>
    <t>5. '디바이스 연결에 실패하였습니다. 디바이스 상태를 확인하고 다시 시도해 주세요.' 팝업</t>
  </si>
  <si>
    <t>연결_065</t>
  </si>
  <si>
    <t>1. NUGU 연결하기 &gt; [NUGU]
2. [다음 &gt;] &gt; 리스트 중 1개 선택
3. 비밀번호 Wi-Fi 선택
4. 유효 비밀번호 입력 &gt; [연결]
5. TimeOut 발생 &gt; [확인]</t>
  </si>
  <si>
    <t>연결_066</t>
  </si>
  <si>
    <t>Wi-Fi
연결 성공</t>
  </si>
  <si>
    <t>1. NUGU 연결하기 &gt; [NUGU]
2. [다음 &gt;] &gt; 리스트 중 1개 선택
3. 비밀번호 Wi-Fi 선택
4. 유효한 비밀번호 입력 &gt; [연결]</t>
  </si>
  <si>
    <t>4. Wi-Fi 연결완료 진입
- (Wi-Fi 비밀번호 정상 확인되어) 연결 완료 페이지 진입</t>
  </si>
  <si>
    <t>연결_067</t>
  </si>
  <si>
    <t>1. NUGU 연결하기 &gt; [NUGU]
2. [다음 &gt;] &gt; 리스트 중 1개 선택
3. 비밀번호 Wi-Fi 선택
4. 유효한 비밀번호 입력 &gt; [연결]
5. [시작하기]</t>
  </si>
  <si>
    <t>연결_068</t>
  </si>
  <si>
    <t>NUGU mini
연결</t>
  </si>
  <si>
    <t>0. 연결된 디바이스 없음
1. 앱 실행 &gt; 로그인 완료
2. 디바이스 메시지 선택</t>
  </si>
  <si>
    <t>1. 디바이스 연결 준비 상태 유도 페이지 진입
- 디바이스 전원을 켜고 녹색 불빛을 확인해 주세요.
- NUGU mini 디바이스 이미지 노출</t>
  </si>
  <si>
    <t>연결_069</t>
  </si>
  <si>
    <t>1. NUGU 연결하기 &gt; [NUGU mini]
2. [&lt;] or 단말 Back키(Only A)</t>
  </si>
  <si>
    <t>연결_070</t>
  </si>
  <si>
    <t>1. NUGU 연결하기 &gt; [NUGU mini]
2. [! 불빛이 들어오지 않나요?]</t>
  </si>
  <si>
    <t>연결_071</t>
  </si>
  <si>
    <t>1. NUGU 연결하기 &gt; [NUGU mini]
2. [다음 &gt;]</t>
  </si>
  <si>
    <t>연결_072</t>
  </si>
  <si>
    <t>1. NUGU 연결하기 &gt; [NUGU mini]
2. [다음 &gt;]
3. [&lt;] or 단말 Back키(Only A)</t>
  </si>
  <si>
    <t>연결_073</t>
  </si>
  <si>
    <t>1. NUGU 연결하기 &gt; [NUGU mini]
2. [다음 &gt;]
3. [위치 정보 접근 허용]</t>
  </si>
  <si>
    <t>연결_074</t>
  </si>
  <si>
    <t>1. NUGU 연결하기 &gt; [NUGU mini]
2. [다음 &gt;]
3. [위치 정보 접근 허용] &gt; [거부]</t>
  </si>
  <si>
    <t>연결_075</t>
  </si>
  <si>
    <t>1. NUGU 연결하기 &gt; [NUGU mini]
2. [다음 &gt;]
3. [위치 정보 접근 허용] &gt; [허용]
4. [취소]
5. [설정하러 가기]</t>
  </si>
  <si>
    <t>연결_076</t>
  </si>
  <si>
    <t>연결_077</t>
  </si>
  <si>
    <t>1. NUGU 연결하기 &gt; [NUGU mini]
2. [다음 &gt;] &gt; [위치 정보 접근 허용]
3. [취소]
4. [설정하러 가기]</t>
  </si>
  <si>
    <t>연결_078</t>
  </si>
  <si>
    <t>연결_079</t>
  </si>
  <si>
    <t>1. NUGU 연결하기 &gt; [NUGU mini]
2. [다음 &gt;]
3. [위치 정보 접근 허용] &gt; [거부]
4. [허용]</t>
  </si>
  <si>
    <t>연결_080</t>
  </si>
  <si>
    <t>연결_081</t>
  </si>
  <si>
    <t>블루투스</t>
  </si>
  <si>
    <t>0. 블루투스 Off + Wi-Fi Off
1. NUGU 연결하기 &gt; [NUGU mini]
2. [다음 &gt;]</t>
  </si>
  <si>
    <t>2. 디바이스 선택 페이지 진입
- 블루투스, Wi-Fi On상태로 자동 변경됨</t>
  </si>
  <si>
    <t>연결_082</t>
  </si>
  <si>
    <t>0. 블루투스 Off
1. NUGU 연결하기 &gt; [NUGU mini]
2. [다음 &gt;]</t>
  </si>
  <si>
    <t>2.모바일 BT 연결 안내 화면으로 이동</t>
  </si>
  <si>
    <t>연결_083</t>
  </si>
  <si>
    <t>0. 블루투스 Off
1. NUGU 연결하기 &gt; [NUGU mini]
2. [다음 &gt;] 
3. [다음 &gt;]
4. [확인]</t>
  </si>
  <si>
    <t>3. 'NUGU 앱에서 디바이스를 검색할 수 있도록 Bluetooth를 켜주세요." 팝업
4. 팝업 닫힘(기존 화면 유지)</t>
  </si>
  <si>
    <t>연결_084</t>
  </si>
  <si>
    <t>0. 블루투스 Off, 앱 종료 후 재실행
1. NUGU 연결하기 &gt; [NUGU mini]
2. [다음 &gt;] &gt; [설정] &gt; Bluetooth On
3. NUGU앱 실행</t>
  </si>
  <si>
    <t>3. 디바이스 선택 페이지 진입
- 검색결과 리스트 노출</t>
  </si>
  <si>
    <t>연결_085</t>
  </si>
  <si>
    <t>연결_086</t>
  </si>
  <si>
    <t>1. NUGU 연결하기 &gt; [NUGU mini]
2. [다음 &gt;] &gt; 대기</t>
  </si>
  <si>
    <t>연결_087</t>
  </si>
  <si>
    <t>0. 주변에 연결 가능 NU200 없음
1. NUGU 연결하기 &gt; [NUGU mini]
2. [다음 &gt;] &gt; 10초 대기
3. [디바이스 재검색]</t>
  </si>
  <si>
    <t>2. '연결 가능한 디바이스를 찾지 못했습니다. ~~ 녹색 불빛이 들어옵니다.', [디바이스 재검색]' 노출
3. (검색 진행 중) '디바이스 검색 중'상태 노출</t>
  </si>
  <si>
    <t>0. 자동 네트워크 전환 On
1. NUGU 연결하기 &gt; [NUGU mini]
2. [다음 &gt;] &gt; 디바이스 리스트 상단 확인</t>
  </si>
  <si>
    <t>연결_089</t>
  </si>
  <si>
    <t>0. 주변 연결 가능 NU200 있음
1. NUGU 연결하기 &gt; [NUGU mini]
2. [다음 &gt;] &gt; 5초 대기
3. 7초 더 대기</t>
  </si>
  <si>
    <t>2. 로딩중 프로그레스바 노출 (disable 상태)
3. 로딩 멈춤 프로그레스바 노출 (able 상태)</t>
  </si>
  <si>
    <t>연결_090</t>
  </si>
  <si>
    <t>0. 주변 연결 가능 NU200 있음
1. NUGU 연결하기 &gt; [NUGU mini]
2. [다음 &gt;] &gt; 12초 대기
3. [재검색]</t>
  </si>
  <si>
    <t>연결_091</t>
  </si>
  <si>
    <t>1. NUGU 연결하기 &gt; [NUGU mini]
2. [다음 &gt;] &gt; 리스트 
3. 리스트 중 1개 선택</t>
  </si>
  <si>
    <t>2. 'NU200_'으로 시작하는 디바이스 리스트 노출
3. Wi-Fi 네트워크 연결 화면 진입</t>
  </si>
  <si>
    <t>연결_092</t>
  </si>
  <si>
    <t>디바이스
등록번호
직접 입력</t>
  </si>
  <si>
    <t>0. 블루투스 On
1. NUGU 연결하기 &gt; [NUGU mini]
2. [다음 &gt;] &gt; [! 디바이스 검색이 안 되시나요?]</t>
  </si>
  <si>
    <t>2. 디바이스 번호 직접 입력 화면 진입
- 디바이스 이미지 및 가이드 텍스트
- 디바이스 번호 입력 필드</t>
  </si>
  <si>
    <t>0. 블루투스 On
1. NUGU 연결하기 &gt; [NUGU mini]
2. [다음 &gt;] &gt; [! 디바이스 검색이 안 되시나요?]
3. [&lt;]</t>
  </si>
  <si>
    <t>3. 디바이스 선택 페이지 진입
- 디바이스 검색 재시도</t>
  </si>
  <si>
    <t>연결_094</t>
  </si>
  <si>
    <t>0. 블루투스 On
1. NUGU 연결하기 &gt; [NUGU mini]
2. [다음 &gt;] &gt; [! 디바이스 검색이 안 되시나요?]
3. 등록번호 입력 필드 선택
4. 디바이스 등록번호 입력 필드 외 영역 선택</t>
  </si>
  <si>
    <t>3. 등록번호 입력 활성화
- 키보드 노출
- NU200_ 이후부터 입력
4. 키보드 닫힘</t>
  </si>
  <si>
    <t>연결_095</t>
  </si>
  <si>
    <t>0. 블루투스 On
1. NUGU 연결하기 &gt; [NUGU mini]
2. [다음 &gt;] &gt; [! 디바이스 검색이 안 되시나요?]
3. 등록번호 입력 필드 선택
4. 입력 없이 [다음 &gt;] 선택
5. [확인]</t>
  </si>
  <si>
    <t>4. 디바이스 등록 번호 확인 유도 팝업 노출
5. 팝업 종료 후 디바이스 등록번호 입력 화면 유지</t>
  </si>
  <si>
    <t>연결_096</t>
  </si>
  <si>
    <t>0. 블루투스 On
1. NUGU 연결하기 &gt; [NUGU mini]
2. [다음 &gt;] &gt; [! 디바이스 검색이 안 되시나요?]
3. 등록번호 입력 필드 선택
4. 유효하지 않은 디바이스 등록번호 입력 후 [다음 &gt;]
5. [확인]</t>
  </si>
  <si>
    <t>4. 디바이스 등록 번호 확인 유도 팝업 노출
'다비이스 등록 번호가 올바르지 않습니다. 등록번로를 다시 확인해주세요.'
5. 팝업 종료 후 디바이스 등록번호 입력 화면 유지</t>
  </si>
  <si>
    <t>연결_097</t>
  </si>
  <si>
    <t>0. 블루투스 On
1. NUGU 연결하기 &gt; [NUGU mini]
2. [다음 &gt;] &gt; [! 디바이스 검색이 안 되시나요?]
3. 등록번호 입력 필드 선택
4. 연결 가능한 디바이스 등록번호 입력 후 [다음 &gt;]</t>
  </si>
  <si>
    <t>연결_098</t>
  </si>
  <si>
    <t>0. 디바이스 연결 불가능 상태
1. NUGU 연결하기 &gt; [NUGU mini]
2. [다음 &gt;] &gt; 디바이스 선택</t>
  </si>
  <si>
    <t>2. '디바이스 연결에 실패하였습니다. 디바이스가 연결준비 상태인지 확인하고 처음부터 다시 시도해 주세요.', [처음으로] 팝업</t>
  </si>
  <si>
    <t>연결_099</t>
  </si>
  <si>
    <t>0. 디바이스 연결 불가능 상태
1. NUGU 연결하기 &gt; [NUGU mini]
2. [다음 &gt;] &gt; 디바이스 선택
3. [처음으로]</t>
  </si>
  <si>
    <t>연결_100</t>
  </si>
  <si>
    <t>0. 네트워크 오류 or 디바이스 등록 실패 or Time Out
1. NUGU 연결하기 &gt; [NUGU mini]
2. [다음 &gt;] &gt; 디바이스 선택</t>
  </si>
  <si>
    <t>2. '디바이스 연결에 실패하였습니다. 디바이스 상태를 확인하고 다시 시도해 주세요.' [확인] 팝업</t>
  </si>
  <si>
    <t>0. 네트워크 오류 or 디바이스 등록 실패 or Time Out
1. NUGU 연결하기 &gt; [NUGU mini]
2. [다음 &gt;] &gt; 디바이스 선택
3. [확인]</t>
  </si>
  <si>
    <t>연결_102</t>
  </si>
  <si>
    <t>1. NUGU 연결하기 &gt; [NUGU mini]
2. [다음 &gt;] &gt; 리스트 중 1개 선택
3. (디바이스 연결 성공)</t>
  </si>
  <si>
    <t>3. 디바이스 Wi-Fi 연결 페이지 진입</t>
  </si>
  <si>
    <t>연결_103</t>
  </si>
  <si>
    <t>1. NUGU 연결하기 &gt; [NUGU mini]
2. [다음 &gt;] &gt; 리스트 중 1개 선택
3. [&lt;] or 단말 Back키(Only A)</t>
  </si>
  <si>
    <t>연결_104</t>
  </si>
  <si>
    <t>1. NUGU 연결하기 &gt; [NUGU mini]
2. [다음 &gt;] &gt; 리스트 중 1개 선택</t>
  </si>
  <si>
    <t>연결_105</t>
  </si>
  <si>
    <t>0. NUGU 연결 이력이 없음
1. NUGU 연결하기 &gt; [NUGU mini]
2. [다음 &gt;] &gt; 리스트 중 1개 선택</t>
  </si>
  <si>
    <t>연결_106</t>
  </si>
  <si>
    <t>0. NUGU 연결 이력이 있음
1. NUGU 연결하기 &gt; [NUGU mini]
2. [다음 &gt;] &gt; 리스트 중 1개 선택
3. NUGU에 저장된 네트워크 선택</t>
  </si>
  <si>
    <t>연결_107</t>
  </si>
  <si>
    <t>1. NUGU 연결하기 &gt; [NUGU mini]
2. [다음 &gt;] &gt; 리스트 중 1개 선택
3. (Wi-Fi 검색 완료)
4. [새로고침]</t>
  </si>
  <si>
    <t>연결_108</t>
  </si>
  <si>
    <t>1. NUGU 연결하기 &gt; [NUGU mini]
2. [다음 &gt;] &gt; 리스트 중 1개 선택
3. (Wi-Fi 검색 중)</t>
  </si>
  <si>
    <t>연결_109</t>
  </si>
  <si>
    <t>0. 연결 가능한 Wi-Fi 없음
1. NUGU 연결하기 &gt; [NUGU mini]
2. [다음 &gt;] &gt; 리스트 중 1개 선택
3. (Wi-Fi 검색 완료)</t>
  </si>
  <si>
    <t>연결_110</t>
  </si>
  <si>
    <t>0. 연결 가능한 Wi-Fi 없음
1. NUGU 연결하기 &gt; [NUGU mini]
2. [다음 &gt;] &gt; 리스트 중 1개 선택
3. (Wi-Fi 검색 완료) &gt; [Wi-Fi 재검색]</t>
  </si>
  <si>
    <t>연결_111</t>
  </si>
  <si>
    <t>1. NUGU 연결하기 &gt; [NUGU mini]
2. [다음 &gt;] &gt; 리스트 중 1개 선택
3. 비밀번호 Wi-Fi 선택</t>
  </si>
  <si>
    <t>연결_112</t>
  </si>
  <si>
    <t>1. NUGU 연결하기 &gt; [NUGU mini]
2. [다음 &gt;] &gt; 리스트 중 1개 선택
3. 비밀번호 Wi-Fi 선택 &gt; [취소]</t>
  </si>
  <si>
    <t>연결_113</t>
  </si>
  <si>
    <t>1. NUGU 연결하기 &gt; [NUGU mini]
2. [다음 &gt;] &gt; 리스트 중 1개 선택
3. 비밀번호 Wi-Fi 선택 &gt; [연결] 시도</t>
  </si>
  <si>
    <t>연결_114</t>
  </si>
  <si>
    <t>1. NUGU 연결하기 &gt; [NUGU mini]
2. [다음 &gt;] &gt; 리스트 중 1개 선택
3. 비밀번호 Wi-Fi &gt; 비밀번호 표시 체크
4. 비밀번호 입력</t>
  </si>
  <si>
    <t>연결_115</t>
  </si>
  <si>
    <t>1. NUGU 연결하기 &gt; [NUGU mini]
2. [다음 &gt;] &gt; 리스트 중 1개 선택
3. 비밀번호 Wi-Fi 선택
4. 유효한 비밀번호 입력 &gt; [연결]
5. [시작하기]</t>
  </si>
  <si>
    <t>연결_116</t>
  </si>
  <si>
    <t>잘못된
비밀번호</t>
  </si>
  <si>
    <t>1. NUGU 연결하기 &gt; [NUGU mini]
2. [다음 &gt;] &gt; 리스트 중 1개 선택
3. 비밀번호 Wi-Fi 선택
4. 잘못된 비밀번호 입력 &gt; [연결]</t>
  </si>
  <si>
    <t>4. ID와 Pw 미일치 시 팝업 노출
- '입력하신 정보가 일치하지 않습니다. 다시 확인해주세요.' [확인] 버튼 팝업
- [확인] : 팝업 닫힘. Wi-Fi 연결화면 유지</t>
  </si>
  <si>
    <t>연결_117</t>
  </si>
  <si>
    <t>네트워크 오류</t>
  </si>
  <si>
    <t>1. NUGU 연결하기 &gt; [NUGU mini]
2. [다음 &gt;] &gt; 리스트 중 1개 선택
3. 비밀번호 Wi-Fi 선택
4. 유효 비밀번호 입력 &gt; [연결]
5. TimeOut 발생</t>
  </si>
  <si>
    <t>5. '디바이스 연결을 실패하였습니다. 디바이스 상태를 확인하고 다시 시도해 주세요.' 팝업</t>
  </si>
  <si>
    <t>iOS 네트워크 환경조성 어려움</t>
  </si>
  <si>
    <t>연결_118</t>
  </si>
  <si>
    <t>1. NUGU 연결하기 &gt; [NUGU mini]
2. [다음 &gt;] &gt; 리스트 중 1개 선택
3. 비밀번호 Wi-Fi 선택
4. 유효 비밀번호 입력 &gt; [연결]
5. TimeOut 발생 &gt; [확인]</t>
  </si>
  <si>
    <t>5. 디바이스 연결 준비 상태 유도 페이지 진입</t>
  </si>
  <si>
    <t>연결_119</t>
  </si>
  <si>
    <t>NUGU candle
연결</t>
  </si>
  <si>
    <t>1. NUGU 연결하기 &gt; [NUGU candle]</t>
  </si>
  <si>
    <t>1. 디바이스 연결 준비 상태 유도 페이지 진입
- '디바이스 전원을 켜고 녹색 불빛을 확인해 주세요' 연결 준비 유도 문구
- NUGU candle 디바이스 이미지 노출</t>
  </si>
  <si>
    <t>연결_120</t>
  </si>
  <si>
    <t>1. NUGU 연결하기 &gt; [NUGU candle]
2. [&lt;] or 단말 Back키(Only A)</t>
  </si>
  <si>
    <t>연결_121</t>
  </si>
  <si>
    <t>1. NUGU 연결하기 &gt; [NUGU candle]
2. [! 불빛이 들어오지 않나요?]</t>
  </si>
  <si>
    <t>연결_122</t>
  </si>
  <si>
    <t>1. NUGU 연결하기 &gt; [NUGU candle]
2. [다음 &gt;]</t>
  </si>
  <si>
    <t>연결_123</t>
  </si>
  <si>
    <t>1. NUGU 연결하기 &gt; [NUGU candle]
2. [다음 &gt;]
3. [&lt;] or 단말 Back키(Only A)</t>
  </si>
  <si>
    <t>연결_124</t>
  </si>
  <si>
    <t>1. NUGU 연결하기 &gt; [NUGU candle]
2. [다음 &gt;]
3. [위치 정보 접근 허용]</t>
  </si>
  <si>
    <t>연결_125</t>
  </si>
  <si>
    <t>1. NUGU 연결하기 &gt; [NUGU candle]
2. [다음 &gt;]
3. [위치 정보 접근 허용] &gt; [거부]</t>
  </si>
  <si>
    <t>연결_126</t>
  </si>
  <si>
    <t>1. NUGU 연결하기 &gt; [NUGU candle]
2. [다음 &gt;]
3. [위치 정보 접근 허용] &gt; [허용]</t>
  </si>
  <si>
    <t>연결_127</t>
  </si>
  <si>
    <t>1. NUGU 연결하기 &gt; [NUGU candle]
2. [다음 &gt;] &gt; [위치 정보 접근 허용] &gt; [허용]
3. [취소]</t>
  </si>
  <si>
    <t>1. NUGU 연결하기 &gt; [NUGU candle]
2. [다음 &gt;] &gt; [위치 정보 접근 허용] &gt; [허용]
3. [설정하러 가기]</t>
  </si>
  <si>
    <t>연결_129</t>
  </si>
  <si>
    <t>연결_130</t>
  </si>
  <si>
    <t>연결_131</t>
  </si>
  <si>
    <t>1. NUGU 연결하기 &gt; [NUGU candle]
2. [다음 &gt;] &gt; [위치 정보 접근 허용]
3. [설정하러 가기]</t>
  </si>
  <si>
    <t>연결_132</t>
  </si>
  <si>
    <t>연결_133</t>
  </si>
  <si>
    <t>연결_134</t>
  </si>
  <si>
    <t>연결_135</t>
  </si>
  <si>
    <t>연결_136</t>
  </si>
  <si>
    <t>0. 블루투스 Off 
1. NUGU 연결하기 &gt; [NUGU candle]
2. [다음 &gt;]</t>
  </si>
  <si>
    <t>2. 디바이스 선택 페이지 진입
- 블루투스 On상태로 자동 변경됨</t>
  </si>
  <si>
    <t>연결_137</t>
  </si>
  <si>
    <t>0. 블루투스 Off
1. NUGU 연결하기 &gt; [NUGU candle]
2. [다음 &gt;]</t>
  </si>
  <si>
    <t>연결_138</t>
  </si>
  <si>
    <t>0. 블루투스 Off
1. NUGU 연결하기 &gt; [NUGU candle]
2. [다음 &gt;] 
3. [다음 &gt;]</t>
  </si>
  <si>
    <t>3. 'NUGU 앱에서 디바이스를 검색할 수 있도록 Bluetooth를 켜주세요." 팝업</t>
  </si>
  <si>
    <t>연결_139</t>
  </si>
  <si>
    <t>0. 블루투스 Off, 앱 종료 후 재실행
1. NUGU 연결하기 &gt; [NUGU candle]
2. [다음 &gt;] &gt; [확인]</t>
  </si>
  <si>
    <t>2. 팝업 닫힘 (기존 화면 유지)</t>
  </si>
  <si>
    <t>연결_140</t>
  </si>
  <si>
    <t>0. 블루투스 Off, 앱 종료 후 재실행
1. NUGU 연결하기 &gt; [NUGU candle]
2. [다음 &gt;] &gt; [설정] &gt; Bluetooth On
3. NUGU앱 실행</t>
  </si>
  <si>
    <t>연결_141</t>
  </si>
  <si>
    <t>연결_142</t>
  </si>
  <si>
    <t>1. NUGU 연결하기 &gt; [NUGU candle]
2. [다음 &gt;] &gt; 대기</t>
  </si>
  <si>
    <t>연결_143</t>
  </si>
  <si>
    <t>0. 주변에 연결 가능 NU110 없음
1. NUGU 연결하기 &gt; [NUGU candle]
2. [다음 &gt;] &gt; 10초 대기</t>
  </si>
  <si>
    <t>연결_144</t>
  </si>
  <si>
    <t>0. 디바이스 연결 불가능 상태
1. NUGU 연결하기 &gt; [NUGU candle]
2. [디바이스 재검색]</t>
  </si>
  <si>
    <t>연결_145</t>
  </si>
  <si>
    <t>1. NUGU 연결하기 &gt; [NUGU candle]
2. [다음 &gt;] &gt; 리스트 확인
3. 리스트 중 1개 선택</t>
  </si>
  <si>
    <t>2. 'NU110_'으로 시작하는 디바이스 리스트 노출
3. 디바이스 연결 페이지 진입</t>
  </si>
  <si>
    <t>연결_146</t>
  </si>
  <si>
    <t>0. 주변 연결 가능 NU110 있음
1. NUGU 연결하기 &gt; [NUGU candle]
2. [다음 &gt;] &gt; 5초 대기</t>
  </si>
  <si>
    <t>2. 로딩중 프로그레스바 노출</t>
  </si>
  <si>
    <t>연결_147</t>
  </si>
  <si>
    <t>0. 주변 연결 가능 NU110 있음
1. NUGU 연결하기 &gt; [NUGU candle]
2. [다음 &gt;] &gt; 12초 대기
3. [디바이스 재검색]</t>
  </si>
  <si>
    <t>연결_148</t>
  </si>
  <si>
    <t>0. 디바이스 연결 불가능 상태
1. NUGU 연결하기 &gt; [NUGU candle]
2. [다음 &gt;] &gt; 디바이스 선택</t>
  </si>
  <si>
    <t>2. '디바이스 연결을 실패하였습니다. 디바이스가 연결준비 상태인지 확인하고 처음부터 다시 시도해 주세요.', [처음으로] 팝업</t>
  </si>
  <si>
    <t>연결_149</t>
  </si>
  <si>
    <t>0. 디바이스 연결 불가능 상태
1. NUGU 연결하기 &gt; [NUGU candle]
2. [다음 &gt;] &gt; 디바이스 선택
3. [처음으로]</t>
  </si>
  <si>
    <t>0. 네트워크 오류 or 디바이스 등록 실패 or Time Out
1. NUGU 연결하기 &gt; [NUGU candle]
2. [다음 &gt;] &gt; 디바이스 선택
3. [확인]</t>
  </si>
  <si>
    <t>2. '디바이스 연결에 실패하였습니다. 디바이스 상태를 확인하고 다시 시도해 주세요.' [확인] 팝업
3. 디바이스 선택 화면으로 이동</t>
  </si>
  <si>
    <t>1. NUGU 연결하기 &gt; [NUGU candle]
2. [다음 &gt;] &gt; 리스트 중 1개 선택
3. (디바이스 연결 성공)</t>
  </si>
  <si>
    <t>연결_152</t>
  </si>
  <si>
    <t>1. NUGU 연결하기 &gt; [NUGU candle]
2. [다음 &gt;] &gt; 리스트 중 1개 선택
3. [&lt;] or 단말 Back키(Only A)</t>
  </si>
  <si>
    <t>연결_153</t>
  </si>
  <si>
    <t>1. NUGU 연결하기 &gt; [NUGU candle]
2. [다음 &gt;] &gt; 리스트 중 1개 선택</t>
  </si>
  <si>
    <t>연결_154</t>
  </si>
  <si>
    <t>0. NUGU 연결 이력이 없음
1. NUGU 연결하기 &gt; [NUGU candle]
2. [다음 &gt;] &gt; 리스트 중 1개 선택</t>
  </si>
  <si>
    <t>연결_155</t>
  </si>
  <si>
    <t>0. NUGU 연결 이력이 있음
1. NUGU 연결하기 &gt; [NUGU candle]
2. [다음 &gt;] &gt; 리스트 중 1개 선택
3. NUGU에 저장된 네트워크 선택</t>
  </si>
  <si>
    <t>연결_156</t>
  </si>
  <si>
    <t>1. NUGU 연결하기 &gt; [NUGU candle]
2. [다음 &gt;] &gt; 리스트 중 1개 선택
3. (Wi-Fi 검색 중)</t>
  </si>
  <si>
    <t>3. [재검색] 버튼 disable 상태</t>
  </si>
  <si>
    <t>연결_157</t>
  </si>
  <si>
    <t>1. NUGU 연결하기 &gt; [NUGU candle]
2. [다음 &gt;] &gt; 리스트 중 1개 선택
3. (Wi-Fi 검색 완료)
4. [새로고침]</t>
  </si>
  <si>
    <t>연결_158</t>
  </si>
  <si>
    <t>0. 연결 가능한 Wi-Fi 없음
1. NUGU 연결하기 &gt; [NUGU candle]
2. [다음 &gt;] &gt; 리스트 중 1개 선택
3. (Wi-Fi 검색 완료)</t>
  </si>
  <si>
    <t>연결_160</t>
  </si>
  <si>
    <t>0. 연결 가능한 Wi-Fi 없음
1. NUGU 연결하기 &gt; [NUGU candle]
2. [다음 &gt;] &gt; 리스트 중 1개 선택
3. (Wi-Fi 검색 완료) &gt; [Wi-Fi 재검색]</t>
  </si>
  <si>
    <t>연결_161</t>
  </si>
  <si>
    <t>1. NUGU 연결하기 &gt; [NUGU candle]
2. [다음 &gt;] &gt; 리스트 중 1개 선택
3. 비밀번호 Wi-Fi 선택</t>
  </si>
  <si>
    <t>연결_162</t>
  </si>
  <si>
    <t>1. NUGU 연결하기 &gt; [NUGU candle]
2. [다음 &gt;] &gt; 리스트 중 1개 선택
3. 비밀번호 Wi-Fi 선택 &gt; [취소]</t>
  </si>
  <si>
    <t>연결_163</t>
  </si>
  <si>
    <t>1. NUGU 연결하기 &gt; [NUGU candle]
2. [다음 &gt;] &gt; 리스트 중 1개 선택
3. 비밀번호 Wi-Fi 선택 &gt; [연결] 시도</t>
  </si>
  <si>
    <t>연결_164</t>
  </si>
  <si>
    <t>1. NUGU 연결하기 &gt; [NUGU candle]
2. [다음 &gt;] &gt; 리스트 중 1개 선택
3. 비밀번호 Wi-Fi &gt; 비밀번호 표시 체크
4. 비밀번호 입력</t>
  </si>
  <si>
    <t>연결_165</t>
  </si>
  <si>
    <t>1. NUGU 연결하기 &gt; [NUGU candle]
2. [다음 &gt;] &gt; 리스트 중 1개 선택
3. 비밀번호 Wi-Fi 선택
4. 유효한 비밀번호 입력 &gt; [연결]
5. [시작하기]</t>
  </si>
  <si>
    <t>연결_166</t>
  </si>
  <si>
    <t>1. NUGU 연결하기 &gt; [NUGU candle]
2. [다음 &gt;] &gt; 리스트 중 1개 선택
3. 비밀번호 Wi-Fi 선택
4. 잘못된 비밀번호 입력 &gt; [연결]</t>
  </si>
  <si>
    <t>연결_167</t>
  </si>
  <si>
    <t>1. NUGU 연결하기 &gt; [NUGU candle]
2. [다음 &gt;] &gt; 리스트 중 1개 선택
3. 비밀번호 Wi-Fi 선택
4. 잘못된 비밀번호 입력 &gt; [연결]
5. [확인]</t>
  </si>
  <si>
    <t>5. 디바이스 연결 준비 상태 유도 페이지 진입
&gt;&gt; WIFI 연결화면 유지</t>
  </si>
  <si>
    <t>연결_168</t>
  </si>
  <si>
    <t>1. NUGU 연결하기 &gt; [NUGU candle]
2. [다음 &gt;] &gt; 리스트 중 1개 선택
3. 비밀번호 Wi-Fi 선택
4. 유효 비밀번호 입력 &gt; [연결]
5. TimeOut 발생</t>
  </si>
  <si>
    <t>5. '디바이스 연결에 실패하였습니다. 디바이스 상태를 확인하고 다시 시도해주세요.' [확인] 팝업</t>
  </si>
  <si>
    <t>연결_169</t>
  </si>
  <si>
    <t>1. NUGU 연결하기 &gt; [NUGU candle]
2. [다음 &gt;] &gt; 리스트 중 1개 선택
3. 비밀번호 Wi-Fi 선택
4. 유효 비밀번호 입력 &gt; [연결]
5. TimeOut 발생 &gt; [확인]</t>
  </si>
  <si>
    <t>연결_170</t>
  </si>
  <si>
    <t>NUGU nemo
연결</t>
  </si>
  <si>
    <t>1. NUGU 연결하기 &gt; [NUGU nemo]
2. [다음 &gt;]
3. [위치 정보 접근 허용] &gt; [거부]</t>
  </si>
  <si>
    <t>연결_171</t>
  </si>
  <si>
    <t>1. NUGU 연결하기 &gt; [NUGU nemo]
2. [다음 &gt;]
3. [위치 정보 접근 허용] &gt; [허용]</t>
  </si>
  <si>
    <t>연결_172</t>
  </si>
  <si>
    <t>1. NUGU 연결하기 &gt; [NUGU nemo]
2. [다음 &gt;]</t>
  </si>
  <si>
    <t>연결_173</t>
  </si>
  <si>
    <t>연결_174</t>
  </si>
  <si>
    <t>0. 블루투스 Off
1. NUGU 연결하기 &gt; [NUGU nemo]
2. [다음 &gt;]</t>
  </si>
  <si>
    <t>2.모바일 BT 연결 안내 화면으로 이동
- '스마트폰의 블루투스를 켜주세요.' 문구 노출
- NUGU 앱에서 디바이스를 검색할 수 있도록 Bluetooth를 켜주세요.</t>
  </si>
  <si>
    <t>연결_175</t>
  </si>
  <si>
    <t>0. 블루투스 Off, 앱 종료 후 재실행
1. NUGU 연결하기 &gt; [NUGU nemo]
2. [다음 &gt;] &gt; [설정] &gt; Bluetooth On
3. NUGU앱 실행</t>
  </si>
  <si>
    <t>연결_176</t>
  </si>
  <si>
    <t>0. 블루투스 On
1. NUGU 연결하기 &gt; [NUGU nemo]
2. [다음 &gt;]</t>
  </si>
  <si>
    <t>연결_177</t>
  </si>
  <si>
    <t>1. NUGU 연결하기 &gt; [NUGU nemo]
2. [다음 &gt;]
3. [&lt;] or 단말 Back키(Only A)</t>
  </si>
  <si>
    <t>연결_178</t>
  </si>
  <si>
    <t>1. NUGU 연결하기 &gt; [NUGU nemo]
2. [다음 &gt;] &gt; 대기</t>
  </si>
  <si>
    <t>연결_179</t>
  </si>
  <si>
    <t>0. 주변에 연결 가능 NU300 없음
1. NUGU 연결하기 &gt; [NUGU nemo]
2. [다음 &gt;] &gt; 10초 대기</t>
  </si>
  <si>
    <t>2. '연결 가능한 디바이스를 찾지 못했습니다. [디바이스 재검색]' 노출</t>
  </si>
  <si>
    <t>연결_180</t>
  </si>
  <si>
    <t>0. 주변에 연결 가능 NU300 없음
1. NUGU 연결하기 &gt; [NUGU nemo]
2. [다음 &gt;] &gt; 10초 대기
3. [디바이스 재검색]</t>
  </si>
  <si>
    <t>3. (검색 진행 중) '디바이스 검색 중'상태 노출</t>
  </si>
  <si>
    <t>0. 주변 연결 가능 NU300 있음
1. NUGU 연결하기 &gt; [NUGU nemo]
2. [다음 &gt;] &gt; 5초 대기
3. 7초 더 대기</t>
  </si>
  <si>
    <t>연결_182</t>
  </si>
  <si>
    <t>0. 주변 연결 가능 NU300 있음
1. NUGU 연결하기 &gt; [NUGU nemo]
2. [다음 &gt;] &gt; 12초 대기
3. [재검색]</t>
  </si>
  <si>
    <t>연결_183</t>
  </si>
  <si>
    <t>1. NUGU 연결하기 &gt; [NUGU nemo]
2. [다음 &gt;] &gt; 리스트 확인</t>
  </si>
  <si>
    <t>2. 'NU300_'으로 시작하는 디바이스 리스트 노출</t>
  </si>
  <si>
    <t>연결_184</t>
  </si>
  <si>
    <t>1. NUGU 연결하기 &gt; [NUGU nemo]
2. [다음 &gt;] &gt; 리스트 중 1개 선택</t>
  </si>
  <si>
    <t>2. Wi-Fi 네트워크 연결 화면 진입</t>
  </si>
  <si>
    <t>연결_185</t>
  </si>
  <si>
    <t>0. 디바이스 연결 불가능 상태
1. NUGU 연결하기 &gt; [NUGU nemo]
2. [다음 &gt;] &gt; 디바이스 선택</t>
  </si>
  <si>
    <t>연결_186</t>
  </si>
  <si>
    <t>0. 디바이스 연결 불가능 상태
1. NUGU 연결하기 &gt; [NUGU nemo]
2. [다음 &gt;] &gt; 디바이스 선택
3. [처음으로]</t>
  </si>
  <si>
    <t>연결_187</t>
  </si>
  <si>
    <t>0. 네트워크 오류 or 디바이스 등록 실패 or Time Out
1. NUGU 연결하기 &gt; [NUGU nemo]
2. [다음 &gt;] &gt; 디바이스 선택
3. [확인]</t>
  </si>
  <si>
    <t>연결_188</t>
  </si>
  <si>
    <t>1. NUGU 연결하기 &gt; [NUGU nemo]
2. [다음 &gt;] &gt; 리스트 중 1개 선택
3. (디바이스 연결 성공)</t>
  </si>
  <si>
    <t>연결_189</t>
  </si>
  <si>
    <t>1. NUGU 연결하기 &gt; [NUGU nemo]
2. [다음 &gt;] &gt; 리스트 중 1개 선택
3. [&lt;] or 단말 Back키(Only A)</t>
  </si>
  <si>
    <t>연결_190</t>
  </si>
  <si>
    <t>연결_191</t>
  </si>
  <si>
    <t>0. NUGU 연결 이력이 없음
1. NUGU 연결하기 &gt; [NUGU nemo]
2. [다음 &gt;] &gt; 리스트 중 1개 선택</t>
  </si>
  <si>
    <t>연결_192</t>
  </si>
  <si>
    <t>0. NUGU 연결 이력이 있음
1. NUGU 연결하기 &gt; [NUGU nemo]
2. [다음 &gt;] &gt; 리스트 중 1개 선택
3. NUGU에 저장된 네트워크 선택</t>
  </si>
  <si>
    <t>연결_193</t>
  </si>
  <si>
    <t>1. NUGU 연결하기 &gt; [NUGU nemo]
2. [다음 &gt;] &gt; 리스트 중 1개 선택
3. (Wi-Fi 검색 완료)
4. [새로고침]</t>
  </si>
  <si>
    <t>연결_194</t>
  </si>
  <si>
    <t>1. NUGU 연결하기 &gt; [NUGU nemo]
2. [다음 &gt;] &gt; 리스트 중 1개 선택
3. (Wi-Fi 검색 중)</t>
  </si>
  <si>
    <t>연결_195</t>
  </si>
  <si>
    <t>0. 연결 가능한 Wi-Fi 없음
1. NUGU 연결하기 &gt; [NUGU nemo]
2. [다음 &gt;] &gt; 리스트 중 1개 선택
3. (Wi-Fi 검색 완료)</t>
  </si>
  <si>
    <t>환경으로 인하여 WiFi 검색 실패 확인 어려움</t>
  </si>
  <si>
    <t>연결_196</t>
  </si>
  <si>
    <t>0. 연결 가능한 Wi-Fi 없음
1. NUGU 연결하기 &gt; [NUGU nemo]
2. [다음 &gt;] &gt; 리스트 중 1개 선택
3. (Wi-Fi 검색 완료) &gt; [Wi-Fi 재검색]</t>
  </si>
  <si>
    <t>연결_197</t>
  </si>
  <si>
    <t>1. NUGU 연결하기 &gt; [NUGU nemo]
2. [다음 &gt;] &gt; 리스트 중 1개 선택
3. 비밀번호 Wi-Fi 선택</t>
  </si>
  <si>
    <t>연결_198</t>
  </si>
  <si>
    <t>1. NUGU 연결하기 &gt; [NUGU nemo]
2. [다음 &gt;] &gt; 리스트 중 1개 선택
3. 비밀번호 Wi-Fi 선택 &gt; [취소]</t>
  </si>
  <si>
    <t>연결_199</t>
  </si>
  <si>
    <t>1. NUGU 연결하기 &gt; [NUGU nemo]
2. [다음 &gt;] &gt; 리스트 중 1개 선택
3. 비밀번호 Wi-Fi 선택 &gt; [연결] 시도</t>
  </si>
  <si>
    <t>연결_200</t>
  </si>
  <si>
    <t>1. NUGU 연결하기 &gt; [NUGU nemo]
2. [다음 &gt;] &gt; 리스트 중 1개 선택
3. 비밀번호 Wi-Fi &gt; 비밀번호 표시 체크
4. 비밀번호 입력</t>
  </si>
  <si>
    <t>연결_201</t>
  </si>
  <si>
    <t>1. NUGU 연결하기 &gt; [NUGU nemo]
2. [다음 &gt;] &gt; 리스트 중 1개 선택
3. 비밀번호 Wi-Fi 선택
4. 유효한 비밀번호 입력 &gt; [연결]</t>
  </si>
  <si>
    <t>4. Wi-Fi 연결완료 진입</t>
  </si>
  <si>
    <t>연결_202</t>
  </si>
  <si>
    <t>1. NUGU 연결하기 &gt; [NUGU nemo]
2. [다음 &gt;] &gt; 리스트 중 1개 선택
3. 비밀번호 Wi-Fi 선택
4. 잘못된 비밀번호 입력 &gt; [연결]</t>
  </si>
  <si>
    <t>4. '입력하신 정보가 일치하지 않습니다. 다시 확인해주세요.' 팝업</t>
  </si>
  <si>
    <t>연결_203</t>
  </si>
  <si>
    <t>1. NUGU 연결하기 &gt; [NUGU nemo]
2. [다음 &gt;] &gt; 리스트 중 1개 선택
3. 비밀번호 Wi-Fi 선택
4. 유효 비밀번호 입력 &gt; [연결]
5. TimeOut 발생</t>
  </si>
  <si>
    <t>연결_204</t>
  </si>
  <si>
    <t>1. NUGU 연결하기 &gt; [NUGU nemo]
2. [다음 &gt;] &gt; 리스트 중 1개 선택
3. 비밀번호 Wi-Fi 선택
4. 유효 비밀번호 입력 &gt; [연결]
5. TimeOut 발생 &gt; [확인]</t>
  </si>
  <si>
    <t>연결_205</t>
  </si>
  <si>
    <t>연결완료</t>
  </si>
  <si>
    <t>1. NUGU 연결하기 &gt; [NUGU nemo]
2. [다음 &gt;] &gt; 리스트 중 1개 선택
3. Wi-Fi 선택&gt; 유효 비밀번호 입력 &gt; [연결]
4. [연결]
5. 연결 완료</t>
  </si>
  <si>
    <t>연결_206</t>
  </si>
  <si>
    <t>B tv X NUGU
(AI700)
연결</t>
  </si>
  <si>
    <t>1. NUGU 연결하기 &gt; [B tv]</t>
  </si>
  <si>
    <t>1. 디바이스 상태 페이지 진입</t>
  </si>
  <si>
    <t>연결_207</t>
  </si>
  <si>
    <t>1. NUGU 연결하기 &gt; [B tv]
2. [&lt;] or 단말 Back키(Only A)</t>
  </si>
  <si>
    <t>연결_208</t>
  </si>
  <si>
    <t>1. NUGU 연결하기 &gt; [B tv]
2. [Btv 연결 도움말 보기]</t>
  </si>
  <si>
    <t>2. 디바이스 연결 준비 상태 안내 메시지 진입
- 사용하고 계신 셋톱박스의 모델명을 꼭 확인해주세요.
- B tv 디바이스 리스트 노출
- 유의 사항 문구 노출</t>
  </si>
  <si>
    <t>연결_209</t>
  </si>
  <si>
    <t>약관 동의</t>
  </si>
  <si>
    <t>1. NUGU 연결하기 &gt; [B tv]
2. [다음 &gt;]</t>
  </si>
  <si>
    <t>2. B tv 이용약관 페이지 진입</t>
  </si>
  <si>
    <t>연결_210</t>
  </si>
  <si>
    <t>1. NUGU 연결하기 &gt; [B tv]
2. [다음 &gt;]
3. [동의] &gt; [다음 &gt;]</t>
  </si>
  <si>
    <t>연결_211</t>
  </si>
  <si>
    <t>1. NUGU 연결하기 &gt; [B tv]
2. [다음 &gt;]
3. [&lt;] or 단말 Back키(Only A)</t>
  </si>
  <si>
    <t>연결_212</t>
  </si>
  <si>
    <t>1. NUGU 연결하기 &gt; [B tv] &gt; [다음]
2. 화면 UI 확인</t>
  </si>
  <si>
    <t>3. 화면 확인 
- 'TV 화면에 표시된 인증번호 6자리를 입력하세요.' 문구 노출 
- 인증번호 / 인증번호 입력필드(******) 노출</t>
  </si>
  <si>
    <t>연결_213</t>
  </si>
  <si>
    <t>인증번호 입력</t>
  </si>
  <si>
    <t>1. NUGU 연결하기 &gt; [B tv] &gt; [다음]
2. 인증번호 입력필드(******) 선택
3. B tv화면에 표기된 인증번호 입력
4. [연결]</t>
  </si>
  <si>
    <t>2. 숫자 키패드 노출
3. 최대 6자리 입력가능, 7자리부터 입력 시 표시 되지않음
4. B tv 인증번호 6자리 입력시, 버튼 활성화되며 인증절차 진행</t>
  </si>
  <si>
    <t>연결_214</t>
  </si>
  <si>
    <t>인증번호
실패</t>
  </si>
  <si>
    <t>1. NUGU 연결하기 &gt; [B tv] &gt; [다음]
2. 인증번호 입력필드(******) 선택
3. B tv화면에 표기되지 않은 인증번호 입력
4. [연결]</t>
  </si>
  <si>
    <t>4. '인증번호 확인 후 다시 시도해 주세요.' 팝업 노출</t>
  </si>
  <si>
    <t>연결_215</t>
  </si>
  <si>
    <t>인증번호
성공</t>
  </si>
  <si>
    <t>4. 연결 완료 페이지 이동</t>
  </si>
  <si>
    <t>연결완료 
UI 확인</t>
  </si>
  <si>
    <t>1. NUGU 연결하기 &gt; [B tv]&gt; [다음]
2. 인증번호 입력필드(******) 선택
3. B tv화면에 표기된 인증번호 입력
4. [연결]
5. 연결 완료</t>
  </si>
  <si>
    <t>연결_217</t>
  </si>
  <si>
    <t>B tv X NUGU
(AI2)
연결</t>
  </si>
  <si>
    <t>연결_218</t>
  </si>
  <si>
    <t>연결_219</t>
  </si>
  <si>
    <t>연결_220</t>
  </si>
  <si>
    <t>2. B tv x NUGU 이용약관 페이지 진입</t>
  </si>
  <si>
    <t>연결_221</t>
  </si>
  <si>
    <t>연결_222</t>
  </si>
  <si>
    <t>연결_223</t>
  </si>
  <si>
    <t>연결_224</t>
  </si>
  <si>
    <t>연결_225</t>
  </si>
  <si>
    <t>연결_228</t>
  </si>
  <si>
    <t>B tv x NUGU
(UHD)
연결</t>
  </si>
  <si>
    <t>1. B tv 셋탑박스(UHD) 연결하기 페이지 진입</t>
  </si>
  <si>
    <t>연결_229</t>
  </si>
  <si>
    <t>1. NUGU 연결하기 &gt; [B tv]
2. [&lt;]</t>
  </si>
  <si>
    <t>연결_230</t>
  </si>
  <si>
    <t>B tv 셋탑박스(UHD) 연결하기</t>
  </si>
  <si>
    <t>1. NUGU 연결하기 &gt; [B tv]
2. [B tv 셋톱박스 홈 메뉴에서 [MY &gt; 기기 연결 설정 &gt; NUGU 서비스 연결]을 선택하세요.]</t>
  </si>
  <si>
    <t>2. 해당 문구 확인</t>
  </si>
  <si>
    <t>연결_231</t>
  </si>
  <si>
    <t>B tv 연결 도움말</t>
  </si>
  <si>
    <t>1. NUGU 연결하기 &gt; [B tv]
2. [! B tv 연결 도움말 보기]</t>
  </si>
  <si>
    <t>2. B tv 연결 도움말 페이지 진입</t>
  </si>
  <si>
    <t>연결_232</t>
  </si>
  <si>
    <t>0. 약관 동의한 이력 없음
1. NUGU 연결하기 &gt; [B tv]
2. [다음]</t>
  </si>
  <si>
    <t>2. 이용약관 페이지 진입</t>
  </si>
  <si>
    <t>연결_233</t>
  </si>
  <si>
    <t>0. 약관 동의한 이력 없음
1. NUGU 연결하기 &gt; [B tv]
2. [다음]
3. 약관 동의 체크 &gt; [다음]</t>
  </si>
  <si>
    <t>3. 인증번호 입력 화면 진입</t>
  </si>
  <si>
    <t>연결_234</t>
  </si>
  <si>
    <t>다음</t>
  </si>
  <si>
    <t>1. NUGU 연결하기 &gt; [B tv] &gt; [다음]</t>
  </si>
  <si>
    <t>1. 인증화면으로 이동</t>
  </si>
  <si>
    <t>연결_235</t>
  </si>
  <si>
    <t>이전</t>
  </si>
  <si>
    <t>1. NUGU 연결하기 &gt; [B tv] &gt; [다음]
2. '&lt;' 선택</t>
  </si>
  <si>
    <t>2. 이전 페이지로 이동함</t>
  </si>
  <si>
    <t>연결_236</t>
  </si>
  <si>
    <t>연결_237</t>
  </si>
  <si>
    <t>연결_238</t>
  </si>
  <si>
    <t>연결_239</t>
  </si>
  <si>
    <t>연결_240</t>
  </si>
  <si>
    <t>1. NUGU 연결하기 &gt; [B tv] &gt; [다음]
2. 인증번호 입력필드(******) 선택
3. B tv화면에 표기된 인증번호 입력
4. [연결]
5. 연결 완료</t>
  </si>
  <si>
    <t>5. 연결 완료 화면 확인 (UHD 이미지)
- ' 연결이 완료되었습니다. 이제 리모컨의 마이크를 눌러 대화를 시작해보세요.' 문구 노출
- "EBS 틀어줘"
- 시작하기 버튼</t>
  </si>
  <si>
    <t>연결_241</t>
  </si>
  <si>
    <t>B tv x NUGU (Smart2)연결</t>
  </si>
  <si>
    <t>1. NUGU 연결하기 &gt;[B tv]</t>
  </si>
  <si>
    <t>1. B tv 셋탑박스(Smart2) 연결하기
페이지 진입</t>
  </si>
  <si>
    <t>연결_242</t>
  </si>
  <si>
    <t>연결_243</t>
  </si>
  <si>
    <t>B tv 셋탑박스(Smart2) 연결하기</t>
  </si>
  <si>
    <t>2. 해당문구 확인</t>
  </si>
  <si>
    <t>연결_244</t>
  </si>
  <si>
    <t>1.NUGU 연결하기 &gt; [B tv]&gt; [B tv 연결 도움말]</t>
  </si>
  <si>
    <t>2. B tv 연결 도움말 페이지 이동</t>
  </si>
  <si>
    <t>연결_245</t>
  </si>
  <si>
    <t>1.NUGU 연결하기 &gt; [B tv]&gt; [B tv 연결 도움말]
2. [&lt;] 또는 [X] 버튼 선택</t>
  </si>
  <si>
    <t>연결_246</t>
  </si>
  <si>
    <t>0. 약관 동의한 이력 없음
1. NUGU 연결하기 &gt; [B tv]&gt; [다음]</t>
  </si>
  <si>
    <t>1. 이용약관 화면으로 이동</t>
  </si>
  <si>
    <t>연결_247</t>
  </si>
  <si>
    <t>연결_248</t>
  </si>
  <si>
    <t>1. NUGU 연결하기 &gt; [B tv]&gt; [다음]</t>
  </si>
  <si>
    <t>연결_249</t>
  </si>
  <si>
    <t>1. NUGU 연결하기 &gt; [B tv]&gt; [다음]
2. '&lt;' 선택</t>
  </si>
  <si>
    <t>연결_250</t>
  </si>
  <si>
    <t>1. NUGU 연결하기 &gt; [B tv]&gt; [다음]
2. 화면 UI 확인</t>
  </si>
  <si>
    <t>연결_251</t>
  </si>
  <si>
    <t>1. NUGU 연결하기 &gt; [B tv]&gt; [다음]
2. 인증번호 입력필드(******) 선택
3. B tv화면에 표기된 인증번호 입력
4. [연결]</t>
  </si>
  <si>
    <t>연결_252</t>
  </si>
  <si>
    <t>1. NUGU 연결하기 &gt; [B tv]&gt; [다음]
2. 인증번호 입력필드(******) 선택
3. B tv화면에 표기되지 않은 인증번호 입력
4. [연결]</t>
  </si>
  <si>
    <t>연결_253</t>
  </si>
  <si>
    <t>연결_254</t>
  </si>
  <si>
    <t>5. 연결 완료 화면 확인 (Smart2 이미지)
- ' 연결이 완료되었습니다. 이제 리모컨의 마이크를 눌러 대화를 시작해보세요.' 문구 노출
- "EBS 틀어줘"
- 시작하기 버튼</t>
  </si>
  <si>
    <t>연결_255</t>
  </si>
  <si>
    <t>B tv x NUGU (Smart3)연결</t>
  </si>
  <si>
    <t>1. B tv 셋탑박스(Smart3) 연결하기
페이지 진입</t>
  </si>
  <si>
    <t>연결_256</t>
  </si>
  <si>
    <t>연결_257</t>
  </si>
  <si>
    <t>B tv 셋탑박스(Smart3) 연결하기</t>
  </si>
  <si>
    <t>연결_258</t>
  </si>
  <si>
    <t>연결_259</t>
  </si>
  <si>
    <t>연결_260</t>
  </si>
  <si>
    <t>연결_261</t>
  </si>
  <si>
    <t>연결_262</t>
  </si>
  <si>
    <t>연결_263</t>
  </si>
  <si>
    <t>연결_264</t>
  </si>
  <si>
    <t>연결_265</t>
  </si>
  <si>
    <t>연결_266</t>
  </si>
  <si>
    <t>연결_267</t>
  </si>
  <si>
    <t>연결_268</t>
  </si>
  <si>
    <t>5. 연결 완료 화면 확인 (Smart3 이미지)
- '연결이 완료되었습니다. 이제 리모컨의 마이크를 눌러 대화를 시작해보세요.' 문구 노출
- "EBS 틀어줘"
- 시작하기 버튼</t>
  </si>
  <si>
    <t>연결_269</t>
  </si>
  <si>
    <t>T map X NUGU
연결</t>
  </si>
  <si>
    <t>연결_270</t>
  </si>
  <si>
    <t>연결_271</t>
  </si>
  <si>
    <t>연결_272</t>
  </si>
  <si>
    <t>티맵 설치</t>
  </si>
  <si>
    <t>1. NUGU 연결하기 &gt; [T map]
2. [T map 앱에서 인증하기]</t>
  </si>
  <si>
    <t>2. T MAP앱 실행되며 인증번호 자동 입력되어 연결 완료 페이지 진입</t>
  </si>
  <si>
    <t>연결_273</t>
  </si>
  <si>
    <t>티맵
연결 실패</t>
  </si>
  <si>
    <t>0. 인증번호 확인 실패
1. NUGU 연결하기 &gt; [T map]
2. [T map 앱에서 인증하기]
STG NUGU App &amp; T map NUGU 서버: PRD 로 설정 후 확인 시 실패 확인 가능 (기존 연결 이력이 없어야 함. AIAPPQA-3846)</t>
  </si>
  <si>
    <t>2. 'T map 연결에 실패하였습니다. 다시 시도해 주세요.', [확인] 팝업</t>
  </si>
  <si>
    <t>연결_274</t>
  </si>
  <si>
    <t>누구 서비스
시작하기</t>
  </si>
  <si>
    <t>1. NUGU 연결하기 &gt; [T map]
2. [T map 앱에서 인증하기]
3. [NUGU 서비스 시작하기]</t>
  </si>
  <si>
    <t>연결_275</t>
  </si>
  <si>
    <t>연결_276</t>
  </si>
  <si>
    <t>연결_277</t>
  </si>
  <si>
    <t>연결_278</t>
  </si>
  <si>
    <t>연결_279</t>
  </si>
  <si>
    <t>연결_280</t>
  </si>
  <si>
    <t>위치접근권한 OFF</t>
  </si>
  <si>
    <t xml:space="preserve">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
</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</si>
  <si>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건너뛰기/설정하기] 팝업 노출"
3. 팝업 종료 후 다음 화면으로 이동
- 위치 접근 권한 변경되지 않음"
4. iOS 설정 화면으로 이동
- 설정 완료 후 App 복귀 시 다음 화면으로 이동"
5. 설정 내 안내 위치가 현재 위치로 표시
</t>
  </si>
  <si>
    <t>디바이스 연결</t>
  </si>
  <si>
    <t>숨김처리된 SSID 추가</t>
  </si>
  <si>
    <t>숨김처리된 SSID 연결</t>
  </si>
  <si>
    <t>연결_283</t>
  </si>
  <si>
    <t>에러 케이스</t>
  </si>
  <si>
    <t>&lt; 홈 &gt;</t>
  </si>
  <si>
    <t>홈_001</t>
  </si>
  <si>
    <t>홈 카드</t>
  </si>
  <si>
    <t>1. 앱 실행</t>
  </si>
  <si>
    <t>홈_002</t>
  </si>
  <si>
    <t>1. 좌측 메뉴 패널 펼쳐짐</t>
  </si>
  <si>
    <t>알림</t>
  </si>
  <si>
    <t>0. 읽지 않은 새 정보 있음
1. 앱 실행</t>
  </si>
  <si>
    <t>디바이스
메시지</t>
  </si>
  <si>
    <t>디바이스
연결 안내</t>
  </si>
  <si>
    <t>디바이스
미연결</t>
  </si>
  <si>
    <t>0. 연결된 디바이스 없고, 주변에 디바이스 감지되지 않음
1. 홈</t>
  </si>
  <si>
    <t>홈_006</t>
  </si>
  <si>
    <t>0. 연결된 디바이스 없고, 주변에 디바이스 감지됨
1. 홈</t>
  </si>
  <si>
    <t>홈_007</t>
  </si>
  <si>
    <t>0. 연결된 디바이스 없고, 주변에 디바이스 감지됨
1. 홈 &gt; [지금 설정하기]</t>
  </si>
  <si>
    <t>1. 디바이스 연결 페이지 진입 후 이 후 연결 프로세스 진행</t>
  </si>
  <si>
    <t>Private 메시지</t>
  </si>
  <si>
    <t>권한 획득 계정 로그인</t>
  </si>
  <si>
    <t>0. 오픈 플랫폼을 통해 Enrolled User 계정 및 개별 Private Play 권한 획득 계정으로 로그인
1. Private Play 초대장 수신</t>
  </si>
  <si>
    <t>1. NUGU App 메인 진입시 홈 메인 상단의 디바이스 메시지 영역에 Private 메시지노출
2. 디바이스 메시지 Hot, New 위치에 Private 뱃지 노출</t>
  </si>
  <si>
    <t>홈_009</t>
  </si>
  <si>
    <t>0. Private Play 초대장 수신</t>
  </si>
  <si>
    <t>1. Private Play 초대장 - OO Play서비스를 사용할 수 있음을 알림
2. 지금부터 {서비스명} 서비스를 이용할 수 있습니다.</t>
  </si>
  <si>
    <t>홈_010</t>
  </si>
  <si>
    <t>홈_011</t>
  </si>
  <si>
    <t>0. Private Play 초대장 수신
1. 초대장 선택</t>
  </si>
  <si>
    <t>1. 해당 Private Play 메인화면 진입</t>
  </si>
  <si>
    <t>홈_012</t>
  </si>
  <si>
    <t>솔루션
메시지</t>
  </si>
  <si>
    <t>계정
미연동</t>
  </si>
  <si>
    <t>NUGUPM-585</t>
  </si>
  <si>
    <t>2. "1분 미리듣기 중 멜론 로그인 후 더 들을 수 있어요" 노출</t>
  </si>
  <si>
    <t>홈_013</t>
  </si>
  <si>
    <t>홈_015</t>
  </si>
  <si>
    <t>홈_016</t>
  </si>
  <si>
    <t>홈_017</t>
  </si>
  <si>
    <t>홈_018</t>
  </si>
  <si>
    <t>홈_019</t>
  </si>
  <si>
    <t>2. "누구앱에서 스타벅스 계정을 등록 하신 후 , 주문할 수 있어요." 노출
STG : 아메리카노 주문 T map 스타벅스로 로그인해 보세요</t>
  </si>
  <si>
    <t>홈_020</t>
  </si>
  <si>
    <t>NU300</t>
  </si>
  <si>
    <t>0. ZEM 키즈 사용자 연결 X
1. W, ZEM 키즈 실행해줘
2. 홈</t>
  </si>
  <si>
    <t>홈_021</t>
  </si>
  <si>
    <t>B tv
미연동</t>
  </si>
  <si>
    <t>홈_022</t>
  </si>
  <si>
    <t>폰찾기</t>
  </si>
  <si>
    <t>2. iOS : 노티 - "NUGU에서 폰찾기를 요청했습니다." 노출
AOS : 노티 없음</t>
  </si>
  <si>
    <t>상품 검색</t>
  </si>
  <si>
    <t>상품
검색 결과</t>
  </si>
  <si>
    <t>2. "요청하신 11번가 상품리스트가 도착했습니다." 노출 확인</t>
  </si>
  <si>
    <t>FIFO로
쌓임</t>
  </si>
  <si>
    <t>3. B tv 연결 유도 솔루션 메시지 노출
4. 구글 캘린더 로그인 유도 솔루션 메시지 노출</t>
  </si>
  <si>
    <t>홈_026</t>
  </si>
  <si>
    <t>FIFO로
최대 3개</t>
  </si>
  <si>
    <t>5. 멜론 로그인 유도 솔루션 메시지 노출
6. 11번가 로그인 유도 솔루션 메시지 노출
7. B tv 연결 유도 솔루션 메시지 노출</t>
  </si>
  <si>
    <t>앱종료 시
재구성</t>
  </si>
  <si>
    <t>2. 멜론 로그인 유도 솔루션 메시지 노출
4. 디바이스 - 솔루션 메시지 미노출
(24시간 지난 후 확인, AIAPPQA-3842)</t>
  </si>
  <si>
    <t>홈_028</t>
  </si>
  <si>
    <t>새로고침 시
재구성</t>
  </si>
  <si>
    <t>0. 멜론 로그인 X
1. W, 멜론에서 인기음악 들려줘
2. 홈
3. Pull to Refresh 
4. 홈</t>
  </si>
  <si>
    <t>2. 멜론 로그인 유도 솔루션 메시지 노출
4. 디바이스 - 솔루션 메시지 미노출 
(24시간 지난 후 확인, AIAPPQA-3842)</t>
  </si>
  <si>
    <t>홈_029</t>
  </si>
  <si>
    <t>운영
메시지</t>
  </si>
  <si>
    <t>신규 서비스</t>
  </si>
  <si>
    <t>1. 새로운 기능 설명 카드 노출
2. 해당 서비스 설정 페이지 진입</t>
  </si>
  <si>
    <t>홈_030</t>
  </si>
  <si>
    <t>공지사항
이벤트</t>
  </si>
  <si>
    <t>0. 공지사항 있음
1. 홈 &gt; 디바이스 메시지 우로 플리킹
2. [이동] , [더보기] 
- 버튼은 admin 설정에 따라 상이</t>
  </si>
  <si>
    <t>1. 공지사항,이벤트 카드 노출
2. 공지사항,이벤트 페이지 진입</t>
  </si>
  <si>
    <t>홈_031</t>
  </si>
  <si>
    <t>이벤트 배너</t>
  </si>
  <si>
    <t>정보 없음</t>
  </si>
  <si>
    <t>0. admin에서 등록한 이벤트 없음
1. 홈 &gt; 디바이스 메시지 하단 확인</t>
  </si>
  <si>
    <t>1. 이벤트 피드 미노출</t>
  </si>
  <si>
    <t>홈_032</t>
  </si>
  <si>
    <t>정보 있음</t>
  </si>
  <si>
    <t>0. admin에서 등록한 이벤트 있음
1. 홈 &gt; 디바이스 메시지 하단 확인
2. 이벤트 카드 클릭</t>
  </si>
  <si>
    <t>1. 이벤트 피드 노출
2. 해당 이벤트 페이지 진입</t>
  </si>
  <si>
    <t>최근 인기대화</t>
  </si>
  <si>
    <t>1. 최근 인기 대화미노출</t>
  </si>
  <si>
    <t>Admin 설정 필요</t>
  </si>
  <si>
    <t>정보있음</t>
  </si>
  <si>
    <t>0. admin에서 등록한 급등 발화문 있음
1. 홈 &gt; 최근 인기 대화
2. + 더보기</t>
  </si>
  <si>
    <t>홈_035</t>
  </si>
  <si>
    <t>인기 대화 상세</t>
  </si>
  <si>
    <t>날씨</t>
  </si>
  <si>
    <t>로딩중</t>
  </si>
  <si>
    <t>1. 홈 &gt; 날씨 카드 확인</t>
  </si>
  <si>
    <t>1. 오늘 날씨 피드 노출
- (날씨 정보 불러오는 중이라서) 로딩 프로그레스바 표시</t>
  </si>
  <si>
    <t>Wi-Fi/데이터 네트워크 Off</t>
  </si>
  <si>
    <t>0. 단말 Wi-Fi/데이터 네트워크 Off
1. 홈 &gt; 날씨 카드 확인
2. [새로고침]</t>
  </si>
  <si>
    <t>홈_038</t>
  </si>
  <si>
    <t>0. 단말 GPS On
1. 홈 &gt; 날씨 카드 확인
2. 단말 GPS Off
3. [지역명]</t>
  </si>
  <si>
    <t>1. 날씨 정보 노출
3. 위치서비스 On 유도 팝업 노출</t>
  </si>
  <si>
    <t>홈_039</t>
  </si>
  <si>
    <t>위치 접근
권한 Off</t>
  </si>
  <si>
    <t>0. 위치 접근 권한 Off
1. 홈 &gt; 날씨 카드 확인
2. [새로고침]</t>
  </si>
  <si>
    <t>1. Default 날씨 정보 노출
- 연결 디바이스 O: 디바이스 위치 기준 날씨 안내
- 연결 디바이스 X: 중구 세종대로 110 기준 안내
2. 위치 접근 권한 요청 팝업 노출</t>
  </si>
  <si>
    <t>홈_040</t>
  </si>
  <si>
    <t>0. 위치 접근 권한 Off
1. 홈 &gt; 날씨 정보 [새로고침]
2. 위치 접근 권한 On &gt; 홈</t>
  </si>
  <si>
    <t>2. 갱신된 위치 기준 날씨 정보 노출</t>
  </si>
  <si>
    <t>홈_041</t>
  </si>
  <si>
    <t>현위치: 명동</t>
  </si>
  <si>
    <t>0. 현위치: 명동
1. 홈 &gt; 날씨 카드 확인</t>
  </si>
  <si>
    <t>1. 중구 명동 주변 오늘 날씨 노출
- 하늘 상태(아아콘)
- 현재 온도
- 최고/최저 온도
- 강수 확률/강수량
- 미세먼지 정보</t>
  </si>
  <si>
    <t>홈_042</t>
  </si>
  <si>
    <t>하늘 상태</t>
  </si>
  <si>
    <t>1. 날씨 정보 확인</t>
  </si>
  <si>
    <t>1. 오늘 날씨 '{맑음}(낮/밤)'으로 노출</t>
  </si>
  <si>
    <t>홈_043</t>
  </si>
  <si>
    <t>예외 특보</t>
  </si>
  <si>
    <t>0. 특보 상황
1. 날씨 아이콘 하단 띠 확인</t>
  </si>
  <si>
    <t>1. 아이콘 하단에 '{강풍 주의보/경보}' 특보 노출</t>
  </si>
  <si>
    <t>환경조성 어려움</t>
  </si>
  <si>
    <t>홈_044</t>
  </si>
  <si>
    <t>POC에 따른 노출</t>
  </si>
  <si>
    <t>1. 홈</t>
  </si>
  <si>
    <t>홈_045</t>
  </si>
  <si>
    <t>페이지 이동</t>
  </si>
  <si>
    <t>발화문형</t>
  </si>
  <si>
    <t>1. 페이지 이동 카드 노출
- 카드 타이틀
- 발화문 예시 
- 페이지 이동/설정 버튼: 선택 시 해당 페이지로 이동
- 이미지 (Optional)</t>
  </si>
  <si>
    <t>홈_046</t>
  </si>
  <si>
    <t>내용형</t>
  </si>
  <si>
    <t>1. 페이지 이동 카드 노출
- 카드 타이틀
- 서비스 설명 문구
- 페이지 이동/설정 버튼: 선택 시 해당 페이지로 이동
- 이미지 (Optional)</t>
  </si>
  <si>
    <t>홈_047</t>
  </si>
  <si>
    <t>테마 발화문</t>
  </si>
  <si>
    <t>홈_048</t>
  </si>
  <si>
    <t>미디어 카드</t>
  </si>
  <si>
    <t>홈_049</t>
  </si>
  <si>
    <t>서비스 발화문</t>
  </si>
  <si>
    <t>홈_050</t>
  </si>
  <si>
    <t>디바이스
컨트롤러</t>
  </si>
  <si>
    <t>플로팅
아이콘</t>
  </si>
  <si>
    <t>0. 디바이스 미연결
1. 홈 &gt; 우측 하단 확인</t>
  </si>
  <si>
    <t>홈_051</t>
  </si>
  <si>
    <t>펼침, 닫힘</t>
  </si>
  <si>
    <t>컨트롤러
펼침</t>
  </si>
  <si>
    <t>노출 정보</t>
  </si>
  <si>
    <t>홈_053</t>
  </si>
  <si>
    <t>NU200</t>
  </si>
  <si>
    <t>홈_054</t>
  </si>
  <si>
    <t>홈_056</t>
  </si>
  <si>
    <t>T map
JLR T map</t>
  </si>
  <si>
    <t>0. T map, JLR T map 연결 상태
1. 홈 &gt; [컨트롤러]</t>
  </si>
  <si>
    <t>홈_057</t>
  </si>
  <si>
    <t>홈_058</t>
  </si>
  <si>
    <t>홈_059</t>
  </si>
  <si>
    <t>디바이스
정보</t>
  </si>
  <si>
    <t>디폴트
디바이스명</t>
  </si>
  <si>
    <t>0. NUGU candle 연결 상태
1. 홈 &gt; [컨트롤러]</t>
  </si>
  <si>
    <t>1. 'NUGU candle' 노출</t>
  </si>
  <si>
    <t>홈_060</t>
  </si>
  <si>
    <t>닉네임</t>
  </si>
  <si>
    <t>0. NUGU 연결 상태
1. 디바이스 설정 &gt; 닉네임: 누구100
2. 홈 &gt; [컨트롤러]</t>
  </si>
  <si>
    <t>2. '누구100'으로 연결된 디바이스 닉네임 노출</t>
  </si>
  <si>
    <t>디바이스
리스트</t>
  </si>
  <si>
    <t>0. NUGU &gt; T map &gt; AI700 순으로 연결
1. 홈 &gt; [컨트롤러]
2. [B tv]</t>
  </si>
  <si>
    <t>홈_063</t>
  </si>
  <si>
    <t>디바이스
추가</t>
  </si>
  <si>
    <t>0. NUGU mini 연결 상태
1. 홈 &gt; [컨트롤러]
2. (+) 디바이스 추가</t>
  </si>
  <si>
    <t>홈_064</t>
  </si>
  <si>
    <t>디바이스
변경</t>
  </si>
  <si>
    <t>0. T map &gt; NUGU 순으로 연결
1. 홈 &gt; [컨트롤러] &gt; [T map]
2. [NU100_xxxxxx]
3. [컨트롤러]</t>
  </si>
  <si>
    <t>2. 컨트롤러 닫히며 홈으로 이동됨
3. 'NUGU' 디바이스명 노출</t>
  </si>
  <si>
    <t>홈_065</t>
  </si>
  <si>
    <t>배터리
잔량 표시</t>
  </si>
  <si>
    <t>NUGU mini</t>
  </si>
  <si>
    <t>Only NU200</t>
  </si>
  <si>
    <t>0. 배터리 20% 미만의 NUGU mini 연결 상태
1. 홈 &gt; [컨트롤러]</t>
  </si>
  <si>
    <t>1. NU200_xxxxxx 디바이스 배터리 잔량 표시
- 20% 이하 적색 표시</t>
  </si>
  <si>
    <t>홈_066</t>
  </si>
  <si>
    <t>그 외</t>
  </si>
  <si>
    <t>1. 디바이스 배터리 잔량 표시 미노출</t>
  </si>
  <si>
    <t>홈_067</t>
  </si>
  <si>
    <t>디바이스
설정</t>
  </si>
  <si>
    <t>1. 홈 &gt; [컨트롤러] &gt; [설정]</t>
  </si>
  <si>
    <t>1. 디바이스 설정 페이지 진입</t>
  </si>
  <si>
    <t>홈_068</t>
  </si>
  <si>
    <t>디바이스
기능</t>
  </si>
  <si>
    <t>SPK 군</t>
  </si>
  <si>
    <t>0. NU100 연결, NU110 연결, NU200, NU300 최초 연결
1. 홈 &gt; [컨트롤러]</t>
  </si>
  <si>
    <t>NU100
NU110
NU200
NU300</t>
  </si>
  <si>
    <t>0. SPK 연결 + 블루투스 On 상태
1. 홈 &gt; [컨트롤러]
2. [블루투스] 선택</t>
  </si>
  <si>
    <t>2. 블루투스 Off로 변경됨</t>
  </si>
  <si>
    <t>홈_070</t>
  </si>
  <si>
    <t>0. SPK 연결 + 블루투스 On 상태
1. 홈 &gt; [컨트롤러] &gt; [블루투스]
2. 컨트롤러 외 영역 탭 &gt; [컨트롤러]
3. [블루투스] 선택</t>
  </si>
  <si>
    <t>1. 블루투스 Off로 변경됨
3. 블루투스 On으로 변경됨</t>
  </si>
  <si>
    <t>마이크 인식</t>
  </si>
  <si>
    <t>0. 디바이스 연결
1. 홈 &gt; [컨트롤러]</t>
  </si>
  <si>
    <t>1. 마이크ON/OFF 활성화 상태로 노출</t>
  </si>
  <si>
    <t>0. 디바이스 연결 + 마이크 Off 상태
1. 홈 &gt; [컨트롤러]
2. [마이크 인식]</t>
  </si>
  <si>
    <t>2. 마이크 ON으로 변경됨</t>
  </si>
  <si>
    <t>홈_075</t>
  </si>
  <si>
    <t>0. 디바이스 연결 + 마이크 Off 상태
1. 홈 &gt; [컨트롤러] &gt; [마이크 인식]
2. W
3. [마이크 인식]
4. W</t>
  </si>
  <si>
    <t>2. 디바이스 웨이크업 됨
4. 디바이스 아무런 반응 없음</t>
  </si>
  <si>
    <t>홈_076</t>
  </si>
  <si>
    <t>홈_077</t>
  </si>
  <si>
    <t>홈_078</t>
  </si>
  <si>
    <t>무드등</t>
  </si>
  <si>
    <t>0. NU100 연결, NU110 연결, NU200, NU300 연결 &gt; 무드등 ON
1. 홈 &gt; [컨트롤러]</t>
  </si>
  <si>
    <t>1. 무드등 활성화 상태로 노출</t>
  </si>
  <si>
    <t>홈_079</t>
  </si>
  <si>
    <t>0. SPK 연결 + 무드등 Off 상태
1. 홈 &gt; [컨트롤러]
2. [무드등]</t>
  </si>
  <si>
    <t>2. 무드등 켜짐</t>
  </si>
  <si>
    <t>0. SPK 연결 + 임의 무드등 켜진 상태
1. 홈 &gt; [컨트롤러] &gt; [무드등]</t>
  </si>
  <si>
    <t>1. 무드등 꺼짐</t>
  </si>
  <si>
    <t>홈_081</t>
  </si>
  <si>
    <t>홈_082</t>
  </si>
  <si>
    <t>홈_083</t>
  </si>
  <si>
    <t>홈_084</t>
  </si>
  <si>
    <t>1. 텍스트 명령 입력 화면 이동</t>
  </si>
  <si>
    <t>홈_085</t>
  </si>
  <si>
    <t>볼륨 조절</t>
  </si>
  <si>
    <t>0. T map 군 연결 상태
1. 홈 &gt; [컨트롤러]</t>
  </si>
  <si>
    <t>홈_086</t>
  </si>
  <si>
    <t>0. 디바이스 연결 상태
1. 홈 &gt; [컨트롤러]</t>
  </si>
  <si>
    <t>홈_087</t>
  </si>
  <si>
    <t>2. 볼륨조절 바 좌측으로 치우친 채, 소리 크기 2로 노출</t>
  </si>
  <si>
    <t>홈_090</t>
  </si>
  <si>
    <t>1. APP 디바이스 컨트롤러&gt; 마이크 OFF 상태 노출 확인
2. APP 디바이스 컨트롤러&gt; 마이크 ON 상태 노출 확인</t>
  </si>
  <si>
    <t>홈_091</t>
  </si>
  <si>
    <t>0. NU110(볼륨 1) &gt; AI700(볼륨 10)순 연결
1. 홈 &gt; [컨트롤러]
2. [B tv] &gt; [NU110_xxxxxxx]</t>
  </si>
  <si>
    <t>1. 소리 크기 10으로 노출
2. 소리 크기 1로 노출</t>
  </si>
  <si>
    <t>홈_092</t>
  </si>
  <si>
    <t>CHIPS 연결</t>
  </si>
  <si>
    <t>홈_093</t>
  </si>
  <si>
    <t>미디어
플레이어</t>
  </si>
  <si>
    <t>서비스별
노출 확인</t>
  </si>
  <si>
    <t>1. W, 멜론 TOP100 재생해줘
2. 홈 &gt; 최하단 확인</t>
  </si>
  <si>
    <t>2. 미디어플레이어 노출
- 노래명 | 가수명</t>
  </si>
  <si>
    <t>홈_094</t>
  </si>
  <si>
    <t>1. W, FLO(뮤직메이트) 최신 음악 재생해줘
2. 홈 &gt; 최하단 확인</t>
  </si>
  <si>
    <t>홈_095</t>
  </si>
  <si>
    <t>1. 멜론어린이 &gt; 윙윙윙 &gt; [선택 듣기] &gt; [X]
2. 홈 &gt; 최하단 확인</t>
  </si>
  <si>
    <t>홈_096</t>
  </si>
  <si>
    <t>홈_097</t>
  </si>
  <si>
    <t>1. W, 팟빵에서 주간야구 들려줘
2. 홈 &gt; 최하단 확인</t>
  </si>
  <si>
    <t>2. 미디어플레이어 노출
- 회차명 | 팟빵명</t>
  </si>
  <si>
    <t>홈_098</t>
  </si>
  <si>
    <t>1. W, SBS 러브 FM 틀어줘
2. 홈 &gt; 최하단 확인</t>
  </si>
  <si>
    <t>2. 미디어플레이어 노출
- 라디오 로고 | 라디오 채널명</t>
  </si>
  <si>
    <t>1. W, 오디언에서 베스트 셀러 추천해줘
2. 홈 &gt; 최하단 확인</t>
  </si>
  <si>
    <t>2. 미디어플레이어 노출
- 제목 명 | 책명</t>
  </si>
  <si>
    <t>1. W, 스포츠 뉴스 들려줘
2. 홈 &gt; 최하단 확인</t>
  </si>
  <si>
    <t>2. 미디어플레이어 미노출</t>
  </si>
  <si>
    <t>No 이미지</t>
  </si>
  <si>
    <t>홈_102</t>
  </si>
  <si>
    <t>플레이리스트</t>
  </si>
  <si>
    <t>1. W, 길구봉구 노래 들려줘
2. 홈 &gt; 플레이어 - [플레이리스트]</t>
  </si>
  <si>
    <t>2. 미디어 플레이어 펼쳐짐
- 재생중인 서비스 이미지 노출
- 재생 리스트 노출</t>
  </si>
  <si>
    <t>홈_103</t>
  </si>
  <si>
    <t>1. W, 멜론 TOP100 재생해줘
2. 홈 &gt; 플레이어 - [플레이리스트]
3. 스크롤</t>
  </si>
  <si>
    <t>홈_104</t>
  </si>
  <si>
    <t>플레이
컨트롤</t>
  </si>
  <si>
    <t>홈_105</t>
  </si>
  <si>
    <t>1. W, 이석훈 노래 들려줘
2. 홈 &gt; 플레이어 - [다음곡]
3. 플레이어 - [이전곡]</t>
  </si>
  <si>
    <t>2. 다음곡 재생됨
3. 이전곡 재생됨</t>
  </si>
  <si>
    <t>홈_106</t>
  </si>
  <si>
    <t>1. W, 멜론 재생
2. 홈 &gt; 플레이어 - [중지]</t>
  </si>
  <si>
    <t>홈_107</t>
  </si>
  <si>
    <t>1. W, 멜론 재생
2. 홈 &gt; 플레이어 - [중지]
3. [재생]</t>
  </si>
  <si>
    <t>홈_108</t>
  </si>
  <si>
    <t>1. W, 라디오 들려줘
2. W, 라디오 일시정지
3. W, 라디오 이어서 재생</t>
  </si>
  <si>
    <t>2. 라디오 재생 중지됨, [재생]
3. 라디오 재생됨, [일시정지]</t>
  </si>
  <si>
    <t>1. W, FLO(뮤직메이트) 재생
2. 홈 &gt; 플레이어 - [중지]
3. [재생]</t>
  </si>
  <si>
    <t>1. W, 오디오북 재생
2. W, 오디오북 꺼</t>
  </si>
  <si>
    <t>서비스
interaction</t>
  </si>
  <si>
    <t>1. ASMR 플레이어 노출됨
2. 라디오 플레이어 노출됨</t>
  </si>
  <si>
    <t>홈_112</t>
  </si>
  <si>
    <t>POC
interaction</t>
  </si>
  <si>
    <t>0. NU110 연결
1. W, 멜론 틀어줘
2. NU200으로 연결 변경</t>
  </si>
  <si>
    <t>2. 미디어 플레이어 미노출</t>
  </si>
  <si>
    <t>홈_113</t>
  </si>
  <si>
    <t>0. NU110 연결
1. W, 라디오 들려줘
2. AI700로 연결 변경
3. W, 멜론 TOP100/ FLO 최신음악 들려줘
4. NU110으로 연결 변경</t>
  </si>
  <si>
    <t>3. 멜론, FLO 플레이어 노출됨
4. 라디오 플레이어 노출됨</t>
  </si>
  <si>
    <t>홈_114</t>
  </si>
  <si>
    <t>0. NU200 연결
1. W, 라디오 들려줘
2. T map 연결 변경
3. NU200 연결 변경
4. W, 라디오 종료</t>
  </si>
  <si>
    <t>2. 플레이어 미노출
3. 라디오 플레이어 노출
4. 최종 감상 히스토리 노출
&gt; 플레이어 사라짐</t>
  </si>
  <si>
    <t>홈_115</t>
  </si>
  <si>
    <t>고객센터</t>
  </si>
  <si>
    <t>사업자 정보</t>
  </si>
  <si>
    <t>1. 홈 &gt; 최하단 확인</t>
  </si>
  <si>
    <t>1. 'SK telecom [∨]' 노출</t>
  </si>
  <si>
    <t>홈_117</t>
  </si>
  <si>
    <t>1. 홈 &gt; 사업자 정보 - [자세히 보기]
2. [접기]
3. [자세히 보기]</t>
  </si>
  <si>
    <t>1. 사업자 정보 상세 내용 아래로 펼쳐짐, [∧] 노출
2. 사용자 정보 상세 내용 닫힘, [∨]
3. 사용자 정보 상세 내용 아래로 펼쳐짐, [∧]</t>
  </si>
  <si>
    <t>공지 팝업</t>
  </si>
  <si>
    <t>0. 홈&gt; 공지 팝업 확인
1. 버튼명</t>
  </si>
  <si>
    <t>1. 닫기 &amp; 자세히보기 버튼 노출</t>
  </si>
  <si>
    <t>홈_119</t>
  </si>
  <si>
    <t>폰 텍스트크기 크게 설정시</t>
  </si>
  <si>
    <t>1. 디바이스 메시지 영역내 텍스트 잘리지 않고 텍스트크기 일정하게 전부 출력되고 버튼잘리지 않고 출력됨</t>
  </si>
  <si>
    <t>&lt; 메뉴 &gt;</t>
  </si>
  <si>
    <t>메뉴_001</t>
  </si>
  <si>
    <t>메뉴 패널</t>
  </si>
  <si>
    <t>고정 영역</t>
  </si>
  <si>
    <t>메뉴_002</t>
  </si>
  <si>
    <t>1. 홈 이동</t>
  </si>
  <si>
    <t>메뉴_003</t>
  </si>
  <si>
    <t>Swipe</t>
  </si>
  <si>
    <t>메뉴_004</t>
  </si>
  <si>
    <t>하단 설정</t>
  </si>
  <si>
    <t>메뉴_005</t>
  </si>
  <si>
    <t>고정됨</t>
  </si>
  <si>
    <t>1. 상단 [x] 영역과 하단 설정메뉴 영역 고정 노출됨</t>
  </si>
  <si>
    <t>메뉴_006</t>
  </si>
  <si>
    <t>사용자 정보</t>
  </si>
  <si>
    <t>T-ID</t>
  </si>
  <si>
    <t>1. TID 로그인 : TID 님 노출
2. 소셜 계정 : 계정명 님 노출</t>
  </si>
  <si>
    <t>메뉴_007</t>
  </si>
  <si>
    <t>설정 진입</t>
  </si>
  <si>
    <t>1. 사용자 설정 페이지 이동</t>
  </si>
  <si>
    <t>메뉴_008</t>
  </si>
  <si>
    <t>주문내역</t>
  </si>
  <si>
    <t>1. 주문내역 페이지 이동</t>
  </si>
  <si>
    <t>메뉴_009</t>
  </si>
  <si>
    <t>이용권</t>
  </si>
  <si>
    <t>1. 이용권 페이지 이동</t>
  </si>
  <si>
    <t>메뉴_010</t>
  </si>
  <si>
    <t>NUGU 서비스</t>
  </si>
  <si>
    <t>연결된 디바이스 표시</t>
  </si>
  <si>
    <t>1. NUGU 서비스 타이틀 우측 디바이스 정보 미표시</t>
  </si>
  <si>
    <t>메뉴_011</t>
  </si>
  <si>
    <t>디바이스
미연결
둘러보기</t>
  </si>
  <si>
    <t>1. 모든 서비스 노출
2. 둘러보기 모드로 캘린더 서비스 페이지 진입</t>
  </si>
  <si>
    <t>메뉴_012</t>
  </si>
  <si>
    <t>디바이스
다수 연결</t>
  </si>
  <si>
    <t>메뉴_013</t>
  </si>
  <si>
    <t>메뉴_014</t>
  </si>
  <si>
    <t>미지원 OS
도메인</t>
  </si>
  <si>
    <t>메뉴_015</t>
  </si>
  <si>
    <t>메뉴_016</t>
  </si>
  <si>
    <t>새로운
도메인</t>
  </si>
  <si>
    <t>1. 서비스A 아이콘 우측 상단 N뱃지 노출</t>
  </si>
  <si>
    <t>메뉴_017</t>
  </si>
  <si>
    <t>미지원
디바이스
도메인</t>
  </si>
  <si>
    <t>메뉴_018</t>
  </si>
  <si>
    <t>2. 둘러보기 모드로 T map 스타벅스 진입</t>
  </si>
  <si>
    <t>메뉴_019</t>
  </si>
  <si>
    <t>1. 아래로 노출
Car Life 영역 : JLR T map 길안내 노출
음악/오디오 영역 : FLO, 멜론, ASMR, 멜론 어린이 노출
NUGU 활용 Tip! 영역 : 미노출
NUGU Play 영역 : 미노출
NUGU Private Play : 계정에 따라 노출
이런 서비스도 있어요! 영역 : 노출 (미지원 서비스)</t>
  </si>
  <si>
    <t>메뉴_020</t>
  </si>
  <si>
    <t>1. 주문내역 페이지 이동
2. 메뉴 패널 이동</t>
  </si>
  <si>
    <t>메뉴_021</t>
  </si>
  <si>
    <t>고정 됨</t>
  </si>
  <si>
    <t>2. [&lt;], 주문내역 타이틀, 서비스 필터 고정 노출</t>
  </si>
  <si>
    <t>메뉴_022</t>
  </si>
  <si>
    <t>서비스 필터</t>
  </si>
  <si>
    <t>메뉴_023</t>
  </si>
  <si>
    <t>2. default 진입 서비스 필터 노출</t>
  </si>
  <si>
    <t>메뉴_024</t>
  </si>
  <si>
    <t>필터</t>
  </si>
  <si>
    <t>1. 전체 주문내역 노출
2. BBQ 주문내역 노출
3. SK 스토아 주문내역 노출</t>
  </si>
  <si>
    <t>메뉴_025</t>
  </si>
  <si>
    <t>컨텐츠</t>
  </si>
  <si>
    <t>주문내역
없음</t>
  </si>
  <si>
    <t>1. '주문내역이 없습니다.' 문구</t>
  </si>
  <si>
    <t>메뉴_026</t>
  </si>
  <si>
    <t>1. 전체 주문내역 노출
2. '주문내역이 없습니다.' 문구
3. 도미노피자 주문내역 노출</t>
  </si>
  <si>
    <t>메뉴_027</t>
  </si>
  <si>
    <t>컨텐츠 정보</t>
  </si>
  <si>
    <t>도미노피자</t>
  </si>
  <si>
    <t>2. 도미노피자 주문 내역 노출
- 썸네일 + 주문상태
- '도미노피자' 도메인 + 주문날짜 yyyy.mm.dd
- 상품명 + 결제정보</t>
  </si>
  <si>
    <t>메뉴_028</t>
  </si>
  <si>
    <t>도미노
주문내역
상세</t>
  </si>
  <si>
    <t>2. 도미노피자 주문 내역 상세페이지
- 썸네일 + 주문상태
- '도미노피자' 도메인 + 주문날짜 yyyy.mm.dd
- 상품명
- 주문번호
- 주문상품
- 결제 수단
- 결제 정보
- 주문인
- 연락처
- 배송지
- 배달 매장</t>
  </si>
  <si>
    <t>메뉴_029</t>
  </si>
  <si>
    <t>BBQ</t>
  </si>
  <si>
    <t>2. BBQ 주문 내역 노출
- 썸네일 + 주문상태
- 'BBQ' 도메인 + 주문날짜 yyyy.mm.dd
- 상품명 + 결제정보</t>
  </si>
  <si>
    <t>메뉴_030</t>
  </si>
  <si>
    <t>BBQ
주문내역
상세</t>
  </si>
  <si>
    <t>2. BBQ 주문 내역 상세페이지
- 썸네일 + 주문상태
- 'BBQ' 도메인 + 주문날짜 yyyy.mm.dd
- 상품명
- 주문번호
- 주문상품
- 결제수단
- 결제정보
- 주문인
- 연락처
- 배송지
- 배달 매장</t>
  </si>
  <si>
    <t>11번가</t>
  </si>
  <si>
    <t>2. 11번가 주문 내역 노출
- 썸네일 + 주문상태
- '11번가' 도메인 + 주문날짜 yyyy.mm.dd
- 상품명 + 주문수량 + 결제정보</t>
  </si>
  <si>
    <t>11번가
주문내역
상세</t>
  </si>
  <si>
    <t>2. 11번가 주문 내역 상세페이지
- 썸네일 + 주문상태
- '11번가' 도메인 + 주문날짜 yyyy.mm.dd
- 상품명 + 옵션정보 + 주문수량 
- 주문번호
- 주문상품
- 결제수단
- 결제정보
- 주문인
- 연락처
- 배송지
- [11번가로 이동]
" 교환 및 환불은 11번가에서만 가능합니다" 문구 노출</t>
  </si>
  <si>
    <t>메뉴_034</t>
  </si>
  <si>
    <t>SK스토아</t>
  </si>
  <si>
    <t>2. SK스토아 주문 내역 노출
- 썸네일 + 주문상태 (없을 시, 생략)
- 'SK스토아' 도메인 + 주문날짜 yyyy.mm.dd
- 상품명 + 결제정보</t>
  </si>
  <si>
    <t>메뉴_035</t>
  </si>
  <si>
    <t>SK스토아
주문내역
상세</t>
  </si>
  <si>
    <t>2. SK스토아 주문 내역 상세페이지
- 썸네일 + 주문상태 (없을 시, 생략)
- 'SK스토아' 도메인 + 주문날짜 yyyy.mm.dd
- 상품명 + 옵션정보 + 결제정보
- 주문번호
- 주문상품
- 결제수단
- 결제정보
- 주문인
- 연락처
- 배송지</t>
  </si>
  <si>
    <t>메뉴_036</t>
  </si>
  <si>
    <t>CJ오쇼핑</t>
  </si>
  <si>
    <t>2. CJ오쇼핑 주문 내역 노출
- 썸네일 + 주문상태 (없을 시, 생략)
- 'CJ오쇼핑' 도메인 + 주문날짜 yyyy.mm.dd
- 상품명 + 결제정보</t>
  </si>
  <si>
    <t>메뉴_037</t>
  </si>
  <si>
    <t>CJ오쇼핑
주문내역
상세</t>
  </si>
  <si>
    <t>2. CJ오쇼핑 주문 내역 상세페이지
- 썸네일 + 주문상태 (없을 시, 생략)
- 'CJ오쇼핑' 도메인 + 주문날짜 yyyy.mm.dd
- 상품명 + 옵션정보 + 결제정보
- 주문번호
- 주문상품
- 결제수단
- 결제정보
- 주문인
- 연락처
- 배송지</t>
  </si>
  <si>
    <t>메뉴_039</t>
  </si>
  <si>
    <t>1. 메뉴 패널 이동</t>
  </si>
  <si>
    <t>메뉴_040</t>
  </si>
  <si>
    <t>메뉴_041</t>
  </si>
  <si>
    <t>이용권 배너</t>
  </si>
  <si>
    <t>1. 이용권 화면 하단에 배너 노출
- 탭 시 등록된 URL로 이동
- max 3개
- 1개 이상 등록 시 하단 네비게이션 . . . 노출
- 4초마다 자동 Rolling되며 flicking시 해당 화면부터 4초 후 Rolling /looping</t>
  </si>
  <si>
    <t>이용중인
이용권</t>
  </si>
  <si>
    <t>이용중
이용권 없음</t>
  </si>
  <si>
    <t>1. '현재 이용중인 이용권이 없습니다.'</t>
  </si>
  <si>
    <t>메뉴_043</t>
  </si>
  <si>
    <t>이용중
이용권 있음</t>
  </si>
  <si>
    <t>1. 이용중인 NUGU 이용권 정보 최대 3개 노출
- FLO(뮤직메이트) 무제한 30일권</t>
  </si>
  <si>
    <t>메뉴_044</t>
  </si>
  <si>
    <t>판매중인
이용권
서비스 리스트</t>
  </si>
  <si>
    <t>메뉴_045</t>
  </si>
  <si>
    <t>이용권
리스트</t>
  </si>
  <si>
    <t>2. 멜론 이용권 리스트 노출
3. FLO(뮤직메이트) 이용권 리스트 노출
4. 오디오북 이용권 리스트 노출</t>
  </si>
  <si>
    <t>메뉴_046</t>
  </si>
  <si>
    <t>POC별
이용권</t>
  </si>
  <si>
    <t>1. 멜론 관련 모든 이용권 리스트 노출</t>
  </si>
  <si>
    <t>메뉴_047</t>
  </si>
  <si>
    <t>1. '현재 선택하신 디바이스(T map, JLR T map)에서 구매가능한 이용권입니다.' 
- 멜론, 오디오북 관련 이용권 리스트 미노출
- '구매 가능한 이용권이 없습니다.'</t>
  </si>
  <si>
    <t>메뉴_048</t>
  </si>
  <si>
    <t>컨텐츠
정보 확인</t>
  </si>
  <si>
    <t>1. '현재 선택하신 디바이스(NU110)에서 구매가능한 이용권입니다.', 서비스별 카드형으로 이용권 노출
- 이용권 썸네일 + 서비스 도메인 + 프로모션 정보
- 이용권 설명
- T멤버십 할인정보 (미노출)
- 가격</t>
  </si>
  <si>
    <t>메뉴_049</t>
  </si>
  <si>
    <t>이용권 상세</t>
  </si>
  <si>
    <t>2. 이용권 상세 화면 이동
- 이용권 썸네일 + 서비스 도메인 + 프로모션 정보
- 이용권 설명 
- 가격
- 안내
- 유의사항
- 판매자 정보
- [구매하기]</t>
  </si>
  <si>
    <t>메뉴_050</t>
  </si>
  <si>
    <t>2. 구매 가능한 NUGU 이용권 리스트 노출</t>
  </si>
  <si>
    <t>메뉴_051</t>
  </si>
  <si>
    <t>서비스
미연결
구매 시도</t>
  </si>
  <si>
    <t>2. '멜론 로그인을 하셔야 구매하실 수 있습니다.' 얼럿
3. 얼럿 닫힌 후, 멜론 로그인 페이지 이동</t>
  </si>
  <si>
    <t>메뉴_052</t>
  </si>
  <si>
    <t>약관동의
필요
서비스
구매 시도</t>
  </si>
  <si>
    <t>2. 이용약관 동의 페이지 진입</t>
  </si>
  <si>
    <t>메뉴_053</t>
  </si>
  <si>
    <t>약관 내용</t>
  </si>
  <si>
    <t>3. 약관 항목 상세 페이지 진입
4. 약관 상세 닫히고, 약관 동의 페이지 진입</t>
  </si>
  <si>
    <t>메뉴_054</t>
  </si>
  <si>
    <t>약관 체크</t>
  </si>
  <si>
    <t>3. (모든 약관 동의 체크하지 않아서) 비활성화</t>
  </si>
  <si>
    <t>메뉴_055</t>
  </si>
  <si>
    <t>메뉴_056</t>
  </si>
  <si>
    <t>3. [다음] 활성화</t>
  </si>
  <si>
    <t>메뉴_057</t>
  </si>
  <si>
    <t>구매 flow</t>
  </si>
  <si>
    <t>2. 구매 FLOW 진행
STG - 멜론 : 특정 계정으로만 이용권 구매 가능
검증 시작 시 요청</t>
  </si>
  <si>
    <t>메뉴_058</t>
  </si>
  <si>
    <t>3. 이전 페이지로 이동</t>
  </si>
  <si>
    <t>메뉴_059</t>
  </si>
  <si>
    <t>구매내역</t>
  </si>
  <si>
    <t>구매내역
없음</t>
  </si>
  <si>
    <t>1. 'NUGU 이용권 구매 내역이 없습니다.'</t>
  </si>
  <si>
    <t>메뉴_060</t>
  </si>
  <si>
    <t>구매내역
있음</t>
  </si>
  <si>
    <t>1. 이용권 구매 내역 리스트 노출
- 'NUGU 서비스에서 구매한 이용권 정보만 확인 가능합니다.'</t>
  </si>
  <si>
    <t>메뉴_061</t>
  </si>
  <si>
    <t>2. NUGU 이용권 구매 화면으로 이동</t>
  </si>
  <si>
    <t>메뉴_062</t>
  </si>
  <si>
    <t>2. 타이틀영역과 필터영역은 고정 노출</t>
  </si>
  <si>
    <t>메뉴_063</t>
  </si>
  <si>
    <t>메뉴_064</t>
  </si>
  <si>
    <t>2. 구매한 이용권 리스트 노출</t>
  </si>
  <si>
    <t>메뉴_065</t>
  </si>
  <si>
    <t>구매내역
컨텐츠</t>
  </si>
  <si>
    <t>멜론</t>
  </si>
  <si>
    <t>2. 멜론 구매 내역 컨텐츠 정보 노출
- 이용권 이미지 + 이용권명 + 프로모션 정보 + 서비스 ID
- 이용권 시작일 + 이용권 상태</t>
  </si>
  <si>
    <t>메뉴_066</t>
  </si>
  <si>
    <t>멜론
구매 이용권
상세</t>
  </si>
  <si>
    <t>0. 멜론 구매 이력 있음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</si>
  <si>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</si>
  <si>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메뉴_067</t>
  </si>
  <si>
    <t>FLO(뮤직메이트)</t>
  </si>
  <si>
    <t>2. FLO(뮤직메이트) 구매 내역 컨텐츠 정보 노출
- 이용권 이미지 + 이용권명 + 프로모션 정보 + 서비스 ID
- 이용권 시작일 + 이용권 상태</t>
  </si>
  <si>
    <t>메뉴_068</t>
  </si>
  <si>
    <t>FLO(뮤직메이트)
구매 이용권
상세</t>
  </si>
  <si>
    <t>0. FLO(뮤직메이트) 구매 이력 있음
1. FLO(뮤직메이트) &gt; [이용권] &gt; [구매내역]
2. 단일 상품_구매 이용권 클릭</t>
  </si>
  <si>
    <t>메뉴_069</t>
  </si>
  <si>
    <t>오디오북</t>
  </si>
  <si>
    <t>0. 오디오북 구매 이력 있음
1. 오디오북 &gt; [이용권] &gt; [구매내역]
2. 구매 이용권 클릭</t>
  </si>
  <si>
    <t>2. 오디오북 구매 내역 컨텐츠 정보 노출
- 이용권 이미지 + 이용권명 + 프로모션 정보 + 서비스 ID
- 이용권 시작일 + 이용권 상태</t>
  </si>
  <si>
    <t>메뉴_070</t>
  </si>
  <si>
    <t>오디오북
구매 이용권
상세</t>
  </si>
  <si>
    <t>메뉴_071</t>
  </si>
  <si>
    <t>결제 내역</t>
  </si>
  <si>
    <t>3. 결제 내역 이동
- 할인은 N회차까지 제공되며, N+1회차부터 동일한 금액으로 매월 정기결제가 이루어집니다. (VAT포함)
- 회차 별 금액 표 노출</t>
  </si>
  <si>
    <t>정기 결제
해지 불가</t>
  </si>
  <si>
    <t>2. '해당 이용권은 프로모션 ~~ 해지할 수 없습니다.'팝업</t>
  </si>
  <si>
    <t>메뉴_073</t>
  </si>
  <si>
    <t>정기 결제
해지 신청</t>
  </si>
  <si>
    <t>2. '정기결제를 해지하시면 ~~ 해지하시겠습니까?' 팝업</t>
  </si>
  <si>
    <t>메뉴_075</t>
  </si>
  <si>
    <t>2. 정기 결제 해지 신청 페이지 이동
- 이용권명
- 결제 금액
- 결제 방식
- 결제 수단
- 해지 사유</t>
  </si>
  <si>
    <t>메뉴_076</t>
  </si>
  <si>
    <t>3. 이용권 구매내역 페이지로 이동</t>
  </si>
  <si>
    <t>메뉴_077</t>
  </si>
  <si>
    <t>3. '정기 결제가 해지되었습니다. ~~ 적용됩니다.' 팝업
4. 이용권 구매내역 페이지로 이동</t>
  </si>
  <si>
    <t>메뉴_078</t>
  </si>
  <si>
    <t>정기 결제
해지 철회</t>
  </si>
  <si>
    <t>2. '해지신청 철회를 하시면 ~~ 이용하실 수 있습니다.' 팝업</t>
  </si>
  <si>
    <t>메뉴_079</t>
  </si>
  <si>
    <t>2. 팝업 닫히고, 이용권 상세 페이지 유지</t>
  </si>
  <si>
    <t>메뉴_080</t>
  </si>
  <si>
    <t>2. 팝업 닫히고, '해지신청이 철회되었습니다.' 토스트, [정기결제 해지 신청]</t>
  </si>
  <si>
    <t>메뉴_081</t>
  </si>
  <si>
    <t>이용중</t>
  </si>
  <si>
    <t>1. 구매리스트 중 이용권 A에 'mm일 남음'표기</t>
  </si>
  <si>
    <t>메뉴_082</t>
  </si>
  <si>
    <t>기간 만료</t>
  </si>
  <si>
    <t>2. 이용권 상세 '기간만료' 표기</t>
  </si>
  <si>
    <t>직권해지로 확인</t>
  </si>
  <si>
    <t>메뉴_083</t>
  </si>
  <si>
    <t>정기결제 해지
후 이용중</t>
  </si>
  <si>
    <t>1. 구매리스트 중 이용권 A에 '익월 해지예정'표기</t>
  </si>
  <si>
    <t>정기결제 해지신청화면</t>
  </si>
  <si>
    <t>2. 해지신청 성공 팝업 노출후 확인 선택시 이용권 구매내역 페이지로 이동</t>
  </si>
  <si>
    <t>메뉴_085</t>
  </si>
  <si>
    <t>메뉴_086</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</si>
  <si>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</si>
  <si>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메뉴_087</t>
  </si>
  <si>
    <t>자주묻는 질문</t>
  </si>
  <si>
    <t>상단 영역</t>
  </si>
  <si>
    <t>메뉴_088</t>
  </si>
  <si>
    <t>1대1문의</t>
  </si>
  <si>
    <t>1. 고객센터 - 1:1 문의 화면 이동</t>
  </si>
  <si>
    <t>FAQ</t>
  </si>
  <si>
    <t>카테고리
펼침</t>
  </si>
  <si>
    <t>메뉴_090</t>
  </si>
  <si>
    <t>상세 답변
펼침</t>
  </si>
  <si>
    <t>메뉴_091</t>
  </si>
  <si>
    <t>상세 답변
접힘</t>
  </si>
  <si>
    <t>4. 상세 답변 화면 닫히고 이전 리스트로 이동</t>
  </si>
  <si>
    <t>메뉴_092</t>
  </si>
  <si>
    <t>검색</t>
  </si>
  <si>
    <t>검색모드</t>
  </si>
  <si>
    <t>1. '검색어를 입력하세요.', 키패드 노출
- 자주 묻는 질문 키워드 노출
STG - 6개 / 마켓 - 5개</t>
  </si>
  <si>
    <t>메뉴_093</t>
  </si>
  <si>
    <t>1. 자주 묻는 질문 페이지로 이동됨</t>
  </si>
  <si>
    <t>메뉴_094</t>
  </si>
  <si>
    <t>키패드
interaction</t>
  </si>
  <si>
    <t>1. 키패드 노출됨</t>
  </si>
  <si>
    <t>메뉴_095</t>
  </si>
  <si>
    <t>자동완성</t>
  </si>
  <si>
    <t>2. 자동완성 결과 리스트 노출
- '연'에 하이라이트 처리됨</t>
  </si>
  <si>
    <t>메뉴_096</t>
  </si>
  <si>
    <t>검색어 삭제</t>
  </si>
  <si>
    <t>2. 검색어 삭제, 자동완성 사라짐, 검색 모드로 전환됨</t>
  </si>
  <si>
    <t>메뉴_097</t>
  </si>
  <si>
    <t>검색결과
없음</t>
  </si>
  <si>
    <t>2. 검색 결과가 없습니다.</t>
  </si>
  <si>
    <t>메뉴_098</t>
  </si>
  <si>
    <t>검색결과
있음</t>
  </si>
  <si>
    <t>2. (질문에 검색어 포함되어) 검색어 포함한 질문 전체 노출
- '회원'에 하이라이트 처리됨</t>
  </si>
  <si>
    <t>메뉴_099</t>
  </si>
  <si>
    <t>이벤트</t>
  </si>
  <si>
    <t>이벤트
리스트</t>
  </si>
  <si>
    <t>1. 이벤트 리스트 노출
- 이벤트명
- 시작일 - 종료일
- 진행여부 (진행중/종료)</t>
  </si>
  <si>
    <t>메뉴_100</t>
  </si>
  <si>
    <t>1. 메뉴 화면 노출</t>
  </si>
  <si>
    <t>메뉴_101</t>
  </si>
  <si>
    <t>상세</t>
  </si>
  <si>
    <t>2. 이벤트 상세 웹뷰 열림</t>
  </si>
  <si>
    <t>메뉴_102</t>
  </si>
  <si>
    <t>공지사항</t>
  </si>
  <si>
    <t>공지사항 리스트</t>
  </si>
  <si>
    <t>1. 공지사항 리스트 노출
- 공지사항명
- 시작일</t>
  </si>
  <si>
    <t>메뉴_103</t>
  </si>
  <si>
    <t>메뉴_104</t>
  </si>
  <si>
    <t>2. 공지사항 상세 웹뷰 열림</t>
  </si>
  <si>
    <t>메뉴_105</t>
  </si>
  <si>
    <t>설정</t>
  </si>
  <si>
    <t>메뉴_106</t>
  </si>
  <si>
    <t>사용자 설정</t>
  </si>
  <si>
    <t>메뉴_107</t>
  </si>
  <si>
    <t>T 아이디</t>
  </si>
  <si>
    <t>2. 앱에 로그인한 TID 정보 노출
3. 소셜 계정의 경우 계정명 정보 노출</t>
  </si>
  <si>
    <t>메뉴_108</t>
  </si>
  <si>
    <t>2. T 아이디 회원정보 관리 페이지 이동
3. 휴대폰 번호 변경 시 인증번호 SMS 정상 수신 (PRD 만 확인가능)</t>
  </si>
  <si>
    <t>메뉴_109</t>
  </si>
  <si>
    <t>3. 아이디 정보 변경 시 자동 로그아웃되는지 확인
4. 아이디 외 정보 변경 시 로그인 유지</t>
  </si>
  <si>
    <t>메뉴_110</t>
  </si>
  <si>
    <t>배송지 관리</t>
  </si>
  <si>
    <t>2. '서비스별 배송지를 설정해주세요.' 문구</t>
  </si>
  <si>
    <t>메뉴_111</t>
  </si>
  <si>
    <t>1. 배송리 관리 페이지 이동</t>
  </si>
  <si>
    <t>메뉴_112</t>
  </si>
  <si>
    <t>메뉴_113</t>
  </si>
  <si>
    <t>1. 11번가 배송지에 '로그인해주세요' 문구 출력</t>
  </si>
  <si>
    <t>메뉴_114</t>
  </si>
  <si>
    <t>1. 도미노피자 배송 '설정해주세요'
2. 도미노피자 배송지 설정 페이지 진입</t>
  </si>
  <si>
    <t>메뉴_115</t>
  </si>
  <si>
    <t>2. 배송지 관리 페이지 이동</t>
  </si>
  <si>
    <t>메뉴_116</t>
  </si>
  <si>
    <t>2. 문자가 default 인 키패드 노출</t>
  </si>
  <si>
    <t>메뉴_117</t>
  </si>
  <si>
    <t>3. 이름에 이모지/이모티콘 입력 가능 여부 확인 TBD
&gt;&gt; 오류 토스트 노출 (AIAPPQA-1329 현상태 유지)
&gt;&gt; 이름, 상세주소 : 하트 입력 가능 (AIAPPQA-4037 현상태 유지)</t>
  </si>
  <si>
    <t>메뉴_118</t>
  </si>
  <si>
    <t>2. 숫자만 입력 가능한 키패드 노출</t>
  </si>
  <si>
    <t>메뉴_119</t>
  </si>
  <si>
    <t>3. (최대 11자까지 입력가능해서) '01234567891'까지 입력 후 2 입력 불가</t>
  </si>
  <si>
    <t>메뉴_120</t>
  </si>
  <si>
    <t>3. '입력하신 휴대폰 번호로 인증번호를 발송하였습니다. 3분 내에 입력해주세요.', 3분 카운트 시작</t>
  </si>
  <si>
    <t>메뉴_121</t>
  </si>
  <si>
    <t>4. (6글자를 입력하지 않아서) 확인 버튼 비활성화</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</si>
  <si>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 인증번호 유효시간 카운트 리셋되어 3:00부터 카운트다운 확인</t>
  </si>
  <si>
    <t>4. '입력 대기 시간을 초과하였습니다. 재전송해주세요'</t>
  </si>
  <si>
    <t>메뉴_124</t>
  </si>
  <si>
    <t>4. 인증번호 입력 필드 hidden, [인증완료]</t>
  </si>
  <si>
    <t>메뉴_125</t>
  </si>
  <si>
    <t>2. (주소 입력되지 않아서) 상세 주소 비활성화</t>
  </si>
  <si>
    <t>메뉴_126</t>
  </si>
  <si>
    <t>2. 주소 검색 페이지 이동
- 가이드 문구 노출
- 키패드 노출</t>
  </si>
  <si>
    <t>메뉴_127</t>
  </si>
  <si>
    <t>2. 주소 등록 페이지로 이동</t>
  </si>
  <si>
    <t>메뉴_128</t>
  </si>
  <si>
    <t>3. 입력한 '을' 삭제 및 가이드문구, 키패드 노출</t>
  </si>
  <si>
    <t>메뉴_129</t>
  </si>
  <si>
    <t>3. '정확한 주소를 입력해주세요.', 주소 입력 가이드 문구 노출</t>
  </si>
  <si>
    <t>메뉴_130</t>
  </si>
  <si>
    <t>3. 을지로 100 관련 결과 노출</t>
  </si>
  <si>
    <t>메뉴_131</t>
  </si>
  <si>
    <t>메뉴_132</t>
  </si>
  <si>
    <t>3. BBQ 배송지 영역에 입력한 주소 리스트 노출
- 이름
- 주소 + 상세주소
- 연락처</t>
  </si>
  <si>
    <t>메뉴_133</t>
  </si>
  <si>
    <t>2. BBQ 배송지 영역에 도미노피자와 동일 주소 리스트 노출</t>
  </si>
  <si>
    <t>메뉴_134</t>
  </si>
  <si>
    <t>2. 삭제 버튼 노출
3. '삭제 시 다른 서비스에서도 해당 배송지를 선택할 수 없습니다. 삭제하시겠습니까?' 팝업</t>
  </si>
  <si>
    <t>메뉴_135</t>
  </si>
  <si>
    <t>3. '삭제 시 다른 서비스에서도 해당 배송지를 선택할 수 없습니다. 삭제하시겠습니까?' 팝업</t>
  </si>
  <si>
    <t>메뉴_136</t>
  </si>
  <si>
    <t>3. 도미노피자 배송지 미입력 상태 노출</t>
  </si>
  <si>
    <t>메뉴_137</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</si>
  <si>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6. 재전송 (3분 이내 5회 이상 시도) : 인증번호 불일치 안내 팝업 동일하게 노출
7. 인증번호 재전송 (발급 후 30초 이내) :인증번호 재전송 제한 시간 안내 토스트 팝업 노출
- [재전송은 30초 후에 가능합니다.] 
8. 인증번호 재전송 (발급 후 30초 이후) : 신규 인증번호 발송
- 인증번호 입력 필드 타이머 리셋 (3:00) 후 카운트 시작
9. 인증번호 미입력 대기 (3분 경과) : 입력 대기 시간 초과 가이드 텍스트 노출
- [입력 대기시간을 초과하였습니다. 재전송해주세요.]
- 인증번호 입력 필드 비활성화
10. 1일 51회 이상 시도 : 당일 인증 시도 불가 팝업 노출
- [인증 시도 50회 초과! 오늘 23:59:59까지 인증번호 발송이 제한됩니다. 내일 다시 시도해주세요. / 확인] 팝업 노출
- [확인] 버튼 선택 시 팝업 종료
- 인증번호 입력 필드 비활성화
- 재전송 버튼 비활성화</t>
  </si>
  <si>
    <t>메뉴_138</t>
  </si>
  <si>
    <t>환율 정보</t>
  </si>
  <si>
    <t>2. KB국민은행 노출(Default)
3. 선택 시 KB국민은행, KEB하나은행 노출
4. 선택한 은행으로 노출 확인</t>
  </si>
  <si>
    <t>메뉴_139</t>
  </si>
  <si>
    <t>서비스 설정</t>
  </si>
  <si>
    <t>메뉴_140</t>
  </si>
  <si>
    <t>메뉴_141</t>
  </si>
  <si>
    <t>2. 멜론 서비스 로그인 페이지 진입
3. 서비스 설정 - 멜론 - 멜론ID</t>
  </si>
  <si>
    <t>메뉴_142</t>
  </si>
  <si>
    <t>메뉴_143</t>
  </si>
  <si>
    <t>2. 스마트홈 선택 화면으로 랜딩됨</t>
  </si>
  <si>
    <t>메뉴_145</t>
  </si>
  <si>
    <t>2. Google 로그인 페이지 진입
3. 서비스 설정 - Google캘린더 - GoogleID</t>
  </si>
  <si>
    <t>2. 핸드폰 번호와 메시지 입력 페이지 진입
3. 서비스 설정 - 긴급SOS - 설정 완료
4. 발신번호 인증 &amp; 수신인 1개 이상 저장된 경우 “설정 완료”, 그 외 설정해주세요.” 표시</t>
  </si>
  <si>
    <t>메뉴_147</t>
  </si>
  <si>
    <t>메뉴_148</t>
  </si>
  <si>
    <t>2. 생년월일, 성별 설정 페이지 진입
3. 서비스 설정 - 운세 - 생년(성별)</t>
  </si>
  <si>
    <t>메뉴_149</t>
  </si>
  <si>
    <t>2. Btv 연동 페이지 진입
3. 서비스 설정 - Btv - 연결완료</t>
  </si>
  <si>
    <t>메뉴_150</t>
  </si>
  <si>
    <t>2-1. (약관 동의 상태) 스타벅스 로그인 페이지 진입
2-2. (약관 철회/미동의) 약관 동의 화면으로 이동
3. 서비스 설정 - T map스타벅스 - 연결완료</t>
  </si>
  <si>
    <t>메뉴_151</t>
  </si>
  <si>
    <t>2-1. (약관 동의 상태) CJ오쇼핑 서비스 로그인 페이지 진입
2-2. (약관 철회/미동의) 약관 동의 화면으로 이동
3. 서비스 설정 - CJ오쇼핑 - 고객명</t>
  </si>
  <si>
    <t>2-1. (약관 동의 상태) SK스토아 서비스 로그인 페이지 진입
2-2. (약관 철회/미동의) 약관 동의 화면으로 이동
3. 서비스 설정 - SK스토아 - 고객명</t>
  </si>
  <si>
    <t>메뉴_153</t>
  </si>
  <si>
    <t>2-1. (약관 동의 상태) 홈픽 택배 사용자 연결 페이지 진입
2-2. (약관 철회/미동의) 약관 동의 화면으로 이동
3. 서비스 설정 - 홈픽택배 - 고객명</t>
  </si>
  <si>
    <t>메뉴_154</t>
  </si>
  <si>
    <t>로그아웃</t>
  </si>
  <si>
    <t>2. 로그아웃 확인 팝업
NUGU 서비스에서 로그아웃합니다.
'T 아이디' 으로 로그인 되어있는 다른 서비스에서도 로그아웃 하시려면 자동로그인 플러스 해제에 체크 후 확인 버튼을 눌러주세요.
V 자동 로그인 해제
취소/ 로그아웃 버튼
3. 로그아웃 동작 확인</t>
  </si>
  <si>
    <t>디바이스 
설정</t>
  </si>
  <si>
    <t>연결된
디바이스X</t>
  </si>
  <si>
    <t>1. '연결된 디바이스가 없습니다. 지금 NUGU를 연결해 주세요.'</t>
  </si>
  <si>
    <t>메뉴_157</t>
  </si>
  <si>
    <t>2. 연결하기 프로세스 진행</t>
  </si>
  <si>
    <t>연결된
디바이스O</t>
  </si>
  <si>
    <t>1. 연결된 디바이스 리스트
2. '새로운 디바이스를 연결해보세요'
- 디바이스 시리얼넘버도 같이 출력</t>
  </si>
  <si>
    <t>메뉴_159</t>
  </si>
  <si>
    <t>3. 디바이스 연결 FLOW 진행</t>
  </si>
  <si>
    <t>2. 디바이스 연결 FLOW 진행</t>
  </si>
  <si>
    <t>메뉴_161</t>
  </si>
  <si>
    <t>1. NU100 이미지 + '백백(NUGU_xxxxxx)'으로 등록한 디바이스 별명 노출</t>
  </si>
  <si>
    <t>메뉴_162</t>
  </si>
  <si>
    <t>2. B tv 선택 상태로 변경
3. T map 선택 상태로 변경, Btv 체크해제
4. NU200 선택 상태로 변경, T map 체크 해제</t>
  </si>
  <si>
    <t>메뉴_163</t>
  </si>
  <si>
    <t>2. 디바이스 정보 상세 페이지 이동</t>
  </si>
  <si>
    <t>메뉴_164</t>
  </si>
  <si>
    <t>디바이스별
설정</t>
  </si>
  <si>
    <t>메뉴_165</t>
  </si>
  <si>
    <t>NUGU
candle
연결</t>
  </si>
  <si>
    <t>메뉴_166</t>
  </si>
  <si>
    <t>메뉴_167</t>
  </si>
  <si>
    <t>T map X NUGU 연결</t>
  </si>
  <si>
    <t>메뉴_168</t>
  </si>
  <si>
    <t>B tv x NUGU (AI700) 연결</t>
  </si>
  <si>
    <t>메뉴_169</t>
  </si>
  <si>
    <t>B tv x NUGU (AI2) 연결</t>
  </si>
  <si>
    <t>메뉴_170</t>
  </si>
  <si>
    <t>메뉴_171</t>
  </si>
  <si>
    <t>B tv x NUGU (Smart 2, 3) 연결</t>
  </si>
  <si>
    <t>메뉴_172</t>
  </si>
  <si>
    <t>메뉴_173</t>
  </si>
  <si>
    <t>JLR T map X NUGU 연결</t>
  </si>
  <si>
    <t>메뉴_174</t>
  </si>
  <si>
    <t>메뉴_175</t>
  </si>
  <si>
    <t>타이틀</t>
  </si>
  <si>
    <t>2. NU110_xxxxxx 설정 타이틀 노출</t>
  </si>
  <si>
    <t>메뉴_176</t>
  </si>
  <si>
    <t>2. 디바이스 설정 페이지 이동</t>
  </si>
  <si>
    <t>메뉴_177</t>
  </si>
  <si>
    <t>디바이스 여러대 연결</t>
  </si>
  <si>
    <t>0. SPK 군, B tv 군, T map 군 연결
1. 변경하고자 하는 디바이스 라디오 버튼 선택</t>
  </si>
  <si>
    <t>1. '선택하신 디바이스에 따라서 홈 콘텐츠와 메뉴가 변경됩니다. 변경하시겠습니까?' 팝업 노출</t>
  </si>
  <si>
    <t>메뉴_178</t>
  </si>
  <si>
    <t>0. SPK 군, B tv 군, T map 군 연결
1. 변경하고자 하는 디바이스 라디오 버튼 선택
2. 변경</t>
  </si>
  <si>
    <t>2. 선택한 디바이스의 라디오 버튼에 선택표시</t>
  </si>
  <si>
    <t>메뉴_179</t>
  </si>
  <si>
    <t>0. SPK 군, B tv 군, T map 군 연결
1. 변경하고자 하는 디바이스 라디오 버튼 선택
2. 취소</t>
  </si>
  <si>
    <t>2. 팝업이 닫히고 기존 선택 디바이스 유지</t>
  </si>
  <si>
    <t>별명</t>
  </si>
  <si>
    <t>2. 'NUGU candle' 디폴트로 디바이스명 노출
3. '별명 수정버튼 선택 시
- 커서 활성화, 수정 가능 상태로 변경
- 수정 버튼은 완료 버튼으로 변경
- 별명 항목 포커스 처리, 텍스트 키패드 노출
- 텍스트 영역 우측에 삭제 버튼 노출
4. 'x 버튼 선택 시 
- 기존 별명 삭제
- 가이드 문구로 디바이스명 표시
- 입력된 내용 없을 경우 삭제 버튼 미노출
5. '- 글자 수 1~20자 체크 후 문제 없을 경우 변경된 별명 저장 가능
- 입력된 내용 없을 경우 완료 버튼은 취소 버튼으로 노출
6. 20자 이상 입력 후 완료 버튼 선택 시 
- '별명은 20자까지 입력 가능합니다.' 팝업 노출
- 팝업 내 '확인' 버튼 선택 시 팝업 닫힘.
- 입력 커서 활성화, 텍스트 키패드 노출된 수정 가능 상태로 노출</t>
  </si>
  <si>
    <t>메뉴_181</t>
  </si>
  <si>
    <t>2. 커서 및 키패드 노출
3. '무드등스피커'로 별명 노출</t>
  </si>
  <si>
    <t>메뉴_182</t>
  </si>
  <si>
    <t>안내위치</t>
  </si>
  <si>
    <t>메뉴_183</t>
  </si>
  <si>
    <t>2. 단말 GPS 기능 설정 안내 팝업</t>
  </si>
  <si>
    <t>메뉴_184</t>
  </si>
  <si>
    <t>2. '안내 위치 정보를 현재 휴대폰 위치 정보로 변경하시겠습니까?' 팝업</t>
  </si>
  <si>
    <t>2. '안내 위치 정보가 설정되었습니다.' 토스트
- 현재 위치로 주소값 변경됨</t>
  </si>
  <si>
    <t>메뉴_186</t>
  </si>
  <si>
    <t>홈 화면 설정</t>
  </si>
  <si>
    <t>NU300 Only</t>
  </si>
  <si>
    <t>2. '디바이스의 배경화면을 내 사진으로 설정할 수 있습니다.'
- 홈 화면 설정 페이지로 이동</t>
  </si>
  <si>
    <t>3. 홈 화면 설정화면
- 이전(Back) 버튼, 홈 화면 설정, 슬라이드 쇼 시간
- 내 사진 등록 (+사진 추가)
. 0/50 (등록된 사진 개수가 n/50의 형태로 노출)
- NUGU nemo의 홈 화면을 내 사진으로 설정해보세요. 
- 사진은 최대 50장까지 등록 가능합니다.</t>
  </si>
  <si>
    <t>4. 갤러리앨범에서 사진 선택 &gt; 선택버튼
5. 미리보기 화면 노출
6. 완료 선택 시 업로드 후 해당 이미지로 NU300 배경 이미지 설정 확인
7. 이미지 변경 시 변경되어 적용 확인</t>
  </si>
  <si>
    <t>메뉴_189</t>
  </si>
  <si>
    <t>4. 선택 시 슬라이드 쇼 시간 화면 노출
- 10초, 30초(Default), 1분, 3분, 5분, 10분
5. 선택 시 변경되어 적용확인</t>
  </si>
  <si>
    <t>4. 이미지 업로드 시 Wi-Fi 미연결 상태인경우 팝업 노출
- 사용 중인 요금제에 따라 데이터 요금이 발생할 수 있습니다. 계속 진행하시겠습니까? [취소]/[확인] 팝업
[취소] 버튼 : 팝업 사라지고 이미지 선택화면 유지
[확인] 버튼 : 이미지 업로드 진행 시작</t>
  </si>
  <si>
    <t>메뉴_191</t>
  </si>
  <si>
    <t>호출어</t>
  </si>
  <si>
    <t>메뉴_192</t>
  </si>
  <si>
    <t>메뉴_193</t>
  </si>
  <si>
    <t>효과음</t>
  </si>
  <si>
    <t>4. 웨이크업 시 비프음 발생</t>
  </si>
  <si>
    <t>메뉴_194</t>
  </si>
  <si>
    <t>4. 웨이크업 시 비프음 발생 X, 비프음 발생 후 h시 m분입니다 TTS 안내됨</t>
  </si>
  <si>
    <t>4. 웨이크업 시 비프음 발생 X, 발화 후 비프음 발생</t>
  </si>
  <si>
    <t>메뉴_196</t>
  </si>
  <si>
    <t>4. 웨이크업 시 비프음 발생 O, 발화 후 비프음 발생 X &gt; 시간 안내 TTS
5. 웨이크업 시 비프음 발생 O, 발화 후 비프음 발생 X 후 종료</t>
  </si>
  <si>
    <t>메뉴_197</t>
  </si>
  <si>
    <t>핫스팟</t>
  </si>
  <si>
    <t>2. 핫스팟 '미설정'</t>
  </si>
  <si>
    <t>2. 핫스팟 화면으로 이동
3. 디바이스 설정 상세 진입</t>
  </si>
  <si>
    <t>메뉴_199</t>
  </si>
  <si>
    <t>2. 핫스팟 설정 안내문구 노출
- 스와이프를 통해 설정 문구 및 이미지 확인</t>
  </si>
  <si>
    <t>메뉴_200</t>
  </si>
  <si>
    <t>3. (네트워크 이름 미입력이라서) 비활성화</t>
  </si>
  <si>
    <t>메뉴_201</t>
  </si>
  <si>
    <t>메뉴_202</t>
  </si>
  <si>
    <t>2. 핫스팟 네트워크 이름 노출됨
- 확인 불가한 경우, '네트워크 이름을 입력하세요'</t>
  </si>
  <si>
    <t>메뉴_203</t>
  </si>
  <si>
    <t>3. 키패드 노출
4. 입력하는대로 바로 마스킹처리하여 노출</t>
  </si>
  <si>
    <t>메뉴_204</t>
  </si>
  <si>
    <t>3. (비밀번호 없는) 핫스팟 설정됨
- '핫스팟 정보가 설정되었습니다.' 토스트</t>
  </si>
  <si>
    <t>메뉴_205</t>
  </si>
  <si>
    <t>3. (비밀번호 있는) 핫스팟 설정됨
- '핫스팟 정보가 설정되었습니다.' 토스트</t>
  </si>
  <si>
    <t>메뉴_206</t>
  </si>
  <si>
    <t>메뉴_207</t>
  </si>
  <si>
    <t>2. 핫스팟 네트워크 정보 노출 및 [삭제/설정] 노출
- '핫스팟 정보가 설정되었습니다.' 토스트</t>
  </si>
  <si>
    <t>메뉴_208</t>
  </si>
  <si>
    <t>4. 새로운 네트워크 이름으로 핫스팟 설정됨</t>
  </si>
  <si>
    <t>메뉴_209</t>
  </si>
  <si>
    <t>3. '설정된 핫스팟 정보를 삭제하시겠습니까?' 팝업
4. 설정된 핫스팟 정보 삭제, 네트워크 이름 및 비밀번호는 default값 노출</t>
  </si>
  <si>
    <t>메뉴_210</t>
  </si>
  <si>
    <t>메뉴_211</t>
  </si>
  <si>
    <t>메뉴_212</t>
  </si>
  <si>
    <t>메뉴_213</t>
  </si>
  <si>
    <t>메뉴_214</t>
  </si>
  <si>
    <t>메뉴_216</t>
  </si>
  <si>
    <t>메뉴_217</t>
  </si>
  <si>
    <t>메뉴_218</t>
  </si>
  <si>
    <t>3. 설정에서 BBQ 음성주문 On으로 변경 TTS 안내됨</t>
  </si>
  <si>
    <t>메뉴_219</t>
  </si>
  <si>
    <t>CJ오쇼핑 음성 주문</t>
  </si>
  <si>
    <t>2. CJ오쇼핑 음성 주문 설정 미노출</t>
  </si>
  <si>
    <t>메뉴_220</t>
  </si>
  <si>
    <t>2. CJ오쇼핑 음성 주문 설정 ON/OFF 토글 노출</t>
  </si>
  <si>
    <t>SK스토아 음성 주문</t>
  </si>
  <si>
    <t>2. SK스토아 음성 주문 설정 미노출</t>
  </si>
  <si>
    <t>메뉴_222</t>
  </si>
  <si>
    <t>2. SK스토아 음성 주문 설정 ON/OFF 토글 노출</t>
  </si>
  <si>
    <t>메뉴_223</t>
  </si>
  <si>
    <t>디바이스
시리얼 넘버</t>
  </si>
  <si>
    <t>2. 'NU200_xxxxxx'시리얼 넘버 표기</t>
  </si>
  <si>
    <t>메뉴_224</t>
  </si>
  <si>
    <t>디바이스
버전 정보</t>
  </si>
  <si>
    <t>2. '현재 xxxxxxx/ 최신 xxxxxxx' 표기</t>
  </si>
  <si>
    <t>메뉴_225</t>
  </si>
  <si>
    <t>디바이스 APP
라이선스 보기</t>
  </si>
  <si>
    <t>2. NUGU App 라이선스 웹뷰 페이지 열림</t>
  </si>
  <si>
    <t>메뉴_226</t>
  </si>
  <si>
    <t>연결 해제</t>
  </si>
  <si>
    <t>2. '디바이스 연결을 해제하시겠습니까?' 팝업
3. 팝업 닫히며, 페이지 유지</t>
  </si>
  <si>
    <t>메뉴_227</t>
  </si>
  <si>
    <t>3. 팝업 닫힌 뒤 디바이스 설정 페이지로 랜딩
- 디바이스 리스트에 NU200 존재하지 않음</t>
  </si>
  <si>
    <t>메뉴_228</t>
  </si>
  <si>
    <t>앱 설정</t>
  </si>
  <si>
    <t>모바일앱
PUSH 수신여부</t>
  </si>
  <si>
    <t>2. (default) On
- 푸시 알림 수신됨</t>
  </si>
  <si>
    <t>3. OFF로 변경됨
- 푸시 알림 수신하지 않음</t>
  </si>
  <si>
    <t>메뉴_230</t>
  </si>
  <si>
    <t>버전 정보</t>
  </si>
  <si>
    <t>2. '현재 n.n.n / 최신 n.n.n', [업데이트]
3. 앱/Google 스토어 연동됨</t>
  </si>
  <si>
    <t>메뉴_231</t>
  </si>
  <si>
    <t>2. '현재 n.n.n | 최신 버전입니다.'</t>
  </si>
  <si>
    <t>메뉴_232</t>
  </si>
  <si>
    <t>NUGU APP
라이선스</t>
  </si>
  <si>
    <t>메뉴_233</t>
  </si>
  <si>
    <t>이용약관</t>
  </si>
  <si>
    <t>2. 이용 약관 페이지로 랜딩
- 필요 이용 약관 리스트 노출</t>
  </si>
  <si>
    <t>메뉴_234</t>
  </si>
  <si>
    <t>3. 앱 설정 화면으로 이동</t>
  </si>
  <si>
    <t>메뉴_235</t>
  </si>
  <si>
    <t>3. 서비스 이용약관 상세 페이지 이동</t>
  </si>
  <si>
    <t>3. 이용약관 상세 타이틀 아래에서 동의 버튼 위 영역까지 스크롤됨</t>
  </si>
  <si>
    <t>메뉴_237</t>
  </si>
  <si>
    <t>2. [동의하기]</t>
  </si>
  <si>
    <t>메뉴_238</t>
  </si>
  <si>
    <t>3. 이용 약관 동의 처리됨</t>
  </si>
  <si>
    <t>메뉴_239</t>
  </si>
  <si>
    <t>2. [동의 철회]</t>
  </si>
  <si>
    <t>메뉴_240</t>
  </si>
  <si>
    <t>3. '동의 철회시 관련 서비스에서 로그아웃되며 더 이상 서비스를 이용하실 수 없습니다. 동의 철회 하시겠습니까?' 팝업 노출</t>
  </si>
  <si>
    <t>메뉴_241</t>
  </si>
  <si>
    <t>B tv X NUGU (AI700/AI2/UHD/Smart 2,3) 연결</t>
  </si>
  <si>
    <t>3. 'B tv 셋톱박스가 연결된 상태에서는 동의를 철회할 수 없습니다. 철회를 원하시는 경우, 연결된 B tv 셋톱박스를 연결 해제 후 이용해주세요. / 총 N개의 디바이스가 연결중입니다. / [확인]' 팝업
4. [확인] 선택 시 약관 동의 상태 유지</t>
  </si>
  <si>
    <t>메뉴_242</t>
  </si>
  <si>
    <t>메뉴_243</t>
  </si>
  <si>
    <t>2. '회원 탈퇴 시 서비스에 설정된 ~~ 정말 탈퇴하시겠습니까?'팝업</t>
  </si>
  <si>
    <t>메뉴_244</t>
  </si>
  <si>
    <t>3. 앱 탈퇴 처리됨</t>
  </si>
  <si>
    <t>메뉴_245</t>
  </si>
  <si>
    <t>개인정보 처리방침</t>
  </si>
  <si>
    <t>2. 개인정보 처리방침 웹뷰 페이지 열림</t>
  </si>
  <si>
    <t>메뉴_246</t>
  </si>
  <si>
    <t>콜</t>
  </si>
  <si>
    <t>1. 전화앱 실행되어 1670-0110 자동인입됨
2. 고객센터 시간 정보 확인
09:00 ~ 18:00, 주말 및 공휴일 제외</t>
  </si>
  <si>
    <t>메뉴_247</t>
  </si>
  <si>
    <t>1:1 문의하기</t>
  </si>
  <si>
    <t>1. 1:1 문의하기 상세 이동</t>
  </si>
  <si>
    <t>메뉴_248</t>
  </si>
  <si>
    <t>1. 고객센터 화면 이동</t>
  </si>
  <si>
    <t>메뉴_249</t>
  </si>
  <si>
    <t>메뉴_250</t>
  </si>
  <si>
    <t>문의 유형</t>
  </si>
  <si>
    <t>2. 첫번째 [옵션1]로 변경됨
3. 선택한 옵션에 대한 소분류 리스트 노출</t>
  </si>
  <si>
    <t>메뉴_251</t>
  </si>
  <si>
    <t>문의 내용</t>
  </si>
  <si>
    <t>2. 커서 및 키패드 노출</t>
  </si>
  <si>
    <t>메뉴_252</t>
  </si>
  <si>
    <t>메뉴_253</t>
  </si>
  <si>
    <t>3. 키패드 닫힘</t>
  </si>
  <si>
    <t>메뉴_254</t>
  </si>
  <si>
    <t>2. 사진 접근 권한 확인 팝업 &gt; 단말 갤러리 열림</t>
  </si>
  <si>
    <t>3. 이미지 첨부되어 파일명 노출, [삭제]</t>
  </si>
  <si>
    <t>메뉴_256</t>
  </si>
  <si>
    <t>3. 첨부된 이미지 삭제됨, [이미지 첨부]</t>
  </si>
  <si>
    <t>메뉴_257</t>
  </si>
  <si>
    <t>스마트폰 정보
제공 동의</t>
  </si>
  <si>
    <t>2. 항목 하단에 전문 노출</t>
  </si>
  <si>
    <t>메뉴_258</t>
  </si>
  <si>
    <t>문의 등록</t>
  </si>
  <si>
    <t>2. (필수값 선택되지 않아서) 비활성화</t>
  </si>
  <si>
    <t>메뉴_259</t>
  </si>
  <si>
    <t>3. (문의내용 입력하지 않아서) 비활성화</t>
  </si>
  <si>
    <t>메뉴_260</t>
  </si>
  <si>
    <t>3. 문의내용 등록됨</t>
  </si>
  <si>
    <t>메뉴_261</t>
  </si>
  <si>
    <t>문의내역</t>
  </si>
  <si>
    <t>1. 작성한 문의내역 노출</t>
  </si>
  <si>
    <t>메뉴_262</t>
  </si>
  <si>
    <t>메뉴_263</t>
  </si>
  <si>
    <t>문의내역
없음</t>
  </si>
  <si>
    <t>1. '문의내역이 없습니다.'</t>
  </si>
  <si>
    <t>메뉴_264</t>
  </si>
  <si>
    <t>1. 문의내역 리스트 노출
- 문의 내용 + (답변 완료 시 뱃지) + 등록일</t>
  </si>
  <si>
    <t>메뉴_265</t>
  </si>
  <si>
    <t>2. 문의내역 상세 이동
- 문의 내용 + 날짜 + 내용 + 이미지
- 답변 내용 + 답변완료 뱃지 + 등록일 + 내용</t>
  </si>
  <si>
    <t>메뉴_266</t>
  </si>
  <si>
    <t>디바이스
사용 설명서</t>
  </si>
  <si>
    <t>1. 디바이스 사용 설명서 이동
- 각 POC별 항목 노출</t>
  </si>
  <si>
    <t>메뉴_267</t>
  </si>
  <si>
    <t>메뉴_268</t>
  </si>
  <si>
    <t>2. NU100 매뉴얼 웹페이지 or PDF 파일 랜딩</t>
  </si>
  <si>
    <t>메뉴_269</t>
  </si>
  <si>
    <t>2. NU200 매뉴얼 웹페이지 or PDF 파일 랜딩</t>
  </si>
  <si>
    <t>메뉴_270</t>
  </si>
  <si>
    <t>2. NU110 매뉴얼 웹페이지 or PDF 파일 랜딩</t>
  </si>
  <si>
    <t>메뉴_271</t>
  </si>
  <si>
    <t>2. NU300 매뉴얼 웹페이지 or PDF 파일 랜딩</t>
  </si>
  <si>
    <t>메뉴_272</t>
  </si>
  <si>
    <t>2. BTV AI2 매뉴얼 웹페이지 or PDF 파일 랜딩</t>
  </si>
  <si>
    <t>메뉴_273</t>
  </si>
  <si>
    <t>메뉴_274</t>
  </si>
  <si>
    <t>2. B tv (UHD) 매뉴얼 웹페이지 or PDF 파일 랜딩</t>
  </si>
  <si>
    <t>메뉴_275</t>
  </si>
  <si>
    <t>2. B tv (Smart) 매뉴얼 웹페이지 or PDF 파일 랜딩</t>
  </si>
  <si>
    <t>&lt; CP 기능&gt;</t>
  </si>
  <si>
    <t>ID</t>
  </si>
  <si>
    <t>Depth</t>
  </si>
  <si>
    <t>연결된 디바이스 - SPK 군</t>
  </si>
  <si>
    <t>B tv 군</t>
  </si>
  <si>
    <t xml:space="preserve">Open SDK </t>
  </si>
  <si>
    <t>Dep1</t>
  </si>
  <si>
    <t>Dep2</t>
  </si>
  <si>
    <t>Dep3</t>
  </si>
  <si>
    <t>NU100</t>
  </si>
  <si>
    <t>NU110</t>
  </si>
  <si>
    <t>T map</t>
  </si>
  <si>
    <t>JLR T map</t>
    <phoneticPr fontId="10" type="noConversion"/>
  </si>
  <si>
    <t>CHIPS</t>
    <phoneticPr fontId="10" type="noConversion"/>
  </si>
  <si>
    <t>디바이스 연결안내/ 초기 설정 안내</t>
  </si>
  <si>
    <t>Expect 동일</t>
  </si>
  <si>
    <t>CP_002</t>
  </si>
  <si>
    <t>해당 서비스 미지원 디바이스 선택 시</t>
  </si>
  <si>
    <t>이런 서비스도 있어요 v</t>
  </si>
  <si>
    <t>CP_003</t>
  </si>
  <si>
    <t>-</t>
  </si>
  <si>
    <t>CP_004</t>
  </si>
  <si>
    <t>발화문 예시, 유의사항</t>
  </si>
  <si>
    <t>서비스별 UI 확인 &amp; 대표 발화문 동작 확인</t>
  </si>
  <si>
    <t>CP_005</t>
  </si>
  <si>
    <t>Car Life 군</t>
  </si>
  <si>
    <t>JLR T map 길안내</t>
  </si>
  <si>
    <t>미지원 문구</t>
  </si>
  <si>
    <t>CP_006</t>
  </si>
  <si>
    <t>T map 길안내</t>
  </si>
  <si>
    <t>CP_007</t>
  </si>
  <si>
    <t>T map 전화</t>
  </si>
  <si>
    <t>CP_008</t>
  </si>
  <si>
    <t>T map 메시지</t>
  </si>
  <si>
    <t>Tmap 스타벅스</t>
  </si>
  <si>
    <t>CP_010</t>
  </si>
  <si>
    <t>스타벅스 서비스 설정</t>
  </si>
  <si>
    <t>CP_011</t>
  </si>
  <si>
    <t>TV Life</t>
  </si>
  <si>
    <t>B tv (AI2)</t>
  </si>
  <si>
    <t>CP_012</t>
  </si>
  <si>
    <t>B tv (UHD)</t>
  </si>
  <si>
    <t>CP_013</t>
  </si>
  <si>
    <t>B tv (Smart)</t>
  </si>
  <si>
    <t>CP_014</t>
  </si>
  <si>
    <t>B tv X NUGU</t>
  </si>
  <si>
    <t>CP_015</t>
  </si>
  <si>
    <t>키즈</t>
  </si>
  <si>
    <t>B tv ZEM 키즈</t>
  </si>
  <si>
    <t>CP_016</t>
  </si>
  <si>
    <t>두뇌게임</t>
  </si>
  <si>
    <t>CP_017</t>
  </si>
  <si>
    <t>놀이학습</t>
  </si>
  <si>
    <t>CP_018</t>
  </si>
  <si>
    <t>음악/오디오</t>
  </si>
  <si>
    <t>FLO</t>
  </si>
  <si>
    <t>CP_019</t>
  </si>
  <si>
    <t>계정 연결 후</t>
  </si>
  <si>
    <t>CP_020</t>
  </si>
  <si>
    <t>약관 및 계정 연결</t>
  </si>
  <si>
    <t>CP_023</t>
  </si>
  <si>
    <t>ASMR</t>
  </si>
  <si>
    <t>라디오</t>
  </si>
  <si>
    <t>CP_027</t>
  </si>
  <si>
    <t>컨텐츠 상세</t>
  </si>
  <si>
    <t>CP_028</t>
  </si>
  <si>
    <t>팟빵</t>
  </si>
  <si>
    <t>CP_029</t>
  </si>
  <si>
    <t>CP_030</t>
  </si>
  <si>
    <t>멜론 어린이</t>
  </si>
  <si>
    <t>NUGU DJ</t>
  </si>
  <si>
    <t>CP_032</t>
  </si>
  <si>
    <t>편리한 기능</t>
  </si>
  <si>
    <t>NUGU call 진입 확인</t>
  </si>
  <si>
    <t>CP_033</t>
  </si>
  <si>
    <t>계산기</t>
  </si>
  <si>
    <t>MY Q&amp;A</t>
  </si>
  <si>
    <t>CP_036</t>
  </si>
  <si>
    <t>B tv 연결</t>
  </si>
  <si>
    <t>CP_038</t>
  </si>
  <si>
    <t>알람</t>
  </si>
  <si>
    <t>CP_039</t>
  </si>
  <si>
    <t>Google 캘린더</t>
  </si>
  <si>
    <t>CP_040</t>
  </si>
  <si>
    <t>스마트홈</t>
  </si>
  <si>
    <t>CP_041</t>
  </si>
  <si>
    <t>신규 디바이스 등록하기</t>
  </si>
  <si>
    <t>CP_043</t>
  </si>
  <si>
    <t>동작</t>
  </si>
  <si>
    <t>긴급 SOS</t>
  </si>
  <si>
    <t>CP_045</t>
  </si>
  <si>
    <t>생활/정보</t>
  </si>
  <si>
    <t>레시피</t>
  </si>
  <si>
    <t>CP_046</t>
  </si>
  <si>
    <t>메뉴추천</t>
  </si>
  <si>
    <t>CP_047</t>
  </si>
  <si>
    <t>날짜/시간</t>
  </si>
  <si>
    <t>CP_048</t>
  </si>
  <si>
    <t>감성대화</t>
  </si>
  <si>
    <t>CP_049</t>
  </si>
  <si>
    <t>CP_050</t>
  </si>
  <si>
    <t>뉴스</t>
  </si>
  <si>
    <t>운세</t>
  </si>
  <si>
    <t>길안내</t>
  </si>
  <si>
    <t>출발지, 목적지 설정</t>
  </si>
  <si>
    <t>CP_055</t>
  </si>
  <si>
    <t>국내 프로야구</t>
  </si>
  <si>
    <t>CP_056</t>
  </si>
  <si>
    <t>영화</t>
  </si>
  <si>
    <t>NUGU 백과</t>
  </si>
  <si>
    <t>CP_059</t>
  </si>
  <si>
    <t>쇼핑/주문</t>
  </si>
  <si>
    <t>화면 진입</t>
  </si>
  <si>
    <t>CP_061</t>
  </si>
  <si>
    <t>CP_062</t>
  </si>
  <si>
    <t>CP_064</t>
  </si>
  <si>
    <t>11번가 쇼핑</t>
  </si>
  <si>
    <t>CP_066</t>
  </si>
  <si>
    <t>CP_067</t>
  </si>
  <si>
    <t>CP_069</t>
  </si>
  <si>
    <t>T멤버십</t>
  </si>
  <si>
    <t>CP_070</t>
  </si>
  <si>
    <t>CP_071</t>
  </si>
  <si>
    <t>CP_072</t>
  </si>
  <si>
    <t>CP_073</t>
  </si>
  <si>
    <t>금융</t>
  </si>
  <si>
    <t>KB국민은행</t>
  </si>
  <si>
    <t>CP_074</t>
  </si>
  <si>
    <t>CP_075</t>
  </si>
  <si>
    <t>삼성증권</t>
  </si>
  <si>
    <t>CP_076</t>
  </si>
  <si>
    <t>NUGU Play</t>
  </si>
  <si>
    <t>공통</t>
  </si>
  <si>
    <t>미노출</t>
  </si>
  <si>
    <t>CP_077</t>
  </si>
  <si>
    <t>Private Play (특정계정으로만 확인 가능)</t>
  </si>
  <si>
    <t>CP_078</t>
  </si>
  <si>
    <t>계정 연동이 필요한 서비스</t>
  </si>
  <si>
    <t>CP_079</t>
  </si>
  <si>
    <t>CP_080</t>
  </si>
  <si>
    <t>종료예약 (아이콘 미노출)</t>
  </si>
  <si>
    <t>미지원 서비스 TTS 출력</t>
  </si>
  <si>
    <t>POC 별 딥링크 동작</t>
  </si>
  <si>
    <t>번호 확인 및 MDN 인증</t>
  </si>
  <si>
    <t>연락처</t>
  </si>
  <si>
    <t>최근 통화</t>
  </si>
  <si>
    <t>편집</t>
  </si>
  <si>
    <t>2. ActionSheet 노출</t>
  </si>
  <si>
    <t>2. 변경된 MDN 수신번호 노출</t>
  </si>
  <si>
    <t>2. '수신 차단 연락처 관리' 화면으로 이동</t>
  </si>
  <si>
    <t>App</t>
  </si>
  <si>
    <t>3. 앱 이름 설정 화면으로 이동</t>
  </si>
  <si>
    <t>2. 디바이스 이름 설정 화면으로 이동</t>
  </si>
  <si>
    <t>3. 정상입력 확인</t>
  </si>
  <si>
    <t>2. 방해금지 설정 OFF 확인</t>
  </si>
  <si>
    <t>초대메세지 수신 완료</t>
  </si>
  <si>
    <t>일 최대 초대 가능 횟수(100회) 초과 상태</t>
  </si>
  <si>
    <t>1. 사용자가 저장한 수신자 명 노출</t>
  </si>
  <si>
    <t>1. 010-XXXX-XXXX 형식 노출</t>
  </si>
  <si>
    <t>1. "발신 중" 노출</t>
  </si>
  <si>
    <t>1. 통화 연결 시점에 활성화 확인</t>
  </si>
  <si>
    <t>1. 발신자 마이크 OFF 확인</t>
  </si>
  <si>
    <t>1. 발신자 마이크 ON 확인</t>
  </si>
  <si>
    <t>1. 스피커 모드 ON 확인(토글 활성화)</t>
  </si>
  <si>
    <t>1. 스피커 모드 OFF 확인(토글 비활성화)</t>
  </si>
  <si>
    <t>블루투스 연결 상태</t>
  </si>
  <si>
    <t>1. 스피커 버튼 선택</t>
  </si>
  <si>
    <t>1. 통화 종료되고 이전 화면으로 복귀 확인</t>
  </si>
  <si>
    <t>1. 내 연락처에 저장된 이름 노출</t>
  </si>
  <si>
    <t>하나의 전화번호에 2개 이상의 연락처등록상태</t>
  </si>
  <si>
    <t>1. 수신화면 진입</t>
  </si>
  <si>
    <t>1. 처음 등록한 발신자명 노출</t>
  </si>
  <si>
    <t>1. 통화 연결 확인</t>
  </si>
  <si>
    <t>1. 통화중 화면 확인</t>
  </si>
  <si>
    <t>1. 상대방의 프로필 네임 노출 확인</t>
  </si>
  <si>
    <t>1. 통화 종료 확인</t>
  </si>
  <si>
    <t>NUGU APP Test Case</t>
  </si>
  <si>
    <t>ID</t>
    <phoneticPr fontId="10" type="noConversion"/>
  </si>
  <si>
    <t>Android Only</t>
  </si>
  <si>
    <t>연결_002</t>
  </si>
  <si>
    <t>연결_011</t>
  </si>
  <si>
    <t>연결_031</t>
  </si>
  <si>
    <t>5. Wi-Fi 네트워크 연결 화면 진입
&gt; 실제 연결은 0801814 펌웨어 로만 확인가능(AIAPPQA-2220)</t>
  </si>
  <si>
    <t>2. '디바이스 검색을 위해 위치접근 권한을 요청합니다.' 노출
iOS : '원활한 서비스 이용을 위해 위치접근권한을 요청합니다.' 노출</t>
  </si>
  <si>
    <t>연결_128</t>
  </si>
  <si>
    <t>연결_159</t>
  </si>
  <si>
    <t>1. 숨김처리된 SSID 로 연결
2. 연결 해제 &gt; 디바이스 연결 재시도</t>
  </si>
  <si>
    <t>1. "OOO 디바이스를 연결해주세요." 미노출</t>
  </si>
  <si>
    <t>1. "연결을 기다리는 ~~ 있어요.", POC 아이콘, [지금 설정하기] 노출
1) iOS 만 
- NU100 디바이스 홈에서 자동 검색 기능 미지원
- NU100외 디바이스로 확인
2) Android 는 SPK 군 모두 확인</t>
  </si>
  <si>
    <t>0. Private Play 초대장 수신
1. 메시지 우선 노출</t>
  </si>
  <si>
    <t>2. 정상해지 가능 확인
- 무료 제공 일 지난 후 결제 예정일 당일 해지 불가
- 실 정기결제 전 구매 당일은 정상 해지 가능</t>
  </si>
  <si>
    <t>UHD 1,2,3,4</t>
    <phoneticPr fontId="1" type="noConversion"/>
  </si>
  <si>
    <t>Smart 2,3</t>
    <phoneticPr fontId="1" type="noConversion"/>
  </si>
  <si>
    <t>연결_282</t>
  </si>
  <si>
    <t>연결_284</t>
  </si>
  <si>
    <t>연결_025</t>
  </si>
  <si>
    <t>블루투스 접근 
권한</t>
  </si>
  <si>
    <t>0. 블루투스 권한 Off
1. NUGU 연결하기 &gt; [NUGU mini]
2. [다음 &gt;]</t>
  </si>
  <si>
    <t>2. 블루투스 접근 권한 안내 화면</t>
  </si>
  <si>
    <t>0. 블루투스 권한 Off
1. NUGU 연결하기 &gt; [NUGU mini]
2. [다음 &gt;]
3. [블루투스 접근 허용 &gt;]</t>
  </si>
  <si>
    <t>3. 블루투스 접근 권한 팝업 
'블루투스 접근 권한이 필요합니다. 설정에서 'NUGU'의 접근 권한을 허용해주세요' [취소/설정하러가기]</t>
  </si>
  <si>
    <t>0. 블루투스 권한 Off
1. NUGU 연결하기 &gt; [NUGU mini]
2. [다음 &gt;]
3. [블루투스 접근 허용 &gt;]
4. [설정하러 가기]</t>
  </si>
  <si>
    <t>4. OS 설정화면으로 이동</t>
  </si>
  <si>
    <t>0. 블루투스 권한 Off
1. NUGU 연결하기 &gt; [NUGU mini]
2. [다음 &gt;]
3. [블루투스 접근 허용 &gt;]
4. [설정하러 가기]
5. NUGU앱 복귀</t>
  </si>
  <si>
    <t>5. 조건에 따라 상이
- BLE OFF 상태 -&gt; 모바일 BT 연결 안내화면 이동
- BLE ON 상태 -&gt; 디바이스 선택 페이지 이동</t>
  </si>
  <si>
    <t>블루투스 연결
안내</t>
  </si>
  <si>
    <t>연결_088</t>
  </si>
  <si>
    <t>0. 블루투스 권한 Off
1. NUGU 연결하기 &gt; [NUGU candle]
2. [다음 &gt;]</t>
  </si>
  <si>
    <t>0. 블루투스 권한 Off
1. NUGU 연결하기 &gt; [NUGU candle]
2. [다음 &gt;]
3. [블루투스 접근 허용 &gt;]</t>
  </si>
  <si>
    <t>0. 블루투스 권한 Off
1. NUGU 연결하기 &gt; [NUGU candle]
2. [다음 &gt;]
3. [블루투스 접근 허용 &gt;]
4. [설정하러 가기]</t>
  </si>
  <si>
    <t>0. 블루투스 권한 Off
1. NUGU 연결하기 &gt; [NUGU candle]
2. [다음 &gt;]
3. [블루투스 접근 허용 &gt;]
4. [설정하러 가기]
5. NUGU앱 복귀</t>
  </si>
  <si>
    <t>0. 블루투스 권한 Off
1. NUGU 연결하기 &gt; [NUGU nemo]
2. [다음 &gt;]</t>
  </si>
  <si>
    <t>0. 블루투스 권한 Off
1. NUGU 연결하기 &gt; [NUGU nemo]
2. [다음 &gt;]
3. [블루투스 접근 허용 &gt;]</t>
  </si>
  <si>
    <t>0. 블루투스 권한 Off
1. NUGU 연결하기 &gt; [NUGU nemo]
2. [다음 &gt;]
3. [블루투스 접근 허용 &gt;]
4. [설정하러 가기]</t>
  </si>
  <si>
    <t>0. 블루투스 권한 Off
1. NUGU 연결하기 &gt; [NUGU nemo]
2. [다음 &gt;]
3. [블루투스 접근 허용 &gt;]
4. [설정하러 가기]
5. NUGU앱 복귀</t>
  </si>
  <si>
    <t>연결_216</t>
  </si>
  <si>
    <t>연결_226</t>
  </si>
  <si>
    <t>연결_227</t>
  </si>
  <si>
    <t>5. 연결 완료 화면 확인 (AI700 이미지)
- '연결이 완료되었습니다. 이제 NUGU와 대화를 시작해보세요.' 문구 노출
- 시작하기 버튼</t>
  </si>
  <si>
    <t>5. 연결 완료 화면 확인 (AI2 이미지)
- '연결이 완료되었습니다. 이제 NUGU와 대화를 시작해보세요.' 문구 노출
- 시작하기 버튼</t>
  </si>
  <si>
    <t>연결_281</t>
  </si>
  <si>
    <t>albert AI 
연결</t>
  </si>
  <si>
    <t>1. NUGU 연결하기 &gt; [albert AI]</t>
  </si>
  <si>
    <t>1. 디바이스 연결 준비 상태 유도 페이지 진입
- '디바이스 전원을 켜고 +-버튼을 동시에 3초간 눌러주세요' 연결 준비 유도 문구
- albert AI 디바이스 이미지 노출</t>
  </si>
  <si>
    <t>1. NUGU 연결하기 &gt; [albert AI]
2. [&lt;] or 단말 Back키(Only A)</t>
  </si>
  <si>
    <t>1. NUGU 연결하기 &gt; [albert AI]
2. [! 연결 도움말]</t>
  </si>
  <si>
    <t>1. NUGU 연결하기 &gt; [albert AI]
2. [다음 &gt;]</t>
  </si>
  <si>
    <t>연결_285</t>
  </si>
  <si>
    <t>1. NUGU 연결하기 &gt; [albert AI]
2. [다음 &gt;]
3. [&lt;] or 단말 Back키(Only A)</t>
  </si>
  <si>
    <t>연결_286</t>
  </si>
  <si>
    <t>1. NUGU 연결하기 &gt; [albert AI]
2. [다음 &gt;]
3. [위치 정보 접근 허용]</t>
  </si>
  <si>
    <t>연결_287</t>
  </si>
  <si>
    <t>1. NUGU 연결하기 &gt; [albert AI]
2. [다음 &gt;]
3. [위치 정보 접근 허용] &gt; [거부]</t>
  </si>
  <si>
    <t>연결_288</t>
  </si>
  <si>
    <t>1. NUGU 연결하기 &gt; [albert AI]
2. [다음 &gt;]
3. [위치 정보 접근 허용] &gt; [허용]</t>
  </si>
  <si>
    <t>연결_289</t>
  </si>
  <si>
    <t>1. NUGU 연결하기 &gt; [albert AI]
2. [다음 &gt;] &gt; [위치 정보 접근 허용] &gt; [허용]
3. [취소]</t>
  </si>
  <si>
    <t>연결_290</t>
  </si>
  <si>
    <t>1. NUGU 연결하기 &gt; [albert AI]
2. [다음 &gt;] &gt; [위치 정보 접근 허용] &gt; [허용]
3. [설정하러 가기]</t>
  </si>
  <si>
    <t>연결_291</t>
  </si>
  <si>
    <t>연결_292</t>
  </si>
  <si>
    <t>연결_293</t>
  </si>
  <si>
    <t>1. NUGU 연결하기 &gt; [albert AI]
2. [다음 &gt;] &gt; [위치 정보 접근 허용]
3. [설정하러 가기]</t>
  </si>
  <si>
    <t>연결_294</t>
  </si>
  <si>
    <t>연결_295</t>
  </si>
  <si>
    <t>연결_296</t>
  </si>
  <si>
    <t>연결_297</t>
  </si>
  <si>
    <t>연결_298</t>
  </si>
  <si>
    <t>0. 블루투스 Off 
1. NUGU 연결하기 &gt; [albert AI]
2. [다음 &gt;]</t>
  </si>
  <si>
    <t>연결_299</t>
  </si>
  <si>
    <t>0. 블루투스 권한 Off
1. NUGU 연결하기 &gt; [albert AI]
2. [다음 &gt;]</t>
  </si>
  <si>
    <t>연결_300</t>
  </si>
  <si>
    <t>0. 블루투스 권한 Off
1. NUGU 연결하기 &gt; [albert AI]
2. [다음 &gt;]
3. [블루투스 접근 허용 &gt;]</t>
  </si>
  <si>
    <t>연결_301</t>
  </si>
  <si>
    <t>0. 블루투스 권한 Off
1. NUGU 연결하기 &gt; [albert AI]
2. [다음 &gt;]
3. [블루투스 접근 허용 &gt;]
4. [설정하러 가기]</t>
  </si>
  <si>
    <t>연결_302</t>
  </si>
  <si>
    <t>0. 블루투스 권한 Off
1. NUGU 연결하기 &gt; [albert AI]
2. [다음 &gt;]
3. [블루투스 접근 허용 &gt;]
4. [설정하러 가기]
5. NUGU앱 복귀</t>
  </si>
  <si>
    <t>연결_303</t>
  </si>
  <si>
    <t>0. 블루투스 Off
1. NUGU 연결하기 &gt; [albert AI]
2. [다음 &gt;]</t>
  </si>
  <si>
    <t>연결_304</t>
  </si>
  <si>
    <t>0. 블루투스 Off
1. NUGU 연결하기 &gt; [albert AI]
2. [다음 &gt;] 
3. [다음 &gt;]</t>
  </si>
  <si>
    <t>연결_305</t>
  </si>
  <si>
    <t>0. 블루투스 Off, 앱 종료 후 재실행
1. NUGU 연결하기 &gt; [albert AI]
2. [다음 &gt;] &gt; [확인]</t>
  </si>
  <si>
    <t>연결_306</t>
  </si>
  <si>
    <t>0. 블루투스 Off, 앱 종료 후 재실행
1. NUGU 연결하기 &gt; [albert AI]
2. [다음 &gt;] &gt; [설정] &gt; Bluetooth On
3. NUGU앱 실행</t>
  </si>
  <si>
    <t>연결_307</t>
  </si>
  <si>
    <t>연결_308</t>
  </si>
  <si>
    <t>1. NUGU 연결하기 &gt; [aibert AI]
2. [다음 &gt;] &gt; 대기</t>
  </si>
  <si>
    <t>연결_309</t>
  </si>
  <si>
    <t>0. 주변에 연결 가능 albert 없음
1. NUGU 연결하기 &gt; [aibert AI]
2. [다음 &gt;] &gt; 10초 대기
3. [디바이스 재검색]</t>
  </si>
  <si>
    <t>연결_311</t>
  </si>
  <si>
    <t>0. 주변 연결 가능 albert 있음
1. NUGU 연결하기 &gt; [aibert AI]
2. [다음 &gt;] &gt; 5초 대기
3. 7초 더 대기</t>
  </si>
  <si>
    <t>연결_312</t>
  </si>
  <si>
    <t>0. 주변 연결 가능 albert 있음
1. NUGU 연결하기 &gt; [aibert AI]
2. [다음 &gt;] &gt; 12초 대기
3. [재검색]</t>
  </si>
  <si>
    <t>1. NUGU 연결하기 &gt; [aibert AI]
2. [다음 &gt;] &gt; 리스트 
3. 리스트 중 1개 선택</t>
  </si>
  <si>
    <t>2. 'AB300_'으로 시작하는 디바이스 리스트 노출
3. Wi-Fi 네트워크 연결 화면 진입</t>
  </si>
  <si>
    <t>연결_314</t>
  </si>
  <si>
    <t>0. 디바이스 연결 불가능 상태
1. NUGU 연결하기 &gt; [aibert AI]
2. [다음 &gt;] &gt; 디바이스 선택</t>
  </si>
  <si>
    <t>연결_315</t>
  </si>
  <si>
    <t>0. 디바이스 연결 불가능 상태
1. NUGU 연결하기 &gt; [aibert AI]
2. [다음 &gt;] &gt; 디바이스 선택
3. [처음으로]</t>
  </si>
  <si>
    <t>0. 네트워크 오류 or 디바이스 등록 실패 or Time Out
1. NUGU 연결하기 &gt; [aibert AI]
2. [다음 &gt;] &gt; 디바이스 선택</t>
  </si>
  <si>
    <t>연결_317</t>
  </si>
  <si>
    <t>0. 네트워크 오류 or 디바이스 등록 실패 or Time Out
1. NUGU 연결하기 &gt; [aibert AI]
2. [다음 &gt;] &gt; 디바이스 선택
3. [확인]</t>
  </si>
  <si>
    <t>연결_318</t>
  </si>
  <si>
    <t>1. NUGU 연결하기 &gt; [aibert AI]
2. [다음 &gt;] &gt; 리스트 중 1개 선택
3. (디바이스 연결 성공)</t>
  </si>
  <si>
    <t>1. NUGU 연결하기 &gt; [aibert AI]
2. [다음 &gt;] &gt; 리스트 중 1개 선택
3. [&lt;] or 단말 Back키(Only A)</t>
  </si>
  <si>
    <t>연결_320</t>
  </si>
  <si>
    <t>1. NUGU 연결하기 &gt; [aibert AI]
2. [다음 &gt;] &gt; 리스트 중 1개 선택</t>
  </si>
  <si>
    <t>연결_321</t>
  </si>
  <si>
    <t>0. NUGU 연결 이력이 없음
1. NUGU 연결하기 &gt; [aibert AI]
2. [다음 &gt;] &gt; 리스트 중 1개 선택</t>
  </si>
  <si>
    <t>연결_322</t>
  </si>
  <si>
    <t>0. NUGU 연결 이력이 있음
1. NUGU 연결하기 &gt; [aibert AI]
2. [다음 &gt;] &gt; 리스트 중 1개 선택
3. NUGU에 저장된 네트워크 선택</t>
  </si>
  <si>
    <t>연결_323</t>
  </si>
  <si>
    <t>1. NUGU 연결하기 &gt; [aibert AI]
2. [다음 &gt;] &gt; 리스트 중 1개 선택
3. (Wi-Fi 검색 완료)
4. [새로고침]</t>
  </si>
  <si>
    <t>연결_324</t>
  </si>
  <si>
    <t>1. NUGU 연결하기 &gt; [aibert AI]
2. [다음 &gt;] &gt; 리스트 중 1개 선택
3. (Wi-Fi 검색 중)</t>
  </si>
  <si>
    <t>연결_325</t>
  </si>
  <si>
    <t>0. 연결 가능한 Wi-Fi 없음
1. NUGU 연결하기 &gt; [aibert AI]
2. [다음 &gt;] &gt; 리스트 중 1개 선택
3. (Wi-Fi 검색 완료)</t>
  </si>
  <si>
    <t>연결_326</t>
  </si>
  <si>
    <t>0. 연결 가능한 Wi-Fi 없음
1. NUGU 연결하기 &gt; [aibert AI]
2. [다음 &gt;] &gt; 리스트 중 1개 선택
3. (Wi-Fi 검색 완료) &gt; [Wi-Fi 재검색]</t>
  </si>
  <si>
    <t>연결_327</t>
  </si>
  <si>
    <t>1. NUGU 연결하기 &gt; [aibert AI]
2. [다음 &gt;] &gt; 리스트 중 1개 선택
3. 비밀번호 Wi-Fi 선택</t>
  </si>
  <si>
    <t>연결_328</t>
  </si>
  <si>
    <t>1. NUGU 연결하기 &gt; [aibert AI]
2. [다음 &gt;] &gt; 리스트 중 1개 선택
3. 비밀번호 Wi-Fi 선택 &gt; [취소]</t>
  </si>
  <si>
    <t>연결_329</t>
  </si>
  <si>
    <t>1. NUGU 연결하기 &gt; [aibert AI]
2. [다음 &gt;] &gt; 리스트 중 1개 선택
3. 비밀번호 Wi-Fi 선택 &gt; [연결] 시도</t>
  </si>
  <si>
    <t>연결_330</t>
  </si>
  <si>
    <t>1. NUGU 연결하기 &gt; [aibert AI]
2. [다음 &gt;] &gt; 리스트 중 1개 선택
3. 비밀번호 Wi-Fi &gt; 비밀번호 표시 체크
4. 비밀번호 입력</t>
  </si>
  <si>
    <t>1. NUGU 연결하기 &gt; [aibert AI]
2. [다음 &gt;] &gt; 리스트 중 1개 선택
3. 비밀번호 Wi-Fi 선택
4. 유효한 비밀번호 입력 &gt; [연결]
5. [시작하기]</t>
  </si>
  <si>
    <t>연결_332</t>
  </si>
  <si>
    <t>1. NUGU 연결하기 &gt; [aibert AI]
2. [다음 &gt;] &gt; 리스트 중 1개 선택
3. 비밀번호 Wi-Fi 선택
4. 잘못된 비밀번호 입력 &gt; [연결]</t>
  </si>
  <si>
    <t>1. NUGU 연결하기 &gt; [aibert AI]
2. [다음 &gt;] &gt; 리스트 중 1개 선택
3. 비밀번호 Wi-Fi 선택
4. 유효 비밀번호 입력 &gt; [연결]
5. TimeOut 발생</t>
  </si>
  <si>
    <t>연결_334</t>
  </si>
  <si>
    <t>1. NUGU 연결하기 &gt; [aibert AI]
2. [다음 &gt;] &gt; 리스트 중 1개 선택
3. 비밀번호 Wi-Fi 선택
4. 유효 비밀번호 입력 &gt; [연결]
5. TimeOut 발생 &gt; [확인]</t>
  </si>
  <si>
    <t>연결_335</t>
  </si>
  <si>
    <t>연결_336</t>
  </si>
  <si>
    <t>연결_337</t>
  </si>
  <si>
    <t>연결_338</t>
  </si>
  <si>
    <t>연결_339</t>
  </si>
  <si>
    <t>연결_340</t>
  </si>
  <si>
    <t>연결_341</t>
  </si>
  <si>
    <t>연결_342</t>
  </si>
  <si>
    <t>연결_343</t>
  </si>
  <si>
    <t>연결_344</t>
  </si>
  <si>
    <t>OPEN SDK 연결</t>
  </si>
  <si>
    <t>NUGU CHIPS
연동 확인</t>
  </si>
  <si>
    <t>0. NUGU APP과 NUGU CHIPS 동일 TID 로그인
1. NUGU Home
2. NUGU 메뉴패널
3. NUGU 디바이스 설정</t>
  </si>
  <si>
    <t>연결_345</t>
  </si>
  <si>
    <t>1. 숨김처리된 SSID 로 디바이스 연결 확인
2. 기 연결 Wi-Fi 목록에서 미노출
지원 디바이스 : NU100/200/110/300/albert AI</t>
  </si>
  <si>
    <t>연결_347</t>
  </si>
  <si>
    <t>메뉴패널</t>
  </si>
  <si>
    <t>메뉴패널 펼침</t>
  </si>
  <si>
    <t>1. 메뉴패널 펼침</t>
  </si>
  <si>
    <t>홈_005</t>
  </si>
  <si>
    <t>홈_023</t>
  </si>
  <si>
    <t>albert AI</t>
  </si>
  <si>
    <t>Only albert AI</t>
  </si>
  <si>
    <t>0. albert AI 연결 상태
1. 홈 &gt; [컨트롤러]</t>
  </si>
  <si>
    <t>NU100
NU110
NU200
NU300
AI700
AI2
albert AI</t>
  </si>
  <si>
    <t>홈_080</t>
  </si>
  <si>
    <t>NU100
NU110
NU200
NU300
AI700
AI2
Smart2, 3
UHD
albert AI</t>
  </si>
  <si>
    <t>1. 볼륨조절 바 활성화 상태로 노출
2. 좌/우 볼륨(소)/볼륨(대) 버튼 탭 시 1단계씩 -/+ 볼륨 동작 확인
3. 좌/우 볼륨 버튼 탭 시 슬라이드도 1단계 씩 이동 동작 확인
4. 임의의 위치로 이동시 이전 볼륨 위치로 이동되지 않아야함
NU300, albert AI : 10 -/+ 동작</t>
  </si>
  <si>
    <t>SPK
AI700
AI2
Smart2, 3
albert AI</t>
  </si>
  <si>
    <t>0. SPK, AI700, AI2, Smart2, 3, albert AI 연결 상태
1. W, 라디오 들려줘
2. 홈 &gt; [컨트롤러] &gt; 볼륨조절 최대로 변경</t>
  </si>
  <si>
    <t>4. 소리 크기 4로 노출
NU300, albert AI : 10 -/+ 동작 (10미만이면 0으로 확인)</t>
  </si>
  <si>
    <t>SPK
AI700
AI2
albert AI</t>
  </si>
  <si>
    <t>홈_101</t>
  </si>
  <si>
    <t>1. W, 부스트파크 노래 틀어줘
2. 홈 &gt; 최하단 확인</t>
  </si>
  <si>
    <t>SK텔레콤 자체소싱음원 (프로모션)</t>
  </si>
  <si>
    <t>음악 커버 이미지 없는 경우 비활성화 아이콘으로 노출
- FLO : 흰색 바탕에 회색 FLO 로고
- 멜론 : 흰색 바탕에 회색 멜론 로고
- FLO, 멜론 외 공통 : 흰색 바탕에 회색 NUGU 로고</t>
  </si>
  <si>
    <t>1. 홈 &gt; 하단 고객센터 정보 확인</t>
  </si>
  <si>
    <t>1. 홈 &gt; [고객센터 바로가기]
2. 고객센터 시간 정보</t>
  </si>
  <si>
    <t>홈_120</t>
  </si>
  <si>
    <t>홈_122</t>
  </si>
  <si>
    <t>0. 텍스트설정 최대로크게/ 볼드체 설정
1. 홈, 메뉴, 버튼 등 전체 확인</t>
  </si>
  <si>
    <t>1. No 이미지 노출되는 서비스 발화
2. 홈 &gt; 플레이어 이미지 확인
3. DUX 제공 POC : DUX 확인
FLO : 지나의 Don't Cry &gt; 없음
멜론 : '나훈아 - 청춘을 돌려다오' 
팟빵 : 없음 
오디오북 : 확인중
도미노피자 : 없음 (제공 후 정상화)
서비스 아이콘 : noimg 테스트 &gt; NUGU play 확인</t>
  </si>
  <si>
    <t>1. 메뉴패널</t>
  </si>
  <si>
    <t>1. 메뉴패널 &gt; [X]</t>
  </si>
  <si>
    <t>1. 메뉴패널 &gt; Swipe</t>
  </si>
  <si>
    <t>1. 메뉴패널 &gt; 하단 확인</t>
  </si>
  <si>
    <t>1. 메뉴패널 &gt; 스크롤 시도</t>
  </si>
  <si>
    <t>0. TID에 닉네임 설정한 이력 없음
1. 메뉴패널</t>
  </si>
  <si>
    <t>1. 메뉴패널 &gt; [T-ID 님]</t>
  </si>
  <si>
    <t>1. 메뉴패널 &gt; [주문내역]</t>
  </si>
  <si>
    <t>1. 메뉴패널 &gt; [이용권]</t>
  </si>
  <si>
    <t>0. 디바이스 연결하지 않음
1. 메뉴패널</t>
  </si>
  <si>
    <t>0. 디바이스 연결하지 않음
1. 메뉴패널
2. [Google 캘린더]</t>
  </si>
  <si>
    <t>0. NU110 &gt; T map or JLR T map 순으로 연결
1. 메뉴패널 &gt; [T map]</t>
  </si>
  <si>
    <t>1. 디바이스 선택 박스 v 노출
현재 연결 디바이스 명 : T map
v 선택 
NUGU candle
T map (Android)
T map (iOS)
JLR T map (Android)
JLR T map (iOS)</t>
  </si>
  <si>
    <t>0. NU110 &gt; T map 순으로 연결
1. 메뉴패널
2. [T map] &gt; [NU110_xxxxxx]</t>
  </si>
  <si>
    <t>1. NUGU 서비스 타이틀 우측 'T map ' 표시
2. NUGU 서비스 타이틀 우측 'NUGU candle' 표시</t>
  </si>
  <si>
    <t>1. SK스토아, CJ오쇼핑 아이콘 존재</t>
  </si>
  <si>
    <t>0. NUGU앱 + T map 연결
1. 메뉴패널 &gt; 쇼핑/주문 그룹 확인</t>
  </si>
  <si>
    <t>1. SK스토아, CJ오쇼핑 아이콘 존재하지 않음</t>
  </si>
  <si>
    <t>0. 신규 서비스A
1. 메뉴패널 &gt; 서비스A 확인</t>
  </si>
  <si>
    <t>0. NU100 연결
1. 메뉴패널 &gt; 이런 서비스도 있어요</t>
  </si>
  <si>
    <t>0. B tv 연결
1. 메뉴패널 &gt; 이런 서비스도 있어요 그룹&gt; [V]
2. [T map 스타벅스]</t>
  </si>
  <si>
    <t>0. JLR T map 연결
1. 메뉴패널 &gt; [JLR T map]</t>
  </si>
  <si>
    <t>1. 메뉴패널 &gt; [주문내역]
2. [&lt;]</t>
  </si>
  <si>
    <t>0. 주문내역 리스트 한페이지 이상 존재
1. 메뉴패널 &gt; [주문내역]
2. 스크롤 시도</t>
  </si>
  <si>
    <t>1. 메뉴패널 &gt; [주문내역]
2. [전체]</t>
  </si>
  <si>
    <t>1. 메뉴패널 &gt; [도미노피자, BBQ, 11번가, CJ오쇼핑, SK스토아] 진입
2. [주문내역]</t>
  </si>
  <si>
    <t>1. 메뉴패널 &gt; [주문내역]
2. [전체] &gt; [BBQ]
3. [BBQ] &gt; [SK스토아]</t>
  </si>
  <si>
    <t>0. 모든 주문내역 없음
1. 메뉴패널 &gt; [주문내역]</t>
  </si>
  <si>
    <t>0. CJ오쇼핑 주문내역 없음
1. 메뉴패널 &gt; [주문내역]
2. [전체] &gt; [CJ오쇼핑]
3. [CJ오쇼핑] &gt; [도미노피자]</t>
  </si>
  <si>
    <t>0. 도미노피자 주문 이력 있음
1. 메뉴패널 &gt; [주문내역]
2. [전체] &gt; [도미노피자]</t>
  </si>
  <si>
    <t>0. 도미노피자 주문 이력 있음
1. 메뉴패널 &gt; [주문내역]
2. 도미노피자 컨텐츠 클릭</t>
  </si>
  <si>
    <t>0. BBQ 주문 이력 있음
1. 메뉴패널 &gt; [주문내역]
2. [전체] &gt; [BBQ]</t>
  </si>
  <si>
    <t>0. BBQ 주문 이력 있음
1. 메뉴패널 &gt; [주문내역]
2. BBQ 컨텐츠 클릭</t>
  </si>
  <si>
    <t>0. 11번가쇼핑 주문 이력 있음
1. 메뉴패널 &gt; [주문내역]
2. [전체] &gt; [11번가쇼핑]</t>
  </si>
  <si>
    <t>메뉴_032</t>
  </si>
  <si>
    <t>0. 11번가쇼핑 주문 이력 있음
1. 메뉴패널 &gt; [주문내역]
2. 11번가쇼핑 컨텐츠 클릭</t>
  </si>
  <si>
    <t>메뉴_033</t>
  </si>
  <si>
    <t>0. SK스토아 주문 이력 있음
1. 메뉴패널 &gt; [주문내역]
2. [전체] &gt; [SK스토아]</t>
  </si>
  <si>
    <t>0. SK스토아 주문 이력 있음
1. 메뉴패널 &gt; [주문내역]
2. SK스토아 컨텐츠 클릭</t>
  </si>
  <si>
    <t>0. CJ오쇼핑 주문 이력 있음
1. 메뉴패널 &gt; [주문내역]
2. [전체] &gt; [CJ오쇼핑]</t>
  </si>
  <si>
    <t>0. CJ오쇼핑 주문 이력 있음
1. 메뉴패널 &gt; [주문내역]
2. CJ오쇼핑 컨텐츠 클릭</t>
  </si>
  <si>
    <t>1. NUGU 이용권 구매 페이지 진입
- 쿠폰등록
- 이용중인 NUGU 이용권
- 이용권 판매중인 서비스 리스트
- 이용권 이벤트 배너</t>
  </si>
  <si>
    <t>1. 메뉴패널 &gt; [이용권] &gt; [&lt;]</t>
  </si>
  <si>
    <t>1. 메뉴패널 &gt; [이용권]
2. 서비스 도메인 리스트 스크롤 시도</t>
  </si>
  <si>
    <t>2. 상단 타이틀 영역, 쿠폰 등록, 이용중인 NUGU 이용권 영역은 고정 노출됨</t>
  </si>
  <si>
    <t>쿠폰 등록</t>
  </si>
  <si>
    <t>1. 메뉴패널 &gt; [이용권]
2. 쿠폰 등록</t>
  </si>
  <si>
    <t>2. 이용권 쿠폰 등록 팝업 노출
- 쿠폰번호 입력란
- [취소], [인증] 버튼
1) 인증 버튼 비활성화 상태
2) 쿠폰 번호 입력란 선택 시 번호입력란 노출</t>
  </si>
  <si>
    <t>1. 메뉴패널 &gt; [이용권]
2. 쿠폰 등록&gt; 쿠폰 번호 입력</t>
  </si>
  <si>
    <t>0. 이용중인 NUGU 이용권 없음
1. 메뉴패널 &gt; [이용권]</t>
  </si>
  <si>
    <t>0. FLO(뮤직메이트) 무제한 30일권 이용중
1. 메뉴패널 &gt; [이용권]</t>
  </si>
  <si>
    <t>0. 디바이스 미연결
1. 메뉴패널 &gt; [이용권] &gt; [멜론]</t>
  </si>
  <si>
    <t>0. T map, JLR T map 연결
1. 메뉴패널 &gt; [이용권] &gt; [오디오북], [멜론]</t>
  </si>
  <si>
    <t>0. NUGU candle 연결
1. 메뉴패널 &gt; [이용권] &gt; [오디오북]</t>
  </si>
  <si>
    <t>1. 메뉴패널 &gt; [이용권] &gt; [FLO(뮤직메이트)]
2. 이용권 선택</t>
  </si>
  <si>
    <t>1. 메뉴패널 &gt; [이용권] &gt; [FLO(뮤직메이트)]
2. 이용권 선택 &gt; [&lt;]</t>
  </si>
  <si>
    <t>0. 멜론 연결된 계정 없음
1. 메뉴패널 &gt; [이용권] &gt; [멜론]
2. 이용권 선택 &gt; [구매하기]
3. [확인]</t>
  </si>
  <si>
    <t>0. 약관 동의 필요한 서비스A의 이용권B
1. 메뉴패널 &gt; [이용권] &gt; [서비스A]
2. 이용권B 선택 &gt; [구매하기]</t>
  </si>
  <si>
    <t>0. 약관 동의 필요한 서비스A의 이용권B
1. 메뉴패널 &gt; [이용권] &gt; [서비스A]
2. 이용권B 선택 &gt; [구매하기]
3. [약관 타이틀]
4. [X]</t>
  </si>
  <si>
    <t>0. 약관 동의 필요한 서비스A의 이용권B
1. 메뉴패널 &gt; [이용권] &gt; [서비스A]
2. 이용권B 선택 &gt; [구매하기]
3. [다음]</t>
  </si>
  <si>
    <t>0. 약관 동의 필요한 서비스A의 이용권B
1. 메뉴패널 &gt; [이용권] &gt; [서비스A]
2. 이용권B 선택 &gt; [구매하기]
3. A약관 체크 &gt; [다음]</t>
  </si>
  <si>
    <t>0. 약관 동의 필요한 서비스A의 이용권B
1. 메뉴패널 &gt; [이용권] &gt; [서비스A]
2. 이용권B 선택 &gt; [구매하기]
3. [전체 약관 동의]</t>
  </si>
  <si>
    <t>1. 메뉴패널 &gt; [이용권] &gt; 서비스 &gt; 이용권 선택
2. [구매하기] &gt; 전체 약관동의 &gt; [다음]</t>
  </si>
  <si>
    <t>1. 메뉴패널 &gt; [이용권] &gt; 서비스 &gt; 이용권 선택
2. [구매하기] &gt; 전체 약관동의 &gt; [다음]
3. [취소]</t>
  </si>
  <si>
    <t>T멤버십 할인 이용권 구매</t>
  </si>
  <si>
    <t>1. 메뉴패널 &gt; [이용권] &gt; T멤버십 할인 구매 가능 이용권 (FLO)</t>
  </si>
  <si>
    <t>1. 구매 화면에 아래 정보 추가 노출
- 할인적용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[사용하기] 버튼이 [취소하기] 버튼으로 노출</t>
  </si>
  <si>
    <t>0. 이용권 구매 이력 없음
1. 메뉴패널 &gt; [이용권] &gt; [구매내역]</t>
  </si>
  <si>
    <t>0. 이용권 구매 이력 있음
1. 메뉴패널 &gt; [이용권] &gt; [구매내역]</t>
  </si>
  <si>
    <t>1. 메뉴패널 &gt; [이용권] &gt; [구매내역]
2. [&lt;]</t>
  </si>
  <si>
    <t>1. 메뉴패널 &gt; [이용권] &gt; [구매내역]
2. 이용권 리스트 스크롤 시도</t>
  </si>
  <si>
    <t>0. 멜론 구매 이력 있음
1. 메뉴패널 &gt; [이용권] &gt; [구매내역]
2. [전체] &gt; [멜론]</t>
  </si>
  <si>
    <t>0. FLO(뮤직메이트) 구매 이력 있음
1. 메뉴패널 &gt; [이용권] &gt; [구매내역]
2. [전체] &gt; [FLO(뮤직메이트)]</t>
  </si>
  <si>
    <t>2. 구매 이용권 상세 이동
- 이용권 이미지 + 이용권명 + 프로모션정보
- 이용권 시작일 + 이용권 상태
- 주문번호
- 구매 ID 
- 이용권명
- 이용항목
- 이용기간
- 결제 수단
- 이메일
- 결제 정보
1) T멤버십 적용하여 구매 : 할인혜택 정보 미노출
2) T멤버십 미적용하여 구매 : 할인혜택 정보 노출</t>
  </si>
  <si>
    <t>메뉴_072</t>
  </si>
  <si>
    <t>T멤버십 할인 이용권</t>
  </si>
  <si>
    <t>T멤버십 사후 적용</t>
  </si>
  <si>
    <t>1. 구매 이용권 상세 화면에 결제 정보에 추가 노출
- 할인혜택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 [사용하기] 버튼이 [취소하기] 버튼으로 노출
- 할인금액 정보로 노출
(첫 N개월 무료일 경우 금액 정보 변경되지 않음)</t>
  </si>
  <si>
    <t>메뉴_074</t>
  </si>
  <si>
    <t>0. 오디오북 구매 이력 있음
1. 메뉴패널 &gt; [이용권] &gt; [구매내역]
2. [전체] &gt; [오디오북]</t>
  </si>
  <si>
    <t>0. 멜론 구매 이력 있음
1. 메뉴패널 &gt; [이용권] &gt; [구매내역]
2. 정기결제 이용권 
3. [최근 결제 금액]</t>
  </si>
  <si>
    <t>0. 오디오북 프로모션 이용권 구매 이력 있음
1. 메뉴패널 &gt; [이용권] &gt; [구매내역]
2. 오디오북 이용권 클릭 &gt; [정기결제 해지 신청]</t>
  </si>
  <si>
    <t>0. 오디오북 이용권 오늘 구매
1. 메뉴패널 &gt; [이용권] &gt; [구매내역]
2. 오디오북 이용권 클릭 &gt; [정기결제 해지 신청]</t>
  </si>
  <si>
    <t>0. 멜론 정기결제 이용중
1. 메뉴패널 &gt; [이용권] &gt; [구매내역]
2. 멜론 이용권 클릭 &gt; [정기결제 해지 신청]</t>
  </si>
  <si>
    <t>0. 멜론 정기결제 이용중
1. 메뉴패널 &gt; [이용권] &gt; [구매내역] &gt; 멜론 이용권 클릭
2. [정기결제 해지 신청] &gt; [해지신청]</t>
  </si>
  <si>
    <t>0. 멜론 정기결제 이용중
1. 메뉴패널 &gt; [이용권] &gt; [구매내역] &gt; 멜론 이용권 클릭
2. [정기결제 해지 신청] &gt; [확인]
3. [취소]</t>
  </si>
  <si>
    <t>0. 멜론 정기결제 이용중
1. 메뉴패널 &gt; [이용권] &gt; [구매내역] &gt; 멜론 이용권 클릭
2. [정기결제 해지 신청] &gt; [확인]
3. 단순변심 체크 &gt; [해지 신청]
4. [확인]</t>
  </si>
  <si>
    <t>0. 정기결제 해지 중인 이용권A
1. 메뉴패널 &gt; [이용권] &gt; [구매내역] &gt; 이용권A
2. [해지 신청 철회]</t>
  </si>
  <si>
    <t>0. 정기결제 해지 중인 이용권A
1. 메뉴패널 &gt; [이용권] &gt; [구매내역] &gt; 이용권A
2. [해지 신청 철회] &gt; [취소]</t>
  </si>
  <si>
    <t>0. 정기결제 해지 중인 이용권A
1. 메뉴패널 &gt; [이용권] &gt; [구매내역] &gt; 이용권A
2. [해지 신청 철회] &gt; [해지 신청 철회]</t>
  </si>
  <si>
    <t>0. 정기결제 이용권A 구매 후 사용중
1. 메뉴패널 &gt; [이용권] &gt; [구매내역]</t>
  </si>
  <si>
    <t>0. 정기결제 이용권A 구매 후 이용기간 종료됨
1. 메뉴패널 &gt; 이용권 &gt; [구매내역]
2. [이용권 A]</t>
  </si>
  <si>
    <t>0. 정기결제 이용권A 구매 후 해지상태
1. 메뉴패널 &gt; 이용권 &gt; [구매내역]</t>
  </si>
  <si>
    <t>0. 정기결제 이용권A 해지 신청된 상태
1. 메뉴패널 &gt; 이용권 &gt; [구매내역] &gt; [해지 신청 철회] &gt; [정기 결제 해지 신청]
2. 해지 신청</t>
  </si>
  <si>
    <t>메뉴_089</t>
  </si>
  <si>
    <t>0. 정기결제 이용권A 해지 신청된 상태
1. 메뉴패널 &gt; 이용권 &gt; [구매내역] &gt; [해지 신청 철회] &gt; [정기 결제 해지 신청]
2. 취소</t>
  </si>
  <si>
    <t>1. 메뉴패널 &gt; 이용권 &gt; [구매내역]</t>
  </si>
  <si>
    <t>자주 사용하는 서비스</t>
  </si>
  <si>
    <t>0. 첫 진입
- 자주 사용하는 서비스 없는 경우
1. 추가 + 선택</t>
  </si>
  <si>
    <t>1. 메뉴패널 &gt; [자주묻는 질문]
2. [&lt;]</t>
  </si>
  <si>
    <t>1. 메뉴패널 &gt; [자주묻는 질문] &gt; [1:1문의]</t>
  </si>
  <si>
    <t>1. 메뉴패널 &gt; [자주묻는 질문]
2. [가입 및 서비스 이용]</t>
  </si>
  <si>
    <t>1. 메뉴패널 &gt; [자주묻는 질문]
2. [뮤직/미디어]
3. 3번째 FAQ 클릭</t>
  </si>
  <si>
    <t>1. 메뉴패널 &gt; [자주묻는 질문]
2. [NUGU 연결]
3. 1번째 FAQ 클릭
4. [X] or [&lt;] 클릭</t>
  </si>
  <si>
    <t>1. 메뉴패널 &gt; [자주묻는 질문] &gt; [검색]</t>
  </si>
  <si>
    <t>1. 메뉴패널 &gt; [자주묻는 질문] &gt; [검색] &gt; [&lt;]</t>
  </si>
  <si>
    <t>1. 다음을 수행
a. 메뉴패널 &gt; [자주묻는 질문] &gt; [검색]
b. 메뉴패널 &gt; [자주묻는 질문] &gt; [검색] &gt; 키패드 외 탭 &gt; 검색창 탭</t>
  </si>
  <si>
    <t>1. 메뉴패널 &gt; [자주묻는 질문] &gt; [검색]
2. '연' 입력</t>
  </si>
  <si>
    <t>1. 메뉴패널 &gt; [자주묻는 질문] &gt; [검색]
2. '회원' 입력 &gt; [X]</t>
  </si>
  <si>
    <t>1. 메뉴패널 &gt; [자주묻는 질문] &gt; [검색]
2. 검색: 와우</t>
  </si>
  <si>
    <t>1. 메뉴패널 &gt; [자주묻는 질문] &gt; [검색]
2. 검색: 회원</t>
  </si>
  <si>
    <t>1. 메뉴패널 &gt; [이벤트]</t>
  </si>
  <si>
    <t>1. 메뉴패널 &gt; [이벤트] &gt; [&lt;]</t>
  </si>
  <si>
    <t>1. 메뉴패널 &gt; [이벤트]
2. 마지막 이벤트 클릭</t>
  </si>
  <si>
    <t>1. 메뉴패널 &gt; [공지사항]</t>
  </si>
  <si>
    <t>1. 메뉴패널 &gt; [공지사항] &gt; [&lt;]</t>
  </si>
  <si>
    <t>1. 메뉴패널 &gt; [공지사항]
2. 마지막 공지사항 클릭</t>
  </si>
  <si>
    <t>1. 메뉴패널 &gt; [설정]</t>
  </si>
  <si>
    <t>1. 메뉴패널 &gt; [설정] &gt; [사용자 설정]
2. [&lt;]</t>
  </si>
  <si>
    <t>1. 메뉴패널 &gt; [설정] &gt; [사용자 설정]
2. T 아이디값 확인</t>
  </si>
  <si>
    <t>1. 메뉴패널 &gt; [설정] &gt; [사용자 설정]
2. [T 아이디]</t>
  </si>
  <si>
    <t>1. 메뉴패널 &gt; [설정] &gt; [사용자 설정]
2. [T 아이디]
3. 아이디 변경 (전화번호 형태, 이메일 형태)
4. 아이디 외 정보 변경</t>
  </si>
  <si>
    <t>1. 메뉴패널 &gt; [설정] &gt; [사용자 설정]
2. 배송지 관리</t>
  </si>
  <si>
    <t>1. 메뉴패널 &gt; [설정] &gt; [사용자 설정] &gt; [배송지 관리]</t>
  </si>
  <si>
    <t>1. 메뉴패널 &gt; [설정] &gt; [사용자 설정] &gt; [배송지 관리] &gt; [&lt;]</t>
  </si>
  <si>
    <t>0. 11번가 로그인 안함
1. 메뉴패널 &gt; [설정] &gt; [사용자 설정] &gt; [배송지 관리] &gt; [11번가 배송지]</t>
  </si>
  <si>
    <t>0. 도미노피자 배송지 미입력
1. 메뉴패널 &gt; [설정] &gt; [사용자 설정] &gt; [배송지 관리]
2. [도미노 피자 배송지]</t>
  </si>
  <si>
    <t>0. BBQ 배송지 미입력
1. 메뉴패널 &gt; [설정] &gt; [사용자 설정] &gt; [배송지 관리] &gt; [BBQ 배송지]
2. [신규 주소 등록하기] &gt; [&lt;]</t>
  </si>
  <si>
    <t>메뉴_122</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</si>
  <si>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</si>
  <si>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</si>
  <si>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0. CJ오쇼핑 배송지 미입력
1. 메뉴패널 &gt; [설정] &gt; [사용자 설정] &gt; [배송지 관리] &gt; [CJ오쇼핑 배송지]
2. [신규 주소 등록하기] &gt; 연락처 탭</t>
  </si>
  <si>
    <t>0. CJ오쇼핑 배송지 미입력
1. 메뉴패널 &gt; [설정] &gt; [사용자 설정] &gt; [배송지 관리] &gt; [CJ오쇼핑 배송지]
2. [신규 주소 등록하기] &gt; 연락처 탭
3. 연락처: 012345678912</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</si>
  <si>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</si>
  <si>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</si>
  <si>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</si>
  <si>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3분 5초 대기 &gt; 정상 인증번호 입력</t>
  </si>
  <si>
    <t>0. CJ오쇼핑 배송지 미입력
1. 메뉴패널 &gt; [설정] &gt; [사용자 설정] &gt; [배송지 관리] &gt; [CJ오쇼핑 배송지]
2. [신규 주소 등록하기] &gt; 연락처 탭
3. 연락처: 01051949131 &gt; [인증 요청]
4. 정상 인증번호 입력</t>
  </si>
  <si>
    <t>0. SK스토아 배송지 미입력
1. 메뉴패널 &gt; [설정] &gt; [사용자 설정] &gt; [배송지 관리] &gt; [SK스토아 배송지]
2. [신규 주소 등록하기] &gt; 상세 주소 탭</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</si>
  <si>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</si>
  <si>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</si>
  <si>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</si>
  <si>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</si>
  <si>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</si>
  <si>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</si>
  <si>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0. 주소 등록된 서비스 없음
1. 메뉴패널 &gt; [설정] &gt; [사용자 설정] &gt; [배송지 관리]
2. [BBQ 배송지] &gt; [신규 주소 등록하기]
3. 이름/연락처/주소 입력 &gt; [BBQ 배송지로 등록]</t>
  </si>
  <si>
    <t>0. 도미노피자 주소A 정보 있음
1. 메뉴패널 &gt; [설정] &gt; [사용자 설정] &gt; [배송지 관리]
2. [BBQ 배송지] &gt; 주소A 선택 &gt; [확인]</t>
  </si>
  <si>
    <t>0. 도미노피자 주소A 등록 상태
1. 메뉴패널 &gt; [설정] &gt; [사용자 설정] &gt; [배송지 관리] &gt; [도미노피자 배송지]
2. 주소A 스와이프
3. [삭제]</t>
  </si>
  <si>
    <t>0. BBQ 주소A 등록 상태
1. 메뉴패널 &gt; [설정] &gt; [사용자 설정] &gt; [배송지 관리] &gt; [도미노피자 배송지]
2. 주소A 스와이프
3. [삭제]</t>
  </si>
  <si>
    <t>0. 도미노피자 주소A 등록 상태
1. 메뉴패널 &gt; [설정] &gt; [사용자 설정] &gt; [배송지 관리] &gt; [도미노피자 배송지]
2. 주소A 스와이프
3. [삭제] &gt; [삭제] &gt; [확인]</t>
  </si>
  <si>
    <t>0. CJ오쇼핑,SK스토아, 도미노 피자, BBQ배송지 미입력
1. 메뉴패널 &gt; [설정] &gt; [사용자 설정] &gt; [배송지 관리] &gt; [배송지]
2. [신규 주소 등록하기] &gt; 연락처 탭
3. 연락처: 01051949131 &gt; [인증 요청]
4. 틀린 인증번호 6자 입력 &gt; [확인]</t>
  </si>
  <si>
    <t>0. 디바이스 미연결
1. 메뉴패널 &gt; [설정] &gt; [사용자 설정]</t>
  </si>
  <si>
    <t>0. SPK or B tv 연결
1. 메뉴패널 &gt; [설정] &gt; [사용자 설정]
2. 현재 연결된 디바이스에서 미지원 서비스 인경우</t>
  </si>
  <si>
    <t>0. 멜론 서비스 설정 전
1. 메뉴패널 &gt; [설정] &gt; [사용자 설정]
2. 멜론 - [설정해주세요]
3. 멜론 로그인</t>
  </si>
  <si>
    <t>0. FLO(뮤직메이트) 서비스 설정 전
1. 메뉴패널 &gt; [설정] &gt; [사용자 설정]
2. FLO(뮤직메이트) - [설정해주세요]
3. FLO(뮤직메이트) 로그인</t>
  </si>
  <si>
    <t>0. 11번가쇼핑 서비스 설정 전
1. 메뉴패널 &gt; [설정] &gt; [사용자 설정]
2. 11번가쇼핑 - [설정해주세요]
3. 11번가쇼핑 로그인</t>
  </si>
  <si>
    <t>0. 스마트홈 서비스 설정 전
1. 메뉴패널 &gt; [설정] &gt; [사용자 설정]
2. 스마트홈 - [설정해주세요]</t>
  </si>
  <si>
    <t>0. Google캘린더 서비스 설정 전
1. 메뉴패널 &gt; [설정] &gt; [사용자 설정]
2. Google캘린더 - [설정해주세요]
3. Google캘린더 로그인</t>
  </si>
  <si>
    <t>0. 긴급SOS 서비스 설정 전
1. 메뉴패널 &gt; [설정] &gt; [사용자 설정]
2. 긴급SOS - [설정해주세요]
3. 긴급SOS 핸드폰 번호 및 메시지 입력완료</t>
  </si>
  <si>
    <t>0. 국내프로야구 서비스 설정 전
1. 메뉴패널 &gt; [설정] &gt; [사용자 설정]
2. 국내프로야구 - [설정해주세요]
3. 국내프로야구 팀 설정 성공</t>
  </si>
  <si>
    <t>0. B tv 연결 서비스 설정 전
1. 메뉴패널 &gt; [설정] &gt; [사용자 설정]
2. B tv 연결 - [설정해주세요]
3. B tv 연동 성공</t>
  </si>
  <si>
    <t>0. T map스타벅스 서비스 설정 전
1. 메뉴패널 &gt; [설정] &gt; [사용자 설정]
2. T map스타벅스 - [설정해주세요]
3. T map스타벅스 카드연동 성공</t>
  </si>
  <si>
    <t>0. CJ오쇼핑 서비스 설정 전
1. 메뉴패널 &gt; [설정] &gt; [사용자 설정]
2. CJ오쇼핑 - [설정해주세요]
3. CJ오쇼핑 계정연동 성공</t>
  </si>
  <si>
    <t>0. SK스토아 서비스 설정 전
1. 메뉴패널 &gt; [설정] &gt; [사용자 설정]
2. SK스토아 - [설정해주세요]
3. SK스토아 계정연동 성공</t>
  </si>
  <si>
    <t>0. 홈픽택배 서비스 설정 전
1. 메뉴패널 &gt; [설정] &gt; [사용자 설정]
2. 홈픽택배 - [설정해주세요]
3. 홈픽택배 계정연동 성공</t>
  </si>
  <si>
    <t>0. B tv ZEM 키즈 설정 전
1. 메뉴패널 &gt; [설정] &gt; [사용자 설정]
2. B tv ZEM 키즈 - [설정해주세요]
3. B tv ZEM 키즈 계정연동 성공</t>
  </si>
  <si>
    <t>2-1. (약관 동의 상태) B tv ZEM 키즈 사용자 연결 페이지 진입
2-2. (약관 철회/미동의) 약관 동의 화면으로 이동
3. 서비스 설정 - B tv ZEM 키즈- 고객명</t>
  </si>
  <si>
    <t>1. 메뉴패널 &gt; [설정] &gt; [사용자 설정]
2. 로그아웃</t>
  </si>
  <si>
    <t>0. 디바이스 미연결
1. 메뉴패널 &gt; [설정] &gt; [디바이스 설정]</t>
  </si>
  <si>
    <t>0. 디바이스 미연결
1. 메뉴패널 &gt; [설정] &gt; [디바이스 설정]
2. 새 디바이스 추가하기</t>
  </si>
  <si>
    <t>1. 메뉴패널 &gt; [설정] &gt; [디바이스 설정]
2. 주변 NUGU 디바이스 감지됨</t>
  </si>
  <si>
    <t>1. 메뉴패널 &gt; [설정] &gt; [디바이스 설정]
2. 주변 NUGU 디바이스 감지됨
3. [새로운 디바이스를 연결해보세요]</t>
  </si>
  <si>
    <t>1. 메뉴패널 &gt; [설정] &gt; [디바이스 설정]
2. [새 디바이스 추가하기]</t>
  </si>
  <si>
    <t>0. NU100 디바이스 '백백'별명 설정
1. 메뉴패널 &gt; [설정] &gt; [디바이스 설정]</t>
  </si>
  <si>
    <t>0. NU200, B tv, T map 연결
1. 메뉴패널 &gt; [설정] &gt; [디바이스 설정]
2. [B tv]
3. [T map]
4. [NU200]</t>
  </si>
  <si>
    <t>0. NU200 연결
1. 메뉴패널 &gt; [설정] &gt; [디바이스 설정]
2. [NU200]</t>
  </si>
  <si>
    <t>0. NU100 연결
1. 메뉴패널 &gt; [설정] &gt; [디바이스 설정]
2. [NUGU_xxxxxx]</t>
  </si>
  <si>
    <t>0. NU110 연결
1. 메뉴패널 &gt; [설정] &gt; [디바이스 설정]
2. [NU110_xxxxxx]</t>
  </si>
  <si>
    <t>0. NU200 연결
1. 메뉴패널 &gt; [설정] &gt; [디바이스 설정]
2. [NU200_xxxxxx]</t>
  </si>
  <si>
    <t>0. T map 연결
1. 메뉴패널 &gt; [설정] &gt; [디바이스 설정]
2. T map (Android) 설정 / T map (iOS) 설정</t>
  </si>
  <si>
    <t>0. B tv (AI700) 연결
1. 메뉴패널 &gt; [설정] &gt; [디바이스 설정]
2. [AI700_xxxxxx]</t>
  </si>
  <si>
    <t>0. B tv (AI2) 연결
1. 메뉴패널 &gt; [설정] &gt; [디바이스 설정]
2. [AI2_xxxxxx]</t>
  </si>
  <si>
    <t>B tv x NUGU (UHD1,2,3,4) 연결</t>
  </si>
  <si>
    <t>0. B tv (UHD) 연결
1. 메뉴패널 &gt; [설정] &gt; [디바이스 설정]
2. [UHD_xxxxxx]</t>
  </si>
  <si>
    <t>0. B tv (Smart 2, 3) 연결
1. 메뉴패널 &gt; [설정] &gt; [디바이스 설정]
2. [Smart 2_XXXX], [Smart 3_XXXX]</t>
  </si>
  <si>
    <t>0. NUGU nemo 연결
1. 메뉴패널 &gt; [설정] &gt; [디바이스 설정]
2. [NUGU nemo_xxxxxx]</t>
  </si>
  <si>
    <t>0. JLR T map 연결
1. 메뉴패널 &gt; [설정] &gt; [디바이스 설정]
2. JLR T map (Android) 설정 / JLR T map (iOS) 설정</t>
  </si>
  <si>
    <t>0. CHIPS 연결
1. 메뉴패널 &gt; [설정] &gt; [디바이스 설정]
2. CHIPS 설정</t>
  </si>
  <si>
    <t>albert AI 연결</t>
  </si>
  <si>
    <t>0. albert AI연결
1. 메뉴패널 &gt; [설정] &gt; [디바이스 설정]
2. albert AI 설정</t>
  </si>
  <si>
    <t>0. NUGU candle 연결
1. 메뉴패널 &gt; [설정] &gt; [디바이스 설정]
2. [NU110_xxxxxx]</t>
  </si>
  <si>
    <t>0. NUGU candle 연결
1. 메뉴패널 &gt; [설정] &gt; [디바이스 설정]
2. [NU110_xxxxxx] &gt; [&lt;]</t>
  </si>
  <si>
    <t>0. NUGU candle 연결
1. 메뉴패널 &gt; [설정] &gt; [디바이스 설정]
2. [NU110_xxxxxx] &gt; 별명 확인</t>
  </si>
  <si>
    <t>메뉴_188</t>
  </si>
  <si>
    <t>0. NUGU candle 연결
1. 메뉴패널 &gt; [설정] &gt; [디바이스 설정]
2. [NU110_xxxxxx] &gt; 별명 [수정]
3. 별명: 무드등스피커 &gt; [완료]</t>
  </si>
  <si>
    <t>0. 주소값 없음 + NUGU candle 연결
1. 메뉴패널 &gt; [설정] &gt; [디바이스 설정]
2. [NU110_xxxxxx] &gt; 안내위치 확인</t>
  </si>
  <si>
    <t>메뉴_190</t>
  </si>
  <si>
    <t>0. 단말 위치 OFF + NUGU candle 연결
1. 메뉴패널 &gt; [설정] &gt; [디바이스 설정]
2. [NU110_xxxxxx] &gt; [나침반]</t>
  </si>
  <si>
    <t>0. 단말 위치 ON + NUGU candle 연결
1. 메뉴패널 &gt; [설정] &gt; [디바이스 설정]
2. [NU110_xxxxxx] &gt; [나침반]</t>
  </si>
  <si>
    <t>0. 단말 위치 ON + NUGU candle 연결
1. 메뉴패널 &gt; [설정] &gt; [디바이스 설정]
2. [NU110_xxxxxx] &gt; [나침반] &gt; [변경]</t>
  </si>
  <si>
    <t>0. 단말 위치 ON + NUGU nemo 연결
1. 메뉴패널 &gt; [설정] &gt; [디바이스 설정]
2. [NUGU nemo_xxxxxx] &gt; 홈 화면 설정</t>
  </si>
  <si>
    <t>0. 단말 위치 ON + NUGU nemo 연결
1. 메뉴패널 &gt; [설정] &gt; [디바이스 설정]
2. [NUGU nemo_xxxxxx] &gt; 홈 화면 설정
3. 홈 화면 설정</t>
  </si>
  <si>
    <t>0. 단말 위치 ON + NUGU nemo 연결
1. 메뉴패널 &gt; [설정] &gt; [디바이스 설정]
2. [NUGU nemo_xxxxxx] &gt; 홈 화면 설정
3. 홈 화면 설정
4. 사진추가</t>
  </si>
  <si>
    <t>0. 단말 위치 ON + NUGU nemo 연결
1. 메뉴패널 &gt; [설정] &gt; [디바이스 설정]
2. [NUGU nemo_xxxxxx] &gt; 홈 화면 설정
3. 홈 화면 설정
4. 슬라이드 쇼 시간</t>
  </si>
  <si>
    <t>0. 단말 위치 ON + NUGU nemo 연결
1. 메뉴패널 &gt; [설정] &gt; [디바이스 설정]
2. [NUGU nemo_xxxxxx] &gt; 홈 화면 설정
3. 홈 화면 설정
4. 사진추가 &gt; 이미지 업로드 시 Wi-Fi 미연결 상태</t>
  </si>
  <si>
    <t>0. NUGU 연결
1. 메뉴패널 &gt; [설정] &gt; [디바이스 설정]
2. [NU100_xxxxxx] &gt; 호출어 확인</t>
  </si>
  <si>
    <t>0. NUGU candle 연결
1. 메뉴패널 &gt; [설정] &gt; [디바이스 설정]
2. [NU110_xxxxxx]
3. 호출 효과음 On + 응답/실패 효과음 Off
4. W</t>
  </si>
  <si>
    <t>0. NUGU candle 연결
1. 메뉴패널 &gt; [설정] &gt; [디바이스 설정]
2. [NU110_xxxxxx]
3. 응답 효과음 On + 호출/실패 효과음 Off
4. W, 몇시야</t>
  </si>
  <si>
    <t>0. NUGU candle 연결
1. 메뉴패널 &gt; [설정] &gt; [디바이스 설정]
2. [NU110_xxxxxx]
3. 실패 효과음 On + 응답/호출 효과음 Off
4. W, 야</t>
  </si>
  <si>
    <t>0. NUGU candle 연결
1. 메뉴패널 &gt; [설정] &gt; [디바이스 설정]
2. [NU110_xxxxxx]
3. 호출 효과음 On + 응답/실패 효과음 Off
4. W, 몇 시야?
5. W, 야</t>
  </si>
  <si>
    <t>0. 핫스팟 연결하지 않음 + NUGU mini 연결
1. 메뉴패널 &gt; [설정] &gt; [디바이스 설정]
2. [NUGU200_xxxxxx] &gt; 핫스팟 확인</t>
  </si>
  <si>
    <t>0. NUGU mini 연결
1. 메뉴패널 &gt; [설정] &gt; [디바이스 설정]
2. [NUGU200_xxxxxx] &gt; [핫스팟]
3. [&lt;]</t>
  </si>
  <si>
    <t>0. NUGU mini 연결
1. 메뉴패널 &gt; [설정] &gt; [디바이스 설정]
2. [NUGU200_xxxxxx] &gt; [핫스팟]</t>
  </si>
  <si>
    <t>0. NUGU mini 연결
1. 메뉴패널 &gt; [설정] &gt; [디바이스 설정]
2. [NUGU200_xxxxxx] &gt; [핫스팟]
3. [설정]</t>
  </si>
  <si>
    <t>0. NUGU mini 연결
1. 메뉴패널 &gt; [설정] &gt; [디바이스 설정]
2. [NUGU200_xxxxxx] &gt; [핫스팟]
3. 비밀번호 입력 &gt; [설정]</t>
  </si>
  <si>
    <t>0. NUGU mini 연결, 핫스팟 네트워크 확인 가능
1. 메뉴패널 &gt; [설정] &gt; [디바이스 설정]
2. [NUGU200_xxxxxx] &gt; [핫스팟]
3. 비밀번호 탭
4. 비밀번호 입력</t>
  </si>
  <si>
    <t>0. NUGU mini 연결, 핫스팟 네트워크 확인 가능
1. 메뉴패널 &gt; [설정] &gt; [디바이스 설정]
2. [NUGU200_xxxxxx] &gt; [핫스팟]
3. 네트워크 입력 &gt; [설정]</t>
  </si>
  <si>
    <t>0. NUGU mini 연결, 핫스팟 네트워크 확인 가능
1. 메뉴패널 &gt; [설정] &gt; [디바이스 설정]
2. [NUGU200_xxxxxx] &gt; [핫스팟]
3. 네트워크 입력 &gt; 비밀번호 입력 &gt; [설정]</t>
  </si>
  <si>
    <t>0. NUGU mini 연결, 핫스팟 네트워크 확인 가능
1. 메뉴패널 &gt; [설정] &gt; [디바이스 설정]
2. [NUGU200_xxxxxx] &gt; [핫스팟]
3. 네트워크 입력 &gt; [설정]
4. 디바이스 핫스팟 설정 실패</t>
  </si>
  <si>
    <t>0. NUGU mini 연결, 기존 핫스팟 설정 상태
1. 메뉴패널 &gt; [설정] &gt; [디바이스 설정]
2. [NUGU200_xxxxxx] &gt; [핫스팟]</t>
  </si>
  <si>
    <t>메뉴_215</t>
  </si>
  <si>
    <t>0. NUGU mini 연결, 기존 핫스팟 설정 상태
1. 메뉴패널 &gt; [설정] &gt; [디바이스 설정]
2. [NUGU200_xxxxxx] &gt; [핫스팟]
3. 새로운 네트워크 이름 입력
4. [설정]</t>
  </si>
  <si>
    <t>0. NUGU mini 연결, 기존 핫스팟 설정 상태
1. 메뉴패널 &gt; [설정] &gt; [디바이스 설정]
2. [NUGU200_xxxxxx] &gt; [핫스팟]
3. [삭제]
4. [삭제]</t>
  </si>
  <si>
    <t>0. NUGU mini 연결
1. 메뉴패널 &gt; [설정] &gt; [디바이스 설정]
2. [NU200_xxxxxx] &gt; [디바이스 App 라이선스 보기]</t>
  </si>
  <si>
    <t>0. NUGU mini 연결
1. 메뉴패널 &gt; [설정] &gt; [디바이스 설정]
2. [NU200_xxxxxx] &gt; [연결 해제]
3. [취소]</t>
  </si>
  <si>
    <t>0. NUGU mini 연결
1. 메뉴패널 &gt; [설정] &gt; [디바이스 설정]
2. [NU200_xxxxxx] &gt; [연결 해제]
3. [연결 해제]</t>
  </si>
  <si>
    <t>1. 메뉴패널 &gt; [설정] &gt; [앱 설정]
2. 모바일 앱 PUSH 수신 여부</t>
  </si>
  <si>
    <t>1. 메뉴패널 &gt; [설정] &gt; [앱 설정]
2. 모바일 앱 PUSH 수신 여부
3. 모바일 앱 PUSH 수신 여부 &gt; OFF</t>
  </si>
  <si>
    <t>0. 현재 앱 최신 버전 아님
1. 메뉴패널 &gt; [설정] &gt; [앱 설정]
2. 버전 정보
3. [업데이트]</t>
  </si>
  <si>
    <t>0. 현재 앱 최신 버전임
1. 메뉴패널 &gt; [설정] &gt; [앱 설정]
2. 버전 정보</t>
  </si>
  <si>
    <t>1. 메뉴패널 &gt; [설정] &gt; [앱 설정]
2. [NUGU App 라이선스]</t>
  </si>
  <si>
    <t>1. 메뉴패널 &gt; [설정] &gt; [앱 설정]
2. [이용약관]</t>
  </si>
  <si>
    <t>1. 메뉴패널 &gt; [설정] &gt; [앱 설정]
2. [이용약관]
3. [&lt;]</t>
  </si>
  <si>
    <t>1. 메뉴패널 &gt; [설정] &gt; [앱 설정]
2. [이용약관]
3. [서비스 이용약관]</t>
  </si>
  <si>
    <t>1. 메뉴패널 &gt; [설정] &gt; [앱 설정]
2. [이용약관]
3. [서비스 이용약관] &gt; 스크롤</t>
  </si>
  <si>
    <t>0. 서비스 이용약관 동의 이력 없음
1. 메뉴패널 &gt; [설정] &gt; [앱 설정]
2. [이용약관]</t>
  </si>
  <si>
    <t>0. 서비스 이용약관 동의 이력 없음
1. 메뉴패널 &gt; [설정] &gt; [앱 설정]
2. [이용약관]
3. [동의하기]</t>
  </si>
  <si>
    <t>0. 서비스 이용약관 동의자
1. 메뉴패널 &gt; [설정] &gt; [앱 설정]
2. [이용약관]</t>
  </si>
  <si>
    <t>0. Btv, B tv 연결하지 않음 + 서비스 이용약관 동의자
1. 메뉴패널 &gt; [설정] &gt; [앱 설정]
2. [이용약관]
3. [동의 철회]</t>
  </si>
  <si>
    <t>0. B tv (AI700/AI2/UHD/Smart 2,3) 연결 + 이용약관 동의자
1. 메뉴패널 &gt; [설정] &gt; [앱 설정]
2. [이용약관]
3. [동의 철회하기]</t>
  </si>
  <si>
    <t>0. SPK 연결 + 이용약관 동의자
1. 메뉴패널 &gt; [설정] &gt; [앱 설정]
2. [이용약관]
3. [동의 철회하기]</t>
  </si>
  <si>
    <t>0. 서비스 이용약관 동의자
1. 메뉴패널 &gt; [설정] &gt; [앱 설정]
2. [이용약관] &gt; [서비스 탈퇴]</t>
  </si>
  <si>
    <t>0. 서비스 이용약관 동의자
1. 메뉴패널 &gt; [설정] &gt; [앱 설정]
2. [이용약관] &gt; [서비스 탈퇴]
3. [탈퇴]</t>
  </si>
  <si>
    <t>1. 메뉴패널 &gt; [설정] &gt; [앱 설정]
2. [개인정보 처리방침]</t>
  </si>
  <si>
    <t>1. 메뉴패널 &gt; 설정 &gt; [고객센터] &gt; [1670-0110]
2. 고객센터 시간 정보</t>
  </si>
  <si>
    <t>1. 메뉴패널 &gt; 설정 &gt; [고객센터] &gt; [1:1문의]</t>
  </si>
  <si>
    <t>메뉴_255</t>
  </si>
  <si>
    <t>1. 메뉴패널 &gt; 설정 &gt; [고객센터] &gt; [1:1문의]] &gt; [&lt;]</t>
  </si>
  <si>
    <t>1. 메뉴패널 &gt; 설정 &gt; [고객센터] &gt; [1:1문의]
2. [디바이스 선택]</t>
  </si>
  <si>
    <t>1. 메뉴패널 &gt; 설정 &gt; [고객센터] &gt; [1:1문의]
2. 첫번째 [선택해주세요] &gt; 옵션1
3. 두번째 [선택해주세요]</t>
  </si>
  <si>
    <t>1. 메뉴패널 &gt; 설정 &gt; [고객센터] &gt; [1:1문의]
2. 문의내용 탭</t>
  </si>
  <si>
    <t>1. 메뉴패널 &gt; 설정 &gt; [고객센터] &gt; [1:1문의]
2. 문의내용 탭
3. 키패드 &amp; 입력필드 영역 외 스크롤</t>
  </si>
  <si>
    <t>1. 메뉴패널 &gt; 설정 &gt; [고객센터] &gt; [1:1문의]
2. 문의내용 탭
3. 키패드 &amp; 입력필드 영역 외 탭</t>
  </si>
  <si>
    <t>0. 사진 접근 권한 없음
1. 메뉴패널 &gt; 설정 &gt; [고객센터] &gt; [1:1문의]
2. [이미지 첨부] &gt; [허용]</t>
  </si>
  <si>
    <t>1. 메뉴패널 &gt; 설정 &gt; [고객센터] &gt; [1:1문의]
2. [이미지 첨부]
3. 1M 이미지 추가</t>
  </si>
  <si>
    <t>1. 메뉴패널 &gt; 설정 &gt; [고객센터] &gt; [1:1문의]
2. [이미지 첨부] &gt; 1M 이미지 추가
3. [삭제]</t>
  </si>
  <si>
    <t>1. 메뉴패널 &gt; 설정 &gt; [고객센터] &gt; [1:1문의]
2. 스마트폰 정보 제공 동의(선택)</t>
  </si>
  <si>
    <t>1. 메뉴패널 &gt; 설정 &gt; [고객센터] &gt; [1:1문의]
2. (아무런 선택 없이) &gt; [보내기]</t>
  </si>
  <si>
    <t>1. 메뉴패널 &gt; 설정 &gt; [고객센터] &gt; [1:1문의]
2. 디바이스 선택 &gt; 문의유형 선택
3. [보내기]</t>
  </si>
  <si>
    <t>1. 메뉴패널 &gt; 설정 &gt; [고객센터] &gt; [1:1문의]
2. 디바이스 선택 &gt; 문의유형 선택
3. 문의내용 입력 &gt; [보내기]</t>
  </si>
  <si>
    <t>1. 메뉴패널 &gt; 설정 &gt; [고객센터] &gt; [문의내역]</t>
  </si>
  <si>
    <t>1. 메뉴패널 &gt; 설정 &gt; [고객센터] &gt; [문의내역] &gt; [&lt;]</t>
  </si>
  <si>
    <t>0. 문의내역 없음
1. 메뉴패널 &gt; 설정 &gt; [고객센터] &gt; [문의내역]</t>
  </si>
  <si>
    <t>0. 문의내역 있음
1. 메뉴패널 &gt; 설정 &gt; [고객센터] &gt; [문의내역]</t>
  </si>
  <si>
    <t>0. 문의내역 있음
1. 메뉴패널 &gt; 설정 &gt; [고객센터] &gt; [문의내역]
2. 문의내역 클릭</t>
  </si>
  <si>
    <t>1. 메뉴패널 &gt; 설정 &gt; [고객센터] &gt; [디바이스 사용 설명서]</t>
  </si>
  <si>
    <t>1. 메뉴패널 &gt; 설정 &gt; [고객센터] &gt; [디바이스 사용 설명서] &gt; [&lt;]</t>
  </si>
  <si>
    <t>1. 메뉴패널 &gt; 설정 &gt; [고객센터] &gt; [디바이스 사용 설명서]
2. [NUGU]</t>
  </si>
  <si>
    <t>메뉴_276</t>
  </si>
  <si>
    <t>1. 메뉴패널 &gt; 설정 &gt; [고객센터] &gt; [디바이스 사용 설명서]
2. [NUGU mini]</t>
  </si>
  <si>
    <t>메뉴_277</t>
  </si>
  <si>
    <t>1. 메뉴패널 &gt; 설정 &gt; [고객센터] &gt; [디바이스 사용 설명서]
2. [NUGU candle]</t>
  </si>
  <si>
    <t>메뉴_278</t>
  </si>
  <si>
    <t>1. 메뉴패널 &gt; 설정 &gt; [고객센터] &gt; [디바이스 사용 설명서]
2. [NUGU nemo]</t>
  </si>
  <si>
    <t>메뉴_279</t>
  </si>
  <si>
    <t>1. 메뉴패널 &gt; 설정 &gt; [고객센터] &gt; [디바이스 사용 설명서]
2. [B tv x NUGU]</t>
  </si>
  <si>
    <t>2. B tv x NUGU 매뉴얼 웹페이지 or PDF 파일 랜딩</t>
  </si>
  <si>
    <t>메뉴_280</t>
  </si>
  <si>
    <t>1. 메뉴패널 &gt; 설정 &gt; [고객센터] &gt; [디바이스 사용 설명서]
2. [B tv (UHD)]</t>
  </si>
  <si>
    <t>메뉴_281</t>
  </si>
  <si>
    <t>1. 메뉴패널 &gt; 설정 &gt; [고객센터] &gt; [디바이스 사용 설명서]
2. B tv (Smart)</t>
  </si>
  <si>
    <t>메뉴_282</t>
  </si>
  <si>
    <t>1. 메뉴패널 &gt; 설정 &gt; [고객센터] &gt; [디바이스 사용 설명서]
2. BTV (AI 2)</t>
  </si>
  <si>
    <t>1. 메뉴패널 &gt; [이용권]
STG : 사내망에서만 진입 가능</t>
  </si>
  <si>
    <t>0. T멤버십 미사용하여 이용권구매
1. 메뉴패널 &gt; [이용권] &gt; [구매내역]
2. T멤버십 할인 이용권 (FLO)</t>
  </si>
  <si>
    <t>CP_001</t>
  </si>
  <si>
    <t>디바이스 미연결 시</t>
  </si>
  <si>
    <t>T amp군/ Open SDK / NUGU CHIPS 연결 시</t>
  </si>
  <si>
    <t>CP_024</t>
  </si>
  <si>
    <t>CP_026</t>
  </si>
  <si>
    <t>CP_031</t>
  </si>
  <si>
    <t>CP_035</t>
  </si>
  <si>
    <t>CP_044</t>
  </si>
  <si>
    <t>CP_051</t>
  </si>
  <si>
    <t>CP_057</t>
  </si>
  <si>
    <t>CP_058</t>
  </si>
  <si>
    <t>CP_065</t>
  </si>
  <si>
    <t>프로모션 음원</t>
  </si>
  <si>
    <t>CP_083</t>
  </si>
  <si>
    <t>알림 중요도 낮을 시 팝업 노출 확인</t>
  </si>
  <si>
    <t>데이터 세이버 ON 시 팝업 노출 확인</t>
  </si>
  <si>
    <t>APP 홈 공지팝업으로 대체 확인</t>
  </si>
  <si>
    <t>5. 디바이스 연결상태 준비 유도 화면으로 이동</t>
  </si>
  <si>
    <t>2. 연결 가능한 디바이스 목차 노출 하며, 문구 우측에 로딩 아이콘 노출되어야 한다.</t>
  </si>
  <si>
    <t>2. 디바이스 연결 준비 상태 안내 메시지 진입
- '전원을 켠 후 디바이스와 함께 동봉된 [NUGU 연동하기] 카드를 인식 센서 위치에 밀어넣어줍니다' 디바이스 준비 상태 유도 문구 노출
- albert AI 디바이스에 카드 삽입 과정 애니메이션 노출</t>
  </si>
  <si>
    <t>UP_1</t>
  </si>
  <si>
    <t>연결_012</t>
  </si>
  <si>
    <t>연결_049</t>
  </si>
  <si>
    <t>연결_055</t>
  </si>
  <si>
    <t>연결_064</t>
  </si>
  <si>
    <t>연결_093</t>
  </si>
  <si>
    <t>연결_150</t>
  </si>
  <si>
    <t>연결_181</t>
  </si>
  <si>
    <t>연결_316</t>
  </si>
  <si>
    <t>연결_331</t>
  </si>
  <si>
    <t>연결_333</t>
  </si>
  <si>
    <t>1. 'B tv' 디바이스명 노출
2. 연결된 디바이스 리스트 노출
- NUGU (NUGU_000000)
- B tv x NUGU (AI700_0000)
- T map (Android)</t>
  </si>
  <si>
    <t>1. AB300_xxxxxx 디바이스 배터리 잔량 표시
- 20% 이하 적색 표시 (% 미표기)</t>
  </si>
  <si>
    <t>1. 블루투스 활성화 상태로 노출
&gt; 최초 연결이 아닐 경우 이전 설정 상태로 노출</t>
  </si>
  <si>
    <t>2. 미디어플레이어 노출
- 제목명 | 탕카</t>
  </si>
  <si>
    <t>2. 미디어플레이어 노출
- (멜론 아이콘) 부스트파크송 | SK텔레콤</t>
  </si>
  <si>
    <t>2. 플레이어 노출 &gt; 미디어 컨트롤러 사라짐</t>
  </si>
  <si>
    <t>1. 서비스 설정 '설정해주세요' 딤드 처리
선택 시 '디바이스 연결이 필요합니다.' 토스트 노출</t>
  </si>
  <si>
    <t>2. (해당 디바이스에서 연결불가라) 딤드 처리
3. '현재 선택된 디바이스에서 사용할 수 없는 서비스 입니다.' 토스트 노출</t>
  </si>
  <si>
    <t>2. 프로야구 10구단 팀 선택 페이지 진입</t>
  </si>
  <si>
    <t>1. 프로모션 음원 관련 발화</t>
  </si>
  <si>
    <t>Comment</t>
    <phoneticPr fontId="1" type="noConversion"/>
  </si>
  <si>
    <t>Android 모델</t>
  </si>
  <si>
    <t>APP 홈 공지팝업으로 대체 확인 - 스크롤은 미확인</t>
  </si>
  <si>
    <t>0. T map 군 제외, 첫 디바이스 연결 후 최초 1회
1. [시작하기]
- SPK군은 NU100, NU200, NU110 으로 확인 (NU300 은 디바이스에서 튜토리얼 노출)</t>
  </si>
  <si>
    <t>0. T map 군 제외, 첫 디바이스 연결 후 최초 1회 
- SPK군은 NU100, NU200, NU110 으로 확인 (NU300 은 디바이스에서 튜토리얼 노출)
1. [시작하기]
2. [X]</t>
  </si>
  <si>
    <t>0. T map 군 제외, 첫 디바이스 연결 후 최초 1회 
- SPK군은 NU100, NU200, NU110 으로 확인 (NU300 은 디바이스에서 튜토리얼 노출)
1. [시작하기]
2. 마지막 페이지까지 플리킹
3. [HOME]</t>
  </si>
  <si>
    <t>2. (검색 진행 중) '디바이스 검색 중'상태 노출
&gt; 로딩 아이콘으로 검색 상태를 안내
iOS
화면 중앙에 로딩바 + '디바이스 검색중' 표시
Android
연결 가능한 디바이스 text 옆에 로딩바 표시</t>
  </si>
  <si>
    <t>환경으로 인하여 디바이스연결 실패 확인 어려움</t>
  </si>
  <si>
    <t>환경 조성 어려움</t>
  </si>
  <si>
    <t>0. 블루투스 Off + Wi-Fi Off (모바일 데이터 ON)
1. NUGU 연결하기 &gt; [NUGU nemo]
2. [다음 &gt;]</t>
  </si>
  <si>
    <t>홈_003</t>
  </si>
  <si>
    <t>우선순위 : 디바이스 연결 안내 &gt; Private Play 초대장 &gt; 솔루션 메시지 &gt; 운영 메시지
메시지 노출 : 최대 5개 (ex. CU Play, Vista Play... 최대 5개 Play가 디바이스 메시지 영역 내 별도 메시지로 롤링됨)
메시지 삭제 : 24시간 후 자동 삭제</t>
  </si>
  <si>
    <t>홈_024</t>
  </si>
  <si>
    <t>1. ""날씨 정보를 불러오지 못했습니다."</t>
  </si>
  <si>
    <t>컨트롤러 화면 개편</t>
  </si>
  <si>
    <t>0. SPK, AI700, Smart2,3, AI2, albert AI 연결 상태
1. 홈 &gt; [컨트롤러] &gt; [텍스트 명령] 검색어 
화면 터치 시도</t>
  </si>
  <si>
    <t>1. 볼륨조절 바 미노출</t>
  </si>
  <si>
    <t>홈_099</t>
  </si>
  <si>
    <t xml:space="preserve">1. 고객센터 페이지 진입
2. 고객센터 시간 정보 확인
- 1670-0110
- NUGU 고객센터
- 09:00 ~ 18:00, 주말 및 공휴일 제외
</t>
  </si>
  <si>
    <t>0. 신규 기능 추가 건 있음
1. 홈 &gt; 디바이스 메시지 우로 플리킹
2. [지금 설정하기] ([더 보기])</t>
  </si>
  <si>
    <t>0. SPK, AI700, AI2, albert AI 연결 상태
1. 마이크 꺼줘 발화
2. 디바이스의 마이크 버튼 선택</t>
  </si>
  <si>
    <t>0. NUGU앱 + B tv 류 연결 
1. 메뉴패널 &gt; 쇼핑/주문 그룹 확인</t>
  </si>
  <si>
    <t>nugutest18@sk.com 으로 확인 가능</t>
  </si>
  <si>
    <t>메뉴_031</t>
  </si>
  <si>
    <t>0. 11번가쇼핑 주문 이력 있음
1. 메뉴패널 &gt; [주문내역]
2. 11번가쇼핑 컨텐츠 클릭 &gt; [11번가로 이동]</t>
  </si>
  <si>
    <t>2. 
iOS : m.web으로 이동
AOS :
- 앱 설치 -&gt; 앱 실행
- 앱 미설치 -&gt; m.web으로 이동</t>
  </si>
  <si>
    <t>0. 운세 서비스 설정 전
1. 메뉴패널 &gt; [설정] &gt; [사용자 설정]
2. 운세 - [설정해주세요]
3. 운세 생년월일 및 성별 입력 성공</t>
  </si>
  <si>
    <t>메뉴_158</t>
  </si>
  <si>
    <t>메뉴_160</t>
  </si>
  <si>
    <t>메뉴_180</t>
  </si>
  <si>
    <t>메뉴_187</t>
  </si>
  <si>
    <t>1. 메뉴패널 &gt; [이용권]
2. 이용중인 NUGU 이용권
3. [멜론]
4. [&lt;] &gt; [FLO(뮤직메이트)]
5. [&lt;] &gt; [오디오북]</t>
  </si>
  <si>
    <t>1. 메뉴패널 &gt; [이용권]
2. 이용중인 NUGU 이용권
3. [전체]</t>
  </si>
  <si>
    <t>1. 메뉴패널 &gt; [이용권]
2. 이용중인 NUGU 이용권
3. [전체] &gt; 구매한 서비스명 선택</t>
  </si>
  <si>
    <t>2. 구매 이용권 상세 페이지로 이동</t>
  </si>
  <si>
    <t>CP_009</t>
  </si>
  <si>
    <t>CP_021</t>
  </si>
  <si>
    <t>CP_034</t>
  </si>
  <si>
    <t>CP_037</t>
  </si>
  <si>
    <t>CP_063</t>
  </si>
  <si>
    <t>UP_3</t>
  </si>
  <si>
    <t>UP_4</t>
  </si>
  <si>
    <t>UP_7</t>
  </si>
  <si>
    <t>UP_8</t>
  </si>
  <si>
    <t>UP_9</t>
  </si>
  <si>
    <t>UP_11</t>
  </si>
  <si>
    <t>UP_14</t>
  </si>
  <si>
    <t>UP_15</t>
  </si>
  <si>
    <t>UP_17</t>
  </si>
  <si>
    <t>UP_20</t>
  </si>
  <si>
    <t>UP_23</t>
  </si>
  <si>
    <t>UP_24</t>
  </si>
  <si>
    <t>UP_25</t>
  </si>
  <si>
    <t>UP_29</t>
  </si>
  <si>
    <t>UP_30</t>
  </si>
  <si>
    <t>UP_31</t>
  </si>
  <si>
    <t>UP_32</t>
  </si>
  <si>
    <t>UP_34</t>
  </si>
  <si>
    <t>UP_35</t>
  </si>
  <si>
    <t>UP_36</t>
  </si>
  <si>
    <t>UP_37</t>
  </si>
  <si>
    <t>UP_40</t>
  </si>
  <si>
    <t>UP_41</t>
  </si>
  <si>
    <t>UP_44</t>
  </si>
  <si>
    <t>UP_45</t>
  </si>
  <si>
    <t>UP_46</t>
  </si>
  <si>
    <t>UP_47</t>
  </si>
  <si>
    <t>UP_48</t>
  </si>
  <si>
    <t>UP_49</t>
  </si>
  <si>
    <t>UP_53</t>
  </si>
  <si>
    <t>UP_54</t>
  </si>
  <si>
    <t>UP_56</t>
  </si>
  <si>
    <t>UP_58</t>
  </si>
  <si>
    <t>UP_59</t>
  </si>
  <si>
    <t>UP_62</t>
  </si>
  <si>
    <t>UP_65</t>
  </si>
  <si>
    <t>UP_66</t>
  </si>
  <si>
    <t>UP_67</t>
  </si>
  <si>
    <t>UP_68</t>
  </si>
  <si>
    <t>UP_70</t>
  </si>
  <si>
    <t>UP_75</t>
  </si>
  <si>
    <t>UP_76</t>
  </si>
  <si>
    <t>UP_77</t>
  </si>
  <si>
    <t>UP_80</t>
  </si>
  <si>
    <t>UP_82</t>
  </si>
  <si>
    <t>UP_84</t>
  </si>
  <si>
    <t>UP_85</t>
  </si>
  <si>
    <t>UP_87</t>
  </si>
  <si>
    <t>UP_88</t>
  </si>
  <si>
    <t>UP_90</t>
  </si>
  <si>
    <t>UP_92</t>
  </si>
  <si>
    <t>UP_94</t>
  </si>
  <si>
    <t>UP_95</t>
  </si>
  <si>
    <t>UP_96</t>
  </si>
  <si>
    <t>UP_97</t>
  </si>
  <si>
    <t>UP_98</t>
  </si>
  <si>
    <t>UP_99</t>
  </si>
  <si>
    <t>UP_100</t>
  </si>
  <si>
    <t>UP_101</t>
  </si>
  <si>
    <t>UP_102</t>
  </si>
  <si>
    <t>UP_103</t>
  </si>
  <si>
    <t>UP_104</t>
  </si>
  <si>
    <t>UP_105</t>
  </si>
  <si>
    <t>UP_107</t>
  </si>
  <si>
    <t>UP_108</t>
  </si>
  <si>
    <t>UP_109</t>
  </si>
  <si>
    <t>UP_110</t>
  </si>
  <si>
    <t>UP_111</t>
  </si>
  <si>
    <t>UP_117</t>
  </si>
  <si>
    <t>UP_118</t>
  </si>
  <si>
    <t>UP_119</t>
  </si>
  <si>
    <t>UP_120</t>
  </si>
  <si>
    <t>UP_121</t>
  </si>
  <si>
    <t>UP_123</t>
  </si>
  <si>
    <t>UP_124</t>
  </si>
  <si>
    <t>UP_125</t>
  </si>
  <si>
    <t>UP_127</t>
  </si>
  <si>
    <t>UP_128</t>
  </si>
  <si>
    <t>UP_129</t>
  </si>
  <si>
    <t>UP_130</t>
  </si>
  <si>
    <t>UP_131</t>
  </si>
  <si>
    <t>UP_132</t>
  </si>
  <si>
    <t>UP_133</t>
  </si>
  <si>
    <t>UP_134</t>
  </si>
  <si>
    <t>UP_135</t>
  </si>
  <si>
    <t>UP_136</t>
  </si>
  <si>
    <t>UP_137</t>
  </si>
  <si>
    <t>UP_138</t>
  </si>
  <si>
    <t>UP_139</t>
  </si>
  <si>
    <t>UP_142</t>
  </si>
  <si>
    <t>UP_143</t>
  </si>
  <si>
    <t>UP_144</t>
  </si>
  <si>
    <t>UP_145</t>
  </si>
  <si>
    <t>UP_146</t>
  </si>
  <si>
    <t>UP_147</t>
  </si>
  <si>
    <t>UP_148</t>
  </si>
  <si>
    <t>UP_150</t>
  </si>
  <si>
    <t>UP_151</t>
  </si>
  <si>
    <t>UP_152</t>
  </si>
  <si>
    <t>UP_153</t>
  </si>
  <si>
    <t>UP_154</t>
  </si>
  <si>
    <t>UP_155</t>
  </si>
  <si>
    <t>UP_156</t>
  </si>
  <si>
    <t>UP_157</t>
  </si>
  <si>
    <t>UP_158</t>
  </si>
  <si>
    <t>UP_159</t>
  </si>
  <si>
    <t>UP_160</t>
  </si>
  <si>
    <t>UP_161</t>
  </si>
  <si>
    <t>UP_162</t>
  </si>
  <si>
    <t>UP_163</t>
  </si>
  <si>
    <t>UP_164</t>
  </si>
  <si>
    <t>UP_165</t>
  </si>
  <si>
    <t>UP_166</t>
  </si>
  <si>
    <t>UP_167</t>
  </si>
  <si>
    <t>UP_168</t>
  </si>
  <si>
    <t>UP_169</t>
  </si>
  <si>
    <t>UP_170</t>
  </si>
  <si>
    <t>UP_171</t>
  </si>
  <si>
    <t>UP_172</t>
  </si>
  <si>
    <t>UP_173</t>
  </si>
  <si>
    <t>UP_174</t>
  </si>
  <si>
    <t>UP_175</t>
  </si>
  <si>
    <t>UP_113</t>
  </si>
  <si>
    <t>UP_114</t>
  </si>
  <si>
    <t>UP_115</t>
  </si>
  <si>
    <t>UP_116</t>
  </si>
  <si>
    <t>UP_176</t>
  </si>
  <si>
    <t>UP_177</t>
  </si>
  <si>
    <t>UP_178</t>
  </si>
  <si>
    <t>UP_179</t>
  </si>
  <si>
    <t>UP_181</t>
  </si>
  <si>
    <t>UP_183</t>
  </si>
  <si>
    <t>UP_184</t>
  </si>
  <si>
    <t>UP_185</t>
  </si>
  <si>
    <t>call+_1</t>
  </si>
  <si>
    <t>6.1.1 NUGU call 활성화 Flow_P.163</t>
  </si>
  <si>
    <t>NUGU call 비활성화</t>
  </si>
  <si>
    <t>call+_4</t>
  </si>
  <si>
    <t>약관 미동의</t>
  </si>
  <si>
    <t>call+_5</t>
  </si>
  <si>
    <t>권한요청
안내</t>
  </si>
  <si>
    <t>call+_11</t>
  </si>
  <si>
    <t>2. NUGU call MDN 인증 화면 진입</t>
  </si>
  <si>
    <t>call+_16</t>
  </si>
  <si>
    <t>iOS Only</t>
  </si>
  <si>
    <t>call+_17</t>
  </si>
  <si>
    <t>MDN 인증</t>
  </si>
  <si>
    <t>call+_21</t>
  </si>
  <si>
    <t>call+_22</t>
  </si>
  <si>
    <t>call+_39</t>
  </si>
  <si>
    <t>NUGU call 
활성화</t>
  </si>
  <si>
    <t>T-ID ≠ MDN 불일치</t>
  </si>
  <si>
    <t>1. NUGU Home &gt; NUGU call Icon 선택</t>
  </si>
  <si>
    <t>call+_40</t>
  </si>
  <si>
    <t>call+_53</t>
  </si>
  <si>
    <t>6.3 Home &gt; NUGU call 진입 경로_P.167</t>
  </si>
  <si>
    <t>NUGU home</t>
  </si>
  <si>
    <t>1. NUGU Home 화면 확인</t>
  </si>
  <si>
    <t>call+_54</t>
  </si>
  <si>
    <t>1. NUGU call(활성화) 페이지로 이동</t>
  </si>
  <si>
    <t>call+_56</t>
  </si>
  <si>
    <t>1. Home &gt; 메뉴패널 &gt; NUGU call 선택</t>
  </si>
  <si>
    <t>1. NUGU call 페이지 이동</t>
  </si>
  <si>
    <t>call+_57</t>
  </si>
  <si>
    <t>Android Q Only</t>
  </si>
  <si>
    <t>call+_61</t>
  </si>
  <si>
    <t>call+_71</t>
  </si>
  <si>
    <t>6.3 Home &gt; NUGU call 진입 경로_P.164</t>
  </si>
  <si>
    <t>절전모드</t>
  </si>
  <si>
    <t>call+_73</t>
  </si>
  <si>
    <t>NUGU call 디바이스
메시지</t>
  </si>
  <si>
    <t>1. NUGU call 디바이스 메시지 노출 확인</t>
  </si>
  <si>
    <t>call+_85</t>
  </si>
  <si>
    <t>6.4.2 NUGU call 활성화 &gt; 번호 확인 및 MDN 인증 (Android,iOS)_P.169~170</t>
  </si>
  <si>
    <t>MDN 인증 페이지</t>
  </si>
  <si>
    <t>1. MDN 인증 페이지 진입</t>
  </si>
  <si>
    <t>call+_94</t>
  </si>
  <si>
    <t>call+_95</t>
  </si>
  <si>
    <t>call+_97</t>
  </si>
  <si>
    <t>call+_99</t>
  </si>
  <si>
    <t>call+_100</t>
  </si>
  <si>
    <t>4. MDN 인증 완료 시 노출, Tap시, 다음 페이지로 이동 확인</t>
  </si>
  <si>
    <t>call+_102</t>
  </si>
  <si>
    <t>6.4.4 NUGU call 활성화 &gt; 권한안내
_P.171</t>
  </si>
  <si>
    <t>call+_103</t>
  </si>
  <si>
    <t>권한요청</t>
  </si>
  <si>
    <t>call+_111</t>
  </si>
  <si>
    <t>6.4.5 NUGU call 활성화 &gt; 인트로 (NUGU call+)_P.172</t>
  </si>
  <si>
    <t>인트로</t>
  </si>
  <si>
    <t>NUGU call+ 사용자</t>
  </si>
  <si>
    <t>call+_113</t>
  </si>
  <si>
    <t>6.4.6 NUGU call 활성화 &gt; 인트로 (NUGU call)_P.173</t>
  </si>
  <si>
    <t>NUGU call 신규가입 &amp; NUGU call+ 이용불가</t>
  </si>
  <si>
    <t>call+_123</t>
  </si>
  <si>
    <t>6.5 연락처 동기화 안내_P.174</t>
  </si>
  <si>
    <t>연락처
동기화</t>
  </si>
  <si>
    <t>자동 동기화 초기화</t>
  </si>
  <si>
    <t>1. NUGU call home 진입</t>
  </si>
  <si>
    <t>call+_125</t>
  </si>
  <si>
    <t>NUGU call+ -&gt; NUGU call 전환 사용자</t>
  </si>
  <si>
    <t>call+_138</t>
  </si>
  <si>
    <t>1. 연락처 동기화 진행</t>
  </si>
  <si>
    <t>1. 연락처 동기화 시 단말에 있는 연락처 갯수와 동기화 된 목록의 갯수가 일치하는지 확인</t>
  </si>
  <si>
    <t>call+_139</t>
  </si>
  <si>
    <t>NUGU call 사용자</t>
  </si>
  <si>
    <t>call+_141</t>
  </si>
  <si>
    <t>Home_P.175</t>
  </si>
  <si>
    <t>홈 진입</t>
  </si>
  <si>
    <t>최근 통화목록 없는 경우</t>
  </si>
  <si>
    <t>1. 연락처 Tab default 선택된 상태로 누구콜 홈 화면 노출</t>
  </si>
  <si>
    <t>call+_142</t>
  </si>
  <si>
    <t>최근 통화목록 있는 경우</t>
  </si>
  <si>
    <t>1. 최근 통화 Tab default 선택된 상태로 누구콜 홈 화면 노출</t>
  </si>
  <si>
    <t>call+_145</t>
  </si>
  <si>
    <t>디바이스 메시지</t>
  </si>
  <si>
    <t>부재중 전화</t>
  </si>
  <si>
    <t>1. 디바이스 메시지가 누구앱 홈에 노출 확인</t>
  </si>
  <si>
    <t>call+_146</t>
  </si>
  <si>
    <t>call+_147</t>
  </si>
  <si>
    <t>call+_148</t>
  </si>
  <si>
    <t>홈 화면</t>
  </si>
  <si>
    <t>1. 홈 화면 구성 확인</t>
  </si>
  <si>
    <t>call+_149</t>
  </si>
  <si>
    <t>1. 홈 화면 버튼 동작 확인</t>
  </si>
  <si>
    <t>call+_152</t>
  </si>
  <si>
    <t>Home_P.202</t>
  </si>
  <si>
    <t>이용 가이드</t>
  </si>
  <si>
    <t>이용 가이드 화면</t>
  </si>
  <si>
    <t>1. 이용 가이드 화면</t>
  </si>
  <si>
    <t>call+_155</t>
  </si>
  <si>
    <t>Home_P.194</t>
  </si>
  <si>
    <t>설정 화면</t>
  </si>
  <si>
    <t>1. 설정 화면</t>
  </si>
  <si>
    <t>call+_156</t>
  </si>
  <si>
    <t>1. 설정 화면 버튼 동작 확인</t>
  </si>
  <si>
    <t>call+_157</t>
  </si>
  <si>
    <t>Home_P.176</t>
  </si>
  <si>
    <t>1. 최근 통화 tab 화면</t>
  </si>
  <si>
    <t>call+_158</t>
  </si>
  <si>
    <t>1. 최근 통화 tab 화면 버튼 동작</t>
  </si>
  <si>
    <t>call+_160</t>
  </si>
  <si>
    <t>최근 통화 이력 있음</t>
  </si>
  <si>
    <t>call+_161</t>
  </si>
  <si>
    <t>call+_164</t>
  </si>
  <si>
    <t>call+_165</t>
  </si>
  <si>
    <t>call+_166</t>
  </si>
  <si>
    <t>call+_168</t>
  </si>
  <si>
    <t>call+_169</t>
  </si>
  <si>
    <t>call+_170</t>
  </si>
  <si>
    <t>call+_171</t>
  </si>
  <si>
    <t>call+_173</t>
  </si>
  <si>
    <t>Home_P.177</t>
  </si>
  <si>
    <t>call+_174</t>
  </si>
  <si>
    <t>call+_175</t>
  </si>
  <si>
    <t>call+_177</t>
  </si>
  <si>
    <t>Home_P.178</t>
  </si>
  <si>
    <t>내디바이스</t>
  </si>
  <si>
    <t>call+_178</t>
  </si>
  <si>
    <t>call+_179</t>
  </si>
  <si>
    <t>call+_180</t>
  </si>
  <si>
    <t>2. 연락처 tab 유지 상태로 연락처 검색 입력란 위로 스크롤 시 상단 고정, 아래로 스크롤 이동</t>
  </si>
  <si>
    <t>call+_181</t>
  </si>
  <si>
    <t>call+_182</t>
  </si>
  <si>
    <t>call+_183</t>
  </si>
  <si>
    <t>call+_184</t>
  </si>
  <si>
    <t>call+_185</t>
  </si>
  <si>
    <t>call+_187</t>
  </si>
  <si>
    <t>call+_189</t>
  </si>
  <si>
    <t>Home_P.179</t>
  </si>
  <si>
    <t>call+_190</t>
  </si>
  <si>
    <t>1. 연락처 tab &gt; NUGU call 가입한 연락처 정보</t>
  </si>
  <si>
    <t>call+_191</t>
  </si>
  <si>
    <t>1. 연락처 tab &gt; NUGU call 미가입한 연락처 정보</t>
  </si>
  <si>
    <t>call+_192</t>
  </si>
  <si>
    <t>1. 연락처 tab &gt; 동기화 시 새로 추가된 친구</t>
  </si>
  <si>
    <t>call+_193</t>
  </si>
  <si>
    <t>1. 연락처 tab &gt; 이름 변경 필요한 경우 | 발신 불가 번호인 경우 확인</t>
  </si>
  <si>
    <t>call+_194</t>
  </si>
  <si>
    <t>1. 연락처 tab &gt; 초대중인 친구 확인</t>
  </si>
  <si>
    <t>1. 초대중인 친구 우측 '초대중' 문구 확인</t>
  </si>
  <si>
    <t>call+_195</t>
  </si>
  <si>
    <t>1. 연락처 tab &gt; 초대 중인 친구 확인</t>
  </si>
  <si>
    <t>1. 초대메시지를 보낸 연락처는 상대방이 활성화 될 때까지 연락처 리스트에 초대중 상태로 노출 확인</t>
  </si>
  <si>
    <t>1-1. 연락처 tab &gt; 수신 차단한 연락처 확인</t>
  </si>
  <si>
    <t>1-. 연락처의 대표번호가 수신차단된 번호인 경우 차단 상태 표시함</t>
  </si>
  <si>
    <t>call+_198</t>
  </si>
  <si>
    <t>Home_P.180</t>
  </si>
  <si>
    <t>연락처 검색</t>
  </si>
  <si>
    <t>1. 연락처 tab &gt; 검색영역 tap</t>
  </si>
  <si>
    <t>call+_199</t>
  </si>
  <si>
    <t>call+_201</t>
  </si>
  <si>
    <t>call+_202</t>
  </si>
  <si>
    <t>2 검색결과 tap 시 해당 연락처 상세페이지로 이동</t>
  </si>
  <si>
    <t>call+_203</t>
  </si>
  <si>
    <t>call+_205</t>
  </si>
  <si>
    <t>Home_P.181</t>
  </si>
  <si>
    <t>초대하기</t>
  </si>
  <si>
    <t>call+_206</t>
  </si>
  <si>
    <t>call+_208</t>
  </si>
  <si>
    <t>call+_210</t>
  </si>
  <si>
    <t>call+_211</t>
  </si>
  <si>
    <t>NUGU call 미사용자</t>
  </si>
  <si>
    <t>call+_212</t>
  </si>
  <si>
    <t>3. OS별 Store, Play Store 실행 &gt; NUGU App 페이지로 이동</t>
  </si>
  <si>
    <t>call+_213</t>
  </si>
  <si>
    <t>초대하기
(Android)</t>
  </si>
  <si>
    <t>call+_215</t>
  </si>
  <si>
    <t>초대하기
(iOS)</t>
  </si>
  <si>
    <t>call+_219</t>
  </si>
  <si>
    <t>디바이스 상세_P.183</t>
  </si>
  <si>
    <t>call+_220</t>
  </si>
  <si>
    <t>call+_221</t>
  </si>
  <si>
    <t>call+_222</t>
  </si>
  <si>
    <t>call+_223</t>
  </si>
  <si>
    <t>call+_227</t>
  </si>
  <si>
    <t>call+_228</t>
  </si>
  <si>
    <t>2. 해당 디바이스 통화 연결 확인(NUGU Call)</t>
  </si>
  <si>
    <t>call+_229</t>
  </si>
  <si>
    <t>call+_231</t>
  </si>
  <si>
    <t>call+_232</t>
  </si>
  <si>
    <t>call+_233</t>
  </si>
  <si>
    <t>3. 현재 위치 갱신되어 노출됨</t>
  </si>
  <si>
    <t>call+_234</t>
  </si>
  <si>
    <t>call+_224</t>
  </si>
  <si>
    <t>call+_235</t>
  </si>
  <si>
    <t>call+_236</t>
  </si>
  <si>
    <t>디바이스 상세_P.184</t>
  </si>
  <si>
    <t>call+_237</t>
  </si>
  <si>
    <t>call+_238</t>
  </si>
  <si>
    <t>call+_239</t>
  </si>
  <si>
    <t>디바이스 상세_P.185</t>
  </si>
  <si>
    <t>디바이스 전원 OFF</t>
  </si>
  <si>
    <t>call+_242</t>
  </si>
  <si>
    <t>연락처 상세_P.186</t>
  </si>
  <si>
    <t>NUGU Call+ 사용자</t>
  </si>
  <si>
    <t>call+_244</t>
  </si>
  <si>
    <t>call+_245</t>
  </si>
  <si>
    <t>연락처 상세_P.189</t>
  </si>
  <si>
    <t>수신 차단한 연락처</t>
  </si>
  <si>
    <t>call+_248</t>
  </si>
  <si>
    <t>call+_249</t>
  </si>
  <si>
    <t>연락처 상세_P.190</t>
  </si>
  <si>
    <t>1. 전화 버튼 비활성화 됨</t>
  </si>
  <si>
    <t>call+_250</t>
  </si>
  <si>
    <t>연락처 이름중복</t>
  </si>
  <si>
    <t>발신 불가 전화번호</t>
  </si>
  <si>
    <t>2. "(!) 발신이 불가한 전화번호입니다." 안내 문구 노출</t>
  </si>
  <si>
    <t>2. 해당 번호로 통화 연결 확인(NUGU Call)</t>
  </si>
  <si>
    <t>3. OEM 다이얼러를 통한 일반 전화로 연결 확인</t>
  </si>
  <si>
    <t>4. 변경사항 저장되며, 상세 페이지로 복귀</t>
  </si>
  <si>
    <t>연락처 상세_P.187</t>
  </si>
  <si>
    <t>2. NUGU 미가입자/미사용자 연락처 상세페이지 노출</t>
  </si>
  <si>
    <t>NUGU 미가입자/NUGU Call+ 미사용자</t>
  </si>
  <si>
    <t>연락처 상세_P.188</t>
  </si>
  <si>
    <t>3. [NUGU Call 초대] 버튼 노출</t>
  </si>
  <si>
    <t>3-1해당 mdn으로 다이나믹 링크를 포함한 초대메시지 발송 화면이 노출 확인</t>
  </si>
  <si>
    <t>1. 초대 SMS 내 다이나믹 링크 선택</t>
  </si>
  <si>
    <t>3-1. 수신 차단 해제 버튼 tap 시 “차단 해제되었습니다.” 토스트 노출</t>
  </si>
  <si>
    <t>3. 팝업 사라짐 확인</t>
  </si>
  <si>
    <t>숨김 처리한 연락처</t>
  </si>
  <si>
    <t>숨김 차단 상태</t>
  </si>
  <si>
    <t>3. 숨김 해제, 수신차단 버튼 노출 확인</t>
  </si>
  <si>
    <t>3. 숨김 해제되었습니다.” 토스트 노출 확인</t>
  </si>
  <si>
    <t>3. 숨김처리한 연락처일 경우 전화 버튼 비활성화 확인</t>
  </si>
  <si>
    <t>연락처 상세_P.191</t>
  </si>
  <si>
    <t>연락처에 없는 번호</t>
  </si>
  <si>
    <t>3. 수신차단 메뉴 노출</t>
  </si>
  <si>
    <t>4. 통화 버튼 활성화</t>
  </si>
  <si>
    <t>NUGU Call+ T114_P.192</t>
  </si>
  <si>
    <t>T114</t>
  </si>
  <si>
    <t>1. 최근 찾아본 T114 목록 노출됨</t>
  </si>
  <si>
    <t>2. 편집 모드로 전환됨</t>
  </si>
  <si>
    <t>2. 기본 화면으로 복귀</t>
  </si>
  <si>
    <t>3. 최근 통화목록 전체 삭제 확인</t>
  </si>
  <si>
    <t>NUGU Call+ T114_P.193</t>
  </si>
  <si>
    <t>NUGU Call+ 설정_P.194</t>
  </si>
  <si>
    <t>NUGU Call+ 설정_P.195</t>
  </si>
  <si>
    <t>NUGU Call+ 설정_P.196</t>
  </si>
  <si>
    <t>2. '숨긴 연락처 관리' 화면으로 이동</t>
  </si>
  <si>
    <t>발신_P.197</t>
  </si>
  <si>
    <t>발신 화면
(마이크 권한 OFF)</t>
  </si>
  <si>
    <t>마이크 권한 OFF 상태</t>
  </si>
  <si>
    <t>1. 발신 화면 유지 이후 정상 통화 가능 확인</t>
  </si>
  <si>
    <t>1. 단말 &gt; NUGU APP 권한 설정 화면으로 진입 확인</t>
  </si>
  <si>
    <t>1. 발신 시도시 발신화면으로 진입되며 정상 통화가능 확인</t>
  </si>
  <si>
    <t>발신 화면
(일반)</t>
  </si>
  <si>
    <t>1. 수신자 프로필 정상 노출</t>
  </si>
  <si>
    <t>발신 화면
(타기기 포함)</t>
  </si>
  <si>
    <t>블루투스 기기</t>
  </si>
  <si>
    <t>발신 화면
(오류 상태)</t>
  </si>
  <si>
    <t>수신자측 오류
(통화중)</t>
  </si>
  <si>
    <t>인터럽트</t>
  </si>
  <si>
    <t>수신측 오류
(전원 꺼짐)</t>
  </si>
  <si>
    <t>수신측 오류
(모든 전원 꺼짐)</t>
  </si>
  <si>
    <t>수신_P.198</t>
  </si>
  <si>
    <t>수신 화면
(마이크 권한 OFF)</t>
  </si>
  <si>
    <t>1. 마이크 권한 팝업 미노출 확인</t>
  </si>
  <si>
    <t>수신 화면
(다른 앱 위에 표시 OFF)</t>
  </si>
  <si>
    <t>수신 화면
(절전모드)</t>
  </si>
  <si>
    <t>수신 화면
(일반)</t>
  </si>
  <si>
    <t>1. 링톤 음소거 확인</t>
  </si>
  <si>
    <t>iOS 는 OEM 기본 다이얼러 이용</t>
  </si>
  <si>
    <t>통화 중_P.199</t>
  </si>
  <si>
    <t>통화 화면
(일반)</t>
  </si>
  <si>
    <t>1. "통화 종료" 텍스트 노출되며 기능 버튼 (mic off, 스피커, 종료)은 비활성화 처리 확인</t>
  </si>
  <si>
    <t>통화 화면</t>
  </si>
  <si>
    <t>권한 해제</t>
  </si>
  <si>
    <t>Android &gt;
Headed Notification_P.200</t>
  </si>
  <si>
    <t>Headed 
Notification</t>
  </si>
  <si>
    <t>수신</t>
  </si>
  <si>
    <t>1. 수신 알림 Headed Notification 노출</t>
  </si>
  <si>
    <t>1. NUGU Call 통화 가능 확인</t>
  </si>
  <si>
    <t>6.16 회선 점유 안내_P201</t>
  </si>
  <si>
    <t>화면 잠금 상태</t>
  </si>
  <si>
    <t>Android Q 이상</t>
  </si>
  <si>
    <t>1. W, BBQ 전화해줘 발화</t>
  </si>
  <si>
    <t>Foreground에 있지 않음</t>
  </si>
  <si>
    <t>NUGU App 활성화 (Foreground에 있음) 상태</t>
  </si>
  <si>
    <t>콜 기본 정책_P.163</t>
  </si>
  <si>
    <t>3. call/call+ 가입 및 활성화</t>
  </si>
  <si>
    <t>디바이스 메시지 정책_P.175</t>
  </si>
  <si>
    <t>Type3. NUGU call 메시지</t>
  </si>
  <si>
    <t>1. NUGU home 진입 후 NUGU call 디바이스 메시지 노출 확인</t>
  </si>
  <si>
    <t>통화 기록 정책_P.176</t>
  </si>
  <si>
    <t>통화기록 묶어서 보여주</t>
  </si>
  <si>
    <t>App to App 통화</t>
  </si>
  <si>
    <t>동일인에게 NUGU call 수신/발신</t>
  </si>
  <si>
    <t>1. NUGU call &gt; 최근통화 목록 진입</t>
  </si>
  <si>
    <t>중간에 다른 사람과 통화한 경우</t>
  </si>
  <si>
    <t>부재중 전화 존재</t>
  </si>
  <si>
    <t>T114 관련 정책_P192</t>
  </si>
  <si>
    <t>최근 찾아본 T114</t>
  </si>
  <si>
    <t>개요</t>
  </si>
  <si>
    <t>2. 최근 찾아본 T114 목록에 'BBQ 동대문점' 노출 확인</t>
  </si>
  <si>
    <t>노출개수</t>
  </si>
  <si>
    <t>2. 최대 30개 노출</t>
  </si>
  <si>
    <t>중복</t>
  </si>
  <si>
    <t>6.8.2
Home_P.176</t>
  </si>
  <si>
    <t>연락처에 연락처가 없는 경우</t>
  </si>
  <si>
    <t>1-1. 연락처 tab &gt; 문구 노출 확인</t>
  </si>
  <si>
    <t>1. 연락처가 없습니다. 문구 노출 확인</t>
  </si>
  <si>
    <t>6.9.2.3
내 디바이스 상세_P.182</t>
  </si>
  <si>
    <t>이름 변경 필요 시, 네트워크 오류 시</t>
  </si>
  <si>
    <t>디바이스 연결 해제</t>
  </si>
  <si>
    <t>6.9.4.2
연락처 상세_P.185</t>
  </si>
  <si>
    <t>6.13
수신_P.195</t>
  </si>
  <si>
    <t>마이크권한은 있지만 이용이 불가한 경우</t>
  </si>
  <si>
    <t>1. 전화 자동 거절되고, 부재중 처리 확인</t>
  </si>
  <si>
    <t>텍스트명령</t>
    <phoneticPr fontId="1" type="noConversion"/>
  </si>
  <si>
    <t>1. SPK 군 디바이스 컨트롤러 화면 구성</t>
  </si>
  <si>
    <t>1. 디바이스 컨트롤러 화면 구성
[+] 버튼, [X] 버튼
연결된 디바이스 정보, 배터리 잔량 표시 영역, 설정 버튼
텍스트 명령 입력란
디바이스 기능 버튼 영역
스피커 볼륨 영역
미디어 플레이어 영역</t>
  </si>
  <si>
    <t>1. SPK 군 디바이스 컨트롤러 화면 구성
- [+]</t>
  </si>
  <si>
    <t>1. SPK 군 디바이스 컨트롤러 화면 구성
- [X]</t>
  </si>
  <si>
    <t>1. 디바이스 컨트롤러 : [X] 버튼
- 디바이스 컨트롤러 닫히고 이전 NUGU App 홈 화면 노출</t>
  </si>
  <si>
    <t>1. SPK 군 디바이스 컨트롤러 화면 구성
- 연결된 디바이스 정보</t>
  </si>
  <si>
    <t>1. SPK 군 디바이스 컨트롤러 화면 구성
- 배터리 잔량 표시 영역</t>
  </si>
  <si>
    <t>1. 디바이스 컨트롤러 : 배터리 잔량 표시 영역
- 디바이스의 배터리 잔량 표시
- 연결된 디바이스의 배터리가 20%이하일 경우 알림 표시 (GUI에 따름)
- NU200, Albert 등 지원 디바이스만 노출</t>
  </si>
  <si>
    <t>1. SPK 군 디바이스 컨트롤러 화면 구성
- 설정</t>
  </si>
  <si>
    <t>1. 디바이스 컨트롤러 : 설정
- 연결된 디바이스 설정 화면으로 이동</t>
  </si>
  <si>
    <t>1. SPK 군 디바이스 컨트롤러 화면 구성
- 텍스트 명령 입력란</t>
  </si>
  <si>
    <t>1. SPK 군 디바이스 컨트롤러 화면 구성
- 텍스트 명령 입력란 &gt; 말풍선</t>
  </si>
  <si>
    <t>1. SPK 군 디바이스 컨트롤러 화면 구성
- 텍스트 명령 입력란
- 개수에 따른 말풍선</t>
  </si>
  <si>
    <t>1. 디바이스 컨트롤러 : 텍스트 명령 입력란 말풍선
- 0개 : 말풍선 미노출
- 1개 : 최근 대화 1개 노출, […] 더보기 노출
- 6개 : 최근 대화 2줄로 노출, […] 더보기 노출, 좌/우 스크롤</t>
  </si>
  <si>
    <t>1. SPK 군 디바이스 컨트롤러 화면 구성
- 디바이스 기능 버튼 영역</t>
  </si>
  <si>
    <t>1. 디바이스 컨트롤러 : 디바이스 기능 버튼 영역
- 선택한 디바이스에서 지원하지 않는 기능은 딤처리
- 블루투스 On/Off 토글버튼 : on/off 동작 확인
- 마이크 인식 on/off 토글버튼 : on/off 동작 확인
- 무드등 on/off 토글버튼 : on/off 동작 확인
- 알람설정 버튼 : 알람 화면으로 이동
- 스피커 볼륨 : 볼륨 조정 동작 확인</t>
  </si>
  <si>
    <t>1. SPK 군 디바이스 컨트롤러 화면 구성
- 디바이스 기능버튼 &gt; 스피커 볼륨</t>
  </si>
  <si>
    <t>1. B tv 군 디바이스 컨트롤러 화면 구성</t>
  </si>
  <si>
    <t>1. 디바이스 컨트롤러 화면 구성
[+] 버튼, [X] 버튼
연결된 디바이스 정보, 설정 버튼
텍스트 명령 입력란
디바이스 기능 버튼 영역
스피커 볼륨 영역
미디어 플레이어 영역</t>
  </si>
  <si>
    <t>1. B tv 군 디바이스 컨트롤러 화면 구성
- SPK 구분 사항</t>
  </si>
  <si>
    <t>1. 디바이스 컨트롤러 : 구분 사항
- 배터리 영역 미노출
- 디바이스 기능 버튼에 무드등 버튼 미노출</t>
  </si>
  <si>
    <t>1. T map, T map For Car 군 디바이스 컨트롤러 화면 구성</t>
  </si>
  <si>
    <t>1. POC 별 디바이스 컨트롤러 노출 정보</t>
  </si>
  <si>
    <t>1. 디바이스 컨트롤러
- 미디어 플레이어 재생 중</t>
  </si>
  <si>
    <t>1. 디바이스 컨트롤러
- 미디어 플레이어 제어 동작</t>
  </si>
  <si>
    <t>2. 디바이스 컨트롤러 : 전원꺼짐
- '디바이스 전원 혹은 네트워크 상태를 확인해주세요.' [확인]
- [확인] 버튼 : 팝업 닫히고 디바이스 컨트롤러 화면 유지</t>
  </si>
  <si>
    <t>2. 디바이스 컨트롤러 : 네트워크 오류
- '디바이스 전원 혹은 네트워크 상태를 확인해주세요.' [확인]
- [확인] 버튼 : 팝업 닫히고 디바이스 컨트롤러 화면 유지</t>
  </si>
  <si>
    <t>홈_055</t>
  </si>
  <si>
    <t>홈_008</t>
  </si>
  <si>
    <t>홈_033</t>
  </si>
  <si>
    <t>홈_088</t>
  </si>
  <si>
    <t>홈_089</t>
  </si>
  <si>
    <t>홈_123</t>
  </si>
  <si>
    <t>홈_124</t>
  </si>
  <si>
    <t>홈_125</t>
  </si>
  <si>
    <t>홈_127</t>
  </si>
  <si>
    <t>홈_128</t>
  </si>
  <si>
    <t>홈_129</t>
  </si>
  <si>
    <t>CP_084</t>
  </si>
  <si>
    <t>CP_081</t>
  </si>
  <si>
    <t>1. 디바이스 연결 확인
1) 디바이스 설정 &gt; 새 디바이스 추가
2) 기 연결 디바이스 있음 &gt; NUGU App 홈 &gt; + 플로팅 아이콘</t>
  </si>
  <si>
    <t xml:space="preserve">1. NUGU inside 영역에 T map for Car 노출 확인
- 선택 시 T map for Car 연결 화면 노출
</t>
  </si>
  <si>
    <t>1. T map for Car 디바이스 연결 화면 
- 화면 구성</t>
  </si>
  <si>
    <t>1. T map for Car 디바이스 연결 화면
[&lt;] 버튼
NUGU 서비스 연결을 위해 T map for Car 인증을 해주세요.
운전 중 음성명령으로 NUGU의 기능을 이용할 수 있도록 NUGU 서비스 이용 기간 동안 해당 서비스 식별 정보를 수집/이용합니다.
T map for Car 지원 차량
재규어 랜드로버 JLR T map 앱에서 인증하기 &gt;
르노삼성자동차 Smart Navi. T map 연결하기 &gt;</t>
  </si>
  <si>
    <t>1. T map for Car 디바이스 연결 화면 
- 버튼 동작
- [&lt;] 버튼</t>
  </si>
  <si>
    <t>1. T map for Car 디바이스 연결 화면 
- 버튼 동작
- T map for Car 지원 차량 리스트
(재규어 랜드로버, 르노삼성자동차)</t>
  </si>
  <si>
    <t>1. 
지원 차량 리스트의 &gt; 버튼 선택 시 
- 제휴사용 T map 앱 연결하기 화면 노출
(JLR T map 인증 화면, Smart Navi. T map 인증 화면)</t>
  </si>
  <si>
    <t>1. T map for Car 디바이스 연결 화면 
- 버튼 동작
- JLR T map 인증하기</t>
  </si>
  <si>
    <t>1. JLR T map 인증하기 화면
[&lt;] 버튼
NUGU 서비스 연결을 위해 JLR T map 인증을 해주세요.
운전 중 음성명령으로 NUGU의 기능을 이용할 수 있도록 NUGU 서비스 이용 기간 동안 JLR T map 서비스 식별 정보를 수집/이용합니다.
JLR T map 이미지
JLR T map 앱에서 인증하기 &gt;</t>
  </si>
  <si>
    <t>1. T map for Car 디바이스 연결 화면
(메뉴 패널 &gt; 화면 하단 '설정' 버튼 &gt; 
'디바이스 설정' &gt; '+ 새 디바이스 추가하기'
&gt; T map for Car &gt; 재규어 랜드로버) 
- 버튼 동작
- JLR T map 인증하기 &gt; 인증</t>
  </si>
  <si>
    <t>1. JLR T map 인증하기
[&lt;] 버튼 : 이전 T map for Car 디바이스 연결 화면으로 이동
JLR T map 앱에서 인증하기 &gt; : 
- JLR T map 앱 미설치 시 OS 별 스토어로 이동
- JLR T map 앱 설치 &gt; 실행 후 NUGU App 으로 복귀
- 인증번호 확인(성공) 시 자동으로 연결 완료 화면으로 이동
- 인증코드를 받아오지 못하거나 인증번호 실패 시 오류팝업 노출</t>
  </si>
  <si>
    <t>1. T map for Car 디바이스 연결 화면 
(메뉴 패널 &gt; 화면 하단 '설정' 버튼 &gt; 
'디바이스 설정' &gt; '+ 새 디바이스 추가하기'
&gt; T map for Car &gt; 르노삼성자동차)
- 버튼 동작
- Smart Navi. T map 연결하기</t>
  </si>
  <si>
    <t>1. Smart Navi. T map 연결하기 화면
[&lt;] 버튼
Smart Navi. T map 에서 [인공지능 NUGU 설정 &gt; 일회용 인증번호]를 선택하세요.
Smart Navi. T map 가이드 이미지(롤링)
[다음 &gt;] 버튼</t>
  </si>
  <si>
    <t>1. T map for Car 디바이스 연결 화면 
(메뉴 패널 &gt; 화면 하단 '설정' 버튼 &gt; 
'디바이스 설정' &gt; '+ 새 디바이스 추가하기'
&gt; T map for Car &gt; 르노삼성자동차)
- 버튼 동작
- Smart Navi. T map 연결하기 &gt; 인증</t>
  </si>
  <si>
    <t>1. Smart Navi. T map 연결하기
[&lt;] 버튼 : 이전 T map for Car 디바이스 연결 화면으로 이동
Smart Navi. T map 연결하기 &gt; : 
- Smart Navi. T map 앱 미설치 시 OS 별 스토어로 이동
- Smart Navi. T map 앱 설치 &gt; 실행 후 NUGU App 으로 복귀
- 인증번호 확인(성공) 시 자동으로 연결 완료 화면으로 이동
- 인증코드를 받아오지 못하거나 인증번호 실패 시 오류팝업 노출</t>
  </si>
  <si>
    <t>1. T map for Car 디바이스 연결 화면 
- T map for Car 지원 차량 인증/연결
- 인증화면 &gt; 연결 실패</t>
  </si>
  <si>
    <t>1. 연결 실패 팝업
- T map for Car 연결에 실패하였습니다. 다시 시도해 주세요. [취소], [확인]
- [취소] 버튼 : 팝업 사라지고, 현재화면 유지
- [확인] 버튼 : 팝업 사라지고, 이전화면으로 복귀</t>
  </si>
  <si>
    <t>1. T map for Car 디바이스 연결 화면 
- T map for Car 지원 차량 인증/연결
- 인증화면</t>
  </si>
  <si>
    <t>1. T map for Car 디바이스 인증 화면
[&lt;] 버튼
NUGU 서비스 연결을 위해 Smart Navi. T map 에 표시된 인증번호 6자리를 입력하세요.
연결을 위한 인증번호 확인은 Smart Navi. T map 에서, 인증번호 입력은 NUGU 앱에서 가능합니다.
[인증번호 입력란]
[연결 &gt;] 버튼</t>
  </si>
  <si>
    <t>1. T map for Car 디바이스 연결 화면 
- T map for Car 지원 차량 인증/연결
- 인증화면 &gt; 버튼 동작</t>
  </si>
  <si>
    <t>1. T map for Car 디바이스 인증 화면
[&lt;] 버튼 : 이전 연결하기 화면으로 이동
[인증번호 입력란] : 숫자 키패드 활성화 되며 입력가능
- 최대 6자리까지 입력가능, 7자리부터 입력 시 표시하지 않음
[연결 &gt;] 버튼 : 인증 절차 진행
- 인증번호 6자리 미입력 시 [연결 &gt;] 버튼 비활성화
- 인증번호 불일치 시 팝업 노출
- 인증 시 연결 완료 화면, T mar for Car 측에 Pair 완료 정보 전달</t>
  </si>
  <si>
    <t>1. T map for Car 디바이스 연결 화면 
- T map for Car 지원 차량 인증/연결
- 인증화면 &gt; 인증번호 불일치</t>
  </si>
  <si>
    <t>1. 인증번호 불일치 팝업
- 인증번호 확인 후 다시 시도해주세요. [확인]
- [확인] 버튼 : 팝업 사라지고, 인증번호 입력 화면 유지. 기 입력 인증번호 삭제 후 입력 대기 상태</t>
  </si>
  <si>
    <t>1. T map for Car 디바이스 연결 화면 
- T map for Car 지원 차량 인증/연결
- 인증화면 &gt; 연결 완료
- Smart Navi. T map</t>
  </si>
  <si>
    <t>1. Smart Navi. T map 연결 완료 화면
- 연결이 완료되었습니다. 이제 Smart Navi. T map에서 NUGU와 대화해보세요.
"아리아, 길안내해줘"
[NUGU 서비스 시작하기]</t>
  </si>
  <si>
    <t>1. T map for Car 디바이스 연결 화면 
- T map for Car 지원 차량 인증/연결
- 인증화면 &gt; 연결 완료 &gt; 버튼 동작
- Smart Navi. T map</t>
  </si>
  <si>
    <t>1. Smart Navi. T map 연결 완료 
- [NUGU 서비스 시작하기] 버튼 : NUGU App 홈으로 이동
- 홈 플로팅 아이콘이 Smart Navi. T map 로 노출
- 연결된 디바이스에 Smart Navi. T map 추가되어 있음</t>
  </si>
  <si>
    <t>1. (NUGU App) FLO 미 로그인 상태
2. (NaviBox) 'NUGU 설정' 아이콘 선택
3. FLO 메뉴 옆 문구</t>
  </si>
  <si>
    <t>3. (NaviBox) '연동된 계정 없음' 문구 나타나야 함</t>
  </si>
  <si>
    <t>1. (NUGU App) 멜론 미 로그인 상태
2. (NaviBox) 'NUGU 설정' 아이콘 선택
3. 멜론 메뉴 옆 문구</t>
  </si>
  <si>
    <t>1. (NUGU App) FLO 로그인 상태
2. (NaviBox) 'NUGU 설정' 아이콘 선택
3. FLO 메뉴 옆 문구</t>
  </si>
  <si>
    <t>3. (NaviBox) 계정명 반영되어야 함 (단, 말줄임표 형식임)</t>
  </si>
  <si>
    <t>1. (NUGU App) 멜론 로그인 상태
2. (NaviBox) 'NUGU 설정' 아이콘 선택
3. 멜론 메뉴 옆 문구</t>
  </si>
  <si>
    <t>3. (NaviBox) 계정명 그대로 반영되어야 함</t>
  </si>
  <si>
    <t>1. (NUGU App) '메뉴 패널' 선택
2. NUGU 서비스 화면 확인
3. Car Life 메뉴 확인</t>
  </si>
  <si>
    <t>3. Smart Navi. T map 길안내 메뉴 나타나야 함</t>
  </si>
  <si>
    <t>1. (NUGU App) '메뉴 패널' 선택
2. NUGU 서비스 화면 확인
3. 음악/오디오 메뉴 확인</t>
  </si>
  <si>
    <t>3. FLO, 멜론, ASMR, 멜론 어린이 메뉴 나타나야 함</t>
  </si>
  <si>
    <t>1. (NUGU App) '메뉴 패널' 선택
2. NUGU 서비스 화면 확인
3. 편리한 기능 메뉴 확인</t>
  </si>
  <si>
    <t>3. 계산기, My Q&amp;A, Google 캘린더, 스마트홈, 긴급 SOS 메뉴 나타나야 함</t>
  </si>
  <si>
    <t>1. (NUGU App) '메뉴 패널' 선택
2. NUGU 서비스 화면 확인
3. 생활/정보 메뉴 확인</t>
  </si>
  <si>
    <t>3. 메뉴추천, 날짜/시간, 감성대화, 날씨, 뉴스 메뉴 나타나야 함</t>
  </si>
  <si>
    <t>1. (NUGU App) '메뉴 패널' 선택
2. NUGU 서비스 화면 확인
3. 검색 메뉴 확인</t>
  </si>
  <si>
    <t>3. NUGU 백과 메뉴 나타나야 함</t>
  </si>
  <si>
    <t>1. Smart Navi T map 미지원 서비스 발화 시 OOS 송출 확인
(1-1. 'W, 야구순위 알려줘' 발화한다)
(1-2. 'W, 오후 8시 알람 해줘' 발화한다) 등</t>
  </si>
  <si>
    <t>1. '지금은 사용할 수 없는 기능입니다.' OOS 송출되어야 함</t>
  </si>
  <si>
    <t>(NUGU App &gt; 메뉴 패널 &gt; 우측 하단 '설정' 버튼 선택 &gt; '디바이스 설정' 선택)
1. 디바이스 설정 화면
2. 'Smart Navi. T map' 선택
3. 제목명 확인</t>
  </si>
  <si>
    <t>3. 'Smart Navi. T map 설정' 이라고 나타나야 함</t>
  </si>
  <si>
    <t>(NUGU App &gt; 메뉴 패널 &gt; 우측 하단 '설정' 버튼 선택 &gt; '디바이스 설정' 선택)
1. 디바이스 설정 화면
2. 'Smart Navi. T map' 선택
3. 별명 옆 '수정' 버튼 선택</t>
  </si>
  <si>
    <t>3. 키패드가 노출되면서 수정 모드로 전환되어야 함</t>
  </si>
  <si>
    <t>(NUGU App &gt; 메뉴 패널 &gt; 우측 하단 '설정' 버튼 선택 &gt; '디바이스 설정' 선택)
1. 디바이스 설정 화면
2. 'Smart Navi. T map' 선택
3. 별명 옆 '수정' 버튼 선택
4. 수정할 문구 입력 후 '완료' 버튼 선택</t>
  </si>
  <si>
    <t>4. 입력한 별명의 이름으로 나타나여야 함</t>
  </si>
  <si>
    <t>(NUGU App &gt; 메뉴 패널 &gt; 우측 하단 '설정' 버튼 선택 &gt; '디바이스 설정' 선택)
1. 디바이스 설정 화면
2. 'Smart Navi. T map' 선택
3. '기본 서비스 설정' 메뉴 선택</t>
  </si>
  <si>
    <t>3-1. '뮤직 기본 서비스' 메뉴가 나타나여야 함
3-2. '우선 재생 음악 서비스를 설정해주세요.' 문구 
나타나야 함
3-3. '멜론', 'FLO' 중 설정된 뮤직 서비스 문구 나타나야 함</t>
  </si>
  <si>
    <t>(NUGU App &gt; 메뉴 패널 &gt; 우측 하단 '설정' 버튼 선택 &gt; '디바이스 설정' 선택)
1. 디바이스 설정 화면
2. 'Smart Navi. T map' 선택
3. '기본 서비스 설정' 메뉴 선택
4. '뮤직 기본 서비스' 영역 선택</t>
  </si>
  <si>
    <t>4. '멜론', 'FLO' 메뉴가 나타나야 함</t>
  </si>
  <si>
    <t>(NUGU App &gt; 메뉴 패널 &gt; 우측 하단 '설정' 버튼 선택 &gt; '디바이스 설정' 선택)
1. 디바이스 설정 화면
2. 'Smart Navi. T map' 선택
3. 'Device App version' 영역 화면 확인</t>
  </si>
  <si>
    <t>(NUGU App &gt; 메뉴 패널 &gt; 우측 하단 '설정' 버튼 선택 &gt; '디바이스 설정' 선택)
1. 디바이스 설정 화면
2. 'Smart Navi. T map' 선택
3. 화면 최하단 확인</t>
  </si>
  <si>
    <t>3. '연결 해제' 메뉴가 나타나야 함</t>
  </si>
  <si>
    <t>(NUGU App &gt; 메뉴 패널 &gt; 우측 하단 '설정' 버튼 선택 &gt; '디바이스 설정' 선택)
1. 디바이스 설정 화면
2. 'Smart Navi. T map' 선택
3. 화면 최하단 확인
4. '연결 해제' 버튼 선택</t>
  </si>
  <si>
    <t>4. '디바이스 연결을 해제하시겠습니까' '취소', '연결 해제' 문구 나타나야 함</t>
  </si>
  <si>
    <t>(NUGU App &gt; 메뉴 패널 &gt; 우측 하단 '설정' 버튼 선택 &gt; '디바이스 설정' 선택)
1. 디바이스 설정 화면
2. 'Smart Navi. T map' 선택
3. 화면 최하단 확인
4. '연결 해제' 버튼 선택
5. '취소' 버튼 선택</t>
  </si>
  <si>
    <t>5. 'Smart Navi T map 설정' 화면으로 이동되어야 함</t>
  </si>
  <si>
    <t>(NUGU App &gt; 메뉴 패널 &gt; 우측 하단 '설정' 버튼 선택 &gt; '디바이스 설정' 선택)
1. 디바이스 설정 화면
2. 'Smart Navi. T map' 선택
3. 화면 최하단 확인
4. '연결 해제' 버튼 선택
5. '연결 해제' 버튼 선택</t>
  </si>
  <si>
    <t>5. '디바이스 설정' 화면으로 이동되어야 함</t>
  </si>
  <si>
    <t>(NUGU App &gt; 화면 우측 하단 'Smart Navi. T map 컨트롤러 선택)
1. NUGU App 홈 디바이스 컨트롤러 화면
2. 'Smart Navi. T map' ('T' 문구의 노란색 바탕 선택한다.)</t>
  </si>
  <si>
    <t>2-1. 좌측 최상단 '+' 아이콘 나타나야 함
2-2. 우측 최상단 'X' 버튼 나타나야 함
2-3. 우측 상단 '설정' 아이콘 나타나야 함
2-4. 'Smart Navi. T map' 펼치기 메뉴 나타나야 함
2-5. 'Smart Navi. T map에서 음성명령을 사용해보세요.' 문구가 나타나야 함
2-6. 음성 명령문 (예시문 5개) 나타나야 함</t>
  </si>
  <si>
    <t>(NUGU App &gt; 화면 우측 하단 'Smart Navi. T map 컨트롤러 선택)
1. NUGU App 홈 디바이스 컨트롤러 화면
2. 'Smart Navi. T map' ('T' 문구의 노란색 바탕 선택한다.)
3. 좌측 상단 '+' 아이콘 선택한다.</t>
  </si>
  <si>
    <t>3. 디바이스 선택 페이지로 이동되어야 함
('연결할 NUGU 디바이스를 선택해주세요.' 문구 및 각 디바이스 명 노출되어야 함)</t>
  </si>
  <si>
    <t>(NUGU App &gt; 화면 우측 하단 'Smart Navi. T map 컨트롤러 선택)
1. NUGU App 홈 디바이스 컨트롤러 화면
2. 'Smart Navi. T map' ('T' 문구의 노란색 바탕 선택한다.)
3. 우측 상단 'X' 버튼 선택한다.</t>
  </si>
  <si>
    <t>3. 홈 화면으로 이동되어야 함</t>
  </si>
  <si>
    <t>연결_348</t>
  </si>
  <si>
    <t>연결_349</t>
  </si>
  <si>
    <t>연결_350</t>
  </si>
  <si>
    <t>연결_351</t>
  </si>
  <si>
    <t>연결_352</t>
  </si>
  <si>
    <t>연결_353</t>
  </si>
  <si>
    <t>연결_354</t>
  </si>
  <si>
    <t>연결_355</t>
  </si>
  <si>
    <t>연결_356</t>
  </si>
  <si>
    <t>연결_357</t>
  </si>
  <si>
    <t>연결_358</t>
  </si>
  <si>
    <t>연결_359</t>
  </si>
  <si>
    <t>연결_360</t>
  </si>
  <si>
    <t>연결_361</t>
  </si>
  <si>
    <t>연결_362</t>
  </si>
  <si>
    <t>연결_363</t>
  </si>
  <si>
    <t>연결_364</t>
  </si>
  <si>
    <t>연결_365</t>
  </si>
  <si>
    <t>연결_366</t>
  </si>
  <si>
    <t>연결_367</t>
  </si>
  <si>
    <t>연결_368</t>
  </si>
  <si>
    <t>연결_369</t>
  </si>
  <si>
    <t>연결_370</t>
  </si>
  <si>
    <t>연결_371</t>
  </si>
  <si>
    <t>연결_372</t>
  </si>
  <si>
    <t>연결_373</t>
  </si>
  <si>
    <t>연결_374</t>
  </si>
  <si>
    <t>연결_375</t>
  </si>
  <si>
    <t>연결_376</t>
  </si>
  <si>
    <t>연결_377</t>
  </si>
  <si>
    <t>연결_042</t>
  </si>
  <si>
    <t>연결_310</t>
  </si>
  <si>
    <t>T map for car</t>
    <phoneticPr fontId="1" type="noConversion"/>
  </si>
  <si>
    <t>메뉴_155</t>
  </si>
  <si>
    <t>메뉴_156</t>
  </si>
  <si>
    <t>메뉴_185</t>
  </si>
  <si>
    <t>call+_2</t>
  </si>
  <si>
    <t>call+_3</t>
  </si>
  <si>
    <t>call+_6</t>
  </si>
  <si>
    <t>call+_7</t>
  </si>
  <si>
    <t>call+_8</t>
  </si>
  <si>
    <t>call+_9</t>
  </si>
  <si>
    <t>call+_10</t>
  </si>
  <si>
    <t>call+_13</t>
  </si>
  <si>
    <t>call+_14</t>
  </si>
  <si>
    <t>call+_15</t>
  </si>
  <si>
    <t>call+_19</t>
  </si>
  <si>
    <t>call+_20</t>
  </si>
  <si>
    <t>call+_23</t>
  </si>
  <si>
    <t>call+_24</t>
  </si>
  <si>
    <t>call+_25</t>
  </si>
  <si>
    <t>call+_26</t>
  </si>
  <si>
    <t>call+_27</t>
  </si>
  <si>
    <t>call+_28</t>
  </si>
  <si>
    <t>call+_29</t>
  </si>
  <si>
    <t>call+_30</t>
  </si>
  <si>
    <t>call+_31</t>
  </si>
  <si>
    <t>call+_32</t>
  </si>
  <si>
    <t>call+_33</t>
  </si>
  <si>
    <t>call+_34</t>
  </si>
  <si>
    <t>call+_35</t>
  </si>
  <si>
    <t>call+_36</t>
  </si>
  <si>
    <t>call+_37</t>
  </si>
  <si>
    <t>call+_38</t>
  </si>
  <si>
    <t>call+_41</t>
  </si>
  <si>
    <t>call+_42</t>
  </si>
  <si>
    <t>call+_43</t>
  </si>
  <si>
    <t>call+_44</t>
  </si>
  <si>
    <t>call+_45</t>
  </si>
  <si>
    <t>call+_46</t>
  </si>
  <si>
    <t>call+_47</t>
  </si>
  <si>
    <t>call+_48</t>
  </si>
  <si>
    <t>call+_49</t>
  </si>
  <si>
    <t>call+_50</t>
  </si>
  <si>
    <t>call+_51</t>
  </si>
  <si>
    <t>call+_52</t>
  </si>
  <si>
    <t>call+_55</t>
  </si>
  <si>
    <t>call+_59</t>
  </si>
  <si>
    <t>call+_60</t>
  </si>
  <si>
    <t>call+_62</t>
  </si>
  <si>
    <t>call+_63</t>
  </si>
  <si>
    <t>call+_64</t>
  </si>
  <si>
    <t>call+_65</t>
  </si>
  <si>
    <t>call+_66</t>
  </si>
  <si>
    <t>call+_67</t>
  </si>
  <si>
    <t>call+_68</t>
  </si>
  <si>
    <t>call+_69</t>
  </si>
  <si>
    <t>call+_70</t>
  </si>
  <si>
    <t>call+_72</t>
  </si>
  <si>
    <t>call+_74</t>
  </si>
  <si>
    <t>call+_75</t>
  </si>
  <si>
    <t>call+_76</t>
  </si>
  <si>
    <t>call+_77</t>
  </si>
  <si>
    <t>call+_78</t>
  </si>
  <si>
    <t>call+_79</t>
  </si>
  <si>
    <t>call+_80</t>
  </si>
  <si>
    <t>call+_81</t>
  </si>
  <si>
    <t>call+_82</t>
  </si>
  <si>
    <t>call+_83</t>
  </si>
  <si>
    <t>call+_84</t>
  </si>
  <si>
    <t>call+_86</t>
  </si>
  <si>
    <t>call+_87</t>
  </si>
  <si>
    <t>call+_88</t>
  </si>
  <si>
    <t>call+_91</t>
  </si>
  <si>
    <t>call+_92</t>
  </si>
  <si>
    <t>call+_93</t>
  </si>
  <si>
    <t>call+_98</t>
  </si>
  <si>
    <t>call+_101</t>
  </si>
  <si>
    <t>call+_104</t>
  </si>
  <si>
    <t>call+_105</t>
  </si>
  <si>
    <t>call+_106</t>
  </si>
  <si>
    <t>call+_107</t>
  </si>
  <si>
    <t>call+_108</t>
  </si>
  <si>
    <t>call+_109</t>
  </si>
  <si>
    <t>call+_112</t>
  </si>
  <si>
    <t>call+_114</t>
  </si>
  <si>
    <t>call+_115</t>
  </si>
  <si>
    <t>call+_116</t>
  </si>
  <si>
    <t>call+_117</t>
  </si>
  <si>
    <t>call+_118</t>
  </si>
  <si>
    <t>call+_119</t>
  </si>
  <si>
    <t>call+_120</t>
  </si>
  <si>
    <t>call+_121</t>
  </si>
  <si>
    <t>call+_122</t>
  </si>
  <si>
    <t>call+_124</t>
  </si>
  <si>
    <t>call+_126</t>
  </si>
  <si>
    <t>call+_127</t>
  </si>
  <si>
    <t>call+_128</t>
  </si>
  <si>
    <t>call+_130</t>
  </si>
  <si>
    <t>call+_131</t>
  </si>
  <si>
    <t>call+_132</t>
  </si>
  <si>
    <t>call+_133</t>
  </si>
  <si>
    <t>call+_135</t>
  </si>
  <si>
    <t>call+_136</t>
  </si>
  <si>
    <t>call+_137</t>
  </si>
  <si>
    <t>call+_140</t>
  </si>
  <si>
    <t>call+_143</t>
  </si>
  <si>
    <t>call+_144</t>
  </si>
  <si>
    <t>call+_150</t>
  </si>
  <si>
    <t>call+_151</t>
  </si>
  <si>
    <t>call+_153</t>
  </si>
  <si>
    <t>call+_154</t>
  </si>
  <si>
    <t>call+_159</t>
  </si>
  <si>
    <t>call+_162</t>
  </si>
  <si>
    <t>call+_163</t>
  </si>
  <si>
    <t>call+_167</t>
  </si>
  <si>
    <t>call+_176</t>
  </si>
  <si>
    <t>call+_188</t>
  </si>
  <si>
    <t>call+_197</t>
  </si>
  <si>
    <t>call+_200</t>
  </si>
  <si>
    <t>call+_204</t>
  </si>
  <si>
    <t>call+_207</t>
  </si>
  <si>
    <t>call+_214</t>
  </si>
  <si>
    <t>call+_216</t>
  </si>
  <si>
    <t>call+_217</t>
  </si>
  <si>
    <t>call+_218</t>
  </si>
  <si>
    <t>call+_225</t>
  </si>
  <si>
    <t>call+_226</t>
  </si>
  <si>
    <t>call+_241</t>
  </si>
  <si>
    <t>call+_243</t>
  </si>
  <si>
    <t>call+_247</t>
  </si>
  <si>
    <t>T map 군</t>
    <phoneticPr fontId="1" type="noConversion"/>
  </si>
  <si>
    <t>CP_085</t>
  </si>
  <si>
    <t>NUGU call / call+ Test Case</t>
    <phoneticPr fontId="1" type="noConversion"/>
  </si>
  <si>
    <t>P</t>
  </si>
  <si>
    <t>0. 약전계 Wi-Fi 연결 상태
1. 앱 실행
2. [확인]</t>
  </si>
  <si>
    <t>0. Wi-Fi Off + LTE Off
1. 앱 실행
2. [확인]</t>
  </si>
  <si>
    <t>2. (검색 진행 중) '디바이스 검색 중'상태 노출
(Only Android)</t>
  </si>
  <si>
    <t>T map for car
연동 확인</t>
  </si>
  <si>
    <t>NUGU App &gt; Smart Navi. T map 정보</t>
  </si>
  <si>
    <t>3-1. 'Device App version' 문구 나타나야 함
3-2. 'QA 용도로 사용되는 영역으로 Release 버전에서 노출되지 않습니다.' 문구 나타나야 함
(Only Android STG)</t>
  </si>
  <si>
    <t>1. 최근 인기 대화 영역</t>
  </si>
  <si>
    <t>1. default 전체 필터 노출
2. '전체, FLO, 멜론, 벅스, 오디오북' 리스트 노출</t>
  </si>
  <si>
    <t>1. 자주묻는 질문 리스트 노출
2. 메뉴 펼쳐짐</t>
  </si>
  <si>
    <t>4. 주소에 입력되며, 상세 주소 필드 활성화됨
Android - 상세주소 필드 활성화 O
iOS - 상세주소 필드 활성화 X</t>
  </si>
  <si>
    <t>2. 11번가 쇼핑 로그인 페이지 진입
3. 서비스 설정 - 11번가 - 11번가ID
STG - 일시적인 서비스 오류 (특정계정- 타계정으로 추가 확인할것)</t>
  </si>
  <si>
    <t>어학사전</t>
  </si>
  <si>
    <t>미지원이나 진입가능</t>
  </si>
  <si>
    <t>2. MDN 인증화면 노출 확인</t>
  </si>
  <si>
    <t>UP_188</t>
  </si>
  <si>
    <t>UP_189</t>
  </si>
  <si>
    <t>UP_191</t>
  </si>
  <si>
    <t>UP_193</t>
  </si>
  <si>
    <t>UP_194</t>
  </si>
  <si>
    <t>UP_195</t>
  </si>
  <si>
    <t>UP_196</t>
  </si>
  <si>
    <t>벅스</t>
  </si>
  <si>
    <t>0. 벅스 구매 이력 있음
1. 메뉴패널 &gt; [이용권] &gt; [구매내역]
2. [전체] &gt; [벅스]</t>
  </si>
  <si>
    <t>2. 벅스 구매 내역 컨텐츠 정보 노출
- 이용권 이미지 + 이용권명 + 프로모션 정보 + 서비스 ID
- 이용권 시작일 + 이용권 상태</t>
  </si>
  <si>
    <t>2-1. 인콜 수신 후 정상 통화 연결 확인</t>
  </si>
  <si>
    <t xml:space="preserve">   - </t>
    <phoneticPr fontId="10" type="noConversion"/>
  </si>
  <si>
    <t>Intro</t>
  </si>
  <si>
    <t>실행_010</t>
  </si>
  <si>
    <t>실행_021</t>
  </si>
  <si>
    <t>실행_022</t>
  </si>
  <si>
    <t>1. 네트워크 연결 실패 팝업 
2. 누구앱 재실행</t>
  </si>
  <si>
    <t>메뉴_038</t>
  </si>
  <si>
    <t>프로모션 종료 당일 &amp; 결제예정 시각 전에만 확인 가능</t>
  </si>
  <si>
    <t>4. '핫스팟 설정에 실패하였습니다. 디바이스의 네트워크 연결상태를 확인하고 다시 시도해주세요.' 팝업
AOS 확인 사항
IOS : 실패 팝업 미노출 (AIAPPQA-3841)</t>
  </si>
  <si>
    <t>메뉴_221</t>
  </si>
  <si>
    <t>3. OS별 동작
Android: 키패드 닫힘
iOS: 키패드 유지, 화면 스크롤</t>
  </si>
  <si>
    <t>0. SPK or B tv 연결
1. 메뉴패널 &gt; [설정] &gt; 사용자 설정
2. [환율 정보]</t>
  </si>
  <si>
    <t>0. NUGU mini 연결
1. 메뉴패널 &gt; [설정] &gt; [디바이스 설정]
2. [NU200_xxxxxx] &gt; 시리얼 넘버</t>
  </si>
  <si>
    <t>0. NUGU mini 연결
1. 메뉴패널 &gt; [설정] &gt; [디바이스 설정]
2. [NU200_xxxxxx] &gt; 버전 정보</t>
  </si>
  <si>
    <t>로봇컨트롤</t>
  </si>
  <si>
    <t>CP_022</t>
  </si>
  <si>
    <t>CP_025</t>
  </si>
  <si>
    <t>셀럽 알람</t>
  </si>
  <si>
    <t>Android Q</t>
  </si>
  <si>
    <t>CP_053</t>
  </si>
  <si>
    <t>CP_054</t>
  </si>
  <si>
    <t>CP_060</t>
  </si>
  <si>
    <t>CP_068</t>
  </si>
  <si>
    <t>CP_082</t>
  </si>
  <si>
    <t>call+_18</t>
  </si>
  <si>
    <t>call+_89</t>
  </si>
  <si>
    <t>call+_90</t>
  </si>
  <si>
    <t>call+_134</t>
  </si>
  <si>
    <t>call+_196</t>
  </si>
  <si>
    <t>call+_230</t>
  </si>
  <si>
    <t>Android Q OS 미만</t>
  </si>
  <si>
    <t>call+_240</t>
  </si>
  <si>
    <t>call+_246</t>
  </si>
  <si>
    <t>6.9.3 연락처 상세</t>
  </si>
  <si>
    <t>UP_2</t>
  </si>
  <si>
    <t>UP_5</t>
  </si>
  <si>
    <t>UP_13</t>
  </si>
  <si>
    <t>UP_16</t>
  </si>
  <si>
    <t>UP_18</t>
  </si>
  <si>
    <t>UP_19</t>
  </si>
  <si>
    <t>UP_21</t>
  </si>
  <si>
    <t>UP_22</t>
  </si>
  <si>
    <t>UP_26</t>
  </si>
  <si>
    <t>UP_27</t>
  </si>
  <si>
    <t>UP_28</t>
  </si>
  <si>
    <t>UP_39</t>
  </si>
  <si>
    <t>UP_42</t>
  </si>
  <si>
    <t>UP_51</t>
  </si>
  <si>
    <t>UP_52</t>
  </si>
  <si>
    <t>UP_55</t>
  </si>
  <si>
    <t>UP_57</t>
  </si>
  <si>
    <t>UP_63</t>
  </si>
  <si>
    <t>UP_64</t>
  </si>
  <si>
    <t>UP_69</t>
  </si>
  <si>
    <t>3. 구매 이용권 상세 페이지로 이동</t>
  </si>
  <si>
    <t>UP_83</t>
  </si>
  <si>
    <t>UP_89</t>
  </si>
  <si>
    <t>UP_91</t>
  </si>
  <si>
    <t>UP_93</t>
  </si>
  <si>
    <t>UP_122</t>
  </si>
  <si>
    <t>UP_126</t>
  </si>
  <si>
    <t>UP_140</t>
  </si>
  <si>
    <t>UP_141</t>
  </si>
  <si>
    <t>UP_149</t>
  </si>
  <si>
    <t>UP_180</t>
  </si>
  <si>
    <t>UP_186</t>
  </si>
  <si>
    <t>UP_187</t>
  </si>
  <si>
    <t>UP_190</t>
  </si>
  <si>
    <t>UP_192</t>
  </si>
  <si>
    <t>UP_197</t>
  </si>
  <si>
    <t>UP_198</t>
  </si>
  <si>
    <t>UP_199</t>
  </si>
  <si>
    <t>UP_200</t>
  </si>
  <si>
    <t>UP_201</t>
  </si>
  <si>
    <t>UP_202</t>
  </si>
  <si>
    <t>UP_203</t>
  </si>
  <si>
    <t>UP_204</t>
  </si>
  <si>
    <t>UP_205</t>
  </si>
  <si>
    <t>UP_206</t>
  </si>
  <si>
    <t>UP_207</t>
  </si>
  <si>
    <t>UP_208</t>
  </si>
  <si>
    <t>UP_209</t>
  </si>
  <si>
    <t>0. 벅스 구매 이력 있음
(메뉴 패널 &gt; 이용권 &gt; 이용중인 NUGU 이용권)
1. 멜론 &gt; [이용권] &gt; [구매내역]
2. 구매 이용권 클릭</t>
  </si>
  <si>
    <t>call+_129</t>
    <phoneticPr fontId="1" type="noConversion"/>
  </si>
  <si>
    <t>call+_186</t>
    <phoneticPr fontId="1" type="noConversion"/>
  </si>
  <si>
    <t>call+_172</t>
    <phoneticPr fontId="1" type="noConversion"/>
  </si>
  <si>
    <t>call+_251</t>
    <phoneticPr fontId="1" type="noConversion"/>
  </si>
  <si>
    <t>Next_MileStone</t>
    <phoneticPr fontId="10" type="noConversion"/>
  </si>
  <si>
    <t>Android 모델</t>
    <phoneticPr fontId="1" type="noConversion"/>
  </si>
  <si>
    <t>Android 모델</t>
    <phoneticPr fontId="1" type="noConversion"/>
  </si>
  <si>
    <t>IOS 모델</t>
    <phoneticPr fontId="1" type="noConversion"/>
  </si>
  <si>
    <t>마켓 배포 후 확인 가능</t>
    <phoneticPr fontId="1" type="noConversion"/>
  </si>
  <si>
    <t>홈_004</t>
  </si>
  <si>
    <t>홈_014</t>
  </si>
  <si>
    <t>홈_025</t>
  </si>
  <si>
    <t>홈_027</t>
  </si>
  <si>
    <t>홈_034</t>
  </si>
  <si>
    <t>홈_036</t>
  </si>
  <si>
    <t>홈_069</t>
  </si>
  <si>
    <t>홈_109</t>
  </si>
  <si>
    <t>홈_110</t>
  </si>
  <si>
    <t>홈_111</t>
  </si>
  <si>
    <t>홈_116</t>
  </si>
  <si>
    <t>홈_118</t>
  </si>
  <si>
    <t>홈_121</t>
  </si>
  <si>
    <t>홈_126</t>
  </si>
  <si>
    <t xml:space="preserve">Refactoring (iOS) </t>
    <phoneticPr fontId="1" type="noConversion"/>
  </si>
  <si>
    <t>NUGUMOBILE-1123</t>
    <phoneticPr fontId="1" type="noConversion"/>
  </si>
  <si>
    <t>[iOS] 설정 화면 Refactoring</t>
    <phoneticPr fontId="1" type="noConversion"/>
  </si>
  <si>
    <t xml:space="preserve">Refactoring - 설정 (AOS) </t>
    <phoneticPr fontId="1" type="noConversion"/>
  </si>
  <si>
    <t>&lt; 리펙토링 메뉴 &gt;</t>
    <phoneticPr fontId="1" type="noConversion"/>
  </si>
  <si>
    <t>2. 구매 FLOW 진행
STG - 멜론 : 특정 계정으로만 이용권 구매 가능
검증 시작 시 요청</t>
    <phoneticPr fontId="1" type="noConversion"/>
  </si>
  <si>
    <t>1. 메뉴패널 &gt; 설정 &gt; [고객센터] &gt; [디바이스 사용 설명서]
2. B tv (AI 2)</t>
    <phoneticPr fontId="1" type="noConversion"/>
  </si>
  <si>
    <t>2. B tv (AI 2) 매뉴얼 웹페이지 or PDF 파일 랜딩</t>
    <phoneticPr fontId="1" type="noConversion"/>
  </si>
  <si>
    <t>2. 디바이스 리스트 노출 (STG 는 리스트 상이)
- NUGU
- NUGU mini
- NUGU candle
- NUGU nemo
- T map
- JLR T map
- B tv x NUGU
- B tv (UHD)
- B tv (Smart)
- B tv (AI 2)
- NUGU CHIPS
- albert AI</t>
    <phoneticPr fontId="1" type="noConversion"/>
  </si>
  <si>
    <t>리팩토링 메뉴_1</t>
    <phoneticPr fontId="1" type="noConversion"/>
  </si>
  <si>
    <t>리팩토링 메뉴_2</t>
  </si>
  <si>
    <t>리팩토링 메뉴_3</t>
  </si>
  <si>
    <t>리팩토링 메뉴_4</t>
  </si>
  <si>
    <t>리팩토링 메뉴_6</t>
  </si>
  <si>
    <t>리팩토링 메뉴_7</t>
  </si>
  <si>
    <t>리팩토링 메뉴_8</t>
  </si>
  <si>
    <t>리팩토링 메뉴_9</t>
  </si>
  <si>
    <t>리팩토링 메뉴_10</t>
  </si>
  <si>
    <t>리팩토링 메뉴_12</t>
  </si>
  <si>
    <t>리팩토링 메뉴_13</t>
  </si>
  <si>
    <t>리팩토링 메뉴_14</t>
  </si>
  <si>
    <t>리팩토링 메뉴_15</t>
  </si>
  <si>
    <t>리팩토링 메뉴_16</t>
  </si>
  <si>
    <t>리팩토링 메뉴_17</t>
  </si>
  <si>
    <t>리팩토링 메뉴_18</t>
  </si>
  <si>
    <t>리팩토링 메뉴_19</t>
  </si>
  <si>
    <t>리팩토링 메뉴_20</t>
  </si>
  <si>
    <t>리팩토링 메뉴_21</t>
  </si>
  <si>
    <t>리팩토링 메뉴_22</t>
  </si>
  <si>
    <t>리팩토링 메뉴_23</t>
  </si>
  <si>
    <t>리팩토링 메뉴_24</t>
  </si>
  <si>
    <t>리팩토링 메뉴_25</t>
  </si>
  <si>
    <t>리팩토링 메뉴_26</t>
  </si>
  <si>
    <t>리팩토링 메뉴_27</t>
  </si>
  <si>
    <t>리팩토링 메뉴_28</t>
  </si>
  <si>
    <t>리팩토링 메뉴_29</t>
  </si>
  <si>
    <t>리팩토링 메뉴_30</t>
  </si>
  <si>
    <t>리팩토링 메뉴_31</t>
  </si>
  <si>
    <t>리팩토링 메뉴_32</t>
  </si>
  <si>
    <t>리팩토링 메뉴_33</t>
  </si>
  <si>
    <t>리팩토링 메뉴_34</t>
  </si>
  <si>
    <t>리팩토링 메뉴_35</t>
  </si>
  <si>
    <t>리팩토링 메뉴_36</t>
  </si>
  <si>
    <t>리팩토링 메뉴_37</t>
  </si>
  <si>
    <t>리팩토링 메뉴_38</t>
  </si>
  <si>
    <t>리팩토링 메뉴_39</t>
  </si>
  <si>
    <t>리팩토링 메뉴_40</t>
  </si>
  <si>
    <t>리팩토링 메뉴_41</t>
  </si>
  <si>
    <t>리팩토링 메뉴_42</t>
  </si>
  <si>
    <t>리팩토링 메뉴_43</t>
  </si>
  <si>
    <t>리팩토링 메뉴_44</t>
  </si>
  <si>
    <t>리팩토링 메뉴_45</t>
  </si>
  <si>
    <t>리팩토링 메뉴_46</t>
  </si>
  <si>
    <t>리팩토링 메뉴_47</t>
  </si>
  <si>
    <t>리팩토링 메뉴_48</t>
  </si>
  <si>
    <t>리팩토링 메뉴_49</t>
  </si>
  <si>
    <t>리팩토링 메뉴_50</t>
  </si>
  <si>
    <t>리팩토링 메뉴_51</t>
  </si>
  <si>
    <t>리팩토링 메뉴_52</t>
  </si>
  <si>
    <t>리팩토링 메뉴_53</t>
  </si>
  <si>
    <t>리팩토링 메뉴_54</t>
  </si>
  <si>
    <t>리팩토링 메뉴_55</t>
  </si>
  <si>
    <t>리팩토링 메뉴_56</t>
  </si>
  <si>
    <t>리팩토링 메뉴_57</t>
  </si>
  <si>
    <t>리팩토링 메뉴_58</t>
  </si>
  <si>
    <t>리팩토링 메뉴_59</t>
  </si>
  <si>
    <t>리팩토링 메뉴_60</t>
  </si>
  <si>
    <t>리팩토링 메뉴_61</t>
  </si>
  <si>
    <t>리팩토링 메뉴_62</t>
  </si>
  <si>
    <t>리팩토링 메뉴_63</t>
  </si>
  <si>
    <t>리팩토링 메뉴_64</t>
  </si>
  <si>
    <t>리팩토링 메뉴_65</t>
  </si>
  <si>
    <t>리팩토링 메뉴_66</t>
  </si>
  <si>
    <t>리팩토링 메뉴_67</t>
  </si>
  <si>
    <t>리팩토링 메뉴_68</t>
  </si>
  <si>
    <t>리팩토링 메뉴_69</t>
  </si>
  <si>
    <t>리팩토링 메뉴_70</t>
  </si>
  <si>
    <t>리팩토링 메뉴_71</t>
  </si>
  <si>
    <t>리팩토링 메뉴_72</t>
  </si>
  <si>
    <t>리팩토링 메뉴_73</t>
  </si>
  <si>
    <t>리팩토링 메뉴_74</t>
  </si>
  <si>
    <t>리팩토링 메뉴_75</t>
  </si>
  <si>
    <t>리팩토링 메뉴_76</t>
  </si>
  <si>
    <t>리팩토링 메뉴_77</t>
  </si>
  <si>
    <t>리팩토링 메뉴_78</t>
  </si>
  <si>
    <t>리팩토링 메뉴_79</t>
  </si>
  <si>
    <t>리팩토링 메뉴_80</t>
  </si>
  <si>
    <t>리팩토링 메뉴_81</t>
  </si>
  <si>
    <t>리팩토링 메뉴_82</t>
  </si>
  <si>
    <t>리팩토링 메뉴_83</t>
  </si>
  <si>
    <t>리팩토링 메뉴_84</t>
  </si>
  <si>
    <t>리팩토링 메뉴_85</t>
  </si>
  <si>
    <t>리팩토링 메뉴_86</t>
  </si>
  <si>
    <t>리팩토링 메뉴_87</t>
  </si>
  <si>
    <t>리팩토링 메뉴_88</t>
  </si>
  <si>
    <t>리팩토링 메뉴_89</t>
  </si>
  <si>
    <t>리팩토링 메뉴_90</t>
  </si>
  <si>
    <t>리팩토링 메뉴_91</t>
  </si>
  <si>
    <t>리팩토링 메뉴_92</t>
  </si>
  <si>
    <t>리팩토링 메뉴_93</t>
  </si>
  <si>
    <t>리팩토링 메뉴_94</t>
  </si>
  <si>
    <t>리팩토링 메뉴_95</t>
  </si>
  <si>
    <t>리팩토링 메뉴_96</t>
  </si>
  <si>
    <t>리팩토링 메뉴_97</t>
  </si>
  <si>
    <t>리팩토링 메뉴_98</t>
  </si>
  <si>
    <t>리팩토링 메뉴_99</t>
  </si>
  <si>
    <t>리팩토링 메뉴_100</t>
  </si>
  <si>
    <t>리팩토링 메뉴_101</t>
  </si>
  <si>
    <t>리팩토링 메뉴_103</t>
  </si>
  <si>
    <t>리팩토링 메뉴_104</t>
  </si>
  <si>
    <t>리팩토링 메뉴_107</t>
  </si>
  <si>
    <t>리팩토링 메뉴_108</t>
  </si>
  <si>
    <t>리팩토링 메뉴_109</t>
  </si>
  <si>
    <t>리팩토링 메뉴_110</t>
  </si>
  <si>
    <t>리팩토링 메뉴_111</t>
  </si>
  <si>
    <t>리팩토링 메뉴_112</t>
  </si>
  <si>
    <t>리팩토링 메뉴_113</t>
  </si>
  <si>
    <t>리팩토링 메뉴_114</t>
  </si>
  <si>
    <t>리팩토링 메뉴_115</t>
  </si>
  <si>
    <t>리팩토링 메뉴_116</t>
  </si>
  <si>
    <t>리팩토링 메뉴_117</t>
  </si>
  <si>
    <t>리팩토링 메뉴_118</t>
  </si>
  <si>
    <t>리팩토링 메뉴_119</t>
  </si>
  <si>
    <t>리팩토링 메뉴_120</t>
  </si>
  <si>
    <t>리팩토링 메뉴_121</t>
  </si>
  <si>
    <t>리팩토링 메뉴_122</t>
  </si>
  <si>
    <t>리팩토링 메뉴_123</t>
  </si>
  <si>
    <t>리팩토링 메뉴_124</t>
  </si>
  <si>
    <t>리팩토링 메뉴_125</t>
  </si>
  <si>
    <t>리팩토링 메뉴_126</t>
  </si>
  <si>
    <t>리팩토링 메뉴_127</t>
  </si>
  <si>
    <t>리팩토링 메뉴_128</t>
  </si>
  <si>
    <t>리팩토링 메뉴_129</t>
  </si>
  <si>
    <t>리팩토링 메뉴_130</t>
  </si>
  <si>
    <t>리팩토링 메뉴_131</t>
  </si>
  <si>
    <t>리팩토링 메뉴_132</t>
  </si>
  <si>
    <t>리팩토링 메뉴_133</t>
  </si>
  <si>
    <t>리팩토링 메뉴_134</t>
  </si>
  <si>
    <t>리팩토링 메뉴_135</t>
  </si>
  <si>
    <t>리팩토링 메뉴_136</t>
  </si>
  <si>
    <t>리팩토링 메뉴_137</t>
  </si>
  <si>
    <t>리팩토링 메뉴_138</t>
  </si>
  <si>
    <t>리팩토링 메뉴_139</t>
  </si>
  <si>
    <t>리팩토링 메뉴_140</t>
  </si>
  <si>
    <t>리팩토링 메뉴_141</t>
  </si>
  <si>
    <t>리팩토링 메뉴_142</t>
  </si>
  <si>
    <t>리팩토링 메뉴_143</t>
  </si>
  <si>
    <t>리팩토링 메뉴_144</t>
  </si>
  <si>
    <t>리팩토링 메뉴_145</t>
  </si>
  <si>
    <t>리팩토링 메뉴_146</t>
  </si>
  <si>
    <t>리팩토링 메뉴_147</t>
  </si>
  <si>
    <t>리팩토링 메뉴_148</t>
  </si>
  <si>
    <t>리팩토링 메뉴_149</t>
  </si>
  <si>
    <t>리팩토링 메뉴_150</t>
  </si>
  <si>
    <t>리팩토링 메뉴_151</t>
  </si>
  <si>
    <t>리팩토링 메뉴_152</t>
  </si>
  <si>
    <t>리팩토링 메뉴_153</t>
  </si>
  <si>
    <t>리팩토링 메뉴_154</t>
  </si>
  <si>
    <t>리팩토링 메뉴_155</t>
  </si>
  <si>
    <t>리팩토링 메뉴_156</t>
  </si>
  <si>
    <t>리팩토링 메뉴_157</t>
  </si>
  <si>
    <t>리팩토링 메뉴_158</t>
  </si>
  <si>
    <t>리팩토링 메뉴_159</t>
  </si>
  <si>
    <t>리팩토링 메뉴_160</t>
  </si>
  <si>
    <t>리팩토링 메뉴_161</t>
  </si>
  <si>
    <t>리팩토링 메뉴_162</t>
  </si>
  <si>
    <t>리팩토링 메뉴_163</t>
  </si>
  <si>
    <t>리팩토링 메뉴_164</t>
  </si>
  <si>
    <t>리팩토링 메뉴_165</t>
  </si>
  <si>
    <t>리팩토링 메뉴_166</t>
  </si>
  <si>
    <t>리팩토링 메뉴_167</t>
  </si>
  <si>
    <t>리팩토링 메뉴_168</t>
  </si>
  <si>
    <t>리팩토링 메뉴_169</t>
  </si>
  <si>
    <t>리팩토링 메뉴_170</t>
  </si>
  <si>
    <t>리팩토링 메뉴_171</t>
  </si>
  <si>
    <t>리팩토링 메뉴_172</t>
  </si>
  <si>
    <t>리팩토링 메뉴_173</t>
  </si>
  <si>
    <t>리팩토링 메뉴_174</t>
  </si>
  <si>
    <t>리팩토링 메뉴_175</t>
  </si>
  <si>
    <t>리팩토링 메뉴_176</t>
  </si>
  <si>
    <t xml:space="preserve">Refactoring (iOS) </t>
    <phoneticPr fontId="1" type="noConversion"/>
  </si>
  <si>
    <t>[iOS] 길안내 Refactoring - NUGUMOBILE-1111</t>
    <phoneticPr fontId="1" type="noConversion"/>
  </si>
  <si>
    <t>[iOS] MY Qna 리팩토링 - NUGUMOBILE-1134</t>
    <phoneticPr fontId="1" type="noConversion"/>
  </si>
  <si>
    <t>[iOS] 라디오 서비스 리팩토링 - NUGUMOBILE-1137</t>
    <phoneticPr fontId="1" type="noConversion"/>
  </si>
  <si>
    <t>[iOS] [Android] 무드등 Refactoring- NUGUMOBILE-1145, NUGUMOBILE-1108</t>
    <phoneticPr fontId="1" type="noConversion"/>
  </si>
  <si>
    <t xml:space="preserve">Refactoring (iOS), Refactoring - 서비스 (AOS) </t>
    <phoneticPr fontId="1" type="noConversion"/>
  </si>
  <si>
    <t xml:space="preserve">Refactoring (iOS) </t>
    <phoneticPr fontId="1" type="noConversion"/>
  </si>
  <si>
    <t xml:space="preserve">Refactoring - 서비스 (AOS) </t>
    <phoneticPr fontId="1" type="noConversion"/>
  </si>
  <si>
    <t>[NUGU 3.2.0] 어학사전/NUGU백과/레시피 Refactoring</t>
    <phoneticPr fontId="1" type="noConversion"/>
  </si>
  <si>
    <t>[NUGU 3.2.0] SK스토아/CJ오쇼핑 Refactoring - NUGUMOBILE-</t>
    <phoneticPr fontId="1" type="noConversion"/>
  </si>
  <si>
    <t>리팩토링_1</t>
    <phoneticPr fontId="1" type="noConversion"/>
  </si>
  <si>
    <t>리팩토링_2</t>
  </si>
  <si>
    <t>리팩토링_4</t>
  </si>
  <si>
    <t>리팩토링_5</t>
  </si>
  <si>
    <t>리팩토링_6</t>
  </si>
  <si>
    <t>리팩토링_7</t>
  </si>
  <si>
    <t>리팩토링_8</t>
  </si>
  <si>
    <t>리팩토링_9</t>
  </si>
  <si>
    <t>리팩토링_10</t>
  </si>
  <si>
    <t>리팩토링_11</t>
  </si>
  <si>
    <t>리팩토링_12</t>
  </si>
  <si>
    <t>리팩토링_13</t>
  </si>
  <si>
    <t>리팩토링_14</t>
  </si>
  <si>
    <t>리팩토링_15</t>
  </si>
  <si>
    <t>리팩토링_17</t>
  </si>
  <si>
    <t>리팩토링_19</t>
  </si>
  <si>
    <t>리팩토링_20</t>
  </si>
  <si>
    <t>리팩토링_21</t>
  </si>
  <si>
    <t>리팩토링_22</t>
  </si>
  <si>
    <t>리팩토링_23</t>
  </si>
  <si>
    <t>리팩토링_24</t>
  </si>
  <si>
    <t>리팩토링_25</t>
  </si>
  <si>
    <t>리팩토링_26</t>
  </si>
  <si>
    <t>리팩토링_27</t>
  </si>
  <si>
    <t>리팩토링_28</t>
  </si>
  <si>
    <t>리팩토링_29</t>
  </si>
  <si>
    <t>리팩토링_32</t>
  </si>
  <si>
    <t>리팩토링_33</t>
  </si>
  <si>
    <t>Refactoring - NUGU call (AOS)</t>
    <phoneticPr fontId="1" type="noConversion"/>
  </si>
  <si>
    <t>NUGUMOBILE-1055
NUGUMOBILE-1081
NUGUMOBILE-1082
NUGUMOBILE-1084
NUGUMOBILE-1085</t>
  </si>
  <si>
    <t>NUGUMOBILE-1066
NUGUMOBILE-1067
NUGUMOBILE-1068
NUGUMOBILE-1065
NUGUMOBILE-1132</t>
    <phoneticPr fontId="1" type="noConversion"/>
  </si>
  <si>
    <t>[Android] 설정 Refactoring - 디바이스 설정
[Android] 설정 Refactoring - 이용약관
[Android] 설정 Refactoring - 사용자 설정
[Android] 설정 Refactoring - 배송지 설정
[Android] 이용권 Refactoring</t>
    <phoneticPr fontId="1" type="noConversion"/>
  </si>
  <si>
    <t>리팩토링_34</t>
  </si>
  <si>
    <t>리팩토링_35</t>
  </si>
  <si>
    <t>리팩토링_36</t>
  </si>
  <si>
    <t>리팩토링_37</t>
  </si>
  <si>
    <t>리팩토링_38</t>
  </si>
  <si>
    <t>리팩토링_39</t>
  </si>
  <si>
    <t>리팩토링_40</t>
  </si>
  <si>
    <t>리팩토링_41</t>
  </si>
  <si>
    <t>리팩토링_42</t>
  </si>
  <si>
    <t>리팩토링_43</t>
  </si>
  <si>
    <t>리팩토링_44</t>
  </si>
  <si>
    <t>리팩토링_45</t>
  </si>
  <si>
    <t>리팩토링_46</t>
  </si>
  <si>
    <t>리팩토링_47</t>
  </si>
  <si>
    <t>리팩토링_49</t>
  </si>
  <si>
    <t>리팩토링_50</t>
  </si>
  <si>
    <t>리팩토링_51</t>
  </si>
  <si>
    <t>리팩토링_52</t>
  </si>
  <si>
    <t>리팩토링_53</t>
  </si>
  <si>
    <t>리팩토링_54</t>
  </si>
  <si>
    <t>리팩토링_55</t>
  </si>
  <si>
    <t>리팩토링_56</t>
  </si>
  <si>
    <t>리팩토링_58</t>
  </si>
  <si>
    <t>리팩토링_59</t>
  </si>
  <si>
    <t>시각 접근성 대응 (AOS)</t>
    <phoneticPr fontId="1" type="noConversion"/>
  </si>
  <si>
    <t>디바이스 컨트롤러 등 신규 화면 시각 접근성 대응 - NUGUMOBILE-1104</t>
    <phoneticPr fontId="1" type="noConversion"/>
  </si>
  <si>
    <t>Android</t>
    <phoneticPr fontId="1" type="noConversion"/>
  </si>
  <si>
    <t xml:space="preserve">iOS </t>
    <phoneticPr fontId="1" type="noConversion"/>
  </si>
  <si>
    <t>시각 접근성 대응 (iOS)</t>
    <phoneticPr fontId="1" type="noConversion"/>
  </si>
  <si>
    <t>시각접근성 불편사항 개선 반영 (홈화면 및 인기대화 카드) NUGUMOBILE-1129</t>
    <phoneticPr fontId="1" type="noConversion"/>
  </si>
  <si>
    <t>웹뷰 시각 접근성 대응 (3월 정기배포)</t>
  </si>
  <si>
    <t>(웹뷰) 시각접근성 불편사항 개선 반영 (최신인기대화 상세화면) NUGUMOBILE-1130</t>
    <phoneticPr fontId="1" type="noConversion"/>
  </si>
  <si>
    <t>공통</t>
    <phoneticPr fontId="1" type="noConversion"/>
  </si>
  <si>
    <t xml:space="preserve">iOS </t>
    <phoneticPr fontId="1" type="noConversion"/>
  </si>
  <si>
    <t>리팩토링 Pre-QA</t>
    <phoneticPr fontId="10" type="noConversion"/>
  </si>
  <si>
    <t>리팩토링</t>
    <phoneticPr fontId="1" type="noConversion"/>
  </si>
  <si>
    <t>리팩토링-메뉴</t>
    <phoneticPr fontId="1" type="noConversion"/>
  </si>
  <si>
    <t>리팩토링-Call</t>
    <phoneticPr fontId="1" type="noConversion"/>
  </si>
  <si>
    <t>3.2.0 업데이트</t>
    <phoneticPr fontId="10" type="noConversion"/>
  </si>
  <si>
    <t>길안내 - UID P.18
권한 OFF</t>
    <phoneticPr fontId="1" type="noConversion"/>
  </si>
  <si>
    <t>길안내 - UID P.149
약관 해제</t>
    <phoneticPr fontId="1" type="noConversion"/>
  </si>
  <si>
    <t>길안내 - UID P.199, P.217
미지원 POC</t>
    <phoneticPr fontId="1" type="noConversion"/>
  </si>
  <si>
    <t>길안내 - UID P.217
디바이스 미연결</t>
    <phoneticPr fontId="1" type="noConversion"/>
  </si>
  <si>
    <t>My Q&amp;A - 수정
질문</t>
    <phoneticPr fontId="1" type="noConversion"/>
  </si>
  <si>
    <t>My Q&amp;A - 수정
답변</t>
    <phoneticPr fontId="1" type="noConversion"/>
  </si>
  <si>
    <t>길안내 - 동작 확인</t>
    <phoneticPr fontId="1" type="noConversion"/>
  </si>
  <si>
    <t>My Q&amp;A - 동작 확인</t>
    <phoneticPr fontId="1" type="noConversion"/>
  </si>
  <si>
    <t xml:space="preserve">라디오 - 즐겨찾기 추가, 해제
</t>
    <phoneticPr fontId="1" type="noConversion"/>
  </si>
  <si>
    <t>라디오 - 동작 확인
미디어 플레이어</t>
    <phoneticPr fontId="1" type="noConversion"/>
  </si>
  <si>
    <t>라디오 - 동작 확인</t>
    <phoneticPr fontId="1" type="noConversion"/>
  </si>
  <si>
    <t>무드등 - 동작 확인</t>
    <phoneticPr fontId="1" type="noConversion"/>
  </si>
  <si>
    <t>무드등 - UID P.222
디바이스 미연결</t>
    <phoneticPr fontId="1" type="noConversion"/>
  </si>
  <si>
    <t>무드등 (NU300) - UID P.230</t>
    <phoneticPr fontId="1" type="noConversion"/>
  </si>
  <si>
    <t>무드등 (NU300) - UID P.231</t>
    <phoneticPr fontId="1" type="noConversion"/>
  </si>
  <si>
    <t>1. 메뉴패널 &gt; [설정] 
2. [&lt;]</t>
    <phoneticPr fontId="1" type="noConversion"/>
  </si>
  <si>
    <t>1. 사용자 설정 페이지 이동
2. 이전화면 이동</t>
    <phoneticPr fontId="1" type="noConversion"/>
  </si>
  <si>
    <t>1. 설정 페이지 이동
사용자 설정
디바이스 설정
앱 설정
고객센터
2. 이전화면 이동</t>
    <phoneticPr fontId="1" type="noConversion"/>
  </si>
  <si>
    <t>설정</t>
    <phoneticPr fontId="1" type="noConversion"/>
  </si>
  <si>
    <t>상</t>
    <phoneticPr fontId="1" type="noConversion"/>
  </si>
  <si>
    <t>0. FLO  무제한 30일권 이용중
1. 메뉴패널 &gt; [이용권]</t>
  </si>
  <si>
    <t>1. 이용중인 NUGU 이용권 정보 최대 3개 노출
- FLO  무제한 30일권</t>
  </si>
  <si>
    <t>1. 메뉴패널 &gt; [이용권] &gt; [FLO ]
2. 이용권 선택</t>
  </si>
  <si>
    <t>1. 메뉴패널 &gt; [이용권] &gt; [FLO ]
2. 이용권 선택 &gt; [&lt;]</t>
  </si>
  <si>
    <t>0. FLO  구매 이력 있음
1. 메뉴패널 &gt; [이용권] &gt; [구매내역]
2. [전체] &gt; [FLO ]</t>
  </si>
  <si>
    <t>2. FLO  구매 내역 컨텐츠 정보 노출
- 이용권 이미지 + 이용권명 + 프로모션 정보 + 서비스 ID
- 이용권 시작일 + 이용권 상태</t>
  </si>
  <si>
    <t>0. FLO  구매 이력 있음
1. FLO  &gt; [이용권] &gt; [구매내역]
2. 단일 상품_구매 이용권 클릭</t>
  </si>
  <si>
    <t>0. FLO  서비스 설정 전
1. 메뉴패널 &gt; [설정] &gt; [사용자 설정]
2. FLO  - [설정해주세요]
3. FLO  로그인</t>
  </si>
  <si>
    <t>2-1. (약관 동의 상태) FLO  서비스 로그인 페이지 진입
2-2. (약관 철회/미동의) 약관 동의 화면으로 이동
3. 서비스 설정 - FLO  - 뮤메ID</t>
  </si>
  <si>
    <t>Android 확인 사항</t>
    <phoneticPr fontId="1" type="noConversion"/>
  </si>
  <si>
    <t>iOS 확인 사항</t>
    <phoneticPr fontId="1" type="noConversion"/>
  </si>
  <si>
    <t>공통</t>
    <phoneticPr fontId="1" type="noConversion"/>
  </si>
  <si>
    <t>SK스토아 - UID P.125
서비스 설정</t>
    <phoneticPr fontId="1" type="noConversion"/>
  </si>
  <si>
    <t>SK스토아 - UID P.315
디바이스 미연결</t>
    <phoneticPr fontId="1" type="noConversion"/>
  </si>
  <si>
    <t>SK스토아 - UID P.315
미지원 POC</t>
    <phoneticPr fontId="1" type="noConversion"/>
  </si>
  <si>
    <t>SK스토아 - 동작 확인</t>
    <phoneticPr fontId="1" type="noConversion"/>
  </si>
  <si>
    <t>CJ오쇼핑 - UID P.125
서비스 설정</t>
  </si>
  <si>
    <t>CJ오쇼핑 - 동작 확인</t>
  </si>
  <si>
    <t>CJ오쇼핑 - UID P.262
디바이스 미연결</t>
    <phoneticPr fontId="1" type="noConversion"/>
  </si>
  <si>
    <t>어학사전 - UID P.298
미지원 POC</t>
    <phoneticPr fontId="1" type="noConversion"/>
  </si>
  <si>
    <t>어학사전 - UID P.298
디바이스 미연결</t>
    <phoneticPr fontId="1" type="noConversion"/>
  </si>
  <si>
    <t>어학사전 - 동작확인</t>
    <phoneticPr fontId="1" type="noConversion"/>
  </si>
  <si>
    <t>NUGU백과 - UID P.298
디바이스 미연결</t>
  </si>
  <si>
    <t>NUGU백과 - 동작확인</t>
  </si>
  <si>
    <t>NUGU백과 - UID P.298
미지원 POC</t>
    <phoneticPr fontId="1" type="noConversion"/>
  </si>
  <si>
    <t>NUGU백과 - UID P.299
편집</t>
    <phoneticPr fontId="1" type="noConversion"/>
  </si>
  <si>
    <t>NUGU백과 - UID P.299</t>
    <phoneticPr fontId="1" type="noConversion"/>
  </si>
  <si>
    <t>어학사전 - UID P.298
편집</t>
    <phoneticPr fontId="1" type="noConversion"/>
  </si>
  <si>
    <t>어학사전 - UID P.298</t>
    <phoneticPr fontId="1" type="noConversion"/>
  </si>
  <si>
    <t>길안내 메인화면 - UID P.217</t>
    <phoneticPr fontId="1" type="noConversion"/>
  </si>
  <si>
    <t>길안내 메인화면 - UID P.217
위치약관</t>
    <phoneticPr fontId="1" type="noConversion"/>
  </si>
  <si>
    <t>출발지 설정 - UID P.218</t>
    <phoneticPr fontId="1" type="noConversion"/>
  </si>
  <si>
    <t>출발지 설정 - UID P.219
검색결과 없는 경우</t>
    <phoneticPr fontId="1" type="noConversion"/>
  </si>
  <si>
    <t>출발지 설정 - UID P.220
지도에서 찾기</t>
    <phoneticPr fontId="1" type="noConversion"/>
  </si>
  <si>
    <t>목적지 설정 - UID P.221</t>
    <phoneticPr fontId="1" type="noConversion"/>
  </si>
  <si>
    <t>목적지 설정 - UID P.221
지도에서 찾기</t>
    <phoneticPr fontId="1" type="noConversion"/>
  </si>
  <si>
    <t>My Q&amp;A - UID P.295</t>
    <phoneticPr fontId="1" type="noConversion"/>
  </si>
  <si>
    <t>My Q&amp;A - UID P.296
Q&amp;A 리스트</t>
    <phoneticPr fontId="1" type="noConversion"/>
  </si>
  <si>
    <t>My Q&amp;A - UID P.297
Q&amp;A 만들기</t>
    <phoneticPr fontId="1" type="noConversion"/>
  </si>
  <si>
    <t>My Q&amp;A - UID P.297
Q&amp;A 만들기 &gt; 답변 리스트</t>
    <phoneticPr fontId="1" type="noConversion"/>
  </si>
  <si>
    <t>My Q&amp;A - UID P.297
Q&amp;A 만들기 &gt; 답변 등록하기</t>
    <phoneticPr fontId="1" type="noConversion"/>
  </si>
  <si>
    <t>My Q&amp;A - UID P.199, P.295
미지원 POC</t>
    <phoneticPr fontId="1" type="noConversion"/>
  </si>
  <si>
    <t>My Q&amp;A - UID P.295
디바이스 미연결</t>
    <phoneticPr fontId="1" type="noConversion"/>
  </si>
  <si>
    <t>라디오 메인화면 - UID P.261</t>
    <phoneticPr fontId="1" type="noConversion"/>
  </si>
  <si>
    <t>라디오 메인화면 - UID P.261
채널 리스트</t>
    <phoneticPr fontId="1" type="noConversion"/>
  </si>
  <si>
    <t>라디오 - UID P.199, P.261
미지원 POC</t>
    <phoneticPr fontId="1" type="noConversion"/>
  </si>
  <si>
    <t>라디오 - UID P.261
디바이스 미연결</t>
    <phoneticPr fontId="1" type="noConversion"/>
  </si>
  <si>
    <t>무드등 (NU100, NU200) - UID P.222</t>
    <phoneticPr fontId="1" type="noConversion"/>
  </si>
  <si>
    <t>무드등 (NU100, NU200) - UID P.222
밝기, 컬러</t>
    <phoneticPr fontId="1" type="noConversion"/>
  </si>
  <si>
    <t>무드등 (NU100, NU200) - UID P.224
사용자 지정색</t>
    <phoneticPr fontId="1" type="noConversion"/>
  </si>
  <si>
    <t>무드등 (NU110) - UID P.225</t>
    <phoneticPr fontId="1" type="noConversion"/>
  </si>
  <si>
    <t>무드등 (NU110) - UID P.226
밝기, 컬러</t>
    <phoneticPr fontId="1" type="noConversion"/>
  </si>
  <si>
    <t>무드등 (NU110) - UID P.226
테마</t>
    <phoneticPr fontId="1" type="noConversion"/>
  </si>
  <si>
    <t>무드등 (NU110) - UID P.227
예약</t>
    <phoneticPr fontId="1" type="noConversion"/>
  </si>
  <si>
    <t>무드등 (NU110) - UID P.229
사용자 지정색</t>
    <phoneticPr fontId="1" type="noConversion"/>
  </si>
  <si>
    <t>무드등 (NU300) - UID P.230
밝기, 컬러</t>
    <phoneticPr fontId="1" type="noConversion"/>
  </si>
  <si>
    <t>무드등 - UID P.222
미지원 POC</t>
    <phoneticPr fontId="1" type="noConversion"/>
  </si>
  <si>
    <t>SK스토아 - UID P.315</t>
    <phoneticPr fontId="1" type="noConversion"/>
  </si>
  <si>
    <t>SK스토아 - UID P.316
계정연결 안내 문구</t>
    <phoneticPr fontId="1" type="noConversion"/>
  </si>
  <si>
    <t>SK스토아 - UID P.317
계정연결 1</t>
    <phoneticPr fontId="1" type="noConversion"/>
  </si>
  <si>
    <t>SK스토아 - UID P.317
계정연결 2</t>
    <phoneticPr fontId="1" type="noConversion"/>
  </si>
  <si>
    <t>SK스토아 - UID P.317
계정연결 3</t>
    <phoneticPr fontId="1" type="noConversion"/>
  </si>
  <si>
    <t>SK스토아 - UID P.318
이용약관</t>
    <phoneticPr fontId="1" type="noConversion"/>
  </si>
  <si>
    <t>SK스토아 - UID P.319
서비스설정</t>
    <phoneticPr fontId="1" type="noConversion"/>
  </si>
  <si>
    <t>SK스토아 - UID P.320
결제수단 설정</t>
    <phoneticPr fontId="1" type="noConversion"/>
  </si>
  <si>
    <t>SK스토아 - 배송지 설정</t>
    <phoneticPr fontId="1" type="noConversion"/>
  </si>
  <si>
    <t>SK스토아 - UID P.322
주문내역</t>
    <phoneticPr fontId="1" type="noConversion"/>
  </si>
  <si>
    <t>SK스토아 - UID P.322
주문내역 상세</t>
    <phoneticPr fontId="1" type="noConversion"/>
  </si>
  <si>
    <t>CJ오쇼핑 - UID P.264
계정연결 1</t>
    <phoneticPr fontId="1" type="noConversion"/>
  </si>
  <si>
    <t>CJ오쇼핑 - UID P.263
계정연결 안내 문구</t>
    <phoneticPr fontId="1" type="noConversion"/>
  </si>
  <si>
    <t>CJ오쇼핑 - UID P.264
계정연결 2</t>
    <phoneticPr fontId="1" type="noConversion"/>
  </si>
  <si>
    <t>CJ오쇼핑 - UID P.264
계정연결 3</t>
    <phoneticPr fontId="1" type="noConversion"/>
  </si>
  <si>
    <t>CJ오쇼핑 - UID P.265
서비스설정</t>
    <phoneticPr fontId="1" type="noConversion"/>
  </si>
  <si>
    <t>CJ오쇼핑 - UID P.266
이용약관</t>
    <phoneticPr fontId="1" type="noConversion"/>
  </si>
  <si>
    <t>CJ오쇼핑 - UID P.267
결제수단 설정</t>
    <phoneticPr fontId="1" type="noConversion"/>
  </si>
  <si>
    <t>CJ오쇼핑 - UID P.268
배송지 설정</t>
    <phoneticPr fontId="1" type="noConversion"/>
  </si>
  <si>
    <t>CJ오쇼핑 - UID P.270
주문내역</t>
    <phoneticPr fontId="1" type="noConversion"/>
  </si>
  <si>
    <t>CJ오쇼핑 - UID P.271
주문내역상세</t>
    <phoneticPr fontId="1" type="noConversion"/>
  </si>
  <si>
    <t>CJ오쇼핑 - UID P.262 , P.269</t>
    <phoneticPr fontId="1" type="noConversion"/>
  </si>
  <si>
    <t>CJ오쇼핑 - UID P.262
미지원 POC</t>
    <phoneticPr fontId="1" type="noConversion"/>
  </si>
  <si>
    <t>레시피 - 동작확인</t>
  </si>
  <si>
    <t>레시피 - UID P.332</t>
    <phoneticPr fontId="1" type="noConversion"/>
  </si>
  <si>
    <t>레시피 - UID P.332
편집</t>
    <phoneticPr fontId="1" type="noConversion"/>
  </si>
  <si>
    <t>레시피 - UID P.332
미지원 POC</t>
    <phoneticPr fontId="1" type="noConversion"/>
  </si>
  <si>
    <t>레시피 - UID P.332
디바이스 미연결</t>
    <phoneticPr fontId="1" type="noConversion"/>
  </si>
  <si>
    <t>[Android][NUGU call] 홈 &gt; T114 탭 테스트 코드 작성
[Android][NUGU call] Friend 상세 화면 테스트 코드 작성
[Android][NUGU call] Friend 상세 수정 화면 테스트 코드 작성
[Android][NUGU call] 설정 메인화면 테스트 코드 작성
[Android][NUGU call] 설정 &gt; 수신차단 연락처 목록 테스트 코드 작성</t>
    <phoneticPr fontId="1" type="noConversion"/>
  </si>
  <si>
    <t>1. 메뉴패널 &gt; [설정] &gt; [사용자 설정]
2. [T 아이디]</t>
    <phoneticPr fontId="1" type="noConversion"/>
  </si>
  <si>
    <t>2. T 아이디 회원정보 관리 페이지 이동</t>
    <phoneticPr fontId="1" type="noConversion"/>
  </si>
  <si>
    <t>0. 모든 POC 연결
1. 메뉴패널 &gt; [설정] &gt; [디바이스 설정]
2. 연결된 POC</t>
    <phoneticPr fontId="1" type="noConversion"/>
  </si>
  <si>
    <t>리팩토링_60</t>
  </si>
  <si>
    <t>리팩토링_61</t>
  </si>
  <si>
    <t>리팩토링_62</t>
  </si>
  <si>
    <t>리팩토링_63</t>
  </si>
  <si>
    <t>리팩토링_64</t>
  </si>
  <si>
    <t>리팩토링_65</t>
  </si>
  <si>
    <t>리팩토링_66</t>
  </si>
  <si>
    <t>리팩토링_67</t>
  </si>
  <si>
    <t>리팩토링_68</t>
  </si>
  <si>
    <t>리팩토링_69</t>
  </si>
  <si>
    <t>리팩토링_71</t>
  </si>
  <si>
    <t>리팩토링_72</t>
  </si>
  <si>
    <t>리팩토링_73</t>
  </si>
  <si>
    <t>리팩토링_74</t>
  </si>
  <si>
    <t>리팩토링_75</t>
  </si>
  <si>
    <t>리팩토링_76</t>
  </si>
  <si>
    <t>리팩토링_78</t>
  </si>
  <si>
    <t>리팩토링_79</t>
  </si>
  <si>
    <t>리팩토링_80</t>
  </si>
  <si>
    <t>리팩토링_81</t>
  </si>
  <si>
    <t>리팩토링_82</t>
  </si>
  <si>
    <t>리팩토링_83</t>
  </si>
  <si>
    <t>리팩토링_84</t>
  </si>
  <si>
    <t>리팩토링_85</t>
  </si>
  <si>
    <t>리팩토링_86</t>
  </si>
  <si>
    <t>리팩토링_87</t>
  </si>
  <si>
    <t>리팩토링_88</t>
  </si>
  <si>
    <t>리팩토링_89</t>
  </si>
  <si>
    <t>리팩토링_90</t>
  </si>
  <si>
    <t>리팩토링_91</t>
  </si>
  <si>
    <t>리팩토링_92</t>
  </si>
  <si>
    <t>리팩토링_94</t>
  </si>
  <si>
    <t>3. 멜론 이용권 리스트 노출
4. FLO  이용권 리스트 노출
5. 오디오북 이용권 리스트 노출
6. 벅스 이용권 리스트 노출</t>
    <phoneticPr fontId="1" type="noConversion"/>
  </si>
  <si>
    <t>1. 메뉴패널 &gt; [이용권]
2. 이용중인 NUGU 이용권
3. [멜론]
4. [&lt;] &gt; [FLO ]
5. [&lt;] &gt; [오디오북]
6. [&lt;] &gt; [벅스]</t>
    <phoneticPr fontId="1" type="noConversion"/>
  </si>
  <si>
    <t>0. T map, JLR T map 연결
1. 메뉴패널 &gt; [이용권] &gt; [오디오북], [멜론]</t>
    <phoneticPr fontId="1" type="noConversion"/>
  </si>
  <si>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FLO 로그인 &amp; 기 사용 이용권 없을 경우 : 쿠폰상품 이동</t>
    <phoneticPr fontId="1" type="noConversion"/>
  </si>
  <si>
    <t>2. '[멜론/FLO/벅스] 로그인을 하셔야 구매하실 수 있습니다.' 얼럿
3. 얼럿 닫힌 후, [멜론/FLO/벅스] 로그인 페이지 이동</t>
    <phoneticPr fontId="1" type="noConversion"/>
  </si>
  <si>
    <t>디바이스 미연결 구매 시도</t>
    <phoneticPr fontId="1" type="noConversion"/>
  </si>
  <si>
    <t>0. 연결된 계정 없음
1. 메뉴패널 &gt; [이용권] &gt; [멜론/FLO/벅스]
2. 이용권 선택 &gt; [구매하기]
3. [확인]</t>
    <phoneticPr fontId="1" type="noConversion"/>
  </si>
  <si>
    <t>중</t>
    <phoneticPr fontId="1" type="noConversion"/>
  </si>
  <si>
    <t>2. 상세페이지로 이동하지 않고 ‘디바이스 연결이 필 요합니다’ 토스트 팝업 노출</t>
    <phoneticPr fontId="1" type="noConversion"/>
  </si>
  <si>
    <t xml:space="preserve">0. 연결된 디바이스 없음
1. 메뉴패널 &gt; [이용권] &gt; [멜론/FLO/벅스]
2. 이용권 선택 </t>
    <phoneticPr fontId="1" type="noConversion"/>
  </si>
  <si>
    <t>벅스</t>
    <phoneticPr fontId="1" type="noConversion"/>
  </si>
  <si>
    <t>벅스 구매 이용권 상세</t>
    <phoneticPr fontId="1" type="noConversion"/>
  </si>
  <si>
    <t>2. '정기결제를 해지하시면 익월부터 서비스를 이용할 수 없습니다. 그래도 해지하시겠습니까?' [취소] [해지신청] 팝업 노출</t>
    <phoneticPr fontId="1" type="noConversion"/>
  </si>
  <si>
    <t>0. FLO/멜론/벅스/오디오북 구매 이력 있음
1. 메뉴패널 &gt; [이용권] &gt; [구매내역]
2. 정기결제 이용권 
3. [최근 결제 금액]</t>
  </si>
  <si>
    <t>0. FLO/멜론/벅스/오디오북 정기결제 이용중
1. 메뉴패널 &gt; [이용권] &gt; [구매내역]
2. FLO/멜론/벅스/오디오북 이용권 클릭 &gt; [정기결제 해지 신청]</t>
  </si>
  <si>
    <t>0. FLO/멜론/벅스/오디오북 정기결제 이용중
1. 메뉴패널 &gt; [이용권] &gt; [구매내역] &gt; FLO/멜론/벅스/오디오북 이용권 클릭
2. [정기결제 해지 신청] &gt; [해지신청]</t>
  </si>
  <si>
    <t>0. FLO/멜론/벅스/오디오북 정기결제 이용중
1. 메뉴패널 &gt; [이용권] &gt; [구매내역] &gt; FLO/멜론/벅스/오디오북 이용권 클릭
2. [정기결제 해지 신청] &gt; [확인]
3. [취소]</t>
  </si>
  <si>
    <t>0. FLO/멜론/벅스/오디오북 정기결제 이용중
1. 메뉴패널 &gt; [이용권] &gt; [구매내역] &gt; FLO/멜론/벅스/오디오북 이용권 클릭
2. [정기결제 해지 신청] &gt; [확인]
3. 단순변심 체크 &gt; [해지 신청]
4. [확인]</t>
  </si>
  <si>
    <t>0. 오디오북 프로모션 이용권 구매 이력 있음
1. 메뉴패널 &gt; [이용권] &gt; [구매내역]
2. 오디오북 이용권 클릭 &gt; [정기결제 해지 신청]</t>
    <phoneticPr fontId="1" type="noConversion"/>
  </si>
  <si>
    <t>화면구성 확인_x000D_
1. 타이틀 영역 :  [&lt;] 길안내_x000D_
[&lt;] 버튼 : 이전버튼, 선택 시 이전화면으로 복귀_x000D_
2. 서비스 발화문 리스트_x000D_
- 기능 안내 문구, 도메인 아이콘, 대표 발화문 노출_x000D_
- [+더보기] : 길안내 활용하기 화면 노출_x000D_
3. 출발지 정보_x000D_
- 출발지 설정 전 : '출발지를 설정해주세요.' , [목적지 추가하기] 버튼 비활성화 상태_x000D_
- 출발지 설정 후 : 설정된 주소가 노출 (지번, 말줄임 없이 전문 표시)_x000D_
4. 목적지 리스트_x000D_
- 목적지 없을 경우 : '등록된 목적지가 없습니다.' . [목적지 추가하기] 버튼 비활성화 상태_x000D_
- 목적지 있는 경우 : 목적지명, 목적지 주소, 선택 경로 옵션_x000D_
- 목적지 선택 : 목적지 설정 화면이동_x000D_
- 목적지 최대 개수 추가 : 23개까지 추가 가능, 추가 시도 시 '최대 23개까지 목적지 추가가 가능합니다.' 토스트 노출</t>
  </si>
  <si>
    <t>[NUGU 3.2.0][Android][iOS] 길안내 출발지 설정 전 문구 UID와 상이</t>
  </si>
  <si>
    <t>AIAPPQA-5070</t>
  </si>
  <si>
    <t>[NUGU 3.2.0][iOS] 길안내 약관 철회 시 설정된 출발지/목적지 정보 삭제되지 않는 현상</t>
  </si>
  <si>
    <t>AIAPPQA-5073</t>
  </si>
  <si>
    <t>출발지 화면구성 확인_x000D_
1. 타이틀 영역 : [&lt;] 출발지 설정_x000D_
[&lt;] 버튼 : 길안내 화면으로 복귀_x000D_
2. 출발지 설정 초기 화면 : 검색창, 지도, 현재 내 위치 _x000D_
- 검색창 : 선택 시 하단에 키패드 노출_x000D_
- 지도 : 전체 지도 화면 노출, 지도에서 찾기_x000D_
- 현재 위치 : 최종 저장된 출발지 주소 표시_x000D_
- 현 위치 아이콘 : 현재 위치 재설정 가능, 재 설정 시 단말의 현재 위치로 좌측 주소 정보 갱신_x000D_
3. 주소 입력 필드_x000D_
- 사용자가 입력한 단어 연관 검색결과 노출, 입력한 단어에 하이라이트 표시_x000D_
- 입력 중 키패드 이외의 영역 스크롤 시 키패드 닫힘_x000D_
4. 출발지 정보_x000D_
- 연관 검색어 결과에서 검색어 선택 시 관련된 POI 를 리스트로 표시_x000D_
- 리스트에서 목적지 선택 시 해당 POI가 지도영역에 표시, 라디오 버튼 선택 상태로 변경. [이 위치를 출발지로 선택] 버튼 활성화, 선택 시 길안내 메인화면으로 이동. 출발지 정보가 선택한 위치로 노출_x000D_
- [이 위치를 출발지로 선택] 시 기존 등록한 목적지와 동일한 경우 : '출발지와 등록된 목적지 정보가 동일합니다. 다시 확인해주세요.' 토스트 노출, 출발지 정보 저장되지 않음</t>
  </si>
  <si>
    <t>[NUGU 3.2.0][iOS] 길안내 출발지/목적지 검색 화면에서 일시적인 서비스 오류 팝업 노출되는 현상_x000D_
_x000D_
[NUGU 3.2.0][iOS] 길안내 약관 철회 상태 &gt; 출발지/목적지 선택 후 뒤로가기 시 약관 페이지 계속 노출되는 현상_x000D_
_x000D_
[NUGU 3.2.0][iOS][Android] 길안내 약관 철회 후 출발지, 목적지 추가 동작이 안되는 현상</t>
  </si>
  <si>
    <t>AIAPPQA-5069_x000D_
_x000D_
AIAPPQA-5093_x000D_
_x000D_
AIAPPQA-5090</t>
  </si>
  <si>
    <t>출발지 설정 검색결과 없는 경우_x000D_
- 검색결과 없는 경우 : '검색결과가 없습니다.' 문구 노출, 검색 중에는 문구 노출되지 않음._x000D_
- 검색어 입력 없이 검색 버튼 선택 : '검색어를 입력해주세요.' 토스트 노출</t>
  </si>
  <si>
    <t>AIAPPQA-5069_x000D_
_x000D_
AIAPPQA-5090</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</si>
  <si>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출발지로 선택] 선택 시 '길안내를 제공하지 않는 지역입니다.' [확인] 팝업 노출_x000D_
- [확인] 버튼 : 팝업 닫히고 화면 유지_x000D_
3. 하단 영역 : [이 위치를 출발지로 선택] 버튼 선택 시 지도에서 찾기 페이지 닫히고 길안내 메인화면에 출발지 정보 수정되어 노출</t>
  </si>
  <si>
    <t>목적지 화면구성 확인_x000D_
1. 타이틀 영역 : [&lt;] 목적지 설정_x000D_
[&lt;] 버튼 : 길안내 화면으로 복귀_x000D_
2. 목적지 설정 화면 : 검색창, 지도, 목적지명, 경로선택, [저장]_x000D_
- 검색창 : 선택 시 하단에 키패드 노출_x000D_
- 지도 : 전체 지도 화면 노출, 현재 위치 정보 노출_x000D_
- 목적지명 : iOS &gt;ActionSheet / Android &gt; OS 팝업 노출._x000D_
Default(Guide 문구): 목적지명을 선택하세요.  _x000D_
직장, 회사, 사무실, 거래처, 유치원, 어린이집, 학교, 학원, 백화점, 마트, 아울렛, 극 장, 병원, 부모님댁, 처가, 시댁, 본가, 친정, 골프장, 성당, 교회, 절, 지하철역 - API에서 내려주는 목적지명 노출 _x000D_
- 사용자가 이미 등록한 목적지명은 리스트에 노출하지 않음._x000D_
- 경로선택 : 경로 선택 action sheet 노출_x000D_
최적 경로, 최소 시간, 무료 도로, 최단 거리, 이륜차 도로우선(일반도로) _x000D_
3. 텍스트 검색 : 출발지 설정과 동일_x000D_
4. [저장] 버튼 : 목적지 설정 저장되고 길안내 메인 화면으로 이동_x000D_
- 목적지명을 선택하지 않은 경우 : 저장버튼 비활성화 상태_x000D_
- 길안내 메인 화면에 목적지 리스트에 추가됨 _x000D_
- 길안내 메인의 목적지 리스트에서 목적지를 탭하여 진입한 경우(이미 저장된 목적지 변경 시) 저장/삭제 버튼 노출, 목적지명은 변경 불가(목적지리스트노출X) _x000D_
- 변경된 정보가 없을 경우 [저장] 버튼 비활성화 상태.(삭제만 가능) _x000D_
- [삭제] 버튼 : '목적지를 삭제하시겠습니까?' [취소],[확인] 팝업 노출_x000D_
- [취소] : 팝업 창 사라지고 목적지 미삭제_x000D_
- [확인] : 팝업 창 사라지고 목적지 삭제, 길안내 메인화면에서 목적지 리스트에서 삭제됨</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</si>
  <si>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목적지로 선택] 선택 시 '길안내를 제공하지 않는 지역입니다.' [확인] 팝업 노출_x000D_
- [확인] 버튼 : 팝업 닫히고 화면 유지_x000D_
3. 하단 영역 : [이 위치를 목적지로 선택] 버튼 선택 시 지도에서 찾기 페이지 닫히고 목적지 설정 화면에 목적지 정보 수정되어 노출</t>
  </si>
  <si>
    <t>1. 위치 서비스 OFF 상태_x000D_
- 길안내 &gt; 내 위치 확인 시 팝업 노출_x000D_
'위치 서비스가 꺼져있습니다. 설정화면에서 위치 서비스를 켜주세요.' [취소] [설정하러 가기]_x000D_
[취소] : 팝업 사라지고 위치정보 미노출, 기존 위치 있을 경우 기존 위치로 노출. 재 진입 시 팝업 재 노출_x000D_
[설정하러 가기] : 위치 서비스 관련 설정 메뉴로 이동_x000D_
2. 위치 서비스 ON, 위치 권한 OFF 상태_x000D_
- 길안내 &gt; 내 위치 확인 시 팝업 노출_x000D_
'위치 접근 권한이 필요합니다. 설정에서 ‘NUGU’의 접근 권한을 허용해주세요..' [취소] [설정하러 가기]_x000D_
[취소] : 팝업 사라지고 위치정보 미노출, 기존 위치 있을 경우 기존 위치로 노출. 재 진입 시 팝업 재 노출_x000D_
[설정하러 가기] : NUGU 접근 허용 설정 메뉴로 이동</t>
  </si>
  <si>
    <t xml:space="preserve">1. 위치 서비스 이용약관 해제 시도_x000D_
설정 &gt; 앱 설정 &gt; 이용약관 &gt; 길안내 위치 서비스 이용약관 &gt; 동의 철회 시도 : '동의 철회 시 설정된 출발지와 목적지가 삭제되며, 더 이상 서비스를 이용하실 수 없습니다. 동의 철회 하시겠습니까?' [취소] [동의 철회]_x000D_
[취소] : 이용약관 동의 상태 유지_x000D_
[동의 철회] : 설정된 출발지 목적지 정보 삭제_x000D_
</t>
  </si>
  <si>
    <t>1. 미지원 POC에서 진입_x000D_
안내문구 : '현재 선택된 디바이스에서 사용할 수 없는 서비스입니다.' _x000D_
기능/동작 버튼 선택 : '현재 선택된 디바이스에서 사용할 수 없는 서비스입니다.' 토스트 노출</t>
  </si>
  <si>
    <t>1. 디바이스 미연결 상태에서 진입_x000D_
안내문구 : '디바이스 연결 이 필요합니다 &gt; ' 선택 시 디바이스 연결화면으로 이동 _x000D_
기능/동작 버튼 선택 : '서비스를 사용하시려면 디바이스 연결이 필요합니다.' 토스트 노출</t>
  </si>
  <si>
    <t>1. 미등록한 목적지명 발화하여 길안내 요청 : 누구앱에서 길안내 출발지, 목적지 추가 등록 안내 TTS 출력_x000D_
2. 등록한 목적지명 발화하여 길안내 요청 : 목적지까지 소요시간 안내 TTS 출력</t>
  </si>
  <si>
    <t>화면구성 확인_x000D_
1. 타이틀 영역 :  [&lt;] My Q&amp;A_x000D_
[&lt;] 버튼 : 이전버튼, 선택 시 이전화면으로 복귀_x000D_
2. 서비스 발화문 리스트_x000D_
- 기능 안내 문구, 도메인 아이콘, [Q&amp;A 만들기]_x000D_
- !이용안내_x000D_
- Q&amp;A 리스트_x000D_
3. 이용안내 화면_x000D_
이용 안내 [x]_x000D_
유의사항 문구 노출_x000D_
[x] 버튼 : My Q&amp;A 메인화면으로 복귀_x000D_
4. [Q&amp;A 만들기] _x000D_
- 이용약관 미동의 : 이용약관 화면 노출_x000D_
- 이용약관 동의 : Q&amp;A 만들기 화면으로 이동</t>
  </si>
  <si>
    <t xml:space="preserve">Q&amp;A 리스트 화면_x000D_
- 등록된 Q&amp;A 가 있을 경우 : !이용안내 오른쪽 편집아이콘,  [편집] 버튼 노출_x000D_
- 등록된 Q&amp;A 가 없을 경우 : !이용안내 만 노출_x000D_
- 질문, 등록된 답변 개수, on/off 토 버튼을 노출함- Q&amp;A는 최대 30개 생성가능 _x000D_
- 해당 Q&amp;A Tap 시 Q&amp;A 만들기 화면으로 이동하여 편집가능_x000D_
편집모드_x000D_
- Q&amp;A 만들기 버튼 비활성화 _x000D_
- Q&amp;A 리스트 tap 시, 수정 화면 진입하지 않음 _x000D_
- on/off 토 버튼 미노출 _x000D_
- 편집 모드 시 [전체삭제] 버튼 노출, [편집]버튼은 [완료] 버튼으로 변경됨_x000D_
- 리스트 좌측에 [-] (삭제대기)버튼 노출_x000D_
- [전체 삭제] 버튼 : 삭제 확인 팝업 노출_x000D_
 ‘Q&amp;A를 모두 삭제하시겠습니까?' [취소] [확인]_x000D_
[취소] : 팝업닫히고, 편집모드 유지 _x000D_
[확인] : 리스트 전체 삭제되고 Q&amp;A 리스트 없는 상태로 노출_x000D_
 - [-] (삭제대기)버튼 : 스와이프와 동일하게 해당 리스트 좌측으로 이동하며 삭제 버튼 노출. _x000D_
- 삭제 버튼 탭하면 리스트 삭제. _x000D_
- 삭제버튼 이외 역을 탭하면 삭제 대기상태 해제 - 편집모드 진입하지 않더라도 좌우 스와이프를 통해 삭제 버튼 노출. </t>
  </si>
  <si>
    <t>화면구성 확인_x000D_
1. 타이틀 영역 :  [&lt;] Q&amp;A 만들기_x000D_
[&lt;] 버튼 : 변경된 내용이 없을 경우 이전화면으로 복귀_x000D_
변경된 내용이 있을 경우 : '작성 중인 Q&amp;A가 있습니다. Q&amp;A 등록을 그만하시겠습니까?' [취소] [그만 하기] 팝업 노출_x000D_
- [취소] : Q&amp;A 만들기 화면 유지_x000D_
- [그만 하기] : 변경된 내용 저장되지 않고 이전화면으로 복귀_x000D_
2. 질문_x000D_
- 등록한 질문이 표시_x000D_
- 입력된 질문이 없는 경우 가이드 문구 노출 : 나만의 질문을 입력해주세요. (최대30자)_x000D_
- 질문은 최대 30자까지 입력 가능  _x000D_
- 입력필드 tap 시 텍스트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t>
  </si>
  <si>
    <t>3. 답변 등록하기_x000D_
- 답변 최대 갯수(30개) 모두 입력된 경우 [답변 추가하기] 버튼  비활성화 처리됨_x000D_
4. 답변 리스트 _x000D_
- 입력한 답변이 노출되고, 좌우 스와이프를 통해 삭제 버튼 노출. _x000D_
- 삭제 탭하면 해당 리스트 삭제_x000D_
- 삭제버튼 이외 역을 탭하면 삭제 대기상태 해제_x000D_
- 답변 tap : 답변 등록하기 페이지로 이동, 수정가능 _x000D_
- 답변이 여러개인 경우 답변 N(숫자) 으로 노출_x000D_
5. [저장] 버튼 _x000D_
- 질문과 답변 1개 이상 등록되어 있을 경우 활성화_x000D_
- [저장] tap : 내용 저장되고 My Q&amp;A 메인 화면으로 이동</t>
  </si>
  <si>
    <t>[NUGU 3.2.0][iOS] MY Q&amp;A 답변 30개인 상태 &gt; 답변 등록하기 버튼 비활성화 처리되지 않음</t>
  </si>
  <si>
    <t>AIAPPQA-5080</t>
  </si>
  <si>
    <t>타이틀 영역 : [&lt;] 답변 등록하기 _x000D_
[&lt;] 버튼 : 변경된 내용이 없을 경우 이전화면으로 복귀_x000D_
변경된 내용이 있을 경우 : '작성 중인 Q&amp;A가 있습니다. Q&amp;A 등록을 그만하시겠습니까?' [취소] [그만 하기] 팝업 노출_x000D_
- [취소] : 답변 등록하기 화면 유지_x000D_
- [그만 하기] : 변경된 내용 저장되지 않고 이전화면으로 복귀_x000D_
_x000D_
- 가이드 문구 : 듣고 싶은 답변을 입력해주세요. (최재 100자) 비속어, 욕설, 선정성 문구 등은 입력이 제한됩니다.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t>
  </si>
  <si>
    <t>기 등록한 My Q&amp;A 선택 &gt; My Q&amp;A 만들기 화면진입_x000D_
- 등록한 질문과 답변이 노출_x000D_
질문 영역_x000D_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있습니다._x000D_
_x000D_
- 질문 &amp; 답변 내용 미수정 : 저장 버튼 비활성화_x000D_
- 질문 &amp; 답변 내용 일부라도 수정 : 저장 버튼 활성화_x000D_
[&lt;]  버튼 Back 버튼 선택 시 '작성 중인 Q&amp;A가 있습니다. Q&amp;A 등록을 그만하시겠습니까?' [취소] [그만 하기] 팝업 노출_x000D_
팝업 동작은 기존과 동일_x000D_
- [저장] : 수정된 Q&amp;A 가 적용된 상태로  Q&amp;A 리스트 노출</t>
  </si>
  <si>
    <t>[NUGU 3.2.0][iOS] MY Q&amp;A 기 등록한 질문 동일하게 추가 시, 문구 노출이 UID와 상이</t>
  </si>
  <si>
    <t>AIAPPQA-5084</t>
  </si>
  <si>
    <t>기 등록한 My Q&amp;A 선택 &gt; My Q&amp;A 만들기 화면진입_x000D_
- 등록한 질문과 답변이 노출_x000D_
답변 영역_x000D_
- 기 등록된 답변 선택 &gt; 답변 등록하기 화면진입_x000D_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없습니다.'_x000D_
_x000D_
- 답변 내용 미수정 : 확인 버튼 비활성화_x000D_
- 답변 내용 일부라도 수정 : 확인 버튼 활성화_x000D_
[&lt;][x]  버튼 Back 버튼 선택 시 '작성 중인 Q&amp;A가 있습니다. Q&amp;A 등록을 그만하시겠습니까?' [취소] [그만 하기] 팝업 노출_x000D_
팝업 동작은 기존과 동일</t>
  </si>
  <si>
    <t>등록한 My Q&amp;A의 질문 발화 : 등록한 답변 TTS 출력_x000D_
답변 1개 : 해당 답변만 출력_x000D_
답변 2개 이상 : 답변 랜덤으로 출력</t>
  </si>
  <si>
    <t xml:space="preserve">라디오 메인화면 구성 확인_x000D_
1. 타이틀 영역 : [&lt;] 라디오_x000D_
[&lt;] 버튼 : 이전화면으로 복귀_x000D_
2. 서비스 발화문 리스트_x000D_
- 기능 안내 문구, 도메인 아이콘, 대표 발화문 노출_x000D_
- [+더보기] : 라디오 활용하기 화면 노출_x000D_
3. 전체 채널_x000D_
 - 별 아이콘 '좋아하는 채널을 즐겨찾기로 등록해보세요.' 노출_x000D_
- 즐겨찾기 등록된 라디오 채널이 없을 경우 : 전체 채널 리스트 ABC가나다 순으로 노출, 즐겨찾기 버튼 활성화 상태_x000D_
- 즐겨찾기 등록된 라디오 채널이 있을 경우 : 전체 채널 리스트 최상단으로 ABC가나다 순으로 노출_x000D_
4. 채널 리스트_x000D_
- 선택한 poc에서 미지원하는 채널일 경우 리스트 하단에 노출되며 재생버튼 딤 처리 _x000D_
- 즐겨찾기 버튼 Tap : 해당 채널이 리스트 최상단으로 이동하며, 즐겨찾기 실시간으로 반 (toggle버 튼)_x000D_
- 재생 버튼 : 선택 라디오 채널 재생, 재생 버튼이 일시정지로 바뀜_x000D_
5. 미지원 채널이 있는 poc 선택 시_x000D_
- 안내문구 표시 : $poc명에서는 이용 가능한 채널이 제한됩니다. - 이용불가한 즐겨찾기 채널은 상단에 노출하되, 채널명 우측에 “미지원” 표시하고 재생버튼 딤처리_x000D_
</t>
  </si>
  <si>
    <t>라디오 채널 리스트 확인_x000D_
SBS 파워 FM_x000D_
TBN 강원,경남,경북,경인,광주,대구,대전,부산,울산,전북,제주 교통방송_x000D_
TBS eFM_x000D_
TBS FM_x000D_
YTN News FM - Btv, Tmap 미지원 채널_x000D_
가톨릭평화방송 FM - Btv, Tmap 미지원 채널_x000D_
극동방송 FM_x000D_
Arirang FM_x000D_
BBS 불교방송 FM_x000D_
CBS 음악 FM_x000D_
CBS 표준 FM_x000D_
EBS FM_x000D_
EBS 외국어라디오_x000D_
KBS 1Radio_x000D_
KBS 2Radio_x000D_
KBS 3Radio_x000D_
KBS Classic FM_x000D_
KBS CoolFM_x000D_
KBS WORLD Radio_x000D_
KBS 한민족방송_x000D_
KFM 경기방송_x000D_
SBS 러브 FM</t>
  </si>
  <si>
    <t>즐겨찾기 채널 추가, 해제 동작 확인_x000D_
추가_x000D_
- 추가 : '선택된 채널이 즐겨찾기 리스트에 추가되었습니다.' 토스트 노출_x000D_
- 즐겨찾기 등록한 채널 없을 경우_x000D_
임의 1개 선택 : 채널 리스트 최상단으로 이동, 즐겨찾기 표시_x000D_
- 즐겨찾기 등록한 채널 있을 경우_x000D_
추가 : 기 추가된 채널명 비교하여 ABC가나다 순으로 리스트 노출_x000D_
_x000D_
해제_x000D_
- 해제 : '선택된 채널이 즐겨찾기 리스트에서 삭제되었습니다.' 토스트 노출_x000D_
- 해제 시 즐겨찾기 해제 표시, 해제한 채널은 기존 채널 리스트 순서로 노출_x000D_
- 즐겨찾기 전체 해제 시 기본 채널 리스트 순서로 노출</t>
  </si>
  <si>
    <t>1.미지원 POC에서 진입_x000D_
안내문구 : '현재 선택된 디바이스에서 사용할 수 없는 서비스입니다.' _x000D_
기능/동작 버튼 선택 : '현재 선택된 디바이스에서 사용할 수 없는 서비스입니다.' 토스트 노출</t>
  </si>
  <si>
    <t>1. 라디오 채널 버튼 선택_x000D_
- 재생시도 : 재생 &gt; 일시정지로 바뀌고 채널명 앞에 재생중 표시, 연결된 디바이스에서 라디오 채널 재생시작_x000D_
- 이어서 재생 시도 : 일시정지 &gt; 재생으로 바뀌고 연결된 디바이스에서 라디오 채널 재생_x000D_
_x000D_
2. 발화 &amp; 텍스트 명령 &amp; 바로실행 버튼_x000D_
- 이전 재생 이력 없을 경우 : SBS 파워 FM 라디오 재생 _x000D_
- 이전 재생 이력 있을 경우 : 이전 재생 채널 재생_x000D_
- 즐겨찾기한 채널 1개_x000D_
즐겨찾기한 라디오 재생 : 해당 채널 재생, _x000D_
이전,다음버튼/발화 시 '즐겨찾기한 채널이 1개임을 알리며 해당 채널 계속 재생_x000D_
- 해당 POC 미지원 채널 재생 발화 : 해당 채널 재생불가, 재생가능한 채널안내</t>
  </si>
  <si>
    <t>라디오 재생 중 미디어 플레이어 동작 확인_x000D_
- 누구앱 홈 화면 &gt; 하단 미디어 플레이어 노출_x000D_
- 디바이스 컨트롤러 하단 미디어 플레이어 노출_x000D_
_x000D_
미디어 플레이어 화면 구성_x000D_
- 라디오 로고, 채널명, 이전, 재생/일시정지, 다음 버튼_x000D_
- 이전, 재생/일시정지, 다음 버튼 선택 시 제어 확인_x000D_
- 라디오에서 맨 처음/맨 마지막 채널에서 이전/다음 선택시 Looping됨</t>
  </si>
  <si>
    <t xml:space="preserve">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[끄기] 버튼 :  '끄기' 만 가능_x000D_
- 밝기, 컬러 등 선택 시 현재 디바이스 이미지에 해당 밝기, 컬러등 적용_x000D_
4. 밝기 : 단계 바 노출_x000D_
5. 컬러 : 6종류 컬러, 사용자설정색_x000D_
흰색, 분홍색, 주황색, 노란색, 파란색, 보라색_x000D_
6. 컬러테라피 : 4종 노출_x000D_
편안한 색, 차분한 색, 달콤한 색, 명랑한 색_x000D_
7. 애니메이션 : 3종 노출_x000D_
무지개, 오로라, 모닥불_x000D_
</t>
  </si>
  <si>
    <t>[NUGU 3.2.0][iOS] NU100/NU200 무드등 애니메이션 사이키 노출되는 현상</t>
  </si>
  <si>
    <t>AIAPPQA-5088</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</si>
  <si>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무드등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3종_x000D_
- 애니메이션 버튼 Tap : 지정된 애니메이션/색상 설정_x000D_
- 애니메이션 설정 시에는 해당 애니메이션 이름을 디바이스 옆에 텍스트로 표시_x000D_
5. 디바이스 미등록 상태에서 메뉴 진입 : 디바이스 연결 안내 Pop-up 노출_x000D_
'현재 디바이스가 연결되어 있지 않습니다. 무드등 설정은 디바이스 연결 후 이용할 수 있습니다.' [확인] </t>
  </si>
  <si>
    <t>UID 수정 요청 건_x000D_
[NUGU 3.2.0][Android][iOS] 메뉴 &gt; 무드등에서 NU100, NU200의 동작이 UID와 상이</t>
  </si>
  <si>
    <t>AIAPPQA-5082</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</si>
  <si>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[확인/저장]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</si>
  <si>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(candle) 메인화면 구성 확인_x000D_
1. 타이틀 영역 : [&lt;] 무드등 (candle) 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노출_x000D_
5. 컬러 : 17종류 컬러, 사용자설정색_x000D_
_x000D_
6. 테마 : 7종 노출_x000D_
_x000D_
7. 예약 : 예약설정 페이지로 이동</t>
  </si>
  <si>
    <t xml:space="preserve">1. 밝기_x000D_
- 1~10까지 1단위로 설정_x000D_
- 점등 HISTORY 정보에 저장된 밝기 값으로 적용_x000D_
- HISTORY 정보 없으면 Default값 밝기 5로 적용 - Drag 시 1단위로 이동, 포인트에서 손 떼면 해당 밝기로 설정값 변경_x000D_
- 밝기가 0인 상태에서 Drag로 밝기 조절 시 무드등 ON 처리_x000D_
2. 컬러 17종+사용자설정_x000D_
- 총 17색 (기본 컬러 13종, 컬러테라피 4종) _x000D_
- 색상 Tap: 지정된 색상 설정함_x000D_
- 색상 설정 시에는 해당 색상 이름을 디바이스 옆에 텍스트로 표시_x000D_
- Off상태에서 색상 선택 시 무드등 ON 처리_x000D_
- 사용자 지정색 설정 : 지정색 설정 페이지로 이동_x000D_
</t>
  </si>
  <si>
    <t xml:space="preserve">1. 테마 7종_x000D_
- 테마 리스트 : 수유등/취침등/독서등/오로라/무지개/모닥불/사이키_x000D_
- 테마 선택 시 디바이스에 해당 테마 적용_x000D_
- 무드등 OFF 상태일 경우 ON하고 선택 테마 적용_x000D_
2. 예약_x000D_
- 예약 페이지 팝업 띄움. _x000D_
- 예약 설정 완료된 경우 설정된 값을 표시. _x000D_
- 표시 형식 :  오후 12:25, 매일반복 / 오후 12:25_x000D_
</t>
  </si>
  <si>
    <t>예약설정 화면 구성_x000D_
1. 타이틀 영역 : [&lt;] 예약설정_x000D_
[&lt;] : 이전화면으로 복귀_x000D_
Default : 예약 OFF_x000D_
2. 예약 _x000D_
- 예약 Toggle 로 On/OFF변경 _x000D_
- On으로 변경하면 예약메뉴 아래 하위메뉴(시간/반복 설정) 노출_x000D_
3. 예약설정 ON_x000D_
- 기존 설정 이력이 있는 경우 : History에 따라 저장된 시간/반복여부 표시, 시간 선택 영역은 닫힌 상태_x000D_
- 기존 설정 이력이 없는 경우 :  예약 OFF&gt; ON으로 변경한 시점의 시각 표시._x000D_
4. 시간_x000D_
- 시간영역을  탭하면 하단에 시간선택 UI표시._x000D_
5. 예약 반복 설정_x000D_
- [취소][&lt;]닫기 버튼 : 설정하던 값을 저장하지 않고 팝업 닫음. _x000D_
- [확인] 버튼 : 설정된 값을 저장하고 팝업 닫음.</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</si>
  <si>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</si>
  <si>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0,1,2,3 단계_x000D_
5. 컬러 : 6종류 컬러, 사용자설정색_x000D_
흰색, 분홍색, 주황색, 노란색, 파란색, 보라색_x000D_
6. 컬러테라피 : 4종 노출_x000D_
편안한 색, 차분한 색, 달콤한 색, 명랑한 색_x000D_
7. 애니메이션 : 4종 노출_x000D_
무지개, 오로라, 모닥불,싸이키</t>
  </si>
  <si>
    <t>NUGU 3.2.0][Android][iOS] NU300 &gt; 누구앱에서 무드등 작동 시, "NuguSPK이(가) 중지됨" 팝업 노출되는 현상</t>
  </si>
  <si>
    <t>AIAPPQA-5076</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</si>
  <si>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디바이스 전원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4종_x000D_
- 애니메이션 버튼 Tap : 지정된 애니메이션/색상 설정_x000D_
- 애니메이션 설정 시에는 해당 애니메이션 이름을 디바이스 옆에 텍스트로 표시_x000D_
- 무지개/오로라/모닥불/싸이키_x000D_
5. 디바이스 미등록 상태에서 메뉴 진입 : 디바이스 연결 안내 Pop-up 노출_x000D_
'현재 디바이스가 연결되어 있지 않습니다.  무드등 설정은 디바이스 연결 후 이용할 수 있습니다.' [확인] </t>
  </si>
  <si>
    <t>디바이스 전원 OFF 혹은 네트워크 상태에 문제가 있는 경우 : ‘디바이스 전원 혹은 네트워크 상태를 확인해주세요.’ 안내문구 노출</t>
  </si>
  <si>
    <t>[NUGU 3.2.0][iOS] 디바이스 미연결/미지원 POC &gt; 무드등/무드등(Candle) 색상 선택되는 현상</t>
  </si>
  <si>
    <t>AIAPPQA-5074</t>
  </si>
  <si>
    <t>1. 디바이스 미연결 상태에서 진입_x000D_
팝업 : '현재 디바이스가 연결되어 있지 않습니다. 무드등 설정은 디바이스 연결 후 이용할 수 있습니다.' [확인] 팝업 노출_x000D_
[확인] : 팝업만 사라지고 무드등 메인화면 유지_x000D_
안내문구 : '디바이스 연결 이 필요합니다 &gt; ' 선택 시 디바이스 연결화면으로 이동 _x000D_
기능/동작 버튼 선택 : '서비스를 사용하시려면 디바이스 연결이 필요합니다.' 토스트 노출</t>
  </si>
  <si>
    <t>1. 무드등 동작 확인_x000D_
디바이스 연결 &amp; 켜져 있을 경우_x000D_
- 밝기, 컬러, 테마 등 선택한 값에 따라 무드등 밝기, 색상 적용_x000D_
디바이스 전원 OFF _x000D_
- 선택한 값만 화면 노출./NUGU 디바이스가 네트워크에 연결되지 않아 업데이트에 실패했습니다._x000D_
_x000D_
2. 미디어 컨트롤러 &amp; 발화 &amp; 텍스트 명령 &amp; 바로실행 버튼_x000D_
- 이전설정 값이 없을 경우 : Default 값으로 무드등 켜짐 (흰색)_x000D_
- 이전설정 값이 있을 경우 : 이전 값으로 켜짐</t>
  </si>
  <si>
    <t>리펙토링-메뉴 시트에서 확인_x000D_
설정 메인, 앱 설정, 고객센터</t>
  </si>
  <si>
    <t>해당 시트 결과 확인</t>
  </si>
  <si>
    <t>리펙토링-메뉴 시트에서 확인_x000D_
디바이스 설정, 이용약관, 사용자설정, 배송지설정_x000D_
이용권</t>
  </si>
  <si>
    <t>화면구성 확인_x000D_
1. 타이틀 영역 :  [&lt;] SK스토아_x000D_
[&lt;] 버튼 : 이전버튼, 선택 시 이전화면으로 복귀_x000D_
2. 계정연결 영역_x000D_
- 계정연결 안내문구, 도메인 아이콘, 대표 발화문 노출_x000D_
- [+더보기] : SK스토아 활용하기 화면 노출_x000D_
3. 지금 방송중인 상품 노출_x000D_
- 지금 방송중인 상품이 없을 경우 : '지금 방송중인 상품이 없습니다.' 문구 노출_x000D_
- 상품이 있을 경우: 상품 이미지, 상품명, 금액 정보 노출_x000D_
4. 계정연결 상태에 따른 안내 문구_x000D_
- 로그인 유도 문구 _x000D_
- 로그인 시 &gt; 배송지 정보 등록 &gt; 간편 결제 정보 순으로 안내_x000D_
- 계정 연결 후 : SK스토아ID 연결된 계정의 고객명(김누구) - 주문내역 :  SK스토아 주문내역 팝업페이지 띄움</t>
  </si>
  <si>
    <t>계정 연결 상태에 따른 문구_x000D_
1. 로그인 전 : SK스토아 로그인 후 음성으로 주문해주세요._x000D_
2. 로그인 전 &gt; 약관 미동의 시 : 약관 동의 화면으로 이동_x000D_
3. 로그인 전 &gt; SK스토아 로그인 화면이동_x000D_
4. 로그인 전 &gt; 로그인 정보 일치 &gt; SK스토아 메인화면으로 복귀_x000D_
5. 로그인 후 &gt; 배송지 정보 없음 : SK스토아 ID &gt; 배송지를 설정해주세요._x000D_
6. 로그인 후 &gt; 배송지 정보 있음, 결제 수단 없음 : SK스토아 ID &gt; 결제수단을 등록해주세요._x000D_
7. 로그인 후 &gt; 배송지, 결제수단 있음, 음성주문 잠금 상태 : SK스토아 ID &gt; 음성 주문 잠금 상태입니다._x000D_
8. 로그인 후 &gt; 배송지, 결제수단 있음, 음성주문 ON 상태 : SK스토아 ID &gt; 연결 중입니다.</t>
  </si>
  <si>
    <t>SK스토아 계정 연결 화면구성 확인_x000D_
1. 타이틀 영역 : [&lt;] SK스토아 계정 연결_x000D_
[&lt;] : 이전 화면으로 복귀 (SK스토아 메인화면)_x000D_
2. 로그인 (입력정보) 관련 안내문구 _x000D_
- SK스토아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</si>
  <si>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4.연락처 : UID 수정건_x000D_
[NUGU 3.2.0][Android] CJ 오쇼핑 / SK 스토아 계정 연결 시 계정 설정 화면이 UID와 상이</t>
  </si>
  <si>
    <t>AIAPPQA-5077</t>
  </si>
  <si>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</si>
  <si>
    <t>5. 연결하기 _x000D_
- 로그인 입력 정보 모두 유효할 경우 연결하기 버튼 활성화     _x000D_
- [연결하기] tap하면 이용약관 화면으로 이동_x000D_
6. 고객센터 정보_x000D_
- 전화 연결 버튼 버튼 Tap 시 전화앱 호출 및 키패드에 SK스토아 고객센터 전화번호 입력된 상태로 노출_x000D_
7. 로그인 실패_x000D_
- SK스토아 고객 정보 Match 실패 시_x000D_
- 입력된 생년월일과 휴대폰번호에 해당하는 SK스토아 회원이 없는 경우 팝업 노출 _x000D_
- '입력하신 로그인 정보가 일치하지 않습니다.  다시 확인 후 시도해주세요.' [확인]_x000D_
- [확인] : 팝업 사라지고 로그인 화면으로 돌아감</t>
  </si>
  <si>
    <t>5. 연결하기 Tap 시 이용약관 &gt; UID 수정건_x000D_
[NUGU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</si>
  <si>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SK스토아 계정연결 시도</t>
  </si>
  <si>
    <t>서비스설정 화면 구성_x000D_
1. 타이틀영역 : [&lt;] SK스토아 서비스 설정_x000D_
[&lt;] : 이전화면으로 복귀_x000D_
2. 계정정보_x000D_
- 현재 연결 중인 SK스토아 계정의 고객명 노출 _x000D_
- 로그인 상태 : 연결해제 버튼으로 노출_x000D_
- [연결해제] : SK스토아 연결해제 팝업띄움. _x000D_
'SK스토아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“SK스토아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</si>
  <si>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결제수단 설정 화면 구성_x000D_
1. 타이틀영역 : [&lt;] SK스토아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SK스토아 결제수단 리스트(Webview)로 이동 결제_x000D_
- 등록된 결제 수단변경 시 변경된 정보로 노출_x000D_
_x000D_
등록된 결제수단 미등록 시_x000D_
- 등록하기 + 아이콘 버튼 노출_x000D_
- [+등록하기] : SK스토아 결제수단 리스트(Webview)로 이동</t>
  </si>
  <si>
    <t xml:space="preserve">배송지 설정 화면 구성_x000D_
1. 타이틀영역 : [&lt;] SK스토아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</si>
  <si>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주문내역 화면 구성_x000D_
1. 타이틀영역 : [&lt;] 주문내역_x000D_
[&lt;] : 이전화면으로 복귀_x000D_
2. 서비스(선택) 필터 :  SK스토아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</si>
  <si>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SK스토아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</si>
  <si>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SK스토아에 따라 정보 수정예정</t>
  </si>
  <si>
    <t>[NUGU 3.2.0][Android] SK스토아, CJ오쇼핑 디바이스 미연결 상태 및 미지원 POC 연결상태에서 지금 방송중인 상품 미노출됨</t>
  </si>
  <si>
    <t>AIAPPQA-5078</t>
  </si>
  <si>
    <t xml:space="preserve"> 사용자 설정 &gt; 서비스 설정_x000D_
1. 로그인 전 : 설정해주세요 &gt;_x000D_
[&gt;] : SK스토아 메인화면 잠시 노출 &gt; SK스토아 서비스 설정 화면으로 이동 _x000D_
2. 로그인 후 : SK스토아 ID명</t>
  </si>
  <si>
    <t>1. B tv 군 SK스토아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</si>
  <si>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CJ오쇼핑_x000D_
[&lt;] 버튼 : 이전버튼, 선택 시 이전화면으로 복귀_x000D_
2. 계정연결 영역_x000D_
- 계정연결 안내문구, 도메인 아이콘, 대표 발화문 노출_x000D_
- [+더보기] : CJ오쇼핑 활용하기 화면 노출_x000D_
3. 지금 방송중인 상품 노출_x000D_
- 지금 방송중인 상품이 없을 경우 : '지금 방송중인 상품이 없습니다.' 문구 노출_x000D_
- 상품이 있을 경우: 상품 이미지, 상품명, 금액 정보 노출_x000D_
- 지금 방송 중인 상품  1개~ N개 (N Max: 30)상품 목록형태 노출_x000D_
-  상품 정보 : 상품 이미지 썸네일 | 상품명(최대2줄) | 가격 (최대 금액 – 99,999,999원) _x000D_
- 각 상품 tap 시 해당 상품 상세 페이지로 이동 (CJ제공 웹 In-app browser형태 로 오픈) _x000D_
4. 계정연결 상태에 따른 안내 문구_x000D_
- 로그인 유도 문구 _x000D_
- 로그인 시 &gt; 배송지 정보 등록 &gt; 간편 결제 정보 순으로 안내_x000D_
- 계정 연결 후 : CJ오쇼핑ID 연결된 계정의 고객명(김누구) _x000D_
- 주문내역 :  CJ오쇼핑 주문내역 팝업페이지 띄움</t>
  </si>
  <si>
    <t>계정 연결 상태에 따른 문구_x000D_
1. 로그인 전 : CJ오쇼핑 로그인 후 음성으로 주문하세요._x000D_
2. 로그인 전 &gt; 약관 미동의 시 : 약관 동의 화면으로 이동_x000D_
3. 로그인 전 &gt; CJ오쇼핑 로그인 화면이동_x000D_
4. 로그인 전 &gt; 로그인 정보 일치 &gt; CJ오쇼핑 메인화면으로 복귀_x000D_
5. 로그인 후 &gt; 배송지 정보 없음 : CJ오쇼핑 ID &gt; 배송지를 설정해주세요._x000D_
6. 로그인 후 &gt; 배송지 정보 있음, 결제 수단 없음 : CJ오쇼핑 ID &gt; 결제수단을 등록해주세요._x000D_
7. 로그인 후 &gt; 배송지, 결제수단 있음, 음성주문 잠금 상태 : CJ오쇼핑 ID &gt; 음성 주문 잠금 상태입니다._x000D_
8. 로그인 후 &gt; 배송지, 결제수단 있음, 음성주문 ON 상태 : CJ오쇼핑 ID &gt; 연결 중입니다.</t>
  </si>
  <si>
    <t>[NUGU 3.2.0][Android] CJ 오쇼핑 계정 연결 성공 시 서비스 메인 화면이 아닌 서비스 설정 화면 노출</t>
  </si>
  <si>
    <t>CJ오쇼핑 계정 연결 화면구성 확인_x000D_
1. 타이틀 영역 : [&lt;] CJ오쇼핑 계정 연결_x000D_
[&lt;] : 이전 화면으로 복귀 (CJ오쇼핑 메인화면)_x000D_
2. 로그인 (입력정보) 관련 안내문구 _x000D_
- CJ오쇼핑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</si>
  <si>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 연락처 : UID 수정건_x000D_
[NUGU 3.2.0][Android] CJ 오쇼핑 / SK 스토아 계정 연결 시 계정 설정 화면이 UID와 상이</t>
  </si>
  <si>
    <t>5. 연결하기 _x000D_
- 로그인 입력 정보 모두 유효할 경우 연결하기 버튼 활성화     _x000D_
- [연결하기] tap하면 이용약관 화면으로 이동 _x000D_
6. 고객센터 정보_x000D_
- 전화 연결 버튼 버튼 Tap 시 전화앱 호출 및 키패드에 CJ오쇼핑 고객센터 전화번호 입력된 상태로 노출_x000D_
7. 로그인 실패_x000D_
- CJ오쇼핑 고객 정보 Match 실패 시_x000D_
- 입력된 생년월일과 휴대폰번호에 해당하는 CJ오쇼핑 회원이 없는 경우 팝업 노출 _x000D_
- '입력하신 로그인 정보가 일치하지 않습니다.  다시 확인 후 시도해주세요.' [확인]_x000D_
- [확인] : 팝업 사라지고 로그인 화면으로 돌아감</t>
  </si>
  <si>
    <t>서비스설정 화면 구성_x000D_
1. 타이틀영역 : [&lt;] CJ오쇼핑 서비스 설정_x000D_
[&lt;] : 이전화면으로 복귀_x000D_
2. 계정정보_x000D_
- 현재 연결 중인 CJ오쇼핑 계정의 고객명 노출 _x000D_
- 로그인 상태 : 연결해제 버튼으로 노출_x000D_
- [연결해제] : CJ오쇼핑 연결해제 팝업띄움. _x000D_
'CJ오쇼핑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“CJ오쇼핑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</si>
  <si>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</si>
  <si>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CJ오쇼핑 계정연결 시도</t>
  </si>
  <si>
    <t>결제수단 설정 화면 구성_x000D_
1. 타이틀영역 : [&lt;] CJ오쇼핑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CJ오쇼핑 결제수단 리스트(Webview)로 이동 결제_x000D_
- 등록된 결제 수단변경 시 변경된 정보로 노출_x000D_
_x000D_
등록된 결제수단 미등록 시_x000D_
- 등록하기 + 아이콘 버튼 노출_x000D_
- [+등록하기] : CJ오쇼핑 결제수단 리스트(Webview)로 이동</t>
  </si>
  <si>
    <t xml:space="preserve">배송지 설정 화면 구성_x000D_
1. 타이틀영역 : [&lt;] CJ오쇼핑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</si>
  <si>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PRD 빌드로 확인</t>
  </si>
  <si>
    <t>주문내역 화면 구성_x000D_
1. 타이틀영역 : [&lt;] 주문내역_x000D_
[&lt;] : 이전화면으로 복귀_x000D_
2. 서비스(선택) 필터 :  CJ오쇼핑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</si>
  <si>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PRD 빌드로 확인_x000D_
[NUGU 3.2.0][Android][iOS] CJ오쇼핑 주문내역 미노출 현상 </t>
  </si>
  <si>
    <t>AIAPPQA-5105</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</si>
  <si>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CJ오쇼핑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</si>
  <si>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PRD 빌드로 확인_x000D_
AIAPPQA-5105 로 확인 불가</t>
  </si>
  <si>
    <t xml:space="preserve"> 사용자 설정 &gt; 서비스 설정_x000D_
1. 로그인 전 : 설정해주세요 &gt;_x000D_
[&gt;] : CJ오쇼핑 메인화면 잠시 노출 &gt; CJ오쇼핑 서비스 설정 화면으로 이동 _x000D_
2. 로그인 후 : CJ오쇼핑 ID명</t>
  </si>
  <si>
    <t>1. B tv 군 CJ오쇼핑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</si>
  <si>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어학사전_x000D_
[&lt;] 버튼 : 이전버튼, 선택 시 이전화면으로 복귀_x000D_
2. 서비스 발화문 리스트_x000D_
- 기능 안내 문구, 도메인 아이콘, 대표 발화문 노출_x000D_
- [+더보기] : 어학사전 활용하기 화면 노출_x000D_
- 히스토리 리스트 노출_x000D_
3. 히스토리_x000D_
- 히스토리 없는 경우 : '검색하신 내역이 없습니다.' [편집] 버튼 미노출_x000D_
- 히스토리 있는 경우 : 발화 키워드 | 해당언어사전 표시(/중/일) | 답변 키워드 | 검색 요청 일시 및 시 간 | 발음 다시 듣기 버튼 _x000D_
- 리스트정렬 : 최신순 _x000D_
- 리스트 스와이프 시 개별 삭제 버튼 나타남. _x000D_
[편집] 버튼 : 편집 모드로 진입_x000D_
[발음 다시 듣기] _x000D_
- 스마트폰에서 해당 검색 이력 재생 진행함</t>
  </si>
  <si>
    <t xml:space="preserve">4. 편집모드 _x000D_
- 전체삭제 버튼 노출, [편집] 버튼은 [완료] 버튼으로 변경_x000D_
- 리스트 좌측에[-](삭제대기) 버튼 노출_x000D_
- 전체 삭제 버튼 탭하면 삭제 확인 팝업노출_x000D_
'검색 히스토리를  모두 삭제하시겠습니까?' [취소] [확인]_x000D_
[취소] : 팝업 사라지고 히스토리 유지_x000D_
[확인] : 전체 히스토리 전체삭제_x000D_
- [-] (삭제대기 : 스와이프와 동일하게 해당 리스트 좌측으로 이동하며 삭제 버튼 노출. _x000D_
- [삭제] 버튼 : 선택한 히스토리가 리스트에서 삭제. _x000D_
- 삭제버튼 이외 역을 탭하면 삭제대기 상태 해제 </t>
  </si>
  <si>
    <t>1. 발화 &amp; 텍스트 명령 &amp; 바로실행 버튼_x000D_
- 연결된 디바이스에서 어학 사전 결과 TTS 출력_x000D_
- 어학사전 &gt; 히스토리 리스트에 1순위로 해당 단어 추가 확인_x000D_
- (휴대단말의 미디어 소리 ON) 새로 추가된 단어 [발음 다시 듣기] 시 재생 확인</t>
  </si>
  <si>
    <t>화면구성 확인_x000D_
1. 타이틀 영역 :  [&lt;] NUGU 백과_x000D_
[&lt;] 버튼 : 이전버튼, 선택 시 이전화면으로 복귀_x000D_
2. 서비스 발화문 리스트_x000D_
- 기능 안내 문구, 도메인 아이콘, 대표 발화문 노출_x000D_
- [+더보기] : NUGU 백과 활용하기 화면 노출_x000D_
- 히스토리 리스트 노출_x000D_
3. 히스토리_x000D_
- 히스토리 없는 경우 : '검색하신 내역이 없습니다.' [편집] 버튼 미노출_x000D_
- 발화 내용(최대 2줄) | 답변 내용(최대 5줄) | 검색 요청 일시 및 시간 | 위키피디아에서 더보기 버튼 _x000D_
- 리스트 정렬: 최신순 _x000D_
- 리스트 스와이프 시 개별 삭제 버튼 나타남. . _x000D_
[편집] 버튼 : 편집 모드로 진입_x000D_
[위키피디아에서 더보기] _x000D_
- 위키피디아 페이지(webview)의 해당 발화문의 검색결과로 이동._x000D_
-출처가 위키피디아 이외의 서비스일 경우 : 출처명 / 더보기(link) 없음</t>
  </si>
  <si>
    <t>[NUGU 3.2.0][Android] 어학사전, 레시피, NUGU백과에서 삭제대기 상태 해제 조건이 UID와 상이</t>
  </si>
  <si>
    <t>AIAPPQA-5083</t>
  </si>
  <si>
    <t>1. 발화 &amp; 텍스트 명령 &amp; 바로실행 버튼_x000D_
- 연결된 디바이스에서 백과사전 결과 TTS 출력_x000D_
- NUGU백과 &gt; 히스토리 리스트에 1순위로 해당 단어 추가 확인_x000D_
_x000D_
2. 출처 연결 동작_x000D_
- 위키디피아에서 더 보기 : 위키피디아 페이지(webview)의 해당 발화문의 검색결과로 이동._x000D_
-출처가 위키피디아 이외의 서비스일 경우 : 출처명 / 더보기(link) 없음</t>
  </si>
  <si>
    <t>특정 발화문 발화 시 &lt;sk_artist&gt; 노출</t>
  </si>
  <si>
    <t>화면구성 확인_x000D_
1. 타이틀 영역 :  [&lt;] 레시피_x000D_
[&lt;] 버튼 : 이전버튼, 선택 시 이전화면으로 복귀_x000D_
2. 서비스 발화문 리스트_x000D_
- 기능 안내 문구, 도메인 아이콘, 대표 발화문 노출_x000D_
- [+더보기] : 레시피 활용하기 화면 노출_x000D_
- 히스토리 리스트 노출_x000D_
3. 히스토리_x000D_
- 히스토리 없는 경우 : '검색하신 내역이 없습니다.' [편집] 버튼 미노출_x000D_
- 요리명 (최대2줄)| 필수재료(최대5줄) | 검색일자 | 자세히보기 버튼_x000D_
- 리스트 정렬: 최신순_x000D_
- 리스트 스와이프 시 개별 삭제 버튼 나타남._x000D_
- T-ID 기준으로 레시피 검색 히스토리 노출 _x000D_
- 최대 100건까지만 저장 &amp; 노출, 100건 초과 시 가장 오래된 히스토리부터 삭제 _x000D_
[편집] 버튼 : 편집 모드로 진입_x000D_
[이밥차에서 자세히보기] : 레시피 상세 이동 버튼_x000D_
- 버튼명 ‘$제휴사명에서 자세히보기' 로 노출됨_x000D_
- 편집모드 진입시, 해당 버튼 미노출 _x000D_
- “$제휴사명에서 자세히보기’시 _x000D_
앱 설치자는 이밥차 실행 및 이밥차 앱 내 상세 레시피 페이지로 이동_x000D_
앱 미설치 시 앱스토어&gt;이밥차 설치페이지로 이동</t>
  </si>
  <si>
    <t>1. 발화 &amp; 텍스트 명령 &amp; 바로실행 버튼_x000D_
- 연결된 디바이스에서 레시피 결과 DUX &amp; TTS 출력_x000D_
- 레시피 &gt; 히스토리 리스트에 1순위로 해당 단어 추가 확인_x000D_
_x000D_
2. 출처 연결 동작_x000D_
- 이밥차에서 자세히보기_x000D_
해당 앱 설치자 : 이밥차 실행 및 이밥차 앱 내 상세 레시피 페이지로 이동_x000D_
해당 앱 미 설치자 :  앱스토어&gt;이밥차 설치 페이지로 이동</t>
  </si>
  <si>
    <t>리팩토링-Call 시트에서 확인</t>
  </si>
  <si>
    <t xml:space="preserve">1. 좌측 상단 디바이스 추가 버튼 -&gt; '디바이스 추가' 라벨 지정_x000D_
2. 우측 상단 닫기 버튼 -&gt; '닫기' 라벨 지정_x000D_
3. 상단 디바이스 목록 -&gt; '디바이스 명'에 따라 읽어줌 (AOS와 동일하게)_x000D_
ex) B tv x NUGU, NUGU nemo, t map_x000D_
 4. 상단 설정 버튼 -&gt; '설정' 라벨 지정_x000D_
5. 텍스트 명령 우측 버튼 -&gt; '전송' 라벨 지정_x000D_
6. 텍스트 명령 말풍선 리스트에서 마지막 더보기 버튼 -&gt; '더보기' 라벨지정_x000D_
7. 중앙 디바이스 토글 버튼 -&gt; '블루투스', '마이크', '무드등', '알람 설정' 라벨 지정_x000D_
8. 스피커볼륨 좌우 볼륨 조정 버튼 -&gt; '작게', '크게' 라벨지정_x000D_
</t>
  </si>
  <si>
    <t xml:space="preserve">1. 좌측 상단 디바이스 추가 버튼 -&gt; '디바이스 추가' 라벨 지정_x000D_
2. 우측 상단 닫기 버튼 -&gt; '닫기' 라벨 지정_x000D_
3. 상단 설정 버튼 -&gt; '설정' 라벨 지정_x000D_
4. 텍스트 명령 우측 버튼 -&gt; '전송' 라벨 지정_x000D_
5. 텍스트 명령 말풍선 리스트에서 마지막 더보기 버튼 -&gt; '더보기' 라벨지정_x000D_
6. 스피커볼륨 좌우 볼륨 조정 버튼 -&gt; '작게', '크게' 라벨지정_x000D_
</t>
  </si>
  <si>
    <t>[NUGU 3.2.0][Android] Voice Assistant 기능 사용 중 텍스트 명령 말풍선 리스트에서 더보기 버튼 선택 시 '설정'으로 TTS 출력됨</t>
  </si>
  <si>
    <t>AIAPPQA-5086</t>
  </si>
  <si>
    <t>1. 누구앱 홈 화면 &gt; 디바이스 메시지 영역 _x000D_
- 상단 운영 메시지가 자동으로 넘어가지 않도록 함_x000D_
_x000D_
2. 최근 인기대화 카드 타이틀 "NUGU mini 최근 인기 대화"를 '버튼'으로 읽음_x000D_
*-&gt; 기준 날짜/시간까지 포함하여 라벨 지정*_x000D_
*ex) NUGU mini 최근인기대화 2020. 02. 14. 13:25 기준*</t>
  </si>
  <si>
    <t>1. 누구앱 홈 화면 최근 인기대화 _x000D_
- "누구캔들 최근 인기대화" 클릭하여 진입시 "&lt; 최근인기대화" 바로 밑에 점(각 카테고리로 이동가능한 점)을 클릭시 내용없이 "버튼"으로만 소리_x000D_
-&gt; '.'(점) 선택 시 각 POC의 맞는 디바이스 명으로 출력_x000D_
*첫번째 '.'(점) 선택 시 'NUGU'*_x000D_
*두번째 '.'(점) 선택 시 'NUGU mini'*_x000D_
_x000D_
2. 최근 인기대화_x000D_
- 각 10개씩의 랭킹 앞에 번호를 눌렀을때 1번이 아닌 다른 텍스트로 출력_x000D_
*-&gt; 번호와 텍스트를 합쳐서 지정*_x000D_
*ex) '1 오늘 날씨 알려줘'*_x000D_
_x000D_
3. 상단 디바이스 이미지 POC별 이름 추가</t>
  </si>
  <si>
    <t>AIAPPQA-5098</t>
  </si>
  <si>
    <t>이용약관 철회 _x000D_
- 기 설정된 출발지, 목적지 정보 삭제됨_x000D_
이용약관 미동의_x000D_
- 출발지, 목적지 선택 시 위치서비스 이용약관 동의 화면 노출</t>
    <phoneticPr fontId="1" type="noConversion"/>
  </si>
  <si>
    <t>[NUGU 3.2.0][Android][iOS] 시각접근성 설정 후 최근 인기대화 랭킹 선택 시 OS별 동작 상이</t>
    <phoneticPr fontId="1" type="noConversion"/>
  </si>
  <si>
    <t>S20+</t>
  </si>
  <si>
    <t>V50</t>
  </si>
  <si>
    <t>노트8</t>
  </si>
  <si>
    <t>XS Max</t>
  </si>
  <si>
    <t>13.3.1</t>
  </si>
  <si>
    <t>NA</t>
  </si>
  <si>
    <t>S20 : 3.2.0(3201)_x000D_
V50 : 3.2.0(3201)_x000D_
노트8 : 3.2.0(3201)_x000D_
XS Max : 3.2.0(5)</t>
  </si>
  <si>
    <t>S20 : 3.2.0(3201)_x000D_
V50 : 3.2.0(3201)_x000D_
노트8 : 3.2.0(3201)_x000D_
XS Max : 3.2.0(3)</t>
  </si>
  <si>
    <t>F</t>
  </si>
  <si>
    <t>S20 : 3.2.0(3201)_x000D_
V50 : 3.2.0(3201)_x000D_
노트8 : 3.2.0(3201)_x000D_
XS Max : 3.2.0(4)</t>
  </si>
  <si>
    <t>S20 : 3.2.0(3201)_x000D_
V50 : 3.2.0(3201)_x000D_
노트8 : 3.2.0(3201)_x000D_
XS Max : 3.2.0(2)</t>
  </si>
  <si>
    <t>S20 : 3.2.0(3202)_x000D_
V50 : 3.2.0(3202)_x000D_
노트8 : 3.2.0(3202)_x000D_
XS Max : 3.2.0(2)</t>
  </si>
  <si>
    <t>[NUGU 3.2.0][iOS] 길안내 출발지/목적지 검색 화면에서 일시적인 서비스 오류 팝업 노출되는 현상 _x000D_
_x000D_
[NUGU 3.2.0][iOS][Android] 길안내 약관 철회 후 출발지, 목적지 추가 동작이 안되는 현상</t>
    <phoneticPr fontId="1" type="noConversion"/>
  </si>
  <si>
    <t>[NUGU 3.2.0][NUGU 3.1.0][Android][iOS][문의] 쿠폰 등록 시 에러메세지 내용이 UID와 규격서가 상이한 현상</t>
  </si>
  <si>
    <t>[NUGU 3.2.0][Android] 디바이스 미연결 상태에서 서비스별 이용권 진입시 안내문구 노출됨</t>
  </si>
  <si>
    <t>AIAPPQA-5072</t>
  </si>
  <si>
    <t>PRD 환경 결제확인</t>
  </si>
  <si>
    <t>T멤버십 적용 가능 이용권이 1개월차 무료이용권으로 T멤버십 적용하기 버튼 미노출,_x000D_
T멤버십 사전적용 확인</t>
  </si>
  <si>
    <t>PRD 에서확인</t>
  </si>
  <si>
    <t>[NUGU 3.2.0][Android] 배송지 관리 &gt; 주소 검색 결과가 없을 경우 토스트 메시지 노출됨</t>
  </si>
  <si>
    <t>AIAPPQA-5081</t>
  </si>
  <si>
    <t>[NUGU 3.1.2][Android][iOS] (환율정보) 사용자 설정 &gt; 환율정보 선택 시 'KEB하나은행' 메뉴 미노출 현상</t>
  </si>
  <si>
    <t>AIAPPQA-5034</t>
  </si>
  <si>
    <t>AIAPPQA-5096</t>
  </si>
  <si>
    <t>계정 연동 실패_x000D_
[NUGU 3.2.0][Android][iOS] STG 환경에서 홈픽택배 약관(개인정보 수집/이용동의(선택VIII)) 미노출됨</t>
  </si>
  <si>
    <t>AIAPPQA-4083_x000D_
AIAPPQA-5102</t>
  </si>
  <si>
    <t>STG 리스트 상이</t>
  </si>
  <si>
    <t>답변내용 PRD에서 확인 가능</t>
  </si>
  <si>
    <t>[NUGU 3.2.0][Android][iOS] B tv(Smart) 디바이스 사용설명서 노출되지 않음</t>
  </si>
  <si>
    <t>AIAPPQA-5079</t>
  </si>
  <si>
    <t xml:space="preserve">V50 </t>
  </si>
  <si>
    <t>[NUGU 3.2.0][Android][iOS] 스타벅스 로그인 상태에서 "개인정보 제 3자 제공 동의(스타벅스)" 약관 철회시에도 로그인 상태 유지됨_x000D_
PRD 빌드로 확인</t>
    <phoneticPr fontId="1" type="noConversion"/>
  </si>
  <si>
    <t>1. NUGU Home &gt; NUGU call 아이콘 선택_x000D_
2. 메뉴 패널 &gt; NUGU call 아이콘 선택</t>
  </si>
  <si>
    <t>1. 2. NUGU call 페이지 진입 확인_x000D_
- 아래 순서로 진행 _x000D_
(약관 확인 &gt; 필수 권한 확인 &gt; MDN 인증 확인 &gt; CSP 체크 (부가서비스)&gt; 연락처 동기화 &gt; NUGU call / call+ 홈)</t>
  </si>
  <si>
    <t>1. NUGU Home &gt; NUGU call Icon 선택_x000D_
2. '전체 약관을 읽고 동의합니다' 체크_x000D_
3. [다음] 선택</t>
  </si>
  <si>
    <t>3. 권한 요청 안내 화면_x000D_
- 필수 권한이 ON &gt; MDN 인증 화면_x000D_
- 필수 권한이 OFF &gt; 권한 요청 팝업</t>
  </si>
  <si>
    <t>android Only_x000D_
전화 off_x000D_
마이크 off_x000D_
주소록 off</t>
  </si>
  <si>
    <t>0. 권한요청 안내화면 진입_x000D_
1. 권한요청 안내화면 확인</t>
  </si>
  <si>
    <t>1. 요청권한 리스트 노출_x000D_
- 전화_x000D_
- 마이크_x000D_
- 주소록</t>
  </si>
  <si>
    <t>android Only_x000D_
전화 ON_x000D_
마이크 ON_x000D_
주소록 ON</t>
  </si>
  <si>
    <t>1. 약관 동의_x000D_
2. 권한 전체 허용 ON</t>
  </si>
  <si>
    <t>iOS Only_x000D_
마이크 off_x000D_
연락처 off</t>
  </si>
  <si>
    <t>1. 요청권한 리스트 노출_x000D_
- 마이크_x000D_
- 연락처</t>
  </si>
  <si>
    <t>iOS Only_x000D_
마이크 ON_x000D_
연락처 ON</t>
  </si>
  <si>
    <t>android Only_x000D_
USIM 장착</t>
  </si>
  <si>
    <t>0. MDN 인증페이지 진입_x000D_
1. MDN 정보 노출 확인</t>
  </si>
  <si>
    <t>1. MDN 정보가 입력 된 상태로 노출_x000D_
- MDN 영역 선택 시 번호 수정 되는지 확인</t>
  </si>
  <si>
    <t>0. MDN 인증페이지 진입_x000D_
1. 전화번호 입력 필드 선택</t>
  </si>
  <si>
    <t>1. 숫자키패드 전개되고 숫자만 입력가능_x000D_
- 최대 11자리 입력 확인</t>
  </si>
  <si>
    <t>0. MDN 인증페이지 진입_x000D_
1.. 전화번호 입력 &gt; 인증요청 선택_x000D_
2. 인증번호 입력 &gt; [확인] 선택_x000D_
3. '다음 &gt;' 선택</t>
  </si>
  <si>
    <t>3. CSP 체크 (NUGU call 부가 서비스 가입 여부 체크) 후 _x000D_
- 가입자 : 인트로 화면 노출 &gt; 연락처 동기화 화면(이미지 내 초대버튼 미노출)_x000D_
- 미가입자 : 인트로 화면 노출 &gt; 연락처 동기화 화면(이미지 내 초대버튼 노출)</t>
  </si>
  <si>
    <t>1. NUGU Home &gt; NUGU call Icon 선택_x000D_
2. MDN 인증화면 내 점유인증 진행</t>
  </si>
  <si>
    <t>2-1. 점유인증 정상 동작 확인_x000D_
2-2. 인증완료 후 인트로 페이지 노출 확인</t>
  </si>
  <si>
    <t>1. 디바이스 메시지 영역 확인_x000D_
_x000D_
NUGU call로_x000D_
가까운 사람들과 통화해보세요._x000D_
[지금 시작하기]</t>
  </si>
  <si>
    <t>[NUGU 3.2.0][Android] (LG계열)누구콜 &gt; 인트로 화면 하단 공백영역 노출하는 현상</t>
  </si>
  <si>
    <t>AIAPPQA-5091</t>
  </si>
  <si>
    <t>0. NUGU App &gt; Home 진입 _x000D_
1. [지금 시작하기] 선택</t>
  </si>
  <si>
    <t>0. Android Q, 알림 중요도 : 낮음_x000D_
1. NUGU Home &gt; 우측 상단 전화버튼 선택</t>
  </si>
  <si>
    <t>1. 팝업 노출 확인_x000D_
NUGU call을 사용하시려면 알림 설정 변경이 필요 합니다. 휴대폰 설정에서 알림 중요도를 높음으로 변경해주세요_x000D_
[취소] [설정하러 가기]</t>
  </si>
  <si>
    <t>0. Android Q, 알림 OFF_x000D_
1. NUGU Home &gt; 메뉴패널 &gt; NUGU call 버튼 선택</t>
  </si>
  <si>
    <t>0. Android Q, 단말 데이터 세이버 ON_x000D_
1. NUGU Home &gt; 우측 상단 전화버튼 선택</t>
  </si>
  <si>
    <t>1. 팝업 노출 확인_x000D_
NUGU call을 사용하시려면 데이터 사용 설정 변경이 필요 합니다. 휴대폰 설정에서 데이터 세이버 미적용 앱으로 변경해주세요._x000D_
[취소] [설정하러 가기]</t>
  </si>
  <si>
    <t>0. Android Q, 단말 절전모드 ON_x000D_
1. NUGU Home &gt; 메뉴패널 &gt; NUGU call 버튼 선택_x000D_
2. [확인] 버튼 선택</t>
  </si>
  <si>
    <t>1. NUGU call 진입 시 팝업 노출_x000D_
- '정상적인 NUGU call 서비스 이용을 위해_x000D_
‘NUGU 앱 설정 &gt; 배터리’ 에서_x000D_
백그라운드 실행을 허용해주세요.'_x000D_
- [취소]/ [확인] _x000D_
- [취소] : 팝업 사라지고, NUGU call 홈 진입 불가_x000D_
2. [확인] : 배터리 메뉴로 이동, '백그라운드 실행제한' 관련 메뉴화면 노출</t>
  </si>
  <si>
    <t>팝업 문구 수정</t>
  </si>
  <si>
    <t>1. NUGU call 디바이스 메시지 노출_x000D_
디바이스 연결 안내 (최신1개) + Private Play 초대장 (최대 5개) + NUGU Call (최대 1개) + 솔루션 메시지 (최대5개) + 운영 메시지 (최대 5개)</t>
  </si>
  <si>
    <t>1. 화면구성 확인_x000D_
_x000D_
&lt;(이전버튼)_x000D_
NUGU call에서 이용할 휴대전화 번호를 확인해주세요._x000D_
_x000D_
전화번호 입력 [인증요청]_x000D_
다음 &gt;</t>
  </si>
  <si>
    <t>1. MDN 인증 페이지 진입_x000D_
2. 인증요청 버튼 선택</t>
  </si>
  <si>
    <t>2. 인증번호 문자 수신 확인_x000D_
- 인증번호 입력 필드 노출(인증번호 6자리)_x000D_
- 재전송 버튼 노출_x000D_
- 인증번호 유효시간 카운트 노출_x000D_
-"입력하신 휴대폰 번호로 인증번호를 발송하였습니다._x000D_
3분 내에 입력해주세요." 문구 노출_x000D_
- 텍스트 박스에 연락처가 입력되지 않은 경우에는 인증 요청 버튼 비활성화 처리 확인_x000D_
- 버튼을 1회 tap 한 이후로는 “재전송” 버튼으로 노출되며 전화번호 수정 불가 확인</t>
  </si>
  <si>
    <t>1. MDN 인증페이지 진입_x000D_
2. 인증요청 버튼 선택_x000D_
3. 인증번호 발급 후 3분 대기</t>
  </si>
  <si>
    <t>3. 입력 대기 시간 초과 가이드 텍스트 노출_x000D_
- '입력 대기시간을 초과하였습니다. 재전송해주세요.' 문구 노출_x000D_
- 인증번호입력필드 dimmed 처리 확인</t>
  </si>
  <si>
    <t>1. MDN 인증페이지 진입_x000D_
2. 3분 이내 인증 5회 이상 시도</t>
  </si>
  <si>
    <t>2. 팝업 노출 확인_x000D_
인증번호 5회 불일치!_x000D_
재전송 버튼을 눌러 인증번호를_x000D_
다시 발급받으세요._x000D_
[확인]_x000D_
- 확인 버튼 선택 시 팝업 사라짐 확인_x000D_
- 인증번호입력필드 dimmed 처리 확인</t>
  </si>
  <si>
    <t>1. MDN 인증페이지 진입_x000D_
2. 인증요청 버튼 선택_x000D_
3. 임의의 인증번호 입력_x000D_
4. [확인] 버튼 선택</t>
  </si>
  <si>
    <t>4. 인증번호 확인 유도 가이드 텍스트 노출_x000D_
- [인증번호를 다시 확인해주세요.]</t>
  </si>
  <si>
    <t>1. MDN 인증페이지 진입_x000D_
2. 51회 이상 인증 시도_x000D_
_x000D_
STG는 5회 이상 설정 시 팝업 노출되어 있도록 Setting되어 있음(검증 시 참고)</t>
  </si>
  <si>
    <t>3. 당일 인증 시도 불가 팝업 노출_x000D_
- [인증 시도 50회 초과! 오늘 23:59:59까지 인증번호 발송이 제한됩니다. 내일 다시 시도해주세요. / 확인] 팝업 노출_x000D_
- [확인] 버튼 선택 시 팝업 사라짐 확인_x000D_
- 인증번호 입력 필드 dimmed 처리 확인_x000D_
- 재전송 버튼 dimmed 처리 확인</t>
  </si>
  <si>
    <t>1. MDN 인증페이지 진입_x000D_
2. 인증요청 버튼 선택_x000D_
3. 수신한 인증번호 입력 &gt; 확인 선택_x000D_
4. 다음&gt; 버튼 선택</t>
  </si>
  <si>
    <t>1. 권한요청 화면 진입_x000D_
2. OS 별 권한요청 리스트 확인</t>
  </si>
  <si>
    <t>2-1. Android의 경우_x000D_
전화, 마이크, 주소록 노출 확인_x000D_
_x000D_
2-2. iOS의 경우_x000D_
마이크, 알림, 연락처 노출 확인</t>
  </si>
  <si>
    <t>1. 권한요청 화면 진입_x000D_
2. '설정하기&gt;' 선택</t>
  </si>
  <si>
    <t>2-1. Android의 경우_x000D_
전화, 마이크, 주소록 팝업이 순차적으로 노출 확인_x000D_
- 이미 권한 허용된 항목 미노출 확인_x000D_
_x000D_
2-2. iOS의 경우_x000D_
마이크, 알림, 연락처 팝업이 순차적으로 노출 됨 확인</t>
  </si>
  <si>
    <t>Android 10에서는 연락처, 전화, 오디오 순으로 팝업 노출(AIAPPQA-4463)</t>
  </si>
  <si>
    <t>1. 인트로 페이지 진입_x000D_
2. 좌 -&gt; 우로 Swipe 후 화면 확인</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</si>
  <si>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T114도 일반통화로 연결해드려요.._x000D_
일반 통화 시 가입하신 요금제의 음성통화료가 적용됩니다.</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</si>
  <si>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T114를 음성으로 검색할 수 있어요._x000D_
"아리아, oo 치킨 전화번호 알려줘"_x000D_
2-5 마지막 페이지 &lt;(뒤로가기) 버튼 미노출 확인</t>
  </si>
  <si>
    <t>NUGU call+ 사용자_x000D_
디바이스 변경</t>
  </si>
  <si>
    <t>1. 동기화 안내 팝업 노출 확인_x000D_
가입하신 전화번호의 상태가 변경되어_x000D_
연락처 동기화가 필요합니다._x000D_
[취소] [동기화]</t>
  </si>
  <si>
    <t>[NUGU 3.1.0][Android] 누구콜 화면 진입 시 초기화 안내 팝업 재노출 현상</t>
  </si>
  <si>
    <t>AIAPPQA-5046</t>
  </si>
  <si>
    <t>1. NUGU call home 진입_x000D_
2. [동기화] 버튼 선택</t>
  </si>
  <si>
    <t>2-1. 연락처 동기화 진행되며 로딩화면 (로딩 아이콘) 노출_x000D_
2-2. 동기화 완료 후 연락처 탭을 노출함</t>
  </si>
  <si>
    <t>1.. 팝업 노출 확인_x000D_
가입하신 전화번호의 상태가 변경되어 NUGU끼리 통화call 가입자간의 무료통화 만 가능합니다._x000D_
[확인]</t>
  </si>
  <si>
    <t>0. 최근 통화목록 (수신, 발신) 없음_x000D_
1. 홈 진입</t>
  </si>
  <si>
    <t>0. 최근 통화목록 (수신, 발신) 있음_x000D_
1. 홈 진입</t>
  </si>
  <si>
    <t>0. 앱 홈 &gt; 부재중 전화 수신_x000D_
1. 디바이스 메시지 노출</t>
  </si>
  <si>
    <t>0. 앱 홈 &gt; 부재중 전화 수신_x000D_
1. 디바이스 메시지 화면</t>
  </si>
  <si>
    <t>1. 디바이스 메시지 확인_x000D_
- NUGU call_x000D_
부재중 전화가 왔어요._x000D_
[지금 확인하기]_x000D_
누구콜 아이콘에 뱃지 표시</t>
  </si>
  <si>
    <t>0. 앱 홈 &gt; 부재중 전화 수신_x000D_
1. 디바이스 메시지 &gt; [지금 확인하기] 선택</t>
  </si>
  <si>
    <t>1. 최근 통화 Tab default 선택된 상태로 누구콜 홈 화면 노출_x000D_
2. 최근 통화 목록에 해당 부재중 전화 정보 노출</t>
  </si>
  <si>
    <t>1. 홈 화면 버튼 확인_x000D_
[&lt;] , NUGU call , 이용 가이드, 설정 _x000D_
최근 통화, 연락처, T114 tab 노출</t>
  </si>
  <si>
    <t>1. 홈 화면 버튼 확인_x000D_
[&lt;] : 이전 페이지로 이동 (누구앱 홈 화면)_x000D_
서비스명 : NUGU call_x000D_
이용 가이드 : NUGU call 이용 가이드로 이동_x000D_
설정 : NUGU call 설정 페이지로 이동_x000D_
최근 통화 tab : 최근 통화 목록 노출_x000D_
연락처 tab : 연락처 리스트 노출_x000D_
T114 tab : 최근 찾아본 T114 목록 노출</t>
  </si>
  <si>
    <t>0. 부재중 전화 수신_x000D_
1. 홈 진입</t>
  </si>
  <si>
    <t>1. 홈 화면 최근 통화 tab에 뱃지 노출_x000D_
2. 최근 통화 tab 진입 후 다른 페이지, tab 이동 시 뱃지 사라짐</t>
  </si>
  <si>
    <t>1. 이용 가이드 화면 확인_x000D_
똑똑한 전화 습관_x000D_
NUGU call 이용 가이드_x000D_
[X]_x000D_
NUGU call, 활용하기, 유의사항 tab</t>
  </si>
  <si>
    <t>1. 설정 화면 확인_x000D_
[&lt;] , 설정_x000D_
프로필 기본 이미지(Default), 사진 아이콘_x000D_
사용자 이름, 편집 아이콘_x000D_
전화번호, 010-xxxx-xxxx, [변경]_x000D_
수신 차단 연락처 번호 관리, [&gt;]_x000D_
숨김 연락처 관리, [&gt;]_x000D_
연락처 동기화, xx월 xx일 오전/오후 HH:mm, 새로고침 아이콘</t>
  </si>
  <si>
    <t>1. 설정 화면 버튼 동작 확인_x000D_
[&lt;] : 이전 화면 이동 (누구콜 홈 화면 - 이전 선택 tab 유지 상태)_x000D_
프로필 이미지, 사진 아이콘_x000D_
- Android : 카메라, 갤러리, 기본 이미지 팝업 노출_x000D_
- iOS : 카메라, 사진, 기본 이미지 액션 시트 노출_x000D_
- 카메라, 갤러리(사진) 선택 시 권한에 따른 팝업 노출_x000D_
사용자 이름, 편집 아이콘 : 프로필 등록 화면 노출_x000D_
전화번호 [변경] : NUGU call 전화번호 인증 화면 노출_x000D_
수신 차단 연락처 [&gt;] : 수신 차단 연락처 관리 화면 노출_x000D_
숨김 연락처 관리 [&gt;] : 숨김 차단 연락처 관리 화면 노출_x000D_
연락처 동기화, 새로고침 아이콘_x000D_
- 연락처 권한 없을 경우 : 권한 팝업 노출_x000D_
- 연락처 권한 있을 경우 : 현재 시각 정보로 업데이트되어 노출</t>
  </si>
  <si>
    <t>1. 최근 통화 tab 화면_x000D_
최근 통화 tab에 선택 표시_x000D_
최근 통화목록, 편집 아이콘, [편집]_x000D_
최근 통화목록 리스트</t>
  </si>
  <si>
    <t>1. 최근 통화 tab 화면 버튼 동작_x000D_
연락처 tab : 연락처 tab으로 이동_x000D_
T114 tab : T114 tab으로 이동_x000D_
[편집] _x000D_
- 최근 통화 목록 없을 경우 : [편집] 버튼 미노출_x000D_
- 최근 통화 목록 있을 경우 : [전체 삭제], [완료] 버튼으로 변경, 최근 통화 이력 왼쪽 앞에 [-] 아이콘 노출</t>
  </si>
  <si>
    <t>0. 최근 통화 이력 있음_x000D_
1. 최근 통화 tab 화면</t>
  </si>
  <si>
    <t>1. 최근 통화 tab 화면_x000D_
[편집] 버튼 활성화_x000D_
최근 통화 목록 노출_x000D_
- 모든 통화 기록 노출_x000D_
1) 최근 12개월 통화 기록_x000D_
2) 처음 화면에 N개 로딩 후 스크롤 이동 시 추가 로딩</t>
  </si>
  <si>
    <t>0. 최근 통화 이력 있음_x000D_
1. 최근 통화 tab &gt; 통화 목록 화면</t>
  </si>
  <si>
    <t>1. 최근 통화 목록 화면 구성 확인_x000D_
발/수신 디바이스/프로필 이미지, 디바이스 이름/사용자 명(실시간), 통화시간_x000D_
착신/발신/부재중통화 구분하여 표시_x000D_
NUGU끼리전화/일반통화 아이콘 표시</t>
  </si>
  <si>
    <t>0. 최근 통화 이력 있음_x000D_
1. 최근 통화 tab &gt; 통화 목록 화면 버튼 동작</t>
  </si>
  <si>
    <t>1. 통화 목록 화면 버튼 동작_x000D_
개별 통화기록 : 상대방 연락처 상세화면 이동_x000D_
NUGU끼리 통화 아이콘_x000D_
- 마이크 사용권한 없을 경우 : 동의 팝업 노출_x000D_
- 마이크 사용권한 있을 경우 : 해당 연락처로 전화 발신 연결_x000D_
일반통화 아이콘 : 과금 안내 팝업 노출, 확인 시 일반 전화 발신 시도</t>
  </si>
  <si>
    <t>0. 최근 통화 이력 있음_x000D_
- 내 앱 &lt;&gt; 디바이스 간 통화_x000D_
1. 최근 통화 tab &gt; 통화 목록 화면 _x000D_
2. 개별 통화 기록</t>
  </si>
  <si>
    <t>2. 내 앱 &lt; &gt; 디바이스 간 통화 화면_x000D_
디바이스 이미지 및 디바이스 별명, 무료 전화 버튼 노출_x000D_
발신 디바이스 이름, 수신 디바이스 이름 순으로 노출_x000D_
동일한 발신-수신 디바이스는 하나로 노출_x000D_
- 발신 디바이스, 수신 디바이스 (N)</t>
  </si>
  <si>
    <t>0. 최근 통화 이력 있음_x000D_
- 앱 &lt;&gt; 디바이스 간 통화_x000D_
1. 최근 통화 tab &gt; 통화 목록 화면 _x000D_
2. 개별 통화 기록</t>
  </si>
  <si>
    <t>2. 앱 &lt; &gt; 디바이스 간 통화 화면_x000D_
디바이스만 노출 (앱은 미노출)_x000D_
디바이스 연결 해제된 경우 : 비활성화된 전화버튼 노출</t>
  </si>
  <si>
    <t>0. 최근 통화 이력 있음_x000D_
- 디바이스 &lt;&gt; 디바이스 간 통화_x000D_
1. 최근 통화 tab &gt; 통화 목록 화면 _x000D_
2. 개별 통화 기록</t>
  </si>
  <si>
    <t>2. 디바이스 &lt; &gt; 디바이스 간 통화 화면_x000D_
무료 전화 버튼 노출_x000D_
통화기록 Tap시 수신 디바이스 상세 이동_x000D_
통화버튼 Tap시 디바이스 리스트 노출_x000D_
- 디바이스 리스트 선택 : 해당 디바이스로 전화_x000D_
- 연결 해제된 디바이스 선택_x000D_
1) action sheet 닫고 토스트 팝업 노출_x000D_
2) '연결이 해제된 디바이스 입니다.'</t>
  </si>
  <si>
    <t>0. 최근 통화 이력 있음_x000D_
- 디바이스 &lt;&gt; 디바이스 간 통화_x000D_
1. 최근 통화 tab &gt; 통화 목록 화면 _x000D_
2. 개별 통화 기록 &gt; action sheet</t>
  </si>
  <si>
    <t>2. 디바이스 &lt; &gt; 디바이스 간 통화 화면_x000D_
action sheet_x000D_
Android : 전화걸기 - 안방, 작은방, (알 수 없음)_x000D_
iOS : 전화걸기 - 안방, 작은방, (알 수 없음) - 취소</t>
  </si>
  <si>
    <t>0. 최근 통화 이력 있음_x000D_
- 다른 사용자와의 통화_x000D_
1. 최근 통화 tab &gt; 통화 목록 화면 _x000D_
2. 개별 통화 기록</t>
  </si>
  <si>
    <t>2. 다른 사용자와의 통화 화면_x000D_
다른 사용자이 프로필 이미지, 사용자명, 착/발신 시간, 통화 버튼 노출</t>
  </si>
  <si>
    <t>0. 최근 통화 이력 있음_x000D_
- 다른 사용자와의 통화_x000D_
1. 최근 통화 tab &gt; 통화 목록 화면 _x000D_
2. 개별 통화 기록 &gt; 버튼 통작</t>
  </si>
  <si>
    <t>2. 다른 사용자와의 통화 화면 버튼 동작 확인_x000D_
프로필 이미지 + 사용자명 노출영역 Tap : 해당 연락처 상세로 이동</t>
  </si>
  <si>
    <t>0. 최근 통화 이력 있음_x000D_
- 다른 사용자와의 통화_x000D_
1. 최근 통화 tab &gt; 통화 목록 화면 _x000D_
2. 개별 통화 기록 &gt; 시간 정보</t>
  </si>
  <si>
    <t>2. 착/발신 정보 노출_x000D_
- 오늘 : 오후/오전 N:NN (단 자리수 앞에 0 붙지 않음)_x000D_
- 어제 : 어제_x000D_
- 그이전 : YYYY.MM.DD N요일</t>
  </si>
  <si>
    <t>[NUGU 3.2.0][Android] (특정단말)T114, 내디바이스(APP,디바이스) &gt; 오전,오후 내역 미노출 현상</t>
  </si>
  <si>
    <t>AIAPPQA-5092</t>
  </si>
  <si>
    <t>0. 최근 통화 이력 있음_x000D_
- 다른 사용자와의 통화_x000D_
1. 최근 통화 tab &gt; 통화 목록 화면 _x000D_
2. 개별 통화 기록 &gt; 연속 통화</t>
  </si>
  <si>
    <t>2. 연속 통화 묶음 정보 노출_x000D_
연달아 동일인에게 수/발신 한 경우_x000D_
- 수/발신 도중 다른 사람 통화 기록 없음_x000D_
- 이름(발신건수)로 노출_x000D_
- 날짜 기준으로 나누어 표시_x000D_
- 수/발신 표기는 마지막 통화 기준으로 표시_x000D_
- 마지막 통화가 발신이면 '발신'으로 표시_x000D_
- 마지막 통화가 수신이면 '수신'으로 표시</t>
  </si>
  <si>
    <t>0. 최근 통화 이력 있음_x000D_
- T114 통화_x000D_
1. 최근 통화 tab &gt; 통화 목록 화면 _x000D_
2. 개별 통화 기록</t>
  </si>
  <si>
    <t>2. T114 통화 화면_x000D_
T114 검색을 통해 연결된 통화 표시_x000D_
T114 대표 이미지, 업소명, T114 아이콘, 발신 시간, 통화 버튼 노출</t>
  </si>
  <si>
    <t>0. 최근 통화 이력 있음_x000D_
1. 최근 통화 tab &gt; 편집 버튼</t>
  </si>
  <si>
    <t>1. 편집 버튼 화면 확인_x000D_
[편집] 버튼이 [완료] 버튼으로 변경_x000D_
[전체 삭제] 버튼 노출_x000D_
통화 목록 왼쪽에 [-] 삭제 버튼 노출_x000D_
통화 목록 오른쪽 통화버튼 아이콘 미노출</t>
  </si>
  <si>
    <t>0. 최근 통화 이력 있음_x000D_
1. 최근 통화 tab &gt; 편집 버튼_x000D_
2. 완료 버튼 동작</t>
  </si>
  <si>
    <t>2. 편집 버튼 동작 확인_x000D_
[완료] : 편집 모드 완료 후 기본 화면으로 복귀 (통화 목록)</t>
  </si>
  <si>
    <t>0. 최근 통화 이력 있음_x000D_
1. 최근 통화 tab &gt; 편집 버튼_x000D_
2. 전체 삭제 버튼 동작</t>
  </si>
  <si>
    <t>2. 전체 삭제 버튼 동작 확인_x000D_
[전체삭제] : 통화 목록 전체 삭제 팝업 노출_x000D_
- 모든 통화목록을 삭제하시겠습니까? [취소],[삭제] _x000D_
- [취소] : 팝업 사라지고, 편집 모드 화면 유지_x000D_
- [삭제] : 전체 통화 목록 삭제, '최근 통화 목록이 없습니다. NUGU call로 통화해보세요.' 문구 노출, [편집] 버튼 미노출</t>
  </si>
  <si>
    <t>0. 최근 통화 이력 있음_x000D_
1. 최근 통화 tab &gt; 편집 버튼_x000D_
2. - 삭제 버튼 동작</t>
  </si>
  <si>
    <t>2. - 삭제 버튼 동작 확인_x000D_
해당 통화 목록 개별 삭제 버튼이 오른쪽에 노출_x000D_
통화 버튼 아이콘 미노출_x000D_
[삭제] : 통화 목록 개별 삭제, 그 외 통화 목록 유지</t>
  </si>
  <si>
    <t>0. NUGU call+ 사용자_x000D_
1. 연락처 tab &gt; 화면 구성</t>
  </si>
  <si>
    <t>1. 연락처 tab 화면_x000D_
연락처 tab에 선택 표시_x000D_
연락처 검색 입력란_x000D_
[체크박스], NUGU call을 이용중인 친구, NUGU 아이콘_x000D_
내 디바이스_x000D_
연락처</t>
  </si>
  <si>
    <t>0. NUGU call+ 사용자_x000D_
1. 연락처 tab &gt; NUGU call을 이용중인 친구</t>
  </si>
  <si>
    <t>1. NUGU call을 이용중인 친구_x000D_
체크박스 체크 : 내 디바이스 리스트와 NUGU call 활성화된 사용자만 리스트 노출_x000D_
체크박스 미체크 : 내 디바이스 리스트와 전체 연락처 리스트 노출</t>
  </si>
  <si>
    <t>0. NUGU call 사용자_x000D_
1. 연락처 tab &gt; 화면 구성</t>
  </si>
  <si>
    <t>1. 연락처 tab 화면_x000D_
연락처 tab에 선택 표시_x000D_
연락처 검색 입력란, [+초대] 버튼_x000D_
내 디바이스_x000D_
연락처_x000D_
초대중인 친구</t>
  </si>
  <si>
    <t>1. 연락처 tab &gt; 화면 구성_x000D_
2. 화면 스크롤 동작</t>
  </si>
  <si>
    <t>0. NUGU call+ 사용자_x000D_
1. 연락처 tab_x000D_
2. 연락처 검색_x000D_
3. 입력란 선택</t>
  </si>
  <si>
    <t>2. 연락처 검색 입력란_x000D_
검색 돋보기 아이콘_x000D_
이름/초성/전화번호 검색 (가이드 문구)_x000D_
3. 입력란 포커스되고 키패드 노출</t>
  </si>
  <si>
    <t>0. NUGU call 사용자_x000D_
1. 연락처 tab_x000D_
2. 연락처 검색_x000D_
3. 입력란 선택</t>
  </si>
  <si>
    <t>2. 연락처 검색 입력란_x000D_
검색 돋보기 아이콘, 이름/초성/전화번호 검색 (가이드 문구), [+초대] 버튼_x000D_
3. 입력란 포커스되고 키패드 노출</t>
  </si>
  <si>
    <t>0. NUGU call 사용자_x000D_
1. 연락처 tab_x000D_
2. 연락처 [+초대]</t>
  </si>
  <si>
    <t>2. [+초대] 버튼 동작_x000D_
연락처 접근 권한 없을 경우: 권한 요청 팝업 노출_x000D_
연락처 접근 권한 있을 경우: 연락처 추가 페이지로 이동</t>
  </si>
  <si>
    <t>AIAPPQA-4391 이력 확인 시 권한 요청팝업없이 노출 정상</t>
  </si>
  <si>
    <t>AIAPPQA-4392</t>
  </si>
  <si>
    <t>1. 연락처 tab &gt; 화면 구성_x000D_
2. 내 디바이스 정보</t>
  </si>
  <si>
    <t>2. 내 디바이스 정보 화면_x000D_
인덱스에서 별도 그룹(별아이콘) 으로 표기_x000D_
- 선택 : 해당 디바이스 상세화면으로 이동_x000D_
누구 앱과 활성화 시 연결되어 있는 누구 디바이스 리스트 노출_x000D_
NUGU 앱이 최우선으로 노출_x000D_
연결되어 있는 활성화 디바이스는 최신 등록 순으로 정렬 노출_x000D_
디바이스 이름은 모델명(누구 스피커, 누구미니, 누구캔들, 비티비)를 디폴트로 노출_x000D_
동일한 모델의 디바이스가 2대 이상 있는 경우 모델명+넘버링으로 노출_x000D_
활성화 이후 새로운 디바이스를 추가할 경우 내 디바이스 목록에 자동노출_x000D_
앱/디바이스 이름 변경 필요시, 디바이스 이미지 dimmed 상태/ ! 아이콘 표시_x000D_
수신 거부 상태와 상관 없이 모든 디바이스 리스트를 노출</t>
  </si>
  <si>
    <t>1. 연락처 tab &gt; 화면 구성_x000D_
2. 내 디바이스 정보 &gt; NUGU 앱</t>
  </si>
  <si>
    <t>2. 내 디바이스 &gt; NUGU 앱 정보_x000D_
누구 앱 아이콘, 앱 프로필이름, NUGU앱</t>
  </si>
  <si>
    <t>1. 연락처 tab &gt; 화면 구성_x000D_
2. 내 디바이스 정보 &gt; 디바이스</t>
  </si>
  <si>
    <t>2. 내 디바이스 &gt; 디바이스 정보_x000D_
디바이스 이미지, 디바이스 이름(콜네임)</t>
  </si>
  <si>
    <t>1. 연락처 tab &gt; 화면 구성_x000D_
2. 내 디바이스 정보 &gt; 방해 금지 디바이스</t>
  </si>
  <si>
    <t>2. 내 디바이스 &gt; 방해 금지 디바이스 정보_x000D_
디바이스 아이콘에 방해금지 아이콘 포함 노출_x000D_
콜 수신 시 수신OFF</t>
  </si>
  <si>
    <t>1. 연락처 tab &gt; 화면 구성_x000D_
2. 연락처 정보</t>
  </si>
  <si>
    <t>2. 연락처 리스트 정보_x000D_
리스트는 한글 &gt; 영문 &gt; 숫자 순으로 노출 (오름차순)_x000D_
개별 연락처 선택 시 연락처 상세화면으로 이동_x000D_
NUGU call + 사용자_x000D_
- 단말의 모든 연락처가 동기화 되어 노출_x000D_
- NUGU call 가입한 연락처는 별도 아이콘 구분하여 표시_x000D_
NUGU call 사용자_x000D_
- 단말의 연락처 중 NUGU call 가입한 연락처만 노출</t>
  </si>
  <si>
    <t>1. NUGU call 가입한 연락처 정보_x000D_
- 프로필 이미지, 이름, 누구콜 아이콘_x000D_
- 연락처의 대표번호가 NUGU call 이용중일 경우 아이콘 노출됨</t>
  </si>
  <si>
    <t>1. NUGU call 미가입한 연락처 정보_x000D_
프로필 이미지, 이름_x000D_
NUGU call 사용자에게는 해당 연락처 미노출</t>
  </si>
  <si>
    <t>7일간 활성화 시점은 검증 기간내에 확인 불가</t>
  </si>
  <si>
    <t>1. 이미 등록된 이름과 중복되거나, 유효하지 않은 경우 변경 안내 문구가 노출됨_x000D_
- 국제전화번호, 유료 전화번호, 콜렉트콜, 긴급전화 등 발신 불가 번호인 경우_x000D_
:상세 정책 : https://tde.sktelecom.com/wiki/pages/viewpage.action?_x000D_
pageId=231497211</t>
  </si>
  <si>
    <t>초대중인 친구_x000D_
(NUGU call+)</t>
  </si>
  <si>
    <t>수신 차단한 연락처_x000D_
존재</t>
  </si>
  <si>
    <t>2-1. 검색화면으로 이동 확인_x000D_
2-2. keypad 노출된 상태, 검색 영역 활성화 상태로 진입_x000D_
: 이름/초성/전화번호 검색이 가능하며, 가이드 문구 “이름/초성/전화번호 검색” 노출_x000D_
: keypad의 enter는 검색 버튼으로 노출되며 검색버튼 tap 시 키패드 닫힘</t>
  </si>
  <si>
    <t>1. 연락처 tab &gt; 검색영역 tap_x000D_
2. 임의의 이름 입력</t>
  </si>
  <si>
    <t>2-1. 입력된 검색어가 있는 경우 검색창 우측에 (x)버튼 노출되며 tap시 입력된 검색 어 삭제됨._x000D_
- 주소록에 있는 연락처 중 입력한 값을 포함한 연락처를 filtering하여 노출 확인_x000D_
: 별도의 색인은 없고, 가나다/ABC순으로 노출</t>
  </si>
  <si>
    <t>1. 연락처 tab &gt; 검색영역 tap_x000D_
2. 전화번호 입력</t>
  </si>
  <si>
    <t>2. 전화 번호로 검색한 경우, 연락처에 포함된 해당 전화번호를 함께 노출_x000D_
: 대표번호로 설정한 번호에 한하여 검색결과 노출함</t>
  </si>
  <si>
    <t>1. 연락처 tab &gt; 검색영역 tap_x000D_
2. 전화번호 입력 &gt; 검색결과 tap</t>
  </si>
  <si>
    <t>1. 연락처 tab &gt; 검색영역 tap_x000D_
2. 임의의 검색어 입력</t>
  </si>
  <si>
    <t>2-1. 검색 결과 영역에 안내문구 노출 확인_x000D_
- 검색결과가 없을 경우 '검색결과가 없습니다.안내문구 노출</t>
  </si>
  <si>
    <t>1. 연락처 &gt; NUGU call 초대하기 진입_x000D_
2. 연락처 검색영역 확인</t>
  </si>
  <si>
    <t>2-1. 이름/초성/전화번호 검색이 가능하며,_x000D_
가이드 문구 “이름/초성/전화번호 검색” 노출_x000D_
- 세부 내용은 다음페이지 참조_x000D_
- 1-1. 검색 영역 tap 시_x000D_
: keypad 노출 후, 검색 영역 활성화. 주소록 list는 유지_x000D_
: 입력 필드 우측에 취소/지우기(X) 버튼 노출_x000D_
: keypad의 enter는 검색 버튼으로 노출</t>
  </si>
  <si>
    <t>1. 연락처 &gt; NUGU call 초대하기 진입_x000D_
2. 단말 연락처 리스트 확인</t>
  </si>
  <si>
    <t>2-1.단말 연락처에 저장된 연락처 리스트 노출_x000D_
: 해당연락처에 NUGU call 활성화된 전화번호가 없는 경우 초대 버튼을 노출_x000D_
: 초대메시지를 한번이라도 보낸 연락처는 초대중으로 노출_x000D_
: 이미 NUGU call 활성화 된 전화번호가 포함된 연락처는 별도 표시하고, 초대버 튼 미노출</t>
  </si>
  <si>
    <t>0. 번호 1개인 연락처_x000D_
1. 연락처 &gt; NUGU call 초대하기 진입_x000D_
2. 초대하기 tap_x000D_
3. 버튼 동작</t>
  </si>
  <si>
    <t>2. OS 별 확인_x000D_
Android : 번호 1개 팝업에서_x000D_
- [NUGU call 초대하기] : 선택한 번호로 다이나믹 링크 포함한 초대 메시지 발송 화면 노출_x000D_
- back 또는 팝업 외 영역 : 팝업 사라지고 초대 메시지 미발송_x000D_
iOS : 번호 1개 Action sheet에서_x000D_
- [휴대전화 010-1234-1234] : 선택한 번호로 다이나믹 링크 포함한 초대 메시지 발송 화면 노출_x000D_
- [취소] : Action sheet 사라지고 초대 메시지 미발송</t>
  </si>
  <si>
    <t>0. 번호 2개 이상인 연락처_x000D_
1. 연락처 &gt; NUGU call 초대하기 진입_x000D_
2. 초대하기 tap</t>
  </si>
  <si>
    <t>2. 단말에 저장된 초대 가능한 전화번호 리스트 노출 (OS 별 상이)_x000D_
Android : 번호 2개 이상 팝업 노출_x000D_
- 이름_x000D_
- [라디오 버튼 선택 Default - 대표번호] 휴대전화 010-1234-1234_x000D_
- [라디오 버튼 미선택] 휴대전화 010-1234-5678_x000D_
- NUGU call 초대하기_x000D_
iOS : 번호 2개 이상 Action sheet 노출_x000D_
- NUGU call 초대하기_x000D_
- 휴대전화 010-1234-1234_x000D_
- 휴대전화 010-1234-5678_x000D_
- 취소</t>
  </si>
  <si>
    <t>0. 번호 2개 이상인 연락처_x000D_
1. 연락처 &gt; NUGU call 초대하기 진입_x000D_
2. 초대하기 tap_x000D_
3. 버튼 동작</t>
  </si>
  <si>
    <t>2. OS 별 확인_x000D_
Android : 번호 2개 이상 팝업에서_x000D_
- [라디오 버튼] : 선택한 휴대전화 연락처 선택, 선택해제_x000D_
- [NUGU call 초대하기] : 선택한 번호로 다이나믹 링크 포함한 초대 메시지 발송 화면 노출_x000D_
- back 또는 팝업 외 영역 : 팝업 사라지고 초대 메시지 미발송_x000D_
iOS : 번호 2개 이상 Action sheet에서_x000D_
- [휴대전화 010-1234-xxxx] : 선택한 번호로 다이나믹 링크 포함한 초대 메시지 발송 화면 노출_x000D_
- [취소] : Action sheet 사라지고 초대 메시지 미발송</t>
  </si>
  <si>
    <t>0. NUGU call 미사용자_x000D_
1. 초대 메시지 수신_x000D_
2. 다이나믹 링크 선택_x000D_
3. NUGU App 설치 상태</t>
  </si>
  <si>
    <t>3. NUGU App 실행되어 NUGU call MDN 인증화면 이동_x000D_
(NUGU call 활성화 프로세스 진행)</t>
  </si>
  <si>
    <t>0. NUGU call 미사용자_x000D_
1. 초대 메시지 수신_x000D_
2. 다이나믹 링크 선택_x000D_
3. NUGU App 미설치 상태</t>
  </si>
  <si>
    <t>NUGU call 사용자_x000D_
일 최대 초대 가능 횟수를 초과한경우</t>
  </si>
  <si>
    <t>1. 연락처 &gt; NUGU call 초대하기 진입_x000D_
2. 초대하기 tap</t>
  </si>
  <si>
    <t>2. 팝업 노출 확인_x000D_
NUGU call 초대는 1일 100회까지 가능합니다. 내일 다시 시도해주세요. [확인]</t>
  </si>
  <si>
    <t>팝업 노출되나 추가 초대 가능한 현상</t>
  </si>
  <si>
    <t xml:space="preserve">AIAPPQA-5101 </t>
  </si>
  <si>
    <t>1. 연락처 &gt; NUGU call 초대하기 진입_x000D_
2. 초대선택_x000D_
3. NUGU call 초대하기 or 전화번호 선택</t>
  </si>
  <si>
    <t>2. 팝업 노출 확인_x000D_
NUGU call 초대는 1일 100회까지 가능_x000D_
합니다. 내일 다시 시도해주세요</t>
  </si>
  <si>
    <t>1. NUGU Call+ &gt; 최근 통화목록/연락처_x000D_
2. NUGU 앱 선택</t>
  </si>
  <si>
    <t>3. NUGU 앱 정보 확인_x000D_
앱 아이콘_x000D_
앱 이름_x000D_
NUGU 앱</t>
  </si>
  <si>
    <t>1. NUGU Call+ &gt; 최근 통화목록/연락처_x000D_
2. NUGU 앱 선택 _x000D_
3. NUGU 앱 이름 수정버튼 선택</t>
  </si>
  <si>
    <t>1. NUGU Call+ &gt; 최근 통화목록/연락처_x000D_
2. NUGU 앱 선택 &gt; 이름 수정버튼 선택_x000D_
3. 앱 이름 선택 &gt; 한글, 영문, 숫자 입력</t>
  </si>
  <si>
    <t>1. NUGU Call+ &gt; 최근 통화목록/연락처_x000D_
2. NUGU 앱 선택 &gt; 이름 수정버튼 선택_x000D_
3. 앱 이름 선택 &gt; 이름 입력</t>
  </si>
  <si>
    <t>3. [확인] 버튼 활성화 됨_x000D_
- 실시간 체크 후 유효한 이름일 경우 [확인] 버튼 활성화 확인_x000D_
- 변경 사항 없을 경우 해당 버튼 비활성화</t>
  </si>
  <si>
    <t>1. NUGU Call+ &gt; 최근 통화목록/연락처_x000D_
2. NUGU 앱 선택 &gt; 이름 수정버튼 선택_x000D_
3. 앱 이름 선택 &gt; 이름 입력_x000D_
4. [확인] 선택</t>
  </si>
  <si>
    <t>4. 설정한 이름 저장되며, NUGU Call 홈 화면으로 이동_x000D_
_x000D_
4. 설정한 이름 저장되며, 누구 앱 상세 화면으로 이동</t>
  </si>
  <si>
    <t>1. NUGU Call+ &gt; 최근 통화목록/연락처_x000D_
2. 디바이스 선택</t>
  </si>
  <si>
    <t>3. 디바이스 정보 확인 _x000D_
디바이스 이미지 _x000D_
디바이스 이름_x000D_
디바이스 시리얼 번호</t>
  </si>
  <si>
    <t>1. NUGU Call+ &gt; 최근 통화목록/연락처_x000D_
2. 디바이스 선택 &gt; [NUGU끼리 통화] 버튼 선택</t>
  </si>
  <si>
    <t>2. 방해금지 설정 영역 노출 _x000D_
- Defaul : off 설정 확인</t>
  </si>
  <si>
    <t>1. NUGU Call+ &gt; 최근 통화목록/연락처_x000D_
2. 디바이스 선택 &gt; 방해금지 설정 ON</t>
  </si>
  <si>
    <t>2. 방해금지 설정 ON 동작 확인_x000D_
- 내 디바이스간 통화 정상 동작 확인_x000D_
- NUGU Call 수신되지 않음 확인</t>
  </si>
  <si>
    <t>1. NUGU Call+ &gt; 최근 통화목록/연락처_x000D_
2. 디바이스 선택 &gt; 방해금지 설정 OFF</t>
  </si>
  <si>
    <t>1. NUGU Call+ &gt; 최근 통화목록/연락처_x000D_
2. 디바이스 선택 &gt; 안내 위치 설정</t>
  </si>
  <si>
    <t>2. 안내 위치 설정 영역 노출_x000D_
서울특별시 중구 태평로 1가_x000D_
- 'T114 음성검색 등 NUGU 서비스 이용 시 사용됩니다.' 문구 노출</t>
  </si>
  <si>
    <t>1. NUGU Call+ &gt; 최근 통화목록/연락처_x000D_
2. 디바이스 선택 &gt; 안내 위치 설정_x000D_
3. [나침반] 선택</t>
  </si>
  <si>
    <t xml:space="preserve">0. 통화 내역 존재함_x000D_
1. NUGU Call+ &gt; 최근 통화목록/연락처_x000D_
2. 디바이스 선택 _x000D_
</t>
  </si>
  <si>
    <t>2. 통화 내역 노출_x000D_
- 디바이스 기준으로 착/발신 통화 내역 노출_x000D_
- 통화 구분(착신/발신/부재중/발신 연결 안 됨) | 통화상대 | 날짜 | 통화한 시간_x000D_
- 날짜_x000D_
: 오늘일 경우 오전/오후 HH:MM 표시_x000D_
: 어제일 경우 텍스트로 ‘어제’ 표시_x000D_
: 3일이 경과한 날짜는 YYYY.MM.DD 요일 표시_x000D_
- 통화한 시간_x000D_
: 1분 이하 : 00초_x000D_
: 1시간 이하 : 00분 또는 00분 00초_x000D_
: 1시간 이상 : 00시 00분 00초_x000D_
: 발신 연결 안 된 통화는 통화 시간을 ‘발신 연결 안됨’ 텍스트로 표시</t>
  </si>
  <si>
    <t xml:space="preserve">0. 통화 내역 존재함_x000D_
1. NUGU Call+ &gt; 최근 통화목록/연락처_x000D_
2. NUGU 앱 선택 _x000D_
</t>
  </si>
  <si>
    <t>1. NUGU Call+ &gt; 최근 통화목록/연락처_x000D_
2. 디바이스 선택 &gt; 이름 수정버튼 선택</t>
  </si>
  <si>
    <t>1. NUGU Call+ &gt; 최근 통화목록/연락처_x000D_
2. 디바이스 선택 &gt; 이름 수정버튼 선택_x000D_
3. 디바이스 이름 설정 화면</t>
  </si>
  <si>
    <t>3. 디바이스 정보 확인 _x000D_
디바이스 이미지 / 디바이스 별명 / 디바이스 시리얼 번호</t>
  </si>
  <si>
    <t>1. NUGU Call+ &gt; 최근 통화목록/연락처_x000D_
2. 디바이스 선택 &gt; 이름 수정버튼 선택_x000D_
3. 디바이스 선택 &gt; 한글, 영문, 숫자 입력</t>
  </si>
  <si>
    <t>1. NUGU Call+ &gt; 최근 통화목록/연락처_x000D_
2. 디바이스 선택 &gt; 이름 수정버튼 선택_x000D_
3. 디바이스 선택 &gt; 이름 입력</t>
  </si>
  <si>
    <t>1. NUGU Call+ &gt; 최근 통화목록/연락처_x000D_
2. 디바이스 선택 &gt; 이름 수정버튼 선택_x000D_
3. 디바이스 이름 선택 &gt; 이름 입력_x000D_
4. [확인] 선택</t>
  </si>
  <si>
    <t>4. 설정한 이름 저장되며, 설정 페이지로 복귀_x000D_
_x000D_
4. 설정한 이름 저장되며, 디바이스 상세 페이지로 복귀</t>
  </si>
  <si>
    <t>2. 에러 메시지 노출 확인_x000D_
- '(!) 디바이스 상태를 확인해주세요.' 문구 노출_x000D_
- 모든 영역 dim 처리 확인</t>
  </si>
  <si>
    <t>1. NUGU Call+ &gt; 최근 통화목록/연락처 &gt; NUGU Call+ 사용자 연락처 _x000D_
2. 더보기(:) 선택 &gt; 수신차단 선택</t>
  </si>
  <si>
    <t>2. 수신차단 팝업 노출_x000D_
- "수신 차단 시 NUGU로 걸려오는 전화를 받을 수 없습니다. 차단하시겠습니까"_x000D_
차단 여부는 상대방이 알 수 없습니다. _x000D_
[취소] / [차단]</t>
  </si>
  <si>
    <t>1. NUGU Call+ &gt; 최근 통화목록/연락처 &gt; NUGU Call+ 사용자 연락처 _x000D_
2. 더보기(:) 선택 &gt; 수신차단 선택_x000D_
3. [차단] 선택</t>
  </si>
  <si>
    <t>3. 토스트 팝업 노출_x000D_
"NUGU call 수신을 차단하였습니다."</t>
  </si>
  <si>
    <t>1. NUGU Call+ &gt; 최근 통화목록/연락처 &gt; NUGU Call+ 사용자 연락 처 _x000D_
2. 더보기(:) 선택 &gt; 수신차단 해제 선택</t>
  </si>
  <si>
    <t>2. 토스트 팝업 노출_x000D_
"차단 해제되었습니다."</t>
  </si>
  <si>
    <t>1. NUGU Call+ &gt; 최근 통화목록/연락처 &gt; NUGU Call+ 사용자 연락처 _x000D_
2. 더보기(:) 선택 &gt; 연락처 숨김 선택</t>
  </si>
  <si>
    <t>2. 연락처 숨김 팝업 노출 _x000D_
- "연락처 숨김 시 목록에서 삭제되고 전화 발신 대상에서 제외됩니다. 숨김하시겠습니까?" _x000D_
설정 &gt; 숨김친구 관리에서 확인 가능합니다._x000D_
[취소] / [숨김]</t>
  </si>
  <si>
    <t>1. NUGU Call+ &gt; 최근 통화목록/연락처 &gt; NUGU Call+ 사용자 연락처 _x000D_
2. 더보기(:) 선택 &gt; 연락처 숨김 선택_x000D_
3. [숨김] 선택</t>
  </si>
  <si>
    <t>3. 토스트 팝업 노출_x000D_
"숨김 처리 되었습니다."</t>
  </si>
  <si>
    <t>1. NUGU Call+ &gt; 최근 통화목록/연락처 &gt; NUGU Call+ 사용자 연락처 _x000D_
2. 더보기(:) 선택 &gt; 연락처 숨김 선택_x000D_
3. [숨김] 선택 &gt; 연락처 상세 확인</t>
  </si>
  <si>
    <t>1. NUGU Call+ &gt; 최근 통화목록/연락처 &gt; NUGU Call+ 사용자 연락 처 _x000D_
2. 더보기(:) 선택 &gt; [연락처 숨김] 선택_x000D_
3. [숨김 해제] 선택</t>
  </si>
  <si>
    <t>3. 토스트 팝업 노출_x000D_
"숨김 해제되었습니다."</t>
  </si>
  <si>
    <t>1. NUGU Call+ &gt; 최근 통화목록/연락처 &gt; NUGU Call+ 사용자 연락처 _x000D_
2. 연락처 정보 영역 확인</t>
  </si>
  <si>
    <t>2. 친구 이름, 대표 번호 노출_x000D_
- default: 단말 주소록에 저장된 이름 노출_x000D_
- 연락처 최상단에 저장한 전화번호를 대표번호로 지정, 편집화면에서 변경 가능._x000D_
- 대표번호가 NUGU call 가입된 번호일 경우 아이콘 노출_x000D_
- [&gt;] 버튼 선택 시 연락처 수정페이지로 이동</t>
  </si>
  <si>
    <t>0. 연락처에 동일한 이름 있는 상태_x000D_
- 대소문자 동일, 띄어쓰기, 발음 동일_x000D_
1. NUGU Call+ &gt; 최근 통화목록/연락처 &gt; NUGU Call+ 사용자 연락처 _x000D_
2. 연락처 정보 영역 확인</t>
  </si>
  <si>
    <t>2. 통화 버튼 비활성화 되고 case에 따라 아래 문구 노출_x000D_
“NUGU call 연락처에 동일한 이름이 있습니다.”_x000D_
“NUGU call 연락처에 발음이 유사한 이름이 있습니다.”_x000D_
- 연락처가 50개 미만일 경우 유사 연락처 체크함_x000D_
1) 동명이인_x000D_
2) 동형이인_x000D_
3) 발음 가능한 단어가 한글자도 없는 경우_x000D_
4) 특수문자/이모지로만 이루어진 이름 _x000D_
- 셋톱에서는 발신불가번호로 표시_x000D_
“이름을 변경해주세요.”</t>
  </si>
  <si>
    <t>1. NUGU Call+ &gt; 최근 통화목록/연락처 &gt; NUGU Call+ 사용자 연락처 _x000D_
2. [NUGU끼리 통화] 버튼 선택</t>
  </si>
  <si>
    <t>1. NUGU Call+ &gt; 최근 통화목록/연락처 &gt; NUGU Call+ 사용자 연락처 _x000D_
2. [일반전화] 버튼 선택</t>
  </si>
  <si>
    <t>2. 과금 안내 팝업 노출됨_x000D_
- p. 165 일반 전화로 연결 시,_x000D_
통화료가 부과될 수 있습니다._x000D_
계속하시겠습니까?</t>
  </si>
  <si>
    <t>2. OEM 다이얼러 연결안내 시스템 팝업 노출됨_x000D_
- p. 165 연락처 노출</t>
  </si>
  <si>
    <t>1. NUGU Call+ &gt; 최근 통화목록/연락처 &gt; NUGU Call+ 사용자 연락처 _x000D_
2. [일반전화] 버튼 선택 &gt; 팝업 노출_x000D_
3. [확인] 선택</t>
  </si>
  <si>
    <t>1. NUGU Call+ &gt; 최근 통화목록/연락처 &gt; NUGU Call+ 사용자 연락처 _x000D_
2. 연락처 정보 영역 선택_x000D_
3. 연락처 정보 수정 페이지 &gt; 이름 입력</t>
  </si>
  <si>
    <t>3. 정상입력 확인_x000D_
- default: 단말의 주소록에 저장된 이름 노출</t>
  </si>
  <si>
    <t>1. NUGU Call+ &gt; 최근 통화목록/연락처 &gt; NUGU Call+ 사용자 연락처 _x000D_
2. 연락처 정보 영역 선택_x000D_
3. 연락처 정보 수정 페이지 &gt; 대표번호 설정</t>
  </si>
  <si>
    <t>3. 단말 주소록의 index와 전화번호 노출_x000D_
- 휴대폰, 집, 회사가 아닌 index는 '기타'로 노출 _x000D_
- NUGU Call 활성화된 전화번호 아이콘 표시 _x000D_
- 라디오 버튼 선택 시 대표번호 변경 가능</t>
  </si>
  <si>
    <t>1. NUGU Call+ &gt; 최근 통화목록/연락처 &gt; NUGU Call+ 사용자 연락처 _x000D_
2. 연락처 정보 영역 선택_x000D_
3. 연락처 정보 수정 페이지_x000D_
4. 이름 또는 대표번호 변경</t>
  </si>
  <si>
    <t>4. [저장] 버튼 활성화 됨_x000D_
- 실시간 체크 후 유효한 이름일 경우 [저장] 버튼 활성화 확인_x000D_
- 변경 사항 없을 경우 해당 버튼 비활성화</t>
  </si>
  <si>
    <t>1. NUGU Call+ &gt; 최근 통화목록/연락처 &gt; NUGU Call+ 사용자 연락처 _x000D_
2. 연락처 정보 영역 [&gt;] 버튼 선택_x000D_
3. 연락처 정보 수정 페이지_x000D_
4. 이름 또는 대표번호 변경 &gt; [저장]</t>
  </si>
  <si>
    <t>1. NUGU Call+ &gt; 최근 통화목록/연락처 _x000D_
2. NUGU 미가입자/미사용자 연락처 선택</t>
  </si>
  <si>
    <t>1. NUGU Call+ &gt; 최근 통화목록/연락처 _x000D_
2. NUGU 미가입자/미사용자 연락처 선택_x000D_
3. 화면 구성 확인</t>
  </si>
  <si>
    <t>3-1. 이전 버튼 | 더보기 버튼 노출 확인_x000D_
3-2. 연락처 정보_x000D_
- 친구 이름, 대표 번호 노출 확인_x000D_
: default 이름은 단말의 주소록에 저장된 이름_x000D_
: 연락처 최상단에 저장한 전화번호를 대표번호로 지정하며, 편집화면 진입하여 변경 가능 확인_x000D_
3-3. Tap 시 정보수정 화면으로 이동 확인_x000D_
3-4. NUGU call 초대, 일반통화 버튼 노출 확인</t>
  </si>
  <si>
    <t>1. NUGU Call+ &gt; 최근 통화목록/연락처 _x000D_
2. NUGU 미가입자/미사용자 연락처 선택_x000D_
3. 통화 내역 확인</t>
  </si>
  <si>
    <t>3-1. 통화 내역 노출 확인_x000D_
- 연락처 기준으로 착/발신 통화 내역 노출_x000D_
- 날짜 | 시간 | 통화 구분(착신/발신/부재중) | 통화시간</t>
  </si>
  <si>
    <t>1. NUGU Call+ &gt; 최근 통화목록/연락처 _x000D_
2. NUGU 미가입자/미사용자 연락처 선택_x000D_
3. [NUGU Call 초대] 버튼 선택</t>
  </si>
  <si>
    <t>3. "NUGU 서비스에 친구를 초대하고 무료로 통화해 보세요."_x000D_
[다음에 할게요] / [친구 초대하기] 팝업 노출</t>
  </si>
  <si>
    <t>1. NUGU Call+ &gt; 최근 통화목록/연락처 _x000D_
2. NUGU 미가입자/미사용자 연락처 선택_x000D_
3. [24시간 전 NUGU Call 초대] 버튼 영역 확인</t>
  </si>
  <si>
    <t>3. [NUGU Call 초대 중] 버튼 노출 _x000D_
- 24시간 내 재초대 불가 확인</t>
  </si>
  <si>
    <t>1. NUGU Call+ &gt; 최근 통화목록/연락처 _x000D_
2. NUGU 미가입자/미사용자 연락처 선택_x000D_
3. [24시간 후 NUGU Call 초대] 버튼 영역 확인</t>
  </si>
  <si>
    <t>1. NUGU Call+ &gt; 최근 통화목록/연락처 _x000D_
2. NUGU 미가입자/미사용자 연락처 선택_x000D_
3. NUGU Call 초대 선택</t>
  </si>
  <si>
    <t>3. "NUGU Call 초대는 1일 100회까지 가능합니다. 내일 다시 시도해주세요." _x000D_
[확인] 팝업 노출</t>
  </si>
  <si>
    <t>1. NUGU Call+ &gt; 최근 통화목록/연락처 _x000D_
2. NUGU 미가입자/미사용자 연락처 선택_x000D_
3. [친구 초대하기] 선택</t>
  </si>
  <si>
    <t>NUGU 미가입자/미사용자 초대 상태_x000D_
NUGU app 미설치</t>
  </si>
  <si>
    <t>1-1. Android : 구글 Play &gt; NUGU app 페이지 이동 확인_x000D_
1-2. iOS : APP store &gt; NUGU app 페이지 이동 확인</t>
  </si>
  <si>
    <t>NUGU 미가입자/미사용자 초대 상태_x000D_
NUGU app 설치</t>
  </si>
  <si>
    <t>1-1. Android : NUGU call 활성화 페이지 이동 확인_x000D_
1-2. iOS : NUGU call 활성화 페이지 이동 확인_x000D_
(NUGU App 홈 화면으로 이동 확인)</t>
  </si>
  <si>
    <t>NUGU call 사용자_x000D_
수신차단한 연락처</t>
  </si>
  <si>
    <t>1. NUGU call+ &gt; 최근 통화목록/연락처 _x000D_
2. 수신차단 연락처 선택_x000D_
3. 더보기 버튼 tap</t>
  </si>
  <si>
    <t>3-1. 수신차단 해제, 연락처 숨김 메뉴 노출 확인_x000D_
3-2. 연락처의 대표번호가 NUGU콜 활성화된 경우에만 노출 확인_x000D_
3-3. 연락처의 대표번호가 NUGU콜 비활성화된 경우 미노출 확인</t>
  </si>
  <si>
    <t>1. NUGU call+ &gt; 최근 통화목록/연락처 _x000D_
2. 수신차단 연락처 선택_x000D_
3. 더보기 버튼 tap &gt; 수신차단 해제 선택</t>
  </si>
  <si>
    <t>1. NUGU call+ &gt; 최근 통화목록/연락처 _x000D_
2. 수신차단 연락처 선택_x000D_
3. 더보기 버튼 tap &gt; 연락처 숨김 선택</t>
  </si>
  <si>
    <t>3. 팝업 노출 확인_x000D_
연락처 숨김 시 목록에서 삭제되고 전화 발신_x000D_
대상에서 제외됩니다. 숨김하시겠습니까?_x000D_
설정 &gt; 숨김친구 관리에서 확인 가능합니다._x000D_
[취소] [숨김]</t>
  </si>
  <si>
    <t>1. NUGU call+ &gt; 최근 통화목록/연락처 _x000D_
2. 수신차단 연락처 선택_x000D_
3. 더보기 버튼 tap &gt; 연락처 숨김 선택_x000D_
4. [취소] 선택</t>
  </si>
  <si>
    <t>1. NUGU call+ &gt; 최근 통화목록/연락처 _x000D_
2. 수신차단 연락처 선택_x000D_
3. 더보기 버튼 tap &gt; 연락처 숨김 선택_x000D_
4. [숨김] 선택</t>
  </si>
  <si>
    <t>4-1. 숨김 처리 되었습니다.” 토스트팝업 노출 확인_x000D_
4-2. 해당 연락처 list에 미노출_x000D_
(NUGU call 설정 &gt; 숨김 연락처 관리에서 노출 확인)</t>
  </si>
  <si>
    <t>1. NUGU call+ &gt; 최근 통화목록_x000D_
2. 숨김차단한 사용자 선택_x000D_
3. 더보기 버튼 tap</t>
  </si>
  <si>
    <t>1. NUGU call+ &gt; 최근 통화목록_x000D_
2. 숨김차단한 사용자 선택_x000D_
3. 더보기 버튼 tap &gt; 숨김해제 선택</t>
  </si>
  <si>
    <t>1. NUGU call+ &gt; 최근 통화목록_x000D_
2. 숨김차단한 사용자 선택_x000D_
3. 더보기 버튼 tap &gt; 수신차단 선택</t>
  </si>
  <si>
    <t>3. 팝업 노출되며 차단 시 “NUGU call 수신을 차단하였_x000D_
습니다.” 토스트 노출 확인</t>
  </si>
  <si>
    <t>1. NUGU call+ &gt; 최근 통화목록_x000D_
2. 숨김차단한 사용자 선택_x000D_
3. 전화버튼 확인</t>
  </si>
  <si>
    <t>1. NUGU Call+ Home &gt; 최근 통화 목록 _x000D_
2. 연락처에 없는 번호 상세 진입 _x000D_
3. 더보기(:) 선택</t>
  </si>
  <si>
    <t>1. NUGU Call+ Home &gt; 최근 통화 목록 _x000D_
2. 연락처에 없는 번호 상세 진입 _x000D_
3. 더보기(:) 선택 &gt; 수신차단 선택</t>
  </si>
  <si>
    <t>3. 2. 수신차단 팝업 노출_x000D_
"수신 차단 시 NUGU로 걸려오는 전화를 받을 수 없습니다. 차단하시겠습니까_x000D_
차단 여부는 상대방이 알 수 없습니다. "_x000D_
[취소]/[차단]</t>
  </si>
  <si>
    <t>1. NUGU Call+ Home &gt; 최근 통화 목록 _x000D_
2. 연락처에 없는 번호 상세 진입 _x000D_
3. 더보기(:) 선택 &gt; 수신차단 선택_x000D_
4. [차단] 선택</t>
  </si>
  <si>
    <t>1. NUGU Call+ Home &gt; 타 사용자와 통화_x000D_
2. 해당 사용자 NUGU Call 탈퇴_x000D_
3. 최근 통화 목록_x000D_
4. 번호 상세 진입</t>
  </si>
  <si>
    <t>3. 프로필 이름 정보를 불러올 수 없는 경우_x000D_
- '알 수 없음' 으로 노출_x000D_
4. NUGU call 탈퇴한 사용자 연락처 상세화면_x000D_
- "NUGU call을 사용하지 않는 사용자입니다." 문구 확인 _x000D_
- 통화 버튼 미노출 확인</t>
  </si>
  <si>
    <t>0. 최근 찾아본 T114 통화 목록 없음_x000D_
1. NUGU Call+ Home &gt; T114</t>
  </si>
  <si>
    <t>1-1. "최근 찾아본 T114 목록이 없습니다." 문구 노출_x000D_
1-2. 목록 없을 경우 편집 버튼 미노출 확인</t>
  </si>
  <si>
    <t>0. 최근 찾아본 T114 통화 목록 존재_x000D_
1. NUGU Call+ Home &gt; T114</t>
  </si>
  <si>
    <t>0. 최근 찾아본 T114 통화 목록 존재_x000D_
1. NUGU Call+ Home &gt; T114_x000D_
2. 기상콜센터 상세페이지 진입</t>
  </si>
  <si>
    <t>2. T114 정보 공백으로 노출 _x000D_
- 기상콜센터 : 주소정보 만 공백으로 노출</t>
  </si>
  <si>
    <t>0. 최근 찾아본 T114 통화 목록 존재_x000D_
1. NUGU Call+ Home &gt; T114 _x000D_
2. [편집] 버튼 선택</t>
  </si>
  <si>
    <t>0. 최근 찾아본 T114 통화 목록 존재_x000D_
1. NUGU Call+ Home &gt; T114 _x000D_
2. [편집] 버튼 &gt; [완료] 선택</t>
  </si>
  <si>
    <t>0. 최근 찾아본 T114 통화 목록 존재_x000D_
1. NUGU Call+ Home &gt; T114 _x000D_
2. [편집] 버튼 &gt; 전체 삭제 선택 _x000D_
3. [삭제] 선택</t>
  </si>
  <si>
    <t>0. 최근 찾아본 T114 통화 목록 존재_x000D_
1. NUGU Call+ Home &gt; T114 _x000D_
2. [편집] 버튼 &gt; 통화 목록 선택</t>
  </si>
  <si>
    <t>2. 개별 삭제 버튼 노출_x000D_
- 삭제 시 별도의 삭제 확인 팝업 없음</t>
  </si>
  <si>
    <t>0. 최근 찾아본 T114 통화 목록 존재_x000D_
1. NUGU Call+ Home &gt; T114 _x000D_
2. T114 통화 목록 선택 &gt; 상호 상세 페이지</t>
  </si>
  <si>
    <t>2. 상호 상세 페이지 노출 확인_x000D_
이전버튼: 이전 페이지 이동 확인_x000D_
_x000D_
T114 업체정보 _x000D_
- 이미지 / 업체명 / 전화번호_x000D_
- Default: T114 이미지 _x000D_
- 전화번호 값이 없는 경우 : '번호정보 없음' 노출_x000D_
- 업체명이 없는 경우 : 공백으로 노출_x000D_
_x000D_
일반전화 버튼_x000D_
- 업체 전화번호로 일반전화 연결_x000D_
- 전화번호 없는 경우 : 일반전화 버튼 비활성화_x000D_
_x000D_
T114 상세 정보_x000D_
- 업종 / 주소 / 영업시간/ 주차 등 노출_x000D_
- 상세정보값이 있는 경우에만 관련 필드 노출 또는 공백_x000D_
- 다이닝코드: 해당 연락처 상세 페이지로 이동_x000D_
_x000D_
통화내역_x000D_
-해당 업체와의 NUGU Call 통화 내역 노출_x000D_
- 날짜 / 시간 / 발신 / 통화시간 _x000D_
- 통화 내역이 없는 경우 해당 영역 미노출</t>
  </si>
  <si>
    <t>0. (카메라접근권한 O, 사진 접근권한 O)_x000D_
1. NUGU Call+ Home &gt; 설정 선택_x000D_
2. 프로필 카메라 아이콘 선택</t>
  </si>
  <si>
    <t>1. NUGU Call+ Home &gt; 설정 선택_x000D_
2. 전화번호 [변경] 선택</t>
  </si>
  <si>
    <t>2. MDN 재인증 프로세스 진입_x000D_
- MDN 재인증 프로세스 정상 확인</t>
  </si>
  <si>
    <t>0. MDN 재인증 프로세스 완료_x000D_
1. NUGU Call+ Home &gt; 설정 선택_x000D_
2. 수신번호 영역 확인</t>
  </si>
  <si>
    <t>1. NUGU Call+ Home &gt; 설정 선택_x000D_
2. '수신 차단 연락처 관리(&gt;)' 선택</t>
  </si>
  <si>
    <t>1. NUGU Call+ Home &gt; 설정 선택_x000D_
2. 수신차단 연락처 차단 선택_x000D_
3. 해제 버튼 선택</t>
  </si>
  <si>
    <t>3. 차단 연락처 리스트에서 해당 연락처 사라짐_x000D_
- "차단 해제되었습니다" 토스트 팝업 노출 확인_x000D_
- NUGU 주소록 내 차단 해지 번호 정상 노출 확인</t>
  </si>
  <si>
    <t>1. NUGU Call+ Home &gt; 설정 선택_x000D_
2. '숨긴 연락처 관리(&gt;)' 선택</t>
  </si>
  <si>
    <t>1. NUGU Call+ Home &gt; 설정 선택_x000D_
2. 숨긴 연락처 관리 선택_x000D_
3. 해제 버튼 선택</t>
  </si>
  <si>
    <t>3. 숨긴 연락처 리스트에서 해당 연락처 사라짐_x000D_
- "숨김 해제되었습니다" 토스트 팝업 노출 확인</t>
  </si>
  <si>
    <t>1. NUGU Call+ Home &gt; 설정 선택_x000D_
2. 연락처 동기화</t>
  </si>
  <si>
    <t>2. 연락처 동기화 시간 안내_x000D_
- 최근 연락처 동기화 된 시간 노출</t>
  </si>
  <si>
    <t>1. NUGU Call+ Home &gt; 설정 선택_x000D_
2. 연락처 동기화 &gt; [새로고침] 선택</t>
  </si>
  <si>
    <t>2. 연락처 동기화 진행_x000D_
- 동기화 진행 중 : 전체 화면으로 진행중 상태 표시_x000D_
(로딩 이미지 + '연락처를 불러오는 중입니다.')_x000D_
- 동기화 완료 : 최종 동기화된 시간 정보로 표시</t>
  </si>
  <si>
    <t>0. 발신 시도_x000D_
1. 발신 화면 진입 _x000D_
2. 권한 팝업 노출됨</t>
  </si>
  <si>
    <t>1. 마이크 권한 시스템 팝업 노출 _x000D_
NUGU의 다음 작업을 허용하시겠습니까? 오디오 녹음 [거부/허용]</t>
  </si>
  <si>
    <t>0. 발신 시도_x000D_
1. 발신 화면 진입 _x000D_
2. 권한 요청 팝업 노출됨_x000D_
3. 허용</t>
  </si>
  <si>
    <t>0. 발신 시도_x000D_
1. 발신 화면 진입 _x000D_
2. 권한 요청 팝업 노출됨_x000D_
3. 거부</t>
  </si>
  <si>
    <t>마이크 권한 _x000D_
OFF 상태</t>
  </si>
  <si>
    <t>0. 발신 시도_x000D_
1. 발신 화면 미진입_x000D_
2. 권한 요청 팝업 노출됨</t>
  </si>
  <si>
    <t>1. 마이크 권한 팝업 노출 _x000D_
마이크 접근 권한이 필요합니다. 설정에서 'NUGU'의 접근 권한을 허용해주세요 [취소/설정하러가기]_x000D_
"NUGU call을 이용하시려면 설정에서 ‘마이크’ 접근 권한을 허용해주세요. [취소]/[설정하러 가기]"</t>
  </si>
  <si>
    <t>0. 발신 시도_x000D_
1. 발신 화면 미진입_x000D_
2. 권한 요청 팝업 노출됨_x000D_
3. 설정하러가기</t>
  </si>
  <si>
    <t>0. 발신 시도_x000D_
1. 발신 화면 미진입_x000D_
2. 권한 요청 팝업 노출됨_x000D_
3. 설정하러가기 _x000D_
4. 마이크 권한 ON_x000D_
5. NUGU APP 복귀</t>
  </si>
  <si>
    <t>0. 발신 시도_x000D_
1. 발신 화면 미진입_x000D_
2. 권한 요청 팝업 노출됨_x000D_
3. 취소</t>
  </si>
  <si>
    <t>0. 발신화면 진입 상태_x000D_
1. 수신자 프로필 이미지 확인</t>
  </si>
  <si>
    <t>0. 발신화면 진입 상태_x000D_
1. 저장된 수신자명 확인</t>
  </si>
  <si>
    <t>0. 발신화면 진입 상태_x000D_
1. 수신전화 번호 노출 확인</t>
  </si>
  <si>
    <t>0. 발신화면 진입 상태_x000D_
1. Call 상태 표시 확인</t>
  </si>
  <si>
    <t>0. 발신화면 진입 상태_x000D_
1. 내 소리 끔 버튼 확인</t>
  </si>
  <si>
    <t>0. 발신화면 &gt; 통화중_x000D_
1. 내 소리 끔 버튼 선택</t>
  </si>
  <si>
    <t>0. 발신화면 &gt; 통화중_x000D_
1. 내 소리 끔 버튼 선택_x000D_
2. 내 소리 끔 버튼 재선택</t>
  </si>
  <si>
    <t>0. 발신화면 &gt; 통화중_x000D_
1. 스피커 버튼 선택</t>
  </si>
  <si>
    <t>0. 발신화면 &gt; 통화중_x000D_
1. 스피커 버튼 선택_x000D_
2. 스피커 버튼 재선택</t>
  </si>
  <si>
    <t>0. 발신화면 &gt; 통화중_x000D_
1. 통화 취소 버튼 선택</t>
  </si>
  <si>
    <t>1. ActionSheet 노출_x000D_
음성 출력 옵션 노출 확인_x000D_
- [Android] 스피커 / (블루투스기기명) / 휴대전화 노출_x000D_
- [iOS] iPhone / 스피커 / (블루투스기기명)노출</t>
  </si>
  <si>
    <t>오류 상태_x000D_
(수신측 통화중)</t>
  </si>
  <si>
    <t>0. 상대방(수신측) 통화 중 상태_x000D_
1. 발신 시도</t>
  </si>
  <si>
    <t>1. 팝업 노출_x000D_
상대방이 통화중입니다. [확인]</t>
  </si>
  <si>
    <t>오류 상태_x000D_
(일반 전화)</t>
  </si>
  <si>
    <t>0. 발신화면 진입 상태_x000D_
1. 일반전화 중 NUGU Call 발신 시도</t>
  </si>
  <si>
    <t>1. 팝업 노출_x000D_
통화중에는 NUGU Call 발신이 불가합니다._x000D_
[확인]</t>
  </si>
  <si>
    <t>오류 상태_x000D_
(수신측 전원 꺼짐)</t>
  </si>
  <si>
    <t xml:space="preserve">0. 발신 화면 진입 상태_x000D_
1. 내 기기간 통화시 수신 기기/단말의 전원이 꺼진 상태_x000D_
(App to Device)_x000D_
_x000D_
OFF 후 5분 경과 후 확인 시_x000D_
</t>
  </si>
  <si>
    <t>1. 팝업 노출 _x000D_
전원이 꺼져 있어 연결할 수 없습니다. [확인]</t>
  </si>
  <si>
    <t>오류 상태_x000D_
(수신측 모든 기기 꺼짐)</t>
  </si>
  <si>
    <t>0. 발신 화면 진입 상태_x000D_
1. 수신자 TID에 연결된 기기/단말이 모두 꺼진 경우 _x000D_
*단, 연결된 기기/단말중 한대라도 켜져있으면 통화 가능_x000D_
_x000D_
OFF 후 5분 경과 후 확인 시</t>
  </si>
  <si>
    <t xml:space="preserve">1. 팝업 노출 _x000D_
지금은 통화 할 수 없습니다. 잠시 후 다시 시도해주세요. [확인]_x000D_
</t>
  </si>
  <si>
    <t>0. 수신 화면 진입 상태 _x000D_
1. 권한 요청 팝업 노출</t>
  </si>
  <si>
    <t>0. 수신 화면 진입 상태 _x000D_
1. 권한 요청 팝업 노출_x000D_
2. 허용</t>
  </si>
  <si>
    <t>0. 수신 화면 진입 상태 _x000D_
1. 권한 요청 팝업 노출_x000D_
2. 거부</t>
  </si>
  <si>
    <t>0. 수신 화면 진입 상태_x000D_
1. 통화 버튼 선택</t>
  </si>
  <si>
    <t>1. 마이크 권한 팝업 노출 _x000D_
마이크 권한이 없어 통화가 종료 _x000D_
되었습니다. 설정에서 ‘NUGU’의 _x000D_
접근 권한을 허용해주세요.[취소/설정하러가기]</t>
  </si>
  <si>
    <t>0. lock screen 상태_x000D_
1. 수신 화면 진입 상태_x000D_
2. 잠금 해제_x000D_
3. NUGU APP 실행</t>
  </si>
  <si>
    <t>1. 마이크 권한 팝업 노출 확인_x000D_
마이크 권한이 없어 통화가 종료_x000D_
되었습니다. 설정에서 ‘NUGU’의_x000D_
접근 권한을 허용해주세요.[취소/설정하러가기]</t>
  </si>
  <si>
    <t>0. 수신 화면 진입 상태 _x000D_
1. 통화 버튼 선택_x000D_
2. 권한 요청 팝업 노출됨_x000D_
3. 설정하러가기</t>
  </si>
  <si>
    <t>0. 수신 화면 진입 상태 _x000D_
1. 통화 버튼 선택_x000D_
2. 권한 요청 팝업 노출됨_x000D_
3. 취소</t>
  </si>
  <si>
    <t>0. 수신화면 진입 상태_x000D_
1. 발신자 프로필 이미지 확인</t>
  </si>
  <si>
    <t>1. 발신자 프로필 정상 노출_x000D_
_x000D_
1. 프로필 이미지 및 음소거 버튼 미노출</t>
  </si>
  <si>
    <t>0. 수신화면 진입 상태_x000D_
1. 저장된 발신자명 확인</t>
  </si>
  <si>
    <t>Android Q 이상_x000D_
다른 앱 위에 표시 권한 OFF</t>
  </si>
  <si>
    <t>0. Android Q 이상_x000D_
1. 다른 앱 위에 표시 권한 OFF_x000D_
2. Background 상태_x000D_
3. 전화 수신_x000D_
4. 통화 &gt; 통화 종료</t>
  </si>
  <si>
    <t>3. 통화 종료 후 '다른 앱 위에 표시 권한 팝업 노출_x000D_
- NUGU call을 이용하시려면 ‘다른 앱 위에 표시’권한이 필요합니다. 휴대폰 설정에서 권한을 허용해주세요. [취소], [설정하러 가기]_x000D_
- [취소] : 팝업 사라짐. 권한 OFF 유지_x000D_
- [설정하러 가기] : 설정 화면으로 이동</t>
  </si>
  <si>
    <t>0. 설정 &gt; 어플리케이션 &gt; NUGU app 설정 &gt; 배터리 &gt; '백그라운드에서 사용' OFF_x000D_
Android OS 9.0 이상_x000D_
1. 전화 수신</t>
  </si>
  <si>
    <t>2. 전화 수신 시 절전모드 해제 팝업 노출_x000D_
- 정상적인 NUGU call 서비스 이용을 위해 절전모드를 해제해주세요. [취소], [설정하러가기]_x000D_
- [취소] : 팝업 사라짐. 수신화면 _x000D_
- [설정하러가기] : 애플리케이션 &gt; NUGU &gt; 배터리 &gt; 백그라운드에서 실행 On(배터리 사용량 최적화 Off)_x000D_
- 백그라운드에서 팝업노출은 할 수 없어 Notification 으로 노출</t>
  </si>
  <si>
    <t>[NUGU 3.2.0][Android][iOS] 동일한 전화번호에 두개의 연락처가 있는 경우 수신화면에 연락처 리스트 소팅순서가 높은 연락처 프로필명이 노출됨</t>
  </si>
  <si>
    <t>AIAPPQA-5097</t>
  </si>
  <si>
    <t>0. 수신화면 진입 상태_x000D_
1. 발신전화 번호 노출 확인</t>
  </si>
  <si>
    <t>1.(Android) 010-XXXX-XXXX 형식으로 노출_x000D_
2. (IOS) 저장된 이름으로 노출_x000D_
- OEM 다이얼러를 사용으로 OS 정책임</t>
  </si>
  <si>
    <t>0. 수신화면 진입 상태_x000D_
1. 음소거 버튼 선택</t>
  </si>
  <si>
    <t>0. 수신화면 진입 상태_x000D_
1. 거절 선택</t>
  </si>
  <si>
    <t>1. 수신화면 종료 확인_x000D_
- 발신/수신 모두 Ringing 중단하고 Standby 상태로 전환 확인</t>
  </si>
  <si>
    <t>0. 수신화면 진입 상태_x000D_
1. 통화 선택</t>
  </si>
  <si>
    <t>1.통화중인 상대방 프로필 이미지 확인_x000D_
- 상대방(발신/수신) 이름 노출 확인</t>
  </si>
  <si>
    <t>0 .주소록에 없는 연락처_x000D_
1. 통화 중 화면 확인</t>
  </si>
  <si>
    <t>0. 통화 중 화면 진입 _x000D_
1. 내 소리 끔 선택 _x000D_
(OFF에서 ON 시도)</t>
  </si>
  <si>
    <t>1. 발화 시에도 내 소리가 상대방에게_x000D_
전달되지 않음을 확인</t>
  </si>
  <si>
    <t>0. 통화 중 화면 진입 _x000D_
1. 내 소리 끔 선택_x000D_
(OFF에서 ON 시도) _x000D_
&gt; 내 소리 끔 재선택_x000D_
(ON에서 OFF 시도)</t>
  </si>
  <si>
    <t>1. 발화 시에도 내 소리가 상대방에게_x000D_
전달 확인</t>
  </si>
  <si>
    <t>0. 통화 중 화면 진입 _x000D_
1. 스피커 선택_x000D_
(OFF에서 ON 시도)</t>
  </si>
  <si>
    <t>1. 스피커폰 활성 화 확인_x000D_
(발화 시 소리가 크게 울림을 확인)</t>
  </si>
  <si>
    <t>0. 통화 중 화면 진입 _x000D_
1. 스피커 선택 _x000D_
(OFF에서 ON 시도)_x000D_
&gt; 스피커 재선택_x000D_
(ON에서 OFF 시도)</t>
  </si>
  <si>
    <t>1. 스피커폰 해제 확인_x000D_
(발화 시 소리가 울리지 않음을 확인)</t>
  </si>
  <si>
    <t>0. 통화 중 화면 진입 _x000D_
1. 종료 선택</t>
  </si>
  <si>
    <t>0 .블루투스 이어폰 연결 상태_x000D_
1. 통화중 &gt; 이어폰 선택</t>
  </si>
  <si>
    <t>1. 음성출력 옵션 노출 확인_x000D_
- 연결중인 블루투스 이어폰명 노출 확인</t>
  </si>
  <si>
    <t>0. 통화 중 상태_x000D_
1. 마이크 권한 해제 시도</t>
  </si>
  <si>
    <t>1. _x000D_
Android : 이전화면으로 진입_x000D_
iOS : NUGU앱 홈으로 진입</t>
  </si>
  <si>
    <t>0. 단말의 다른 기능 사용중_x000D_
1. 수신 상태 _x000D_
2. 수신알림 Headed Notification 확인</t>
  </si>
  <si>
    <t>0. 단말의 다른 기능 사용중_x000D_
1. 수신 상태 _x000D_
2. 수신알림 Headed Notification &gt; 통화 선택</t>
  </si>
  <si>
    <t>0. 단말의 다른 기능 사용중_x000D_
1. 수신 상태 _x000D_
2. 수신알림 Headed Notification &gt; 거절 선택</t>
  </si>
  <si>
    <t>1. NUGU Call 수신 거절 확인_x000D_
- NUGU Call home &gt; 부재중내역 노출</t>
  </si>
  <si>
    <t>1. W, BBQ 전화해줘 발화_x000D_
1. 잠금화면 PUSH 메시지 확인</t>
  </si>
  <si>
    <t>1-1 사용자에게 보여지는 Push 메시지 없음 화인_x000D_
1-2. OEM 다이얼러 발신중 화면 바로 노출</t>
  </si>
  <si>
    <t>1. W, BBQ 전화해줘 발화_x000D_
2. 잠금화면 PUSH 메시지 확인</t>
  </si>
  <si>
    <t xml:space="preserve">2. PUSH 메시지 확인_x000D_
$디바이스명에서 전화를 시도하고 있습니다._x000D_
전화 걸기를 수락해주세요._x000D_
[취소] [통화] 버튼_x000D_
1-1 사용자에게 보여지는 Push 메시지 없음 화인_x000D_
1-2. OEM 다이얼러 발신중 화면 바로 노출_x000D_
</t>
  </si>
  <si>
    <t>Android Only_x000D_
_x000D_
AIAPPQA-4438 수정확인 확인시 PUSH 메시지 미노출되며 OEM으로 바로 전화연결 확인</t>
  </si>
  <si>
    <t>1. PUSH 화면 노출 확인_x000D_
$디바이스명에서 전화를 시도하고 있습니다. NUGU 앱에서 전화 걸기를 수락해주세요. 일정 시간 초과 시 연결이 되지 않습니다. 노출 확인</t>
  </si>
  <si>
    <t>1. W, BBQ 전화해줘 발화_x000D_
2. PUSH 메시지 수신 &gt; PUSH 메시지 선택</t>
  </si>
  <si>
    <t>2-1. NUGU App &gt; *NUGU call 연락처 Tap 화면으로 이동하고 전화 요청 시스템 팝업 제공_x000D_
_x000D_
010-1234-5657_x000D_
[취소][확인]</t>
  </si>
  <si>
    <t>Android Q OS 미만_x000D_
NUGU app Background 상태</t>
  </si>
  <si>
    <t>1. W, BBQ 전화해줘 발화_x000D_
2. 동작 확인</t>
  </si>
  <si>
    <t>1-1 사용자에게 보여지는 Push 메시지 없음 화인 _x000D_
1-2. OEM 다이얼러 발신중 화면 바로 노출</t>
  </si>
  <si>
    <t>iOS Only_x000D_
NUGU app Foreground 상태</t>
  </si>
  <si>
    <t>1. W, BBQ 전화해줘 발화_x000D_
2. 전화 요청 팝업 확인</t>
  </si>
  <si>
    <t>2. 팝업 노출 확인_x000D_
$디바이스명에서 전화를 시도하고 있습니다. 전화 걸기를 수락해주세요. 일정 시간 초과 시 연결이 되지 않습니다. 노출 확인</t>
  </si>
  <si>
    <t>1. W, BBQ 전화해줘 발화_x000D_
2. 전화 요청 팝업 &gt; 확인 선택</t>
  </si>
  <si>
    <t>1. NUGU home &gt; NUGU call Icon 선택_x000D_
2. MDN 인증화면 내 [인증요청] 선택_x000D_
3. 점유인증 실패 case 확인</t>
  </si>
  <si>
    <t>3-1. 만료된 인증번호 입력_x000D_
"인증번호를 다시 확인해 주세요" 확인_x000D_
3-2. 입력대기 시간 초과_x000D_
"입력 대기 시간이 초과하였습니다. 재전송 해 주세요." 확인_x000D_
3-3. 인증번호 5회 이상 틀린 경우_x000D_
인증번호 5회 불일치! 재전송 버튼을 눌러 인증번호를 다시 받아주세요._x000D_
3-4. 1일 최대 발송 횟수를 초과한 경우 (50회) _x000D_
인증 시도 50회 초과! 오늘 23:59:59까지 인증번호 발송이 제한됩니다. 내일 다시 시도해 주세요.</t>
  </si>
  <si>
    <t>NUGUcall _x000D_
비활성 유저</t>
  </si>
  <si>
    <t>1. 디바이스 메시지 노출 확인_x000D_
NUGU call로_x000D_
가까운 사람들과_x000D_
통화해 보세요_x000D_
1-2. 선택 시 NUGU call MDN 인증 페이지 이동 확인</t>
  </si>
  <si>
    <t>NUGUcall 비활성유저_x000D_
W, 누구콜 해줘 발화 완료</t>
  </si>
  <si>
    <t>NUGU call 활성화_x000D_
유저_x000D_
부재중 전화 발생</t>
  </si>
  <si>
    <t>1. 디바이스 메시지 노출 확인_x000D_
NUGU call에_x000D_
부재중 전화가 있어요_x000D_
1-2. NUGU call 최근통화 tab으로 이동 확인_x000D_
1-3. 부재중 전화 발생 시 매번 노출 확인</t>
  </si>
  <si>
    <t>1-1. 홍길동에게 연달아 3건의 전화가 수신 또는 발신되면 '홍길동(3)'으로 노출 확인_x000D_
1-2. NUGU끼리 통화/일반통화도 동일한지 확인</t>
  </si>
  <si>
    <t>1, 중간에 다른 사람과 통화한 경우는 묶어서 보여줌 확인_x000D_
ex. 홍길동 &gt; 홍길동 &gt; 김누구 &gt; 홍길동 순으로 통화한 경우 '홍길동(2) &gt; 김누구 &gt; 홍길동'으로 목록 구성_x000D_
1-2. NUGU끼리 통화/일반통화도 동일한지 확인</t>
  </si>
  <si>
    <t>1-1. 부재중 전화는 부재중 전화끼리 묶어서 보여줌 확인_x000D_
ex. 홍길동 (부재중) &gt; 홍길동 (부재중) &gt; 홍길동 (수신 or 발신) 순으로 통화한 경우 '홍길동(2) &gt; 홍길동'으로 목록 구성 _x000D_
1-2. NUGU끼리 통화/일반통화도 동일한지 확인</t>
  </si>
  <si>
    <t>1. '발신 Confirm DM' TTS가 출력된 Case - 발신_x000D_
예: 'BBQ치킨으로 전화해' 발화 &gt; '서울 중구 을지로 6가에 위치한 BBQ 동대문점으로 전화하려면 전화 연결, 다음 결과를 들으시려면 다음 이라고 말씀해주세요.' TTS 출력_x000D_
2. T114 탭</t>
  </si>
  <si>
    <t>1. '발신 Confirm DM' TTS가 출력된 Case - 전화번호 조회_x000D_
예: 'BBQ치킨 전화번호 알려줘' 발화 &gt; '서울 중구 을지로6가에 위치한 BBQ 동대문점의 전화번호는 02-2272-0984이에요. 전화하려면 전화 연결, 다음 결과를 들으시려면 다음 이라고 말씀해주세요.' TTS 출력_x000D_
2. T114 탭</t>
  </si>
  <si>
    <t>NUGU call 사용자_x000D_
(NUGU call+ 미가입자)</t>
  </si>
  <si>
    <t>1. ‘전화번호 안내’ TTS가 출력된 Case - 발신_x000D_
(TTS 는 상이 할 수 있음)_x000D_
예: 'BBQ치킨으로 전화해' 발화 &gt; '서울 중구 을지로6가에 위치한 BBQ 동대문점의 전화번호는 02-2272-0984이에요. 누구앱 최근 찾아본 T114를 확인하시거나 다음 이라고 말씀해주세요.' TTS 출력_x000D_
2. T114 탭</t>
  </si>
  <si>
    <t>1. ‘전화번호 안내’ TTS가 출력된 Case - 전화번호 조회_x000D_
(TTS 는 상이 할 수 있음)_x000D_
예: 'BBQ치킨 전화번호 알려줘' 발화 &gt; '서울 중구 을지로6가에 위치한 BBQ 동대문점의 전화번호는 02-2272-0984이에요. 다음 결과를 들으시려면 다음 이라고 말씀해주세요.' TTS 출력_x000D_
2. T114 탭</t>
  </si>
  <si>
    <t>1. 최근 찾아본 T114 목록 있음_x000D_
2. 노출 개수</t>
  </si>
  <si>
    <t>1. 최근 찾아본 T114 목록 있음_x000D_
2. 중복 검색 업체_x000D_
예: 어제 - BBQ치킨 동대문점&gt; BBQ치킨 명동점&gt; 오늘 - BBQ치킨 명동점&gt; BBQ치킨 동대문점</t>
  </si>
  <si>
    <t>2. 같은 업체 결과일 경우 이전 검색 결과의 날짜를 갱신_x000D_
오늘- BBQ치킨 동대문점 &gt; BBQ치킨 명동점 &gt; 어제 - BBQ치킨 명동점 &gt; BBQ치킨 동대문점</t>
  </si>
  <si>
    <t>0. 디바이스 연결 해제 완료_x000D_
1. NUGU Call+ &gt; 최근 통화목록/연락처_x000D_
2. 연결 해지 된 디바이스 통화목록 선택</t>
  </si>
  <si>
    <t>2. 화면 노출 확인_x000D_
- 알 수 없음 / 연결 해제된 디바이스입니다. 문구 노출_x000D_
- 디바이스 이미지는 default 이미지 노출됨._x000D_
- 통화 내역만 노출 확인</t>
  </si>
  <si>
    <t>초대할 사용자 연락처 외 여러 번호 저장상태_x000D_
(A,B,C 번호 존재)</t>
  </si>
  <si>
    <t>1. 초대 메시지는 대표번호 기준으로 발송 확인_x000D_
A(010-1234-5678) : 대표번호_x000D_
B(010-5678-1234) : 집번호_x000D_
C(010-4321-5678) : 회사번호_x000D_
-&gt; A번호에게만 발송됨 확인</t>
  </si>
  <si>
    <t>마이크 이용 불가 &amp; 마이크 권한이 없는 경우</t>
  </si>
  <si>
    <t xml:space="preserve">1. NUGU call 수신 &gt;  마이크 권한 허용 </t>
  </si>
  <si>
    <t>1. 팝업 노출 확인_x000D_
다른 앱에서 마이크를 먼저 사용하고 있는 경우_x000D_
NUGU call을 수신할 수 없습니다_x000D_
[확인] 버튼 선택</t>
  </si>
  <si>
    <t>1. NUGU Call+ &gt; 최근 통화목록/연락처_x000D_
2. NUGU Call 미가입자/미사용자 연락처 선택_x000D_
3. 더보기(:) 선택</t>
  </si>
  <si>
    <t>3. OS 상이_x000D_
Android: 수신차단 버튼 비활성화, 연락처 숨김 버튼 노출_x000D_
iOS: 수신차단 버튼 미노출, 연락처 숨김 버튼 노출</t>
  </si>
  <si>
    <t xml:space="preserve">S20 : 3.2.0(3202) _x000D_
V50 : 3.2.0(3202) _x000D_
노트8 : 3.2.0(3202) </t>
  </si>
  <si>
    <t>S20</t>
    <phoneticPr fontId="1" type="noConversion"/>
  </si>
  <si>
    <t xml:space="preserve">S20 : 3.2.0(3202) _x000D_
V50 : 3.2.0(3202) _x000D_
노트8 : 3.2.0(3202) </t>
    <phoneticPr fontId="1" type="noConversion"/>
  </si>
  <si>
    <t>S20 : 권태성_x000D_
V50 : 최경삼_x000D_
노트8 : 오초록</t>
    <phoneticPr fontId="1" type="noConversion"/>
  </si>
  <si>
    <t>`</t>
    <phoneticPr fontId="1" type="noConversion"/>
  </si>
  <si>
    <t>S20 : 김수연_x000D_
V50 : 최경삼_x000D_
노트8 : 오초록</t>
    <phoneticPr fontId="1" type="noConversion"/>
  </si>
  <si>
    <t>0. 디바이스 전원 OFF 상태_x000D_
1. NUGU Call+ &gt; 최근 통화목록/연락처_x000D_
2. 디바이스 선택</t>
    <phoneticPr fontId="1" type="noConversion"/>
  </si>
  <si>
    <t>S20 : 권태성_x000D_
V50 : 남정수
노트8 : 이현숙</t>
    <phoneticPr fontId="1" type="noConversion"/>
  </si>
  <si>
    <t xml:space="preserve">S20 : 3.2.0(3202) _x000D_
V50 : 3.2.0(3202) _x000D_
노트8 : 3.2.0(3202) </t>
    <phoneticPr fontId="1" type="noConversion"/>
  </si>
  <si>
    <t>1. NUGU call 초대하고 추가한 친구_x000D_
초대한 친구가 NUGU call을 활성화한 경우_x000D_
- 이전 NUGU call 진입 시점과 비교하여 NUGU call을 새로 활성화한 친구가 있을 경우(활성화 Push메시지 수신시) 별도 표시 (표시 방법은 GUI에 따름)_x000D_
: 상대방 페이지 진입 시 해당 표시 삭제/확인하지 않을 경우 활성화시점 +7일간 표시 노출 후 사라짐.</t>
    <phoneticPr fontId="1" type="noConversion"/>
  </si>
  <si>
    <t>iOS Only</t>
    <phoneticPr fontId="1" type="noConversion"/>
  </si>
  <si>
    <t>iOS Only</t>
    <phoneticPr fontId="1" type="noConversion"/>
  </si>
  <si>
    <t>Android OS 9.0 이상</t>
    <phoneticPr fontId="1" type="noConversion"/>
  </si>
  <si>
    <t>Android Q 미만</t>
    <phoneticPr fontId="1" type="noConversion"/>
  </si>
  <si>
    <t>Android Q 미만</t>
    <phoneticPr fontId="1" type="noConversion"/>
  </si>
  <si>
    <t>SKT 사내망 확인 건으로 확인 예정</t>
    <phoneticPr fontId="1" type="noConversion"/>
  </si>
  <si>
    <t>필링크에서 배너 노출 여부 조정. 노출요청 후 확인 (AIAPPQA-4878) 
SKT 사내망 확인 건으로 확인 예정</t>
    <phoneticPr fontId="1" type="noConversion"/>
  </si>
  <si>
    <t>AIAPPQA-5106</t>
    <phoneticPr fontId="1" type="noConversion"/>
  </si>
  <si>
    <t>[NUGU 3.2.0][Android] ZEM키즈 설정 진입시 웹페이지 공백 후 로그인이 되지 않는 현상</t>
    <phoneticPr fontId="1" type="noConversion"/>
  </si>
  <si>
    <t>리팩토링_70</t>
    <phoneticPr fontId="1" type="noConversion"/>
  </si>
  <si>
    <t>리팩토링 메뉴_102</t>
    <phoneticPr fontId="1" type="noConversion"/>
  </si>
  <si>
    <t>call+_96</t>
    <phoneticPr fontId="1" type="noConversion"/>
  </si>
  <si>
    <t>리팩토링_95</t>
    <phoneticPr fontId="1" type="noConversion"/>
  </si>
  <si>
    <t>call+_209</t>
    <phoneticPr fontId="1" type="noConversion"/>
  </si>
  <si>
    <t>리팩토링_3</t>
    <phoneticPr fontId="1" type="noConversion"/>
  </si>
  <si>
    <t>call+_58</t>
    <phoneticPr fontId="1" type="noConversion"/>
  </si>
  <si>
    <t>call+_110</t>
    <phoneticPr fontId="1" type="noConversion"/>
  </si>
  <si>
    <t>call+_12</t>
    <phoneticPr fontId="1" type="noConversion"/>
  </si>
  <si>
    <t>리팩토링_30</t>
    <phoneticPr fontId="1" type="noConversion"/>
  </si>
  <si>
    <t>리팩토링_93</t>
    <phoneticPr fontId="1" type="noConversion"/>
  </si>
  <si>
    <t>리팩토링_18</t>
    <phoneticPr fontId="1" type="noConversion"/>
  </si>
  <si>
    <t>리팩토링_31</t>
    <phoneticPr fontId="1" type="noConversion"/>
  </si>
  <si>
    <t>리팩토링_16</t>
    <phoneticPr fontId="1" type="noConversion"/>
  </si>
  <si>
    <t>리팩토링 메뉴_177</t>
  </si>
  <si>
    <t>리팩토링 메뉴_179</t>
  </si>
  <si>
    <t>리팩토링 메뉴_178</t>
    <phoneticPr fontId="1" type="noConversion"/>
  </si>
  <si>
    <t>리팩토링 메뉴_105</t>
    <phoneticPr fontId="1" type="noConversion"/>
  </si>
  <si>
    <t>리팩토링 메뉴_106</t>
    <phoneticPr fontId="1" type="noConversion"/>
  </si>
  <si>
    <t>리팩토링_57</t>
    <phoneticPr fontId="1" type="noConversion"/>
  </si>
  <si>
    <t>리팩토링_48</t>
    <phoneticPr fontId="1" type="noConversion"/>
  </si>
  <si>
    <t>리팩토링 메뉴_11</t>
    <phoneticPr fontId="1" type="noConversion"/>
  </si>
  <si>
    <t>리팩토링_77</t>
    <phoneticPr fontId="1" type="noConversion"/>
  </si>
  <si>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phoneticPr fontId="1" type="noConversion"/>
  </si>
  <si>
    <t>염선희</t>
    <phoneticPr fontId="1" type="noConversion"/>
  </si>
  <si>
    <t>3. 텍스트 팝업 미노출</t>
    <phoneticPr fontId="1" type="noConversion"/>
  </si>
  <si>
    <t>마켓 배포 후 확인 가능</t>
    <phoneticPr fontId="1" type="noConversion"/>
  </si>
  <si>
    <t>Only A</t>
    <phoneticPr fontId="1" type="noConversion"/>
  </si>
  <si>
    <t>3. 위치 정보 사용 시스템 팝업 노출
('디바이스를 검색할 수 있도록 위치 서비스를 
"사용" 으로 설정하고 NUGU 앱으로 돌아오면
다음 단계 진행이 가능합니다.' 팝업 화면
노출되어야 함)
iOS : 위치서비스 팝업 &gt; 권한 팝업 순으로 노출
Android : 일부 OS는 권한 설정 불가 시 GPS OFF 동작 만 확인</t>
  </si>
  <si>
    <t>3. 팝업 닫힘, 위치 사용 설정 페이지 유지
Android : 일부 OS는 권한 설정 불가 시 GPS OFF 동작 만 확인</t>
    <phoneticPr fontId="1" type="noConversion"/>
  </si>
  <si>
    <t>3. 단말 위치서비스 사용 설정 팝업
Android : 일부 OS는 권한 설정 불가 시 GPS OFF 동작 만 확인</t>
    <phoneticPr fontId="1" type="noConversion"/>
  </si>
  <si>
    <t>3. 단말 위치 서비스 사용 설정 팝업
iOS : GPS ON 상태에서만 위치 허용 ON 가능</t>
  </si>
  <si>
    <t>3. 단말 설정 - 연결 - 위치 화면 이동
iOS : GPS ON 상태에서만 위치 허용 ON 가능</t>
  </si>
  <si>
    <t>3. 하단에 [위치 정보 접근 허용&gt;]버튼 노출
Android : 일부 OS는 권한 설정 불가 시 GPS OFF 동작 만 확인</t>
    <phoneticPr fontId="1" type="noConversion"/>
  </si>
  <si>
    <t>3. 디바이스 선택 페이지 진입
Android : 일부 OS는 권한 설정 불가 시 GPS OFF 동작 만 확인</t>
    <phoneticPr fontId="1" type="noConversion"/>
  </si>
  <si>
    <t>2. 디바이스 등록 페이지 진입
- '디바이스 아랫면의 등록번호를 입력해주세요.'
- 'NUGU_' 자동 입력됨
- 커서 및 키패드 노출
- 디바이스 등록 안내 이미지
NU100 : 디바이스명 직접 입력방식</t>
    <phoneticPr fontId="1" type="noConversion"/>
  </si>
  <si>
    <t>2. 최대6자리까지 입력가능
3. 'Wi-Fi 네트워크 연결이 필요합니다. 
스마트폰의 ‘설정&gt;Wi-Fi’에서 
Wi-Fi 네트워크 연결 상태를 
다시 확인해주세요. ' [확인] 팝업</t>
    <phoneticPr fontId="1" type="noConversion"/>
  </si>
  <si>
    <t>2. '스마트폰의 "자동 네트워크 전환"을 꺼주세요.'
일부 Android 단말 미지원 (샤오미 A1,픽셀, SOL, 루나)</t>
    <phoneticPr fontId="1" type="noConversion"/>
  </si>
  <si>
    <t>2. NUGU에 저장된 네트워크 영역에 리스트 노출
3. (비밀번호 유무 상관 없이) 와이파이 연결됨
NU100 : 기연결 와이파이 리스트 미노출 정상 (AIAPPQA-1192)</t>
    <phoneticPr fontId="1" type="noConversion"/>
  </si>
  <si>
    <t>2. 디바이스 선택 페이지 진입
- 블루투스 On상태로 자동 변경됨(Android Only)</t>
  </si>
  <si>
    <t>3. 위치 정보 사용 시스템 팝업 노출
Android : 일부 OS는 권한 설정 불가 시 GPS OFF 동작 만 확인</t>
    <phoneticPr fontId="1" type="noConversion"/>
  </si>
  <si>
    <t>3. 단말 위치서비스 사용 설정 팝업
4. 취소&gt; 팝업 닫힘, 위치 사용 설정 페이지 유지
5. 설정하러 가기 &gt; 단말 설정 - 연결 - 위치 화면 이동
Android : 일부 OS는 권한 설정 불가 시 GPS OFF 동작 만 확인
iOS : 위치 권한 팝업 확인 (UID)</t>
  </si>
  <si>
    <t>3. 단말 위치서비스 사용 설정 팝업
Android : 일부 OS는 권한 설정 불가 시 GPS OFF 동작 만 확인
iOS : 위치 권한 팝업 확인 (UID)</t>
  </si>
  <si>
    <t>NUGU Call</t>
    <phoneticPr fontId="1" type="noConversion"/>
  </si>
  <si>
    <t>3. 팝업 닫힘, 위치 사용 설정 페이지 유지
4. 단말 설정 - 연결 - 위치 화면 이동
Android : 일부 OS는 권한 설정 불가 시 GPS OFF 동작 만 확인
iOS : GPS ON 상태에서만 위치 허용 ON 가능, 위치 권한 팝업 확인 (UID)</t>
    <phoneticPr fontId="1" type="noConversion"/>
  </si>
  <si>
    <t>3. 하단에 [위치 정보 접근 허용&gt;]버튼 노출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</si>
  <si>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phoneticPr fontId="1" type="noConversion"/>
  </si>
  <si>
    <t>iOS 모델</t>
  </si>
  <si>
    <t>2. 디바이스 연결 준비 상태 안내 메시지 진입
- '음소거 버튼을 길게 눌러 연결 준비 상태로 변경해주세요.' 문구 노출
- NUGU 디바이스 이미지 노출
iOS : 디바이스 도움말 문구 중 음소거, Wi-Fi 아이콘 미노출 (정상 AIAPPQA-3634)</t>
  </si>
  <si>
    <t>2. '디바이스 검색을 위해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</si>
  <si>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2. 디바이스 연결 준비 상태 안내 메시지 진입
- '음소거 버튼을 길게 눌러 연결 준비 상태로 변경해주세요.' 디바이스 준비 상태 유도 문구 노출
- NUGU mini 디바이스 이미지 노출 
iOS : 디바이스 도움말 문구 중 음소거, Wi-Fi 아이콘 미노출 (정상 AIAPPQA-3634)</t>
  </si>
  <si>
    <t>2. '디바이스 검색을 위패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</si>
  <si>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Only I
(iOS 13)</t>
  </si>
  <si>
    <t>iOS 13 Only</t>
  </si>
  <si>
    <t>3. 디바이스 선택 페이지 진입
&gt;&gt; 기존에 설정이 끊어진 디바이스의 디바이스 연결 준비화면 
Android, iOS 동일 - UID 문구 수정사항 
(AIAPPQA-2969)</t>
  </si>
  <si>
    <t>3. 디바이스 선택 페이지 진입
&gt;&gt; 기존에 설정이 끊어진 디바이스의 디바이스 연결 준비화면
Android, iOS 동일 - UID 문구 수정사항
(AIAPPQA-2969)</t>
  </si>
  <si>
    <t>2. 디바이스 연결 준비 상태 안내 메시지 진입
- 'Wi-Fi 버튼을 눌러 연결 준비 상태로 변경해주세요.' 디바이스 준비 상태 유도 문구 노출
- NUGU candle 디바이스 이미지 노출 
iOS : 디바이스 도움말 문구 중 음소거, Wi-Fi 아이콘 미노출 (정상 AIAPPQA-3634)</t>
  </si>
  <si>
    <t>3. 단말 설정 - 연결 - 위치 화면 이동
iOS : GPS ON 상태에서만 위치 허용 ON 가능, 위치 권한 팝업 확인 (UID)</t>
    <phoneticPr fontId="1" type="noConversion"/>
  </si>
  <si>
    <t>3. 단말 위치서비스 사용 설정 팝업
Android : 일부 OS는 권한 설정 불가 시 GPS OFF 동작 만 확인
iOS : GPS ON 상태에서만 위치 허용 ON 가능, 위치 권한 팝업 확인 (UID)</t>
    <phoneticPr fontId="1" type="noConversion"/>
  </si>
  <si>
    <t>3. 팝업 닫힘, 
Android : 위치 사용 설정 페이지 유지
iOS : 디바이스 선택 페이지 진입
Android : 일부 OS는 권한 설정 불가 시 GPS OFF 동작 만 확인
iOS : GPS ON 상태에서만 위치 허용 ON 가능, 위치 권한 팝업 확인 (UID)</t>
    <phoneticPr fontId="1" type="noConversion"/>
  </si>
  <si>
    <t>3. 단말 설정 - 연결 - 위치 화면 이동
Android : 일부 OS는 권한 설정 불가 시 GPS OFF 동작 만 확인
iOS : GPS ON 상태에서만 위치 허용 ON 가능, 위치 권한 팝업 확인 (UID)</t>
    <phoneticPr fontId="1" type="noConversion"/>
  </si>
  <si>
    <t>연결</t>
    <phoneticPr fontId="1" type="noConversion"/>
  </si>
  <si>
    <t>연결완료</t>
    <phoneticPr fontId="1" type="noConversion"/>
  </si>
  <si>
    <t>디바이스 
연결</t>
    <phoneticPr fontId="1" type="noConversion"/>
  </si>
  <si>
    <t>3. 위치 정보 사용 시스템 팝업 노출
Android : 일부 OS는 권한 설정 불가 시 GPS OFF 동작 만 확인
iOS : GPS ON 상태에서만 위치 허용 ON 가능, 위치 권한 팝업 확인 (UID)</t>
    <phoneticPr fontId="1" type="noConversion"/>
  </si>
  <si>
    <t>3. 단말 위치서비스 사용 설정 팝업
iOS : GPS ON 상태에서만 위치 허용 ON 가능, 위치 권한 팝업 확인 (UID)</t>
    <phoneticPr fontId="1" type="noConversion"/>
  </si>
  <si>
    <t>3. 팝업 닫힘, 
Android : 위치 사용 설정 페이지 유지
iOS : 디바이스 선택 페이지 진입
iOS : GPS ON 상태에서만 위치 허용 ON 가능, 위치 권한 팝업 확인 (UID)</t>
    <phoneticPr fontId="1" type="noConversion"/>
  </si>
  <si>
    <t>1. 폴로팅에 NUGU CHIPS 연결 상태
2. 현재 연결된 디바이스 목록에 NUGU CHIPS 
연결 확인
3. 디바이스 리스트에 NUGU CHIPS 연결 확인
iOS : Android에서 CHIPS 연동 후 iOS 에서 해당 TID 계정으로 로그인 시 확인 가능</t>
    <phoneticPr fontId="1" type="noConversion"/>
  </si>
  <si>
    <t>1. 
[&lt;] 버튼 : 이전 화면으로 복귀
- 이전화면이 NUGU App의 디바이스 선택화면일 경우 : 디바이스 선택화면으로 이동
- 이전화면이 T map 앱의 화면인 경우 : T map 으로 복귀</t>
    <phoneticPr fontId="1" type="noConversion"/>
  </si>
  <si>
    <t>3. T map 연결 완료 이미지, 
T map 설정되어 홈으로 진입
4. 플로팅에 T map 연결 상태</t>
    <phoneticPr fontId="1" type="noConversion"/>
  </si>
  <si>
    <t>5. 연결 완료 화면 확인 (NUGU nemo 이미지)
- ' 연결이 완료되었습니다. 디바이스에서 튜토리얼을 확인해보세요.' 문구 노출
- "아리아, 안녕"
- [시작하기] 버튼
- 튜토리얼은 연결된 NU300에서 제공</t>
    <phoneticPr fontId="1" type="noConversion"/>
  </si>
  <si>
    <t>5. 연결 완료 (NUGU 이미지)
- ' 연결이 완료되었습니다. 이제 NUGU와 대화를 시작해보세요.' 문구 노출
- 시작하기 : 홈으로 진입</t>
    <phoneticPr fontId="1" type="noConversion"/>
  </si>
  <si>
    <t>4. Wi-Fi 연결완료 진입
5. 연결 완료 (NUGU mini 이미지)
- ' 연결이 완료되었습니다. 이제 NUGU와 대화를 시작해보세요.' 문구 노출
- 시작하기 : 홈으로 진입</t>
    <phoneticPr fontId="1" type="noConversion"/>
  </si>
  <si>
    <t>4. Wi-Fi 연결완료 진입
5. 연결 완료 (NUGU candle 이미지)
- ' 연결이 완료되었습니다. 이제 NUGU와 대화를 시작해보세요.' 문구 노출
- 시작하기 : 홈으로 진입</t>
    <phoneticPr fontId="1" type="noConversion"/>
  </si>
  <si>
    <t>4. Wi-Fi 연결완료 진입
5. 연결 완료 (aibert AI 이미지)
- '연결이 완료되었습니다. 이제 arbert AI 와 대화를 시작해보세요.' 문구 노출
“알버트 안녕"
- 시작하기 : 홈으로 진입</t>
    <phoneticPr fontId="1" type="noConversion"/>
  </si>
  <si>
    <t>3. 팝업 닫힘, 
Android : 위치 사용 설정 페이지 유지
iOS : 디바이스 선택 페이지 진입
iOS : GPS ON 상태에서만 위치 허용 ON 가능
iOS 13 &amp; NU100 : [취소] [설정하러 가기] 로 노출</t>
    <phoneticPr fontId="1" type="noConversion"/>
  </si>
  <si>
    <t>1. NUGU 연결하기 &gt; [NUGU candle]
2. [다음 &gt;] &gt; [위치 정보 접근 허용]
3. Android : [취소], iOS : [건너뛰기]</t>
  </si>
  <si>
    <t>1. NUGU 연결하기 &gt; [NUGU candle]
2. [다음 &gt;] &gt; [위치 정보 접근 허용]
3. Android : [취소], iOS : [건너뛰기]</t>
    <phoneticPr fontId="1" type="noConversion"/>
  </si>
  <si>
    <t>1. NUGU 연결하기 &gt; [albert AI]
2. [다음 &gt;] &gt; [위치 정보 접근 허용]
3. Android : [취소], iOS : [건너뛰기]</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</si>
  <si>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phoneticPr fontId="1" type="noConversion"/>
  </si>
  <si>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phoneticPr fontId="1" type="noConversion"/>
  </si>
  <si>
    <t>홈_130</t>
  </si>
  <si>
    <t>홈_131</t>
  </si>
  <si>
    <t>홈_132</t>
  </si>
  <si>
    <t>홈_133</t>
  </si>
  <si>
    <t>홈_134</t>
  </si>
  <si>
    <t>홈_135</t>
  </si>
  <si>
    <t>홈_136</t>
  </si>
  <si>
    <t>홈_137</t>
  </si>
  <si>
    <t>연결_101</t>
  </si>
  <si>
    <t>연결_151</t>
  </si>
  <si>
    <t>연결_313</t>
  </si>
  <si>
    <t>연결_319</t>
  </si>
  <si>
    <t>메뉴_042</t>
  </si>
  <si>
    <t>메뉴_152</t>
  </si>
  <si>
    <t>메뉴_283</t>
  </si>
  <si>
    <t>메뉴_284</t>
  </si>
  <si>
    <t>메뉴_285</t>
  </si>
  <si>
    <t>2-1. (약관 동의 상태) FLO(뮤직메이트) 서비스 로그인 페이지 진입
2-2. (약관 철회/미동의) 약관 동의 화면으로 이동
3. 서비스 설정 - FLO(뮤직메이트) - FLOID</t>
  </si>
  <si>
    <t>2. 벅스 서비스 로그인 페이지 진입
3. 서비스 설정 - 벅스 - 벅스ID</t>
  </si>
  <si>
    <t>메뉴_286</t>
  </si>
  <si>
    <t>메뉴_287</t>
  </si>
  <si>
    <t>메뉴_288</t>
  </si>
  <si>
    <t>메뉴_289</t>
  </si>
  <si>
    <t>메뉴_290</t>
  </si>
  <si>
    <t>메뉴_291</t>
  </si>
  <si>
    <t>메뉴_292</t>
  </si>
  <si>
    <t>메뉴_293</t>
  </si>
  <si>
    <t>메뉴_294</t>
  </si>
  <si>
    <t>메뉴_295</t>
  </si>
  <si>
    <t>Smart Navi. T map</t>
    <phoneticPr fontId="10" type="noConversion"/>
  </si>
  <si>
    <t>albert AI</t>
    <phoneticPr fontId="1" type="noConversion"/>
  </si>
  <si>
    <t>AISTB1, AI2</t>
    <phoneticPr fontId="1" type="noConversion"/>
  </si>
  <si>
    <t>CP_042</t>
  </si>
  <si>
    <t>CP_052</t>
  </si>
  <si>
    <t>CP_086</t>
  </si>
  <si>
    <t>CP_087</t>
  </si>
  <si>
    <t>CP_088</t>
  </si>
  <si>
    <t>CP_089</t>
  </si>
  <si>
    <t>CP_090</t>
  </si>
  <si>
    <t>CP_091</t>
  </si>
  <si>
    <t>call+_252</t>
  </si>
  <si>
    <t>call+_253</t>
  </si>
  <si>
    <t>UP_10</t>
  </si>
  <si>
    <t>UP_33</t>
  </si>
  <si>
    <t>UP_38</t>
  </si>
  <si>
    <t>UP_43</t>
  </si>
  <si>
    <t>1. 알람 서비스 홈 화면 진입</t>
  </si>
  <si>
    <t>기등록된 알람 50개 미만</t>
  </si>
  <si>
    <t>기등륵된 알람 50개 초과</t>
  </si>
  <si>
    <t>UP_210</t>
  </si>
  <si>
    <t>UP_211</t>
  </si>
  <si>
    <t>UP_212</t>
  </si>
  <si>
    <t>UP_213</t>
  </si>
  <si>
    <t>UP_214</t>
  </si>
  <si>
    <t>UP_215</t>
  </si>
  <si>
    <t>UP_216</t>
  </si>
  <si>
    <t>UP_217</t>
  </si>
  <si>
    <t>UP_218</t>
  </si>
  <si>
    <t>UP_219</t>
  </si>
  <si>
    <t>UP_220</t>
  </si>
  <si>
    <t>UP_221</t>
  </si>
  <si>
    <t>UP_222</t>
  </si>
  <si>
    <t>UP_223</t>
  </si>
  <si>
    <t>UP_224</t>
  </si>
  <si>
    <t>UP_225</t>
  </si>
  <si>
    <t>UP_226</t>
  </si>
  <si>
    <t>UP_227</t>
  </si>
  <si>
    <t>UP_228</t>
  </si>
  <si>
    <t>UP_229</t>
  </si>
  <si>
    <t>UP_230</t>
  </si>
  <si>
    <t>UP_231</t>
  </si>
  <si>
    <t>UP_232</t>
  </si>
  <si>
    <t>UP_233</t>
  </si>
  <si>
    <t>UP_234</t>
  </si>
  <si>
    <t>UP_235</t>
  </si>
  <si>
    <t>UP_236</t>
  </si>
  <si>
    <t>UP_237</t>
  </si>
  <si>
    <t>UP_238</t>
  </si>
  <si>
    <t>1. 서비스 메인 화면 기능 확인</t>
  </si>
  <si>
    <t>1.미디어 컨트롤러 기능 확인</t>
  </si>
  <si>
    <t>1. 서비스 PLAY LIST 기능 확인</t>
  </si>
  <si>
    <t>발화문 발화 시 해당 재생 시작 TTS 출력 후 FLO 음악 재생 확인</t>
  </si>
  <si>
    <t>발화문 발화 시 재생 동작 확인</t>
  </si>
  <si>
    <t>1.서비스 중지곡이 섞여있을 경우</t>
  </si>
  <si>
    <t>1.서비스 중지된 곡이 리스트 처음 위치 한 경우</t>
  </si>
  <si>
    <t>1.서비스 중지된 곡이 리스트 중간에 위치 한 경우</t>
  </si>
  <si>
    <t>1.서비스 중지된 곡이 리스트 마지막위치 한 경우</t>
  </si>
  <si>
    <t>1.서비스 중지된 곡이 반복재생 된 경우</t>
  </si>
  <si>
    <t>1.19금 곡 1곡만 선택 재생 시도</t>
  </si>
  <si>
    <t>재생가능한 곡이 없어서 음악 재생을 중지합니다'</t>
  </si>
  <si>
    <t>1.재생목록에서 19금 곡 서택 재생</t>
  </si>
  <si>
    <t>1.재생목록에서 19금 곡이 섞여 있는 경우</t>
  </si>
  <si>
    <t>발화문 발화 시 해당 재생 시작 TTS 출력 후 재생 동작 확인</t>
  </si>
  <si>
    <t>발화문 발화 시 해당 재생 시작 TTS 출력 후 멜론 음악 재생 확인</t>
  </si>
  <si>
    <t>발화문 발화 시 해당 재생 시작 TTS 출력 후 벅스 음악 재생 확인</t>
  </si>
  <si>
    <t>{tbs 김어준의 뉴스공장 {1월 24일} 에피소드를 들려드릴게요. (or 이어서 들려드릴게요) TTS 송출</t>
  </si>
  <si>
    <t>15. 미디어서비스 (NUGUMOBILE-1147, NUGUMOBILE-1113)</t>
  </si>
  <si>
    <t>15. 미디어서비스 (NUGUMOBILE-1147, NUGUMOBILE-1114)</t>
  </si>
  <si>
    <t>15. 미디어서비스 (NUGUMOBILE-1147, NUGUMOBILE-1115)</t>
  </si>
  <si>
    <t>15. 미디어서비스 (NUGUMOBILE-1147, NUGUMOBILE-1116)</t>
  </si>
  <si>
    <t>15. 미디어서비스 (NUGUMOBILE-1147, NUGUMOBILE-1117)</t>
  </si>
  <si>
    <t>15. 미디어서비스 (NUGUMOBILE-1147, NUGUMOBILE-1118)</t>
  </si>
  <si>
    <t>15. 미디어서비스 (NUGUMOBILE-1147, NUGUMOBILE-1119)</t>
  </si>
  <si>
    <t>15. 미디어서비스 (NUGUMOBILE-1147, NUGUMOBILE-1120)</t>
  </si>
  <si>
    <t>15. 미디어서비스 (NUGUMOBILE-1147, NUGUMOBILE-1121)</t>
  </si>
  <si>
    <t>15. 미디어서비스 (NUGUMOBILE-1147, NUGUMOBILE-1122)</t>
  </si>
  <si>
    <t>15. 미디어서비스 (NUGUMOBILE-1147, NUGUMOBILE-1127)</t>
  </si>
  <si>
    <t>15. 미디어서비스 (NUGUMOBILE-1147, NUGUMOBILE-1128)</t>
  </si>
  <si>
    <t>15. 미디어서비스 (NUGUMOBILE-1147, NUGUMOBILE-1129)</t>
  </si>
  <si>
    <t>15. 미디어서비스 (NUGUMOBILE-1147, NUGUMOBILE-1130)</t>
  </si>
  <si>
    <t>15. 미디어서비스 (NUGUMOBILE-1147, NUGUMOBILE-1131)</t>
  </si>
  <si>
    <t>15. 미디어서비스 (NUGUMOBILE-1147, NUGUMOBILE-1132)</t>
  </si>
  <si>
    <t>15. 미디어서비스 (NUGUMOBILE-1147, NUGUMOBILE-1133)</t>
  </si>
  <si>
    <t>15. 미디어서비스 (NUGUMOBILE-1147, NUGUMOBILE-1134)</t>
  </si>
  <si>
    <t>15. 미디어서비스 (NUGUMOBILE-1147, NUGUMOBILE-1135)</t>
  </si>
  <si>
    <t>15. 미디어서비스 (NUGUMOBILE-1147, NUGUMOBILE-1136)</t>
  </si>
  <si>
    <t>15. 미디어서비스 (NUGUMOBILE-1147, NUGUMOBILE-1137)</t>
  </si>
  <si>
    <t>15. 미디어서비스 (NUGUMOBILE-1147, NUGUMOBILE-1138)</t>
  </si>
  <si>
    <t>15. 미디어서비스 (NUGUMOBILE-1147, NUGUMOBILE-1139)</t>
  </si>
  <si>
    <t>15. 미디어서비스 (NUGUMOBILE-1147, NUGUMOBILE-1140)</t>
  </si>
  <si>
    <t>15. 미디어서비스 (NUGUMOBILE-1147, NUGUMOBILE-1141)</t>
  </si>
  <si>
    <t>15. 미디어서비스 (NUGUMOBILE-1147, NUGUMOBILE-1142)</t>
  </si>
  <si>
    <t>15. 미디어서비스 (NUGUMOBILE-1147, NUGUMOBILE-1143)</t>
  </si>
  <si>
    <t>15. 미디어서비스 (NUGUMOBILE-1147, NUGUMOBILE-1144)</t>
  </si>
  <si>
    <t>15. 미디어서비스 (NUGUMOBILE-1147, NUGUMOBILE-1145)</t>
  </si>
  <si>
    <t>15. 미디어서비스 (NUGUMOBILE-1147, NUGUMOBILE-1146)</t>
  </si>
  <si>
    <t>15. 미디어서비스 (NUGUMOBILE-1147, NUGUMOBILE-1147)</t>
  </si>
  <si>
    <t>15. 미디어서비스 (NUGUMOBILE-1147, NUGUMOBILE-1148)</t>
  </si>
  <si>
    <t>15. 미디어서비스 (NUGUMOBILE-1147, NUGUMOBILE-1149)</t>
  </si>
  <si>
    <t>15. 미디어서비스 (NUGUMOBILE-1147, NUGUMOBILE-1150)</t>
  </si>
  <si>
    <t>15. 미디어서비스 (NUGUMOBILE-1147, NUGUMOBILE-1151)</t>
  </si>
  <si>
    <t>15. 미디어서비스 (NUGUMOBILE-1147, NUGUMOBILE-1152)</t>
  </si>
  <si>
    <t>15. 미디어서비스 (NUGUMOBILE-1147, NUGUMOBILE-1153)</t>
  </si>
  <si>
    <t>15. 미디어서비스 (NUGUMOBILE-1147, NUGUMOBILE-1154)</t>
  </si>
  <si>
    <t>15. 미디어서비스 (NUGUMOBILE-1147, NUGUMOBILE-1155)</t>
  </si>
  <si>
    <t>15. 미디어서비스 (NUGUMOBILE-1147, NUGUMOBILE-1156)</t>
  </si>
  <si>
    <t>15. 미디어서비스 (NUGUMOBILE-1147, NUGUMOBILE-1157)</t>
  </si>
  <si>
    <t>15. 미디어서비스 (NUGUMOBILE-1147, NUGUMOBILE-1158)</t>
  </si>
  <si>
    <t>15. 미디어서비스 (NUGUMOBILE-1147, NUGUMOBILE-1159)</t>
  </si>
  <si>
    <t>15. 미디어서비스 (NUGUMOBILE-1147, NUGUMOBILE-1160)</t>
  </si>
  <si>
    <t>15. 미디어서비스 (NUGUMOBILE-1147, NUGUMOBILE-1161)</t>
  </si>
  <si>
    <t>15. 미디어서비스 (NUGUMOBILE-1147, NUGUMOBILE-1162)</t>
  </si>
  <si>
    <t>이벤트 카드 배너</t>
  </si>
  <si>
    <t>최근인기대화</t>
  </si>
  <si>
    <r>
      <t>1. 이용중인 NUGU 이용권 하단, 이용권을 판매중인 서비스 도메인 리스트 영역 노출
2. (FLO 아이콘) FLO 이용권, (멜론 아이콘) 멜론 이용권, (벅스 아이콘) 벅스 이용권, (오디오북 아이콘) 오디오북 이용권,</t>
    </r>
    <r>
      <rPr>
        <sz val="8"/>
        <color rgb="FF0066FF"/>
        <rFont val="맑은 고딕"/>
        <family val="3"/>
        <charset val="129"/>
        <scheme val="minor"/>
      </rPr>
      <t xml:space="preserve"> (everysing 아이콘) everysing 이용권</t>
    </r>
    <r>
      <rPr>
        <sz val="8"/>
        <color rgb="FF000000"/>
        <rFont val="맑은 고딕"/>
        <family val="3"/>
        <charset val="129"/>
        <scheme val="minor"/>
      </rPr>
      <t xml:space="preserve">
3. #문구 : 도메인 별 추가 설명 있을 경우 노출, 없을 경우 미노출
- 최대 2줄까지 노출되며 이상은 ... 말줄임.
4. 이벤트 뱃지 : 이벤트 있을 경우 노출, 없을 경우 미노출</t>
    </r>
    <phoneticPr fontId="1" type="noConversion"/>
  </si>
  <si>
    <t>NUGU APP Test Case</t>
    <phoneticPr fontId="1" type="noConversion"/>
  </si>
  <si>
    <t>Error_2</t>
  </si>
  <si>
    <t>Error_3</t>
  </si>
  <si>
    <t>Error_4</t>
  </si>
  <si>
    <t>Error_5</t>
  </si>
  <si>
    <t>Error_6</t>
  </si>
  <si>
    <t>Error_7</t>
  </si>
  <si>
    <t>Error_8</t>
  </si>
  <si>
    <t>Error_9</t>
  </si>
  <si>
    <t>Error_10</t>
  </si>
  <si>
    <t>Error_11</t>
  </si>
  <si>
    <t>Error_12</t>
  </si>
  <si>
    <t>Error_13</t>
  </si>
  <si>
    <t>Error_14</t>
  </si>
  <si>
    <t>Error_15</t>
  </si>
  <si>
    <t>Error_16</t>
  </si>
  <si>
    <t>Error_17</t>
  </si>
  <si>
    <t>Error_18</t>
  </si>
  <si>
    <t>Error_20</t>
  </si>
  <si>
    <t>Error_21</t>
  </si>
  <si>
    <t>Error_22</t>
  </si>
  <si>
    <t>Error_23</t>
  </si>
  <si>
    <t>Error_24</t>
  </si>
  <si>
    <t>Error_26</t>
  </si>
  <si>
    <t>Error_27</t>
  </si>
  <si>
    <t>Error_28</t>
  </si>
  <si>
    <t>Error_29</t>
  </si>
  <si>
    <t>Error_30</t>
  </si>
  <si>
    <t>Error_32</t>
  </si>
  <si>
    <t>Error_33</t>
  </si>
  <si>
    <t>Error_34</t>
  </si>
  <si>
    <t>Error_35</t>
  </si>
  <si>
    <t>Error_36</t>
  </si>
  <si>
    <t>Error_37</t>
  </si>
  <si>
    <t>Error_38</t>
  </si>
  <si>
    <t>Error_39</t>
  </si>
  <si>
    <t>Error_40</t>
  </si>
  <si>
    <t>Error_41</t>
  </si>
  <si>
    <t>Error_42</t>
  </si>
  <si>
    <t>Error_43</t>
  </si>
  <si>
    <t>Error_44</t>
  </si>
  <si>
    <t>Error_45</t>
  </si>
  <si>
    <t>Error_46</t>
  </si>
  <si>
    <t>Error_47</t>
  </si>
  <si>
    <t>Error_48</t>
  </si>
  <si>
    <t>Error_49</t>
  </si>
  <si>
    <t>Error_50</t>
  </si>
  <si>
    <t>Error_51</t>
  </si>
  <si>
    <t>Error_52</t>
  </si>
  <si>
    <t>Error_53</t>
  </si>
  <si>
    <t>Error_54</t>
  </si>
  <si>
    <t>Error_55</t>
  </si>
  <si>
    <t>Error_56</t>
  </si>
  <si>
    <t>Error_57</t>
  </si>
  <si>
    <t>Error_58</t>
  </si>
  <si>
    <t>Error_59</t>
  </si>
  <si>
    <t>Error_60</t>
  </si>
  <si>
    <t>Error_61</t>
  </si>
  <si>
    <t>Error_62</t>
  </si>
  <si>
    <t>Error_63</t>
  </si>
  <si>
    <t>Error_65</t>
  </si>
  <si>
    <t>Error_66</t>
  </si>
  <si>
    <t>Error_67</t>
  </si>
  <si>
    <t>Error_68</t>
  </si>
  <si>
    <t>Error_69</t>
  </si>
  <si>
    <t>Error_70</t>
  </si>
  <si>
    <t>Error_71</t>
  </si>
  <si>
    <t>Error_72</t>
  </si>
  <si>
    <t>Error_73</t>
  </si>
  <si>
    <t>Error_74</t>
  </si>
  <si>
    <t>Error_75</t>
  </si>
  <si>
    <t>Error_77</t>
  </si>
  <si>
    <t>Error_78</t>
  </si>
  <si>
    <t>Error_79</t>
  </si>
  <si>
    <t>Error_80</t>
  </si>
  <si>
    <t>Error_81</t>
  </si>
  <si>
    <t>Error_82</t>
  </si>
  <si>
    <t>Error_83</t>
  </si>
  <si>
    <t>Error_84</t>
  </si>
  <si>
    <t>Error_85</t>
  </si>
  <si>
    <t>Error_86</t>
  </si>
  <si>
    <t>Error_87</t>
  </si>
  <si>
    <t>Error_88</t>
  </si>
  <si>
    <t>Error_89</t>
  </si>
  <si>
    <t>Error_90</t>
  </si>
  <si>
    <t>Error_91</t>
  </si>
  <si>
    <t>Error_92</t>
  </si>
  <si>
    <t>Error_93</t>
  </si>
  <si>
    <t>Error_96</t>
  </si>
  <si>
    <t>Error_97</t>
  </si>
  <si>
    <t>Error_98</t>
  </si>
  <si>
    <t>Error_99</t>
  </si>
  <si>
    <t>Error_100</t>
  </si>
  <si>
    <t>Error_101</t>
  </si>
  <si>
    <t>Error_102</t>
  </si>
  <si>
    <t>Error_103</t>
  </si>
  <si>
    <t>Error_104</t>
  </si>
  <si>
    <t>Error_105</t>
  </si>
  <si>
    <t>Error_106</t>
  </si>
  <si>
    <t>Error_107</t>
  </si>
  <si>
    <t>Error_108</t>
  </si>
  <si>
    <t>Error_109</t>
  </si>
  <si>
    <t>Error_110</t>
  </si>
  <si>
    <t>Error_111</t>
  </si>
  <si>
    <t>Error_112</t>
  </si>
  <si>
    <t>Error_113</t>
  </si>
  <si>
    <t>Error_114</t>
  </si>
  <si>
    <t>Error_115</t>
  </si>
  <si>
    <t>Error_116</t>
  </si>
  <si>
    <t>Error_117</t>
  </si>
  <si>
    <t>Error_118</t>
  </si>
  <si>
    <t>Error_119</t>
  </si>
  <si>
    <t>Error_120</t>
  </si>
  <si>
    <t>Error_121</t>
  </si>
  <si>
    <t>Error_122</t>
  </si>
  <si>
    <t>Error_123</t>
  </si>
  <si>
    <t>Error_124</t>
  </si>
  <si>
    <t>Error_125</t>
  </si>
  <si>
    <t>Error_127</t>
  </si>
  <si>
    <t>Error_128</t>
  </si>
  <si>
    <t>Error_129</t>
  </si>
  <si>
    <t>Error_130</t>
  </si>
  <si>
    <t>Error_131</t>
  </si>
  <si>
    <t>Error_132</t>
  </si>
  <si>
    <t>Error_133</t>
  </si>
  <si>
    <t>Error_134</t>
  </si>
  <si>
    <t>Error_135</t>
  </si>
  <si>
    <t>Error_136</t>
  </si>
  <si>
    <t>Error_137</t>
  </si>
  <si>
    <t>Error_138</t>
  </si>
  <si>
    <t>Error_139</t>
  </si>
  <si>
    <t>Error_140</t>
  </si>
  <si>
    <t>Error_141</t>
  </si>
  <si>
    <t>Error_142</t>
  </si>
  <si>
    <t>Error_143</t>
  </si>
  <si>
    <t>Error_144</t>
  </si>
  <si>
    <t>Error_145</t>
  </si>
  <si>
    <t>Error_146</t>
  </si>
  <si>
    <t>Error_147</t>
  </si>
  <si>
    <t>Error_148</t>
  </si>
  <si>
    <t>Error_149</t>
  </si>
  <si>
    <t>Error_150</t>
  </si>
  <si>
    <t>Error_151</t>
  </si>
  <si>
    <t>Error_152</t>
  </si>
  <si>
    <t>Error_153</t>
  </si>
  <si>
    <t>Error_154</t>
  </si>
  <si>
    <t>Error_155</t>
  </si>
  <si>
    <t>Error_156</t>
  </si>
  <si>
    <t>Error_157</t>
  </si>
  <si>
    <t>Error_158</t>
  </si>
  <si>
    <t>Error_159</t>
  </si>
  <si>
    <t>Error_161</t>
  </si>
  <si>
    <t>Error_162</t>
  </si>
  <si>
    <t>Error_163</t>
  </si>
  <si>
    <t>Error_164</t>
  </si>
  <si>
    <t>Error_165</t>
  </si>
  <si>
    <t>Error_166</t>
  </si>
  <si>
    <t>Error_167</t>
  </si>
  <si>
    <t>Error_168</t>
  </si>
  <si>
    <t>Error_169</t>
  </si>
  <si>
    <t>Error_170</t>
  </si>
  <si>
    <t>Error_171</t>
  </si>
  <si>
    <t>Error_172</t>
  </si>
  <si>
    <t>Error_173</t>
  </si>
  <si>
    <t>Error_174</t>
  </si>
  <si>
    <t>Error_175</t>
  </si>
  <si>
    <t>Error_176</t>
  </si>
  <si>
    <t>Error_177</t>
  </si>
  <si>
    <t>Error_178</t>
  </si>
  <si>
    <t>Error_180</t>
  </si>
  <si>
    <t>Error_181</t>
  </si>
  <si>
    <t>Error_182</t>
  </si>
  <si>
    <t>Error_183</t>
  </si>
  <si>
    <t>Error_184</t>
  </si>
  <si>
    <t>Error_185</t>
  </si>
  <si>
    <t>Error_186</t>
  </si>
  <si>
    <t>Error_187</t>
  </si>
  <si>
    <t>Error_188</t>
  </si>
  <si>
    <t>Error_189</t>
  </si>
  <si>
    <t>Error_190</t>
  </si>
  <si>
    <t>Error_191</t>
  </si>
  <si>
    <t>Error_192</t>
  </si>
  <si>
    <t>Error_193</t>
  </si>
  <si>
    <t>Error_194</t>
  </si>
  <si>
    <t>Error_195</t>
  </si>
  <si>
    <t>Error_196</t>
  </si>
  <si>
    <t>Error_198</t>
  </si>
  <si>
    <t>Error_199</t>
  </si>
  <si>
    <t>Error_200</t>
  </si>
  <si>
    <t>Error_203</t>
  </si>
  <si>
    <t>Error_204</t>
  </si>
  <si>
    <t>Error_206</t>
  </si>
  <si>
    <t>Error_207</t>
  </si>
  <si>
    <t>Error_208</t>
  </si>
  <si>
    <t>Error_209</t>
  </si>
  <si>
    <t>Error_210</t>
  </si>
  <si>
    <t>Error_211</t>
  </si>
  <si>
    <t>Error_212</t>
  </si>
  <si>
    <t>Error_213</t>
  </si>
  <si>
    <t>Error_214</t>
  </si>
  <si>
    <t>Error_216</t>
  </si>
  <si>
    <t>Error_217</t>
  </si>
  <si>
    <t>Error_218</t>
  </si>
  <si>
    <t>Error_219</t>
  </si>
  <si>
    <t>Error_220</t>
  </si>
  <si>
    <t>Error_221</t>
  </si>
  <si>
    <t>Error_222</t>
  </si>
  <si>
    <t>Error_223</t>
  </si>
  <si>
    <t>Error_225</t>
  </si>
  <si>
    <t>Error_226</t>
  </si>
  <si>
    <t>Error_227</t>
  </si>
  <si>
    <t>Error_228</t>
  </si>
  <si>
    <t>Error_229</t>
  </si>
  <si>
    <t>Error_230</t>
  </si>
  <si>
    <t>Error_231</t>
  </si>
  <si>
    <t>Error_232</t>
  </si>
  <si>
    <t>Error_233</t>
  </si>
  <si>
    <t>Error_234</t>
  </si>
  <si>
    <t>Error_235</t>
  </si>
  <si>
    <t>Error_236</t>
  </si>
  <si>
    <t>Error_237</t>
  </si>
  <si>
    <t>Error_239</t>
  </si>
  <si>
    <t>Error_240</t>
  </si>
  <si>
    <t>Error_241</t>
  </si>
  <si>
    <t>Error_242</t>
  </si>
  <si>
    <t>Error_243</t>
  </si>
  <si>
    <t>Error_244</t>
  </si>
  <si>
    <t>Error_245</t>
  </si>
  <si>
    <t>Error_246</t>
  </si>
  <si>
    <t>Error_247</t>
  </si>
  <si>
    <t>Error_248</t>
  </si>
  <si>
    <t>Error_249</t>
  </si>
  <si>
    <t>Error_250</t>
  </si>
  <si>
    <t>Error_251</t>
  </si>
  <si>
    <t>Error_252</t>
  </si>
  <si>
    <t>Error_253</t>
  </si>
  <si>
    <t>Error_254</t>
  </si>
  <si>
    <t>Error_255</t>
  </si>
  <si>
    <t>Error_256</t>
  </si>
  <si>
    <t>Error_257</t>
  </si>
  <si>
    <t>Error_258</t>
  </si>
  <si>
    <t>Error_259</t>
  </si>
  <si>
    <t>Error_260</t>
  </si>
  <si>
    <t>v3.2.0 업데이트 항목</t>
    <phoneticPr fontId="10" type="noConversion"/>
  </si>
  <si>
    <t>[NUGU앱] 마이그레이션에 따른 에러케이스 대응 (NUGUMOBILE-1168)</t>
  </si>
  <si>
    <t>에러케이스</t>
  </si>
  <si>
    <t>COMMON_DISCARD_AUTHENTICATION_TOKEN_ERROR, //NUGU 서비스 인증 토큰이 일치 하지 않습니다.</t>
  </si>
  <si>
    <t>문의</t>
  </si>
  <si>
    <t>COMMON_BLANK_MANDATORY_AUTHENTICATION_HEADER_VALUE, //NUGU 서비스 필수 인증 헤더 값이 없습니다.</t>
  </si>
  <si>
    <t>COMMON_DISCARD_AICLOUD_AUTHENTICATION_ERROR, //디바이스(스피커</t>
  </si>
  <si>
    <t>COMMON_NOT_VALID_PARAMETER_ERROR, //유효하지 않은 요청파라미터가 존재합니다. (파라미터명 : {0} / 파라미터값 : {1})</t>
  </si>
  <si>
    <t>COMMON_OMIT_PARAMETER_ERROR, //요청파라미터가 누락 되었습니다. (파라미터명 : {0})</t>
  </si>
  <si>
    <t>COMMON_NOT_VALID_AUTH_USER_ERROR, //인증된 사용자와 다른 사용자 입니다.</t>
  </si>
  <si>
    <t>COMMON_BLANK_MANDATORY_AUTHENTICATION_VALUE, //NUGU 서비스 필수 인증 값이 없습니다.</t>
  </si>
  <si>
    <t>COMMON_NOT_VALID_REQUEST_API, //유효하지 않은 API 요청 입니다.</t>
  </si>
  <si>
    <t>COMMON_NOT_REGIST_USER_ERROR, //유효하지 않은 사용자 입니다.</t>
  </si>
  <si>
    <t>COMMON_NOT_RESULT, //조회 결과가 없습니다.</t>
  </si>
  <si>
    <t>COMMON_ALREADY_CREATED, //이미 등록되어 있습니다.</t>
  </si>
  <si>
    <t>COMMON_TARGET_NOT_EXIST, //수정 또는 삭제할 대상이 존재하지 않습니다.</t>
  </si>
  <si>
    <t>COMMON_SYNCHRONIZE_DEVICE_ERROR, //디바이스 동기화에 실패하였습니다.</t>
  </si>
  <si>
    <t>COMMON_SYNCHRONIZE_CARD_DATA_ERROR, //유효하지 않은 정보 입니다.</t>
  </si>
  <si>
    <t>COMMON_INTERFACE_UNKNOWN_ERROR, //인터페이스 연동중 오류가 발생했습니다.</t>
  </si>
  <si>
    <t>COMMON_INTERFACE_CLIENT_IO_ERROR, //인터페이스 연동 중 I/O 에러가 발생했습니다.</t>
  </si>
  <si>
    <t>COMMON_INTERFACE_CLIENT_UNEXPECTED_ERROR, //인터페이스 연동 중 예상치 못한 에러가 발생했습니다.</t>
  </si>
  <si>
    <t>COMMON_INTERFACE_CLIENT_UNEXPECTED_RESPONSE_ERROR, //인터페이스 연동 중 클라이언트가 예상치 못한 에러응답을 전송하였습니다.</t>
  </si>
  <si>
    <t>COMMON_FILEUPLOAD_FILE_SIZE_CHECK_ERROR, //파일 사이즈는 {0}MB 이하만 업로드 가능합니다.</t>
  </si>
  <si>
    <t>COMMON_FILEUPLOAD_FILE_FORMAT_CHECK_ERROR, //JPG와 PNG 파일만 등록 가능합니다.</t>
  </si>
  <si>
    <t>COMMON_FILEUPLOAD_IMAGE_FILE_CHECK_ERROR, //업로드 할 수 있는 이미지 파일이 아닙니다.</t>
  </si>
  <si>
    <t>해당 환경 필요</t>
  </si>
  <si>
    <t>COMMON_FILEUPLOAD_ERROR, //파일 업로드 중 예상치 못한 내부오류가 발생했습니다.</t>
  </si>
  <si>
    <t>COMMON_FILEUPLOAD_DELETE_ERROR, //파일 삭제 중 예상치 못한 내부오류가 발생했습니다.</t>
  </si>
  <si>
    <t>COMMON_AUTH_TOKEN_ERROR, // 디바이스 토큰 만료</t>
  </si>
  <si>
    <t>COMMON_TARGET_DEVICE_CONNECTION_ERROR, // 디바이스 전원 혹은 네트워크 에러</t>
  </si>
  <si>
    <t>AUTH_DISCARD_USER_INFO_ERROR, //사용자 이메일 아이디 or 사용자 암호가 일치 하지 않습니다.</t>
  </si>
  <si>
    <t>AUTH_EXPIRE_USER_ERROR, //기 탈퇴한 사용자 입니다.</t>
  </si>
  <si>
    <t>AUTH_FAIL_PUBLISH_SERVICE_AUTHENTICATION_ERROR, //NUGU 서비스 인증 토큰 발급에 실패하였습니다.</t>
  </si>
  <si>
    <t>AUTH_FAIL_PUBLISH_AICLOUD_AUTHENTICATION_ERROR, //AI Cloud 인증 토큰 발급에 실패하였습니다.</t>
  </si>
  <si>
    <t>AUTH_NOT_VALID_APPLICATION_VERSION_NUMBER_ERROR, //등록되지 않은 App 버전 번호 입니다.</t>
  </si>
  <si>
    <t>AUTH_DISCARD_USER_PHONE_AUTHENTICATION_NUMBER_ERROR, //휴대폰 인증번호가 일치하지 않습니다.</t>
  </si>
  <si>
    <t>AUTH_TID_FAIL_ENCRYPT_CLIENT_SECRET_ERROR, //클라이언트 시크릿 암호화에 실패하였습니다.</t>
  </si>
  <si>
    <t>AUTH_TID_FAIL_DECRYPT_ID_TOKEN_ERROR, //ID Token 복호화에 실패하였습니다.</t>
  </si>
  <si>
    <t>AUTH_TID_FAIL_VERIFICATION_ERROR, //Nonce 값이 일치하지 않습니다.</t>
  </si>
  <si>
    <t>AUTH_TID_NOT_VALID_SIGNATURE_ERROR, //ID Token 서명검증에 실패하였습니다.</t>
  </si>
  <si>
    <t>USER_DUPLICATE_USER_EMAIL_ID_ERROR, //중복된 사용자 이메일 아이디 입니다.</t>
  </si>
  <si>
    <t>USER_DISCARD_AUTHENTICATION_PHONE_ERROR, //휴대폰 인증이 필요합니다.</t>
  </si>
  <si>
    <t>AUTH_TID_NOT_VALID_ISSUER_IDENTIFIER_ERROR, //TID 발급기관이 맞지 않습니다.</t>
  </si>
  <si>
    <t>AUTH_TID_DISCARD_TOKEN_EXPIRE_TIME_ERROR, //TID 토큰 유효시간이 만료되었습니다.</t>
  </si>
  <si>
    <t>AUTH_TID_DISCARD_TOKEN_ISSUE_TIME_ERROR, //TID 토큰 발급 시간이 맞지 않습니다.</t>
  </si>
  <si>
    <t>AUTH_TID_EXPIRE_USER_ERROR, //TID 회원탈퇴에 실패하였습니다.</t>
  </si>
  <si>
    <t>AUTH_TID_DUPLICATION_USER_ERROR, //해당 T아이디로 NUGU서버에 등록된 이력이 존재합니다. 잠시후 다시 시도해 주세요.</t>
  </si>
  <si>
    <t>AUTH_TID_USER_NOT_RESULT, //TID 회원이 아닙니다.</t>
  </si>
  <si>
    <t>AUTH_TID_NOT_VALID_USER_DATA, //TID 데이터가 유효하지 않습니다.({0})</t>
  </si>
  <si>
    <t>AUTH_DISCARD_PHONE_AUTHENTICATION_SMS, //인증번호 발송은 30초 후에 재 발송이 가능합니다.</t>
  </si>
  <si>
    <t>AUTH_DISCARD_USER_OTP_AUTHENTICATION_NUMBER_ERROR, //OTP 인증번호가 일치하지 않습니다.</t>
  </si>
  <si>
    <t>AUTH_INVALID_USER_EXTERNAL_ID_ERROR, //사용자 ID 가 유효하지 않습니다.</t>
  </si>
  <si>
    <t>DEVICE_NOT_REGIST_DEVICE_ERROR, //유효하지 않은 디바이스 입니다.</t>
  </si>
  <si>
    <t>DEVICE_NOT_REGIST_DEVICE_GROUP_ERROR, //유효하지 않은 디바이스 그룹 입니다.</t>
  </si>
  <si>
    <t>DEVICE_DISCARD_AUTHENTICATION_ERROR, //디바이스 검증에 실패 하였습니다. ({0})</t>
  </si>
  <si>
    <t>DEVICE_NOT_VALID_FIRMWARE_VERSION_NUMBER_ERROR, //등록되지 않은 디바이스 펌웨어 버전 정보 입니다.</t>
  </si>
  <si>
    <t>CPS_MELON_DISCARD_USER_INFO_ERROR, //유효하지 않은 Melon 계정 정보 입니다.</t>
  </si>
  <si>
    <t>1. 멜론 &gt; 멜론 로그인 상태</t>
  </si>
  <si>
    <t>CPS_MELON_CONNECTED_ERROR, //이미 Melon에 연결되어 있습니다.</t>
  </si>
  <si>
    <t>1. 멜론 &gt; 19금 음악 재생 시도</t>
  </si>
  <si>
    <t>CPS_MELON_ADULT_ONLY_ERROR, //19금 재생 시도</t>
  </si>
  <si>
    <t>CPS_MELON_HALT_SERVICE_ERROR, //서비스 일시중지</t>
  </si>
  <si>
    <t>CPS_MELON_ALREADY_USED_ERROR, //중복 스트리밍</t>
  </si>
  <si>
    <t>CPS_MELON_ONE_MINUTE_LISTEN_ERROR, //권리사 요청 및 상품없음 1분 듣기</t>
  </si>
  <si>
    <t>CPS_MELON_NEED_TO_LOGIN_ERROR, //권리사 요청 및 상품없음 1분 듣기</t>
  </si>
  <si>
    <t>CPS_MELON_SERVICE_END_ERROR, //서비스 종료</t>
  </si>
  <si>
    <t>CPS_MELON_LIST_NULL_ERROR, //목록 없음</t>
  </si>
  <si>
    <t>CPS_MELON_LIKE_SONG_LIMIT_COUNT_OVER_ERROR, //좋아요 곡 최대 개수 초과</t>
  </si>
  <si>
    <t>CPS_MELON_FAVORITES_PRIVATE_ERROR, //많이 들은 곡 비공개</t>
  </si>
  <si>
    <t>CPS_MELON_USER_NOT_EXIST_ERROR, //회원 정보가 존재하지 않습니다.</t>
  </si>
  <si>
    <t>CPS_MELON_LEAVE_USER_ERROR, //탈퇴한 회원</t>
  </si>
  <si>
    <t>CPS_MELON_PASSWORD_NOT_MATCH_ERROR, //비밀번호가 맞지 않습니다.</t>
  </si>
  <si>
    <t>CPS_MELON_PASSWORD_NOT_MATCH_FIVE_TIME_OVER_ERROR, //비밀번호 5회 이상 초과 오류 하였습니다.</t>
  </si>
  <si>
    <t>CPS_MELON_MANDATORY_PARAMETER_ERROR, //필수 입력 값 오류</t>
  </si>
  <si>
    <t>CPS_MELON_MEMBER_KEY_ERROR, //회원 키 조회 오류 (로그인 후 이용)</t>
  </si>
  <si>
    <t>CPS_MELON_VERSION_INFO_ERROR, //버전정보 오류</t>
  </si>
  <si>
    <t>CPS_MELON_LOGOUT_ERROR, //비밀번호 변경. 로그인 유효기간 만료 등으로 인해 로그아웃 되었습니다.</t>
  </si>
  <si>
    <t>CPS_MELON_SERVICE_ERROR, //서비스 오류</t>
  </si>
  <si>
    <t>CPS_MELON_SERVER_CHECK_ERROR, //서버 점검</t>
  </si>
  <si>
    <t>CPS_MELON_TEMPORARY_ERROR, //일시적인 장애 입니다. 잠시 후에 이용해 주세요.</t>
  </si>
  <si>
    <t>CPS_MELON_PASSWORD_NOT_AUTHENTICATION_ERROR, //본인인증 후 비밀번호를 재설정하여 이용하시기 바랍니다.</t>
  </si>
  <si>
    <t>CPS_PODCAST_SERVICE_ERROR, //팟빵 연동 서비스가 원할하지 않습니다.(상세정보:{0})</t>
  </si>
  <si>
    <t>CPS_PODCAST_EXCESS_SUBSCRIBE_CNT, //구독 목록 리스트가 초과하였습니다.</t>
  </si>
  <si>
    <t>CPS_PODCAST_NOT_RESULT_SUBSCRIBE, //구독 목록이 존재하지 않습니다.</t>
  </si>
  <si>
    <t>CPS_PODCAST_CREATE_SUBSCRIBE_ERROR, //구독 목록 등록요청에 실패하였습니다.</t>
  </si>
  <si>
    <t>CPS_PODCAST_UPDATE_SUBSCRIBE_ERROR, //구독 목록 수정요청에 실패하였습니다.</t>
  </si>
  <si>
    <t>CPS_PODCAST_DELETE_SUBSCRIBE_ERROR, //구독 목록 삭제요청에 실패하였습니다.</t>
  </si>
  <si>
    <t>CPS_PODCAST_DUPLICATE_KEY_SUBSCRIBE_ERROR, //이미 등록되어 있는 PID 정보입니다.</t>
  </si>
  <si>
    <t>CPS_PODCAST_INTERNAL_RESUME_ERROR, //이어듣기 정보 처리 요청에 실패하였습니다.</t>
  </si>
  <si>
    <t>AUDIEN_SERVER_CHECK_ERROR, //Audien 시스템 점검중</t>
  </si>
  <si>
    <t>AUDIEN_STREAMING_SERVICE_ERROR, //스트리밍 제공 불가</t>
  </si>
  <si>
    <t>AUDIEN_NOT_VALID_AUTHENTICATION_TOKEN_ERROR, //유효하지 않는 접근 토큰</t>
  </si>
  <si>
    <t>AUDIEN_DISCARD_TOKEN_EXPIRE_TIME_ERROR, //사용 만료된 접근 토큰</t>
  </si>
  <si>
    <t>AUDIEN_NOT_VALID_AUTHENTICATION_ORDER_TOKEN_ERROR, //유효하지 않는 주문 토큰</t>
  </si>
  <si>
    <t>AUDIEN_DISCARD_ORDER_TOKEN_EXPIRE_TIME_ERROR, //사용 만료된 주문 토큰</t>
  </si>
  <si>
    <t>AUDIEN_CREATE_NOT_VALID_AUTHENTICATION_LICENCE_ERROR, //이용권 등록 실패. 유효하지 않은 이용권</t>
  </si>
  <si>
    <t>AUDIEN_CREATE_ALREADY_USED_LICENCE_ERROR, //이용권 등록 실패. 이미 사용된 이용권</t>
  </si>
  <si>
    <t>AUDIEN_CREATE_NOT_VALID_AUTHENTICATION_ORDER_TOKEN_ERROR, //이용권 등록 실패. 주문토큰 발급 내역과 이용권 등록 요청 불일치</t>
  </si>
  <si>
    <t>AUDIEN_USED_NO_LICENCE_ERROR, //이용권 사용 중지 실패. 대상 이용권 없음</t>
  </si>
  <si>
    <t>AUDIEN_CHECK_NO_DISCARD_LICENCE_ERROR, //이용권 상태 조회 실패. 일치하는 이용권 없음</t>
  </si>
  <si>
    <t>AUDIEN_LIKE_DUPLICATE_CONTENTS_ERROR, //좋아요 실패. 이미 좋아요 함</t>
  </si>
  <si>
    <t>AUDIEN_LIKE_DELETE_NOT_RESULT_ERROR, //좋아요 삭제 실패. 좋아요 목록에 없음</t>
  </si>
  <si>
    <t>AUDIEN_BOOKMARK_CREATE_ERROR, //책갈피 등록 실패</t>
  </si>
  <si>
    <t>AUDIEN_BOOKMARK_DELETE_NOT_RESULT_ERROR, //책갈피 등록 실패. 해당 책갈피가 없음</t>
  </si>
  <si>
    <t>AUDIEN_SERVICE_UNKNOWN_ERROR, //Audien 연동 서비스가 원할하지 않습니다. ( 상세정보 :{0})</t>
  </si>
  <si>
    <t>AUDIEN_NOT_REGIST_USER_ERROR, //등록된 사용자 정보가 없습니다.</t>
  </si>
  <si>
    <t>AUDIEN_DUPLICATE_STREAMING_SERVICE_ERROR, //스트리밍 제공 불가. 같은 로그인 정보로 다른 기기에서 재생 중</t>
  </si>
  <si>
    <t>ALARM_DUPLICATE_ALARM_TIME_ERROR, //중복된 알람시간이 존재합니다.</t>
  </si>
  <si>
    <t>1. SKT 스마트홈 &gt; 로그인 시도</t>
  </si>
  <si>
    <t>CPS_SMART_HOME_NOT_REGIST_USER_ERROR, //사용자가 존재하지 않습니다.</t>
  </si>
  <si>
    <t>CPS_SMART_HOME_FAIL_LOGIN_ERROR, //로그인 실패 : 회원 정보를 확인 바랍니다.</t>
  </si>
  <si>
    <t>CPS_SMART_HOME_FAIL_LIST_ERROR, //리스트 조회에 실패했습니다.</t>
  </si>
  <si>
    <t>CPS_SMART_HOME_FAIL_CONTROL_DEVICE_ERROR, //디바이스 제어 요청에 실패 했습니다.</t>
  </si>
  <si>
    <t>CPS_SMART_HOME_NETWORK_ERROR, //네트워크 상태를 확인해 주세요.</t>
  </si>
  <si>
    <t>CPS_SMART_HOME_NOT_VALID_DEVICE_INFORMATION_ERROR, //삭제된 디바이스거나 정보가 올바르지 않습니다.</t>
  </si>
  <si>
    <t>CPS_SMART_HOME_FAIL_STATUS_ERROR, //상태값 조회에 실패 했습니다.</t>
  </si>
  <si>
    <t>CPS_SMART_HOME_AUTHENTICATION_ERROR, //인증이 필요합니다. 로그인 하여 주십시오.</t>
  </si>
  <si>
    <t>CPS_SMART_HOME_AUTHORIZATION_ERROR, //권한이 없습니다.</t>
  </si>
  <si>
    <t>CPS_SMART_HOME_OMIT_PARAMETER_ERROR, //필수 값이 전달되지 않았습니다.</t>
  </si>
  <si>
    <t>CPS_SMART_HOME_INTERNAL_ERROR, //처리 오류가 발생하였습니다. 잠시 후 다시 시도하여 주십시오.</t>
  </si>
  <si>
    <t>CPS_SMART_HOME_LINK_ERROR, //스마트홈 연동 서비스가 원활하지 않습니다.</t>
  </si>
  <si>
    <t>CPS_SMART_HOME_NOT_CONTROL_POWER_ERROR, //전원 제어가 불가능한 디바이스 입니다.</t>
  </si>
  <si>
    <t>CPS_SMART_HOME_DISCARD_USER_INFO_ERROR, //아이디 혹은 비밀번호가 맞지 않습니다.</t>
  </si>
  <si>
    <t>CPS_SMART_HOME_FAMILY_INSERT_ERROR, //스마트 홈에 가족회원은 디바이스 등록을 할 수 없습니다.</t>
  </si>
  <si>
    <t>CPS_SMART_HOME_DISCARD_AUTHENTICATION_TOKEN_ERROR, //인증 토큰이 만료되었습니다. 로그인 하여 주십시오.</t>
  </si>
  <si>
    <t>CPS_SMART_HOME_NOT_SUPPORT_MODE_ERROR, //실행 가능한 모드가 없습니다.</t>
  </si>
  <si>
    <t>CPS_SMART_HOME_PAYMENT_ERROR, //결제 후 실행 가능합니다.</t>
  </si>
  <si>
    <t>CPS_BTV_DISCARD_USER_INFO_ERROR, //유효하지 않은 Btv 사용자 입니다.</t>
  </si>
  <si>
    <t>CPS_BTV_CONNECTED_ERROR, //이미 Btv에 연결되어 있습니다.</t>
  </si>
  <si>
    <t>CPS_BTV_NOT_CONNECTED_ERROR, //사용자 Btv 정보가 만료(연결해제) 되었습니다. 재연결 해주세요.</t>
  </si>
  <si>
    <t>CPS_BTV_NOT_VALID_PARAMETER_ERROR, //입력값 오류</t>
  </si>
  <si>
    <t>CPS_BTV_NOT_RESULT_ERROR, //조회된 정보가 없음</t>
  </si>
  <si>
    <t>CPS_BTV_NOT_PROCESS_ERROR, //처리된 데이터가 없음</t>
  </si>
  <si>
    <t>CPS_BTV_EXCESS_ERROR, //인증 시간 초과</t>
  </si>
  <si>
    <t>CPS_BTV_NOT_VALID_ID_ERROR, //Push Server 등록 아이디 없음(수신자)</t>
  </si>
  <si>
    <t>CPS_BTV_LINK_ERROR, //Btv 서비스가 원활하지 않습니다.</t>
  </si>
  <si>
    <t>CPS_NEWS_SERVICE_DISCONNECT, //데일리 브리핑 서비스에 연결되어 있지 않습니다.</t>
  </si>
  <si>
    <t>CPS_NEWS_SERVICE_CONNECTED_ERROR, //이미 데일리 브리핑 서비스에 연결되어 있습니다.</t>
  </si>
  <si>
    <t>CPS_NEWS_SERVICE_NOT_PROCESS_ERROR, //방송국 연결상태 변경중 오류가 발생하였습니다.</t>
  </si>
  <si>
    <t>CPS_TMAP_NOT_EXIST_PLACE, //등록되어 있지 않는 목적지 정보입니다.</t>
  </si>
  <si>
    <t>CPS_TMAP_INTERNAL_ERROR, //처리 오류가 발생하였습니다. 잠시 후 다시 시도하여 주십시오.</t>
  </si>
  <si>
    <t>CPS_TMAP_INTERFACE_IO_ERROR, //T-Map 조회 연동 서비스가 원활하지 않습니다.</t>
  </si>
  <si>
    <t>CPS_TMAP_NOT_EXIST_DEVICE, //등록된 디바이스 정보가 없습니다.</t>
  </si>
  <si>
    <t>CPS_NOT_VALID_SPORTS_CODE, //등록되어 있지 않는 스포츠 종류입니다.</t>
  </si>
  <si>
    <t>COMMERCE_11ST_CREATE_ORDER_PRODUCT_ERROR, //11번가 주문한 상품 정보 저장에 실패하였습니다.</t>
  </si>
  <si>
    <t>COMMERCE_11ST_CREATE_ORDER_LIST_ERROR, //11번가 주문 리스트 저장에 실패하였습니다.</t>
  </si>
  <si>
    <t>COMMERCE_11ST_SERVICE_ERROR, //11번가 연동 서비스가 원활하지 않습니다 (상세정보:{0})</t>
  </si>
  <si>
    <t>COMMERCE_11ST_CREATE_ORDER_PROCESS_API_ERROR, //주문생성 처리 API 오류 : 시스템 메세지</t>
  </si>
  <si>
    <t>COMMERCE_11ST_CREATE_ORDER_PROCESS_ERROR, //주문생성 처리 오류 : 시스템 메세지</t>
  </si>
  <si>
    <t>COMMERCE_11ST_IOT_ERROR, //IOT Request Error</t>
  </si>
  <si>
    <t>COMMERCE_11ST_SYSTEM_AUTHENTICATION_TOKEN_ERROR, //인증토큰이 유효하지 않습니다. ( 시스템오류 )</t>
  </si>
  <si>
    <t>COMMERCE_11ST_USER_AUTHENTICATION_TOKEN_ERROR, //인증토큰이 유효하지 않습니다. ( 회원정보 획득 불가 )</t>
  </si>
  <si>
    <t>COMMERCE_11ST_START_DATE_FORMAT_ERROR, //startDt의 조회 기간의 포멧(YYYYMMDDHH24)이 올바르지 않습니다.</t>
  </si>
  <si>
    <t>COMMERCE_11ST_END_DATE_FORMAT_ERROR, //endDt의 조회 기간의 포멧(YYYYMMDDHH24)이 올바르지 않습니다.</t>
  </si>
  <si>
    <t>COMMERCE_11ST_EXPIRE_PERIOD_ERROR, //주문 조회기간은 최대 90일 단위로 가능합니다.</t>
  </si>
  <si>
    <t>COMMERCE_11ST_DISCARD_AUTHENTICATION_TOKEN_ERROR, //인증정보가 유효하지 않습니다. 11번가 재로그인 후 이용가능합니다.</t>
  </si>
  <si>
    <t>COMMERCE_11ST_NOT_REGIST_USER_ERROR, //11번가에 로그인 후 사용가능합니다.</t>
  </si>
  <si>
    <t>COMMERCE_11ST_ORDER_PRODUCT_ERROR, //11번가 주문이 실패하였습니다. 잠시 후 다시 이용해 주세요.</t>
  </si>
  <si>
    <t>COMMERCE_11ST_SERVICE_UNKNOWN_ERROR, //11번가 연동 서비스가 원활하지 않습니다.</t>
  </si>
  <si>
    <t>COMMERCE_11ST_ORDER_PRODUCT_SOLD_OUT_ERROR, //주문생성 처리 오류(상품품절) : 11번가 주문이 실패하였습니다. 잠시 후 다시 이용해 주세요.</t>
  </si>
  <si>
    <t>COMMERCE_11ST_ORDER_NOT_PAYMENT_INFO_ERROR, //주문생성 처리 오류(결제정보없음) : 11번가 주문이 실패하였습니다. 잠시 후 다시 이용해 주세요.</t>
  </si>
  <si>
    <t>COMMERCE_11ST_ORDER_NOT_DELIVERY_INFO_ERROR, //주문생성 처리 오류(배송지없음) : 11번가 주문이 실패하였습니다. 잠시 후 다시 이용해 주세요.</t>
  </si>
  <si>
    <t>COMMERCE_11ST_NOT_PAYMENT_DELIVERY_INFO_ERROR, //배송지 결제정보 둘다 없음</t>
  </si>
  <si>
    <t>COMMERCE_11ST_NOT_RESULT_PAYMENT_INFO_ERROR, //결제정보 없음</t>
  </si>
  <si>
    <t>COMMERCE_11ST_NOT_RESULT_DELIVERY_INFO_ERROR, //배송지 없음</t>
  </si>
  <si>
    <t>COMMERCE_11ST_NOT_CONNECTED_DEIVCE_ERROR, //디바이스와 연결후 사용 가능합니다.</t>
  </si>
  <si>
    <t>COMMERCE_11ST_CHECK_SERVER_ERROR, //서버 점검중입니다.</t>
  </si>
  <si>
    <t>COMMERCE_11ST_USER_FAILURE_AUTHENTICATION_ERROR, //11번가에서 본인인증이 필요합니다.</t>
  </si>
  <si>
    <t>COMMERCE_11ST_ORDER_APPROVE_FAIL, //Syrup Pay 또는 카드사 승인 실패한 경우</t>
  </si>
  <si>
    <t>COMMERCE_11ST_ORDER_BUY_LIMIT_FAIL, //O일 O회 구매제한으로 실패한 경우</t>
  </si>
  <si>
    <t>COMMERCE_11ST_TOKEN_EXPIRED, // 5000 인증토큰이 유효하지 않습니다.(기간만료)</t>
  </si>
  <si>
    <t>COMMERCE_11ST_SYSTEM_ERROR, // 5001 인증토큰이 유효하지 않습니다.(시스템오류)</t>
  </si>
  <si>
    <t>COMMERCE_11ST_INVALID_USER, // 5002 인증토큰이 유효하지 않습니다.(회원정보 획득 불가)</t>
  </si>
  <si>
    <t>COMMERCE_11ST_SERVER_UNDER_MAINTENANCE, // -1 서버 점검중입니다. 2016/05/28 07:50 ~ 2016/05/28 09:50</t>
  </si>
  <si>
    <t>CPS_WEATHER_NOT_VALID_URI_ERROR, //URI가 변경 되었습니다.</t>
  </si>
  <si>
    <t>CPS_WEATHER_NOT_VALID_PARAMETER_ERROR, //Request Parameter 검증에 실패 하였습니다.</t>
  </si>
  <si>
    <t>CPS_WEATHER_NOT_VALID_API_ERROR, //해당 Open API가 존재하지 않습니다.</t>
  </si>
  <si>
    <t>CPS_WEATHER_NOT_VALID_AUTHENTICATION_CLIENT_ERROR, //클라이언트 인증에 실패 하였습니다.</t>
  </si>
  <si>
    <t>CPS_WEATHER_EXPIRE_SERVICE_PERIOD_ERROR, //서비스 기간이 만료되었습니다.</t>
  </si>
  <si>
    <t>CPS_WEATHER_NOT_VALID_HEADER_VALUE_ERROR, //필수 헤더 검증에 실패하였습니다.</t>
  </si>
  <si>
    <t>CPS_WEATHER_NOT_VALID_AUTHENTICATION_APPLICATION_ERROR, //어플리케이션 인증에 실패하였습니다.</t>
  </si>
  <si>
    <t>CPS_WEATHER_NOT_SUPPORT_LOCATION_ERROR, //선택한 지점에 대해서는 서비스를 제공하지 않습니다.</t>
  </si>
  <si>
    <t>CPS_WEATHER_CENTER_DELAY_WEATHER_INFORMATION_ERROR, //기상청 기상자료 수신이 지연되고 있습니다. 잠시 후 다시 이용해 주세요.</t>
  </si>
  <si>
    <t>CPS_WEATHER_NOT_SMOOTH_SERVICE_ERROR, //날씨 서비스가 원활하지 않습니다.</t>
  </si>
  <si>
    <t>CPS_WEATHER_EXCESS_TRAFIC_ERROR, //일일 허용된 사용량을 초과 하였습니다. 앱 정보의 SLA 등급을 변경하세요.</t>
  </si>
  <si>
    <t>CPS_WEATHER_LIMIT_TEN_DAY_ERROR, //10일 이후 날씨는 제공되지 않습니다.</t>
  </si>
  <si>
    <t>CPS_WEATHER_LIMIT_PAST_ERROR, //오늘 이전 날씨는 제공되지 않습니다.</t>
  </si>
  <si>
    <t>CPS_WEATHER_AUTHORIZATION_SERVICE_ERROR, //서비스의 사용 권한이 없습니다. 앱 정보에서 해당 서비스를 선택하세요.</t>
  </si>
  <si>
    <t>CPS_GOOGLE_OAUTH2_NOT_RECEIVE_TOKEN, //Google 인증토큰 받아오기에 실패하였습니다. Google 인증을 다시 진행해주세요. (사유 : {0})</t>
  </si>
  <si>
    <t>CPS_GOOGLE_OAUTH2_INTERFACE_UNKNOWN_ERROR, //Google서버와 인터페이스 연동 중 오류가 발생했습니다.({0})</t>
  </si>
  <si>
    <t>CPS_GOOGLE_NOT_VALID_PARAMETER_ERROR, //Google 연동시 필수 입력값 오류 입니다.</t>
  </si>
  <si>
    <t>CPS_GOOGLE_USED_LIMIT_COUNT_OVER_ERROR, //일일 허용된 사용량을 초과 하였습니다.</t>
  </si>
  <si>
    <t>CPS_GOOGLE_NOT_VALID_REQUEST_API_ERROR, //해당 API가 존재하지 않습니다.</t>
  </si>
  <si>
    <t>CPS_GOOGLE_DUPLICATE_USER_ERROR, //중복된 사용자 입니다.</t>
  </si>
  <si>
    <t>CPS_GOOGLE_DISCARD_TOKEN_EXPIRE_TIME_ERROR, //SyncToken 이나 updatedMin 의 기간이 만료 되었습니다.</t>
  </si>
  <si>
    <t>CPS_GOOGLE_CALENDAR_SERVICE_ERROR, //구글 캘린더 연동 서비스가 원활하지 않습니다. ( 상세정보 :{0})</t>
  </si>
  <si>
    <t>CPS_GOOGLE_CALENDAR_NOT_RESULT, //조회된 일정이 없습니다.</t>
  </si>
  <si>
    <t>CALL_ADDRESSBOOK_MAIN_YESNO_MULTIPLE_ERROR, //주소록의 대표번호 여부는 중복 될 수 없습니다.</t>
  </si>
  <si>
    <t>ONESTOP_USER_SERVICE_DUPLICATE_ORDER_SEQUENCE_NUMBER_ERROR, //중복된 정렬 순서 번호가 존재합니다. (파라미터명 : {0} / 파라미터값 : {1})</t>
  </si>
  <si>
    <t>SETTING_NOT_CONNECTED_DEVICE_ERROR, //연결 되어 있지 않은 사용자 디바이스 정보 입니다.</t>
  </si>
  <si>
    <t>SETTING_NOT_FIND_DEVICE_FIRMWARE_INFO_ERROR, //사용자 디바이스의 펌웨어 버전 정보 조회를 할 수 없습니다.</t>
  </si>
  <si>
    <t>USER_DEVICE_SYNCHRONIZE_ERROR, //유효하지 않은 동기화 요청입니다.</t>
  </si>
  <si>
    <t>ANNIVERSARY_NOT_VALID_DUE_DAY_NO_MULTI_SELECT, //간편선택 알림 없음 설정이 있을 경우 D-Day의 중복 선택은 불가합니다.</t>
  </si>
  <si>
    <t>ANNIVERSARY_NOT_VALID_REQUEST_DATE, //입력한 날짜가 유효하지 않습니다.</t>
  </si>
  <si>
    <t>CPS_MOVIE_SERVER_CHECK_ERROR, //MOVIE 연동서비스가 원할하지 않습니다. (상세정보 :[{0}])</t>
  </si>
  <si>
    <t>CPS_MOVIE_LINK_ERROR, //서버 점검중입니다.</t>
  </si>
  <si>
    <t>COMMERCE_SEARCH_DELIVERY_STORE_ERROR, //매장찾기 조회연동에 실패하였습니다.([{0}] {1})</t>
  </si>
  <si>
    <t>COMMERCE_COMMON_NO_RESULT_DELIVERY_INFO, //사용자 배송 정보가 없습니다.</t>
  </si>
  <si>
    <t>COMMERCE_COMMON_NO_RESULT_DELIVERY_PRODUCT, //상품 데이터가 없습니다.</t>
  </si>
  <si>
    <t>COMMERCE_COMMON_NO_RESULT_DELIVERY_STORE, //배달가능한 매장이 없습니다.</t>
  </si>
  <si>
    <t>COMMERCE_COMMON_REQUEST_ORDER_CANCLE, //주문요청이 취소되었습니다.([{0}] {1})</t>
  </si>
  <si>
    <t>COMMERCE_COMMON_ORDER_ALREADY_EXISTS, //현재 진행중인 주문이 있습니다.</t>
  </si>
  <si>
    <t>1. 도미노피자 주문</t>
  </si>
  <si>
    <t>COMMERCE_CPS_DOMINO_INTERFACE_UNKNOWN_ERROR, //도미노 피자 연동 서비스가 원활하지 않습니다.</t>
  </si>
  <si>
    <t>COMMERCE_CPS_DOMINO_OUTSIDE_BUSINESS_HOURS, //영업시간이 종료되었습니다.</t>
  </si>
  <si>
    <t>COMMERCE_CPS_DOMINO_REQUEST_ORDER_ERROR, //매장 시스템 점검중 혹은 주문 불가 매장입니다.</t>
  </si>
  <si>
    <t>COMMERCE_CPS_DOMINO_DO_NOT_ALLOW_ORDER, //해당 매장에 제품 주문이 불가능합니다.</t>
  </si>
  <si>
    <t>COMMERCE_CPS_DOMINO_REQUEST_PIZZA_ERROR, //선택된 피자 메뉴가 없습니다. 최소 하나의 피자를 추가해주세요.</t>
  </si>
  <si>
    <t>COMMERCE_CPS_DOMINO_REQUEST_DRINK_COUNT_ERROR, //음료는 최대 2개까지 추가할 수 있습니다.</t>
  </si>
  <si>
    <t>COMMERCE_CPS_BBQ_NOT_MATCH_ORDER_AMOUNT, //주문 금액이 일치하지 않습니다.</t>
  </si>
  <si>
    <t>COMMERCE_CPS_BBQ_NOT_MATCH_SERVICE_CODE, //업체코드가 일치하지 않습니다.</t>
  </si>
  <si>
    <t>COMMERCE_CPS_BBQ_REQUEST_ORDER_ERROR, //비비큐 주문요청 시 오류가 발생했습니다.</t>
  </si>
  <si>
    <t>COMMERCE_JUSO_INTERFACE_IO_ERROR, //도로명주소 조회 연동 서비스가 원활하지 않습니다.</t>
  </si>
  <si>
    <t>INQUIRE_NOT_PARENT_RESULT, //댓글을 등록 할 1:1문의 조회 결과가 없습니다.</t>
  </si>
  <si>
    <t>PROCEED_APP_UPDATE, //지원하지 않은 기능입니다.</t>
  </si>
  <si>
    <t>TERMS_MANDATORY_UPDATE_ERROR, //필수 약관은 동의 여부를 변경할 수 없습니다.</t>
  </si>
  <si>
    <t>TERMS_MANDATORY_INFO_ERROR, //필수 약관은 동의여부를 조회할 수 없습니다.</t>
  </si>
  <si>
    <t>FINANCE_NOT_RESULT_CI_INFO, //사용자의 CI 정보가 존재하지 않습니다.</t>
  </si>
  <si>
    <t>FINANCE_NOT_CONNECTED_DEIVCE_ERROR, //디바이스와 연결후 사용 가능합니다.</t>
  </si>
  <si>
    <t>FINANCE_SERVICE_UNKNOWN_ERROR, //BANK 연동 서비스가 원활하지 않습니다.</t>
  </si>
  <si>
    <t>1. KB국민은행/하나은행 미지원 서비스 발화</t>
  </si>
  <si>
    <t>FINANCE_NOT_SERVICE_PROCEED_BANK_ERROR, //서비스를 지원하지 않는 은행 입니다.</t>
  </si>
  <si>
    <t>FINANCE_NOT_SUPPORT_SERVICE_ERROR, //은행에서 제공하지 않은 서비스 입니다.</t>
  </si>
  <si>
    <t>FINANCE_ACOUNT_CONNECT_CI_FAIL_ERROR, //계좌 연결에 실패하였습니다. (CI)</t>
  </si>
  <si>
    <t>FINANCE_ACOUNT_CONNECT_ETC_FAIL_ERROR, //계좌 연결에 실패하였습니다. (기타)</t>
  </si>
  <si>
    <t>FINANCE_NOT_VALID_TOKEN_ID_ERROR, //유효하지 않는 Token ID 입니다.</t>
  </si>
  <si>
    <t>FINANCE_DISCARD_TOKEN_ID_ERROR, //만료된 Token ID 입니다.</t>
  </si>
  <si>
    <t>FINANCE_NUGU_CONNECTED_FAIL_ERROR, //NUGU 서버와 연동에 실패하였습니다.</t>
  </si>
  <si>
    <t>FINANCE_NUGU_RESULT_FAIL_ERROR, //NUGU 서버와 연동결과가 유효하지 않습니다.</t>
  </si>
  <si>
    <t>FINANCE_CONNECT_CI_FAIL_ERROR, //CI 연동이 실패하였습니다.</t>
  </si>
  <si>
    <t>FINANCE_NOT_USED_DEVICE_ERROR, //사용할수 없는 NUGU DEVICE 입니다.</t>
  </si>
  <si>
    <t>FINANCE_NOT_ACCOUNT_RESULT, //등록된 계좌가 없습니다.</t>
  </si>
  <si>
    <t>FINANCE_NOT_SUPPORT_BANK_USER_ERROR, //은행/증권사 고객이 아닙니다.</t>
  </si>
  <si>
    <t>FINANCE_NOT_SUPPORT_SERVICE_USER_ERROR, //은행/증권사 고객이지만 서비스를 사용할수 없는 고객입니다.</t>
  </si>
  <si>
    <t>FINANCE_CONNECTED_NOT_ACCOUNT_ERROR, //연결계좌가 해지된 상태입니다.</t>
  </si>
  <si>
    <t>FINANCE_NOT_REGIST_BANK_BARANCH, //지점 미등록 상태입니다.</t>
  </si>
  <si>
    <t>FINANCE_NOT_SUPPORT_SERVICE_CODE, //서비스에서 제공하지 않는 통화코드</t>
  </si>
  <si>
    <t>FINANCE_NOT_EXIST_BRANCH, //존재하지 않는 지점 정보입니다.</t>
  </si>
  <si>
    <t>FINANCE_NOT_BANK_BUSINESS_TIME, //업무시간 아님</t>
  </si>
  <si>
    <t>FINANCE_UNAVAILABLE_BRANCH_TICKET, //대기표 발행불가 지점</t>
  </si>
  <si>
    <t>FINANCE_UNAVAILABLE_WORK_TICKET, //해당업무 대기표 발급불가(대기고객수가 몇 명 안되는 경우)</t>
  </si>
  <si>
    <t>FINANCE_DUPLICATE_WORK_TICKET, //1개 이상의 대기표 중복발급으로 발급불가</t>
  </si>
  <si>
    <t>FINANCE_PROVIDER_RESULT_FAIL, //은행 연동결과 이상</t>
  </si>
  <si>
    <t>MEMBERSHIP_NOT_FOUND, //멤버십 정보가 없습니다.</t>
  </si>
  <si>
    <t>MEMBERSHIP_VALID_ERROR, //멤버십 정보가 유효하지 않습니다.</t>
  </si>
  <si>
    <t>MEMBERSHIP_VALID_CARDTYPE, //멤버십 카드정보가 유효하지 않습니다.</t>
  </si>
  <si>
    <t>MEMBERSHIP_NOT_SAME_USER, //사용자 불일치 입니다.</t>
  </si>
  <si>
    <t>MEMBERSHIP_NOT_VALID_CARD_NUMBER, //사용자 카드정보가 일치하지 않습니다.</t>
  </si>
  <si>
    <t>AUTH_TID_NOT_USED_REALNAME, //실명인증을 받지 않은 회원 입니다.</t>
  </si>
  <si>
    <t>AUTH_TID_USER_INFO_NOT_RESULT, //해당 사용자에 대한 정보가 없습니다.</t>
  </si>
  <si>
    <t>AUTH_TID_NOT_USED_TERM_INFO, //약관이 존재하지 않거나 사용이 중지된 약관 입니다.</t>
  </si>
  <si>
    <t>COMMON_INTERNAL_SERVER_ERROR, //서버 내부 오류</t>
  </si>
  <si>
    <t>CALL_INVITATION_COUNT_IN_DAY, //하루 초대 횟수 초과</t>
  </si>
  <si>
    <t>CALL_DEVICE_NOT_EXISTS_ERROR, //CALL 디바이스 조회 결과 없음</t>
  </si>
  <si>
    <t>CPS_CJO_SIGNIN_NOT_EXIST_CUSTOMER,</t>
  </si>
  <si>
    <t>CPS_SKSTOA_SIGNIN_NOT_EXIST_CUSTOMER,</t>
  </si>
  <si>
    <t>SMS_AUTH_TRY_CNT_LIMIT_IN_A_DAY_ERROR; // 1일 50회 이상 인증 시도 시</t>
  </si>
  <si>
    <t>디바이스 연결하기 Migration (NUGUMOBILE-1028)</t>
  </si>
  <si>
    <t>디바이스 컨트롤 기능 Migration (NUGUMOBILE-1100)</t>
  </si>
  <si>
    <t>디바이스 설정 정보 저장/연동 방식 변경 (NUGUMOBILE-1128)</t>
  </si>
  <si>
    <t>기본 뮤직 서비스 + 음성 주문 잠금 설정 - 사용자 설정으로 이동 (NUGUMOBILE-1131)</t>
  </si>
  <si>
    <t>기본 뮤직 서비스 (NUGUMOBILE-1131)</t>
  </si>
  <si>
    <t>2. (Default) FLO 로 노출됨</t>
  </si>
  <si>
    <t>2. 연결된 계정 1개의 음악서비스로 노출</t>
  </si>
  <si>
    <t>음성 주문 설정 (NUGUMOBILE-1131)</t>
  </si>
  <si>
    <t>개별 서비스 화면에서의 디바이스 설정 정보 처리 (NUGUMOBILE-1139)</t>
  </si>
  <si>
    <t>6. 빌트인 서비스 Migration</t>
  </si>
  <si>
    <t>Play 마이그레이션 관리 (앱단 요건 변경시 FU)</t>
  </si>
  <si>
    <t>7. 알람 (NUGUMOBILE-1146)</t>
  </si>
  <si>
    <t>8. 폰찾기 - 중지기능 (NUGUMOBILE-1099)</t>
  </si>
  <si>
    <t>폰찾기 종료 발화</t>
  </si>
  <si>
    <t>APP 동작</t>
  </si>
  <si>
    <t>방치</t>
  </si>
  <si>
    <t>9. 길안내 - 약관추가 (NUGUMOBILE-1095)</t>
  </si>
  <si>
    <t>1. 메뉴 패널 &gt; 길안내 &gt; 출발지 선택</t>
  </si>
  <si>
    <t>1. 길안내 이용약관 상세 페이지 노출</t>
  </si>
  <si>
    <t>11. FLO - Tab 이름 변경 (NUGUMOBILE-1136)</t>
  </si>
  <si>
    <t>TAB 명</t>
  </si>
  <si>
    <t>TAB 명 발화</t>
  </si>
  <si>
    <t>1. FLO 차트 관련 음악으로 TTS 출력 후 재생 확인</t>
  </si>
  <si>
    <t>12. 라디오 (NUGUMOBILE-1133)</t>
  </si>
  <si>
    <t>채널 리스트</t>
  </si>
  <si>
    <t>즐겨찾기</t>
  </si>
  <si>
    <t>13. 도미노피자/BBQ 개선 (NUGUMOBILE-1119)</t>
  </si>
  <si>
    <t>14. everysing 이용권 (NUGUMOBILE-1116)</t>
  </si>
  <si>
    <t>이용권 노출</t>
  </si>
  <si>
    <t>미로그인</t>
  </si>
  <si>
    <t>2. '정기결제를 해지하시면 익월부터 서비스를 이용할 수 없습니다. 그래도 해지하시겠습니까?' 팝업</t>
  </si>
  <si>
    <t>15. 미디어서비스 (NUGUMOBILE-1147, NUGUMOBILE-1112)</t>
  </si>
  <si>
    <t>17. UX개선 - 이벤트 배너 (NUGUMOBILE-978)</t>
  </si>
  <si>
    <t>3. 이벤트 카드 배너 클릭 시 이벤트 상세화면 진입</t>
  </si>
  <si>
    <t>22. 서비스 탈퇴 안내 팝업 개선 (AIAPPQA-65)</t>
  </si>
  <si>
    <t>탈퇴</t>
  </si>
  <si>
    <t>재가입</t>
  </si>
  <si>
    <t>28. 홈화면 '최근인기대화' 카드 (NUGUMOBILE-1105, NUGUMOBILE-1109)</t>
  </si>
  <si>
    <t>1. 홈 &gt; 최근 인기 대화</t>
  </si>
  <si>
    <t>1. 홈 &gt; 최근 인기 대화 발화문 10개 미만</t>
  </si>
  <si>
    <t>타이틀 영역 : 서비스별 노출_x000D_
&lt; 버튼 : back 버튼_x000D_
- 타이틀명 : 서비스 명 _x000D_
- B tv 연결 외 안내문구 : '디바이스 연결이 필요합니다. &gt;'_x000D_
- B tv 연결 안내문구 : 'NUGU 스피커와 먼저 연결해주세요'_x000D_
- 디바이스 연결 안내문구 tap 시 디바이스 연결 Flow로 이동 (디바이스 선택 화면)_x000D_
- 각 서비스별 기능 버튼 선택 시 토스트 : '서비스를 사용하시려면 디바이스 연결이 필요합니다.'_x000D_
- 홈 화면 &gt; 미디어 재생 카드 (멜론, FLO, 팟빵, 오디오북, ASMR) 선택 시 토스트 : '서비스를 사용하시려면 디바이스 연결이 필요합니다.'</t>
  </si>
  <si>
    <t>타이틀 영역 : 서비스별 노출_x000D_
&lt; 버튼 : back 버튼_x000D_
- 타이틀명 : 서비스 명 _x000D_
- 안내문구 : '현재 선택된 디바이스에서 사용할 수 없는 서비스입니다.' _x000D_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</si>
  <si>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않습니다.'_x000D_
- 홈 화면 &gt; 미디어 재생 카드 (멜론, FLO, 팟빵, 오디오북, ASMR) 선택 _x000D_
- 음악 서비스 (멜론, FLO, 팟빵, 오디오북)의 경우_x000D_
1) 디바이스 연결 후 진입 시 최초 1회_x000D_
2) 기능(재생 시도) 버튼 선택 시</t>
  </si>
  <si>
    <t>1. 발화문 예시 화면 UI 확인_x000D_
- 더보기 버튼 (+) : 별도의 페이지로 발화면 전문 노출_x000D_
- 화면 구성 : 발화문 유형 / 해당 유형에 세부 발화문 예시_x000D_
- admin에서 등록한 내용 순서대로 노출_x000D_
- admin에서 설정한 대로 “New” badge 노출_x000D_
- 인터랙션은 GUI를 따름_x000D_
2. 유의사항 화면 UI 확인_x000D_
- 도메인 별 유의사항이 있을 경우 발화 가이드 하단에 노출 (‘폰찾기' 예외)_x000D_
- 필요한 경우에 한해 설정/로그인 화면에 노출(서비스별 정의 참고)</t>
  </si>
  <si>
    <t>T map 길안내 화면 확인_x000D_
- 화면 내 구성 요소 정상 노출 및 동작 확인_x000D_
- 계정 연동 및 링크 있는 경우 : 정상 이동 및 동작 확인_x000D_
- 임의 대표 발화문 발화 시 디바이스 동작 확인</t>
  </si>
  <si>
    <t>T map 전화 화면 확인_x000D_
- 화면 내 구성 요소 정상 노출 및 동작 확인_x000D_
- 계정 연동 및 링크 있는 경우 : 정상 이동 및 동작 확인_x000D_
- 임의 대표 발화문 발화 시 디바이스 동작 확인</t>
  </si>
  <si>
    <t>T map 메시지 화면 확인_x000D_
- 화면 내 구성 요소 정상 노출 및 동작 확인_x000D_
- 계정 연동 및 링크 있는 경우 : 정상 이동 및 동작 확인_x000D_
- 임의 대표 발화문 발화 시 디바이스 동작 확인</t>
  </si>
  <si>
    <t>T map 스타벅스 화면 확인_x000D_
- 화면 내 구성 요소 정상 노출 및 동작 확인_x000D_
- 계정 연동 및 링크 있는 경우 : 정상 이동 및 동작 확인_x000D_
- 임의 대표 발화문 발화 시 디바이스 동작 확인</t>
  </si>
  <si>
    <t>'스타벅스 연결중' , 연결해제 버튼 노출 (Web view) _x000D_
- 정보 노출 및 연결해제 정상 동작 확인</t>
  </si>
  <si>
    <t>JLR T map 길안내 화면 확인_x000D_
- 화면 내 구성 요소 정상 노출 및 동작 확인_x000D_
- 계정 연동 및 링크 있는 경우 : 정상 이동 및 동작 확인_x000D_
- 임의 대표 발화문 발화 시 디바이스 동작 확인</t>
  </si>
  <si>
    <t>Smart Navi. T map 길안내</t>
  </si>
  <si>
    <t>Smart Navi. T map 길안내 화면 확인_x000D_
- 화면 내 구성 요소 정상 노출 및 동작 확인_x000D_
- 계정 연동 및 링크 있는 경우 : 정상 이동 및 동작 확인_x000D_
- 임의 대표 발화문 발화 시 디바이스 동작 확인</t>
  </si>
  <si>
    <t>B tv (UHD) 화면 확인_x000D_
- 화면 내 구성 요소 정상 노출 및 동작 확인_x000D_
- 임의 대표 발화문 발화 시 디바이스 동작 확인</t>
  </si>
  <si>
    <t>B tv (Smart) 화면 확인_x000D_
- 화면 내 구성 요소 정상 노출 및 동작 확인_x000D_
- 임의 대표 발화문 발화 시 디바이스 동작 확인</t>
  </si>
  <si>
    <t>B tv X NUGU 화면 확인_x000D_
- 화면 내 구성 요소 정상 노출 및 동작 확인_x000D_
- 임의 대표 발화문 발화 시 디바이스 동작 확인</t>
  </si>
  <si>
    <t>B tv (AI2) 화면 확인_x000D_
- 화면 내 구성 요소 정상 노출 및 동작 확인_x000D_
- 임의 대표 발화문 발화 시 디바이스 동작 확인</t>
  </si>
  <si>
    <t>윤선생 스마트 베플리</t>
  </si>
  <si>
    <t>윤선생 스마트 베플리 화면 확인_x000D_
- 화면 내 구성 요소 정상 노출 및 동작 확인_x000D_
- 계정 연동 및 링크 있는 경우 : 정상 이동 및 동작 확인_x000D_
- 임의 대표 발화문 발화 시 디바이스 동작 확인</t>
  </si>
  <si>
    <t>윤선생 초통령</t>
  </si>
  <si>
    <t>윤선생 초통령 화면 확인_x000D_
- 화면 내 구성 요소 정상 노출 및 동작 확인_x000D_
- 계정 연동 및 링크 있는 경우 : 정상 이동 및 동작 확인_x000D_
- 임의 대표 발화문 발화 시 디바이스 동작 확인</t>
  </si>
  <si>
    <t>B tv ZEM 키즈 화면 확인_x000D_
- 화면 내 구성 요소 정상 노출 및 동작 확인_x000D_
- 계정 연동 및 링크 있는 경우 : 정상 이동 및 동작 확인_x000D_
- 임의 대표 발화문 발화 시 디바이스 동작 확인</t>
  </si>
  <si>
    <t>두뇌게임 화면 확인_x000D_
- 화면 내 구성 요소 정상 노출 및 동작 확인_x000D_
- 임의 대표 발화문 발화 시 디바이스 동작 확인</t>
  </si>
  <si>
    <t>놀이학습 화면 확인_x000D_
- 화면 내 구성 요소 정상 노출 및 동작 확인_x000D_
- 임의 대표 발화문 발화 시 디바이스 동작 확인</t>
  </si>
  <si>
    <t>로봇컨트롤 화면 확인_x000D_
- 화면 내 구성 요소 정상 노출 및 동작 확인_x000D_
- 임의 대표 발화문 발화 시 디바이스 동작 확인</t>
  </si>
  <si>
    <t>FLO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</si>
  <si>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FLO ID/연결해제/이용권 정보 등 정상 노출 및 동작 확인_x000D_
- FLO 기본 서비스 설정 상태로 로그인 시 서비스 변경 팝업 노출 및 동작 확인</t>
  </si>
  <si>
    <t>약관 &amp; 계정 연결 화면 확인_x000D_
- 약관 동의 Y / N &amp; 계정 로그인 Y / N에 따른 문구 확인</t>
  </si>
  <si>
    <t>멜론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</si>
  <si>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약관 &amp; 계정 연결 화면 확인_x000D_
- 계정 로그인 Y / N에 따른 문구 확인</t>
  </si>
  <si>
    <t>서비스 설정 화면 확인 _x000D_
- 멜론 ID/연결해제/이용권 정보 등 정상 노출 및 동작 확인_x000D_
- 멜론 기본 서비스 설정 상태로 로그인 시 서비스 변경 팝업 노출 및 동작 확인</t>
  </si>
  <si>
    <t>벅스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</si>
  <si>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벅스 ID/연결해제/이용권 정보 등 정상 노출 및 동작 확인_x000D_
- 벅스 기본 서비스 설정 상태로 로그인 시 서비스 변경 팝업 노출 및 동작 확인</t>
  </si>
  <si>
    <t>ASMR 화면 확인_x000D_
- 화면 내 구성 요소 정상 노출 및 동작 확인_x000D_
- 임의 대표 발화문 발화 시 디바이스 동작 확인</t>
  </si>
  <si>
    <t>라디오 화면 노출_x000D_
- 화면 내 구성 요소 정상 노출 및 동작 확인_x000D_
- 계정 연동 및 링크 있는 경우 : 정상 이동 및 동작 확인_x000D_
- 임의 대표 발화문 발화 시 디바이스 동작 확인_x000D_
- 채널 즐겨 찾기 시 상위로 이동 노출 확인_x000D_
- 채널 순서 : 메모로 확인</t>
  </si>
  <si>
    <t>오디오북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</si>
  <si>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오디오북/오디오팟 컨텐츠 상세 화면 확인_x000D_
- 컨텐츠 이미지/제목/저자/좋아요/부가정보 더 보기/재생 시간/ 정렬선택 노출_x000D_
- 컨텐츠 선택 시 재생/일시정지 시 동작 및 버튼 상태 변경 확인</t>
  </si>
  <si>
    <t>팟빵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</si>
  <si>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팟빵 컨텐츠 상세 화면 확인_x000D_
- 컨텐츠 이미지/제목/구독하기/정렬선택/재생 시간 노출_x000D_
- 컨텐츠 선택 시 재생/일시정지 시 동작 및 버튼 상태 변경 확인</t>
  </si>
  <si>
    <t>멜론 어린이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</si>
  <si>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NUGU DJ 화면 확인_x000D_
- 화면 내 구성 요소 정상 노출 및 동작 확인_x000D_
- 계정 연동 및 링크 있는 경우 : 정상 이동 및 동작 확인_x000D_
- 임의 대표 발화문 발화 시 디바이스 동작 확인</t>
  </si>
  <si>
    <t>계산기 화면 확인_x000D_
- 화면 내 구성 요소 정상 노출 및 동작 확인_x000D_
- 임의 대표 발화문 발화 시 디바이스 동작 확인</t>
  </si>
  <si>
    <t>My Q&amp;A 화면 확인_x000D_
- 화면 내 구성 요소 정상 노출 및 동작 확인_x000D_
- 계정 연동 및 링크 있는 경우 : 정상 이동 및 동작 확인_x000D_
- 기능 버튼 선택 : 정상 이동 및 동작 확인_x000D_
- 기등록 or 신규 등록 Q&amp;A 리스트 : 정상 노출 및 동작 확인_x000D_
- 임의 대표 발화문 발화 시 디바이스 동작 확인</t>
  </si>
  <si>
    <t>무드등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</si>
  <si>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 xml:space="preserve">무드등 (candle) </t>
  </si>
  <si>
    <t>무드등 (candle)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</si>
  <si>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B tv 연결 화면 노출_x000D_
- 화면 내 구성 요소 노출 및 정상 동작 확인_x000D_
- 계정 연동 및 링크 있는 경우 : 정상 이동 및 동작 확인_x000D_
- 임의 대표 발화문 발화 시 디바이스 동작 확인</t>
  </si>
  <si>
    <t>무드등 (candle) 화면 확인_x000D_
- 화면 내 구성 요소 노출 및 정상 동작 확인_x000D_
- 계정 연동 및 링크 있는 경우 : 정상 이동 및 동작 확인_x000D_
- 기능 버튼 선택 : 정상 이동 및 동작 확인_x000D_
- 기등록 or 신규 등록 알람 리스트 : 정상 노출 및 동작 확인_x000D_
- 임의 대표 발화문 발화 시 디바이스 동작 확인 (알람, 타이머, 종료 예약)</t>
  </si>
  <si>
    <t>셀럽 알람 기능 확인_x000D_
- 알람 &gt; 등록하기 &gt; NUGU 셀럽 _x000D_
- 애칭 미설정 후 알람 기능 동작 확인(아이린)_x000D_
- 애칭 설정 후 알람 기능 동작 확인(아이린)_x000D_
- 셀럽 알람 관련 발화 시 알람 설정 확인_x000D_
W, 셀럽 알람 설정 해줘_x000D_
W, {{7시}}로 {누구 셀럽} 알람 맞춰줘_x000D_
W, {매일} {{오전 7시}}로 {누구 셀럽} 알람 맞춰줘_x000D_
W, {{누구 셀럽}} {{아이린}}으로 {{아침 7시}}에 깨워줘</t>
  </si>
  <si>
    <t>Google 캘린더 화면 노출_x000D_
- 화면 내 구성 요소 노출 및 정상 동작 확인_x000D_
- 계정 연동 및 링크 있는 경우 : 정상 이동 및 동작 확인_x000D_
- 임의 대표 발화문 발화 시 디바이스 동작 확인</t>
  </si>
  <si>
    <t>스마트홈 화면 확인_x000D_
- 화면 내 구성 요소 노출 및 정상 동작 확인_x000D_
- 계정 연동 및 링크 있는 경우 : 정상 이동 및 동작 확인_x000D_
- 기능 버튼 선택 : 정상 이동 및 동작 확인_x000D_
- 기등록 or 신규 등록 연결 기기 리스트 : 정상 노출 및 동작 확인_x000D_
- 임의 대표 발화문 발화 시 디바이스 동작 확인_x000D_
. T map AOS : 지원 서비스_x000D_
. T map IOS : 미지원 서비스</t>
  </si>
  <si>
    <t>디바이스 등록하기 화면 확인_x000D_
- 제공 서비스 사 노출 및 연결 동작 확인 (app 설치 / 미설치에 따른 동작 확인)_x000D_
- 계정 연동 및 디바이스 등록 : 정상 연동 및 동작 확인</t>
  </si>
  <si>
    <t>폰찾기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확인_x000D_
_x000D_
iOS : 폰찾기 설정 Off -&gt; On 하는 시점에 팝업 노출_x000D_
- '아이폰에서는 폰찾기 알림이 정상적으로 동작하지 않을 수 있습니다. 폰찾기 시 아이폰 소리 설정에 따라 Push 음이나 진동 1회로 동작합니다.' [확인]</t>
  </si>
  <si>
    <t>AOS : 폰찾기 알림(소리/진동) + 팝업 발생_x000D_
- '폰을 찾으셨나요? 멈추려면 확인버튼을 눌러주세요.' [확인]_x000D_
- [확인] Tap 시 폰찾기 알림(소리/진동) 종료._x000D_
_x000D_
IOS_x000D_
1. 휴대폰 잠금/백그라운드/종료 상태 : Push Notification 수신_x000D_
- 'NUGU에서 폰찾기를 요청했습니다.' [확인]_x000D_
1) 진동: 진동 1회 발생_x000D_
2) 무음: 볼륨 상태에 따라 알림음 재생 (5초~최대 30초)_x000D_
3) 소리: NUGU 폰찾기 알림음 재생 (5초~최대 30초)_x000D_
- [확인] 선택 시 팝업 종료_x000D_
_x000D_
2. NUGU App 실행 화면 상태 : 팝업 노출_x000D_
- 'NUGU에서 폰찾기를 요청했습니다.' [확인]_x000D_
- [확인] 선택 시 팝업 종료_x000D_
1) NUGU 실행 상태+진동 or 무음: 진동 1회+NUGU 앱 자체 알림음 (최대 1분 &gt; 볼륨 변경 시) 재생_x000D_
2) NUGU 실행 상태+소리: 진동 1회+NUGU 앱 자체 알림음 (최대 1분) 재생</t>
  </si>
  <si>
    <t>0. 알림 중요도 : 낮음 설정, 폰찾기 Off_x000D_
- NUGU home &gt; 메뉴패널 &gt; 폰찾기 &gt; 폰찾기 Off-&gt; ON 변경_x000D_
- 알림 노출 확인_x000D_
폰찾기 기능을 사용하시려면 알림 설정 변경이 필요합니다. 휴대폰 설정에서_x000D_
알림 중요도를 높음으로 변경해주세요_x000D_
- [취소] 선택 시 팝업 사라짐 확인_x000D_
- [설정하러 가기] 선택 시 알림 설정 페이지 이동 확인</t>
  </si>
  <si>
    <t>긴급SOS 화면 확인_x000D_
- 화면 내 구성 요소 노출 및 정상 동작 확인_x000D_
- 계정 연동 및 링크 있는 경우 : 정상 이동 및 동작 확인_x000D_
- 기능 버튼 선택 : 발신 설정, 수신자 설정 동작 확인_x000D_
- 임의 대표 발화문 발화 시 디바이스 동작 확인</t>
  </si>
  <si>
    <t>블루투스 화면 확인_x000D_
- 화면 내 구성 요소 노출 및 정상 동작 확인_x000D_
- 임의 대표 발화문 발화 시 디바이스 동작 확인</t>
  </si>
  <si>
    <t>레시피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</si>
  <si>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메뉴추천 화면 확인_x000D_
- 화면 내 구성 요소 노출 및 정상 동작 확인_x000D_
- 임의 대표 발화문 발화 시 디바이스 동작 확인</t>
  </si>
  <si>
    <t>날짜/시간 화면 확인_x000D_
- 화면 내 구성 요소 노출 및 정상 동작 확인_x000D_
- 임의 대표 발화문 발화 시 디바이스 동작 확인</t>
  </si>
  <si>
    <t>감성대화 화면 확인_x000D_
- 화면 내 구성 요소 노출 및 정상 동작 확인_x000D_
- 임의 대표 발화문 발화 시 디바이스 동작 확인</t>
  </si>
  <si>
    <t>날씨 화면 확인_x000D_
- 화면 내 구성 요소 노출 및 정상 동작 확인_x000D_
- 계정 연동 및 링크 있는 경우 : 정상 이동 및 동작 확인_x000D_
- 임의 대표 발화문 발화 시 디바이스 동작 확인_x000D_
- T map군, CHIPS 외 : 현재 설정된 위치 정보 노출_x000D_
- T map군, CHIPS : '궁금한 지역의 날씨와 미세먼지 정보를 확인하세요.' 문구</t>
  </si>
  <si>
    <t>뉴스 화면 확인_x000D_
- 화면 내 구성 요소 노출 및 정상 동작 확인_x000D_
- 임의 대표 발화문 발화 시 디바이스 동작 확인</t>
  </si>
  <si>
    <t>운세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</si>
  <si>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길안내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</si>
  <si>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1. 출발지 설정 화면 확인_x000D_
- 주소 입력 필드/지도/현재위치/현재 위치 아이콘_x000D_
- 기등록된 목적지와 현재 설정하려는 출발지가 동일한 경우 확인 유도 팝업 노출_x000D_
- 기능 버튼 선택 : 정상 이동 및 동작 확인_x000D_
2. 목적지 설정 화면 확인_x000D_
- 주소 입력 필드/지도/현재 위치/현재 위치 아이콘_x000D_
- 출발지와 현재 설정하려는 목적지가 동일한 경우 확인 유도 팝업 노출_x000D_
- 기능 버튼 선택 : 정상 이동 및 동작 확인</t>
  </si>
  <si>
    <t>국내 프로야구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</si>
  <si>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영화 화면 확인_x000D_
- 화면 내 구성 요소 노출 및 정상 동작 확인_x000D_
- 임의 대표 발화문 발화 시 디바이스 동작 확인</t>
  </si>
  <si>
    <t>어학사전화면 확인_x000D_
- 화면 내 구성 요소 노출 및 정상 동작 확인 (영어,일어,중어)_x000D_
- 기능 버튼 선택 : 정상 이동 및 동작 확인_x000D_
- 히스토리 &amp; 편집 : 정상 노출 및 동작 확인_x000D_
- 임의 대표 발화문 발화 시 디바이스 동작 확인</t>
  </si>
  <si>
    <t>NUGU백과 화면 확인_x000D_
- 화면 내 구성 요소 노출 및 정상 동작 확인_x000D_
- 기능 버튼 선택 : 정상 이동 및 동작 확인_x000D_
- 히스토리 &amp; 편집 : 정상 노출 및 동작 확인_x000D_
- 임의 대표 발화문 발화 시 디바이스 동작 확인</t>
  </si>
  <si>
    <t>11번가 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</si>
  <si>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- 11번가 쇼핑 ID/연결해제 정상 노출 및 동작 확인_x000D_
- 결제수단, 배송지, 음성주문 설정에 따른 동작 확인_x000D_
- 홈 &gt; 주문내역 노출 확인</t>
  </si>
  <si>
    <t>약관 &amp; 계정 연결 화면 확인_x000D_
- 약관 동의 Y / N &amp; 계정 로그인 Y / N &amp; 배송지 설정에 따른 문구 확인</t>
  </si>
  <si>
    <t>CJ오쇼핑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</si>
  <si>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CJ오쇼핑 ID/연결해제 정상 노출 및 동작 확인_x000D_
- 결제수단, 배송지, 음성주문 설정에 따른 동작 확인_x000D_
- 홈 &gt; 주문내역 노출 확인</t>
  </si>
  <si>
    <t>SK스토아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</si>
  <si>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SK스토아 ID/연결해제 정상 노출 및 동작 확인_x000D_
- 결제수단, 배송지, 음성주문 설정에 따른 동작 확인_x000D_
- 홈 &gt; 주문내역 노출 확인</t>
  </si>
  <si>
    <t>도미노 피자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</si>
  <si>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T멤버십 이용 약관 동의 여부에 따른 이동 화면 확인_x000D_
- 약관 동의 전: 약관 동의 화면으로 이동_x000D_
- 약관 동의 후: T멤버십 등록 화면으로 이동_x000D_
* 관련 약관_x000D_
[1] 개인정보 제3자 제공 동의(T멤버십)_x000D_
[2] 개인정보 수집/이용 동의(선택II)</t>
  </si>
  <si>
    <t>약관 &amp; 계정 연결 화면 확인_x000D_
- 약관 동의 Y / N &amp; 배송지 설정에 따른 문구 확인</t>
  </si>
  <si>
    <t>BBQ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</si>
  <si>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KB국민은행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</si>
  <si>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하나은행</t>
  </si>
  <si>
    <t>KEB하나은행 화면 확인_x000D_
- 화면 내 구성 요소 정상 노출 및 동작 확인_x000D_
- 임의 대표 발화문 발화 시 디바이스 동작 확인</t>
  </si>
  <si>
    <t>삼성증권 화면 확인_x000D_
- 화면 내 구성 요소 정상 노출 및 동작 확인_x000D_
- 계정 연동 및 링크 있는 경우 : 정상 이동 및 동작 확인_x000D_
- 임의 대표 발화문 발화 시 디바이스 동작 확인</t>
  </si>
  <si>
    <t>서비스 아이콘 탭하면 각 서비스 페이지로 이동_x000D_
- 계정 연동형 / 미연동형_x000D_
Public Play : POC 별 제공 사항 상이_x000D_
Private Play : 연결 디바이스에 관계 없이 서비스 아이콘 노출 (계정 기준)_x000D_
- 디바이스 미연결 : 미노출_x000D_
발화 가이드 / 주요 기능 / 설명 / 이용 가능 디바이스 / 카테고리명 / 문의 영역</t>
  </si>
  <si>
    <t>사용자에게 권한 부여된 Private Play가 있는 경우_x000D_
NUGU Play 카테고리 1순위 노출됨. 권한 부여된 순으로 노출함._x000D_
_x000D_
신규서비스 뱃지(N) : 새롭게 초대장받은(권한 부여된) 도메인에 N 뱃지 노출_x000D_
(노출기간은 admin 에서 지정) &gt; 사용자가 탭하여 진입해도 사라지지않음.</t>
  </si>
  <si>
    <t>계정 연동 버튼 노출_x000D_
연동 후 “연동 해제"로 레이블 변경됨.</t>
  </si>
  <si>
    <t>NUGU 활용하기 Tip!</t>
  </si>
  <si>
    <t>NUGU 활용하기 Tip 노출 _x000D_
- 외출 준비로 바쁜아침에, 포근함 가득 겨울음악, 아이와 함께 놀아요 (Admin 설정에 따라 변경)_x000D_
- 선택 시 테마 상세 페이지로 진입_x000D_
- 화면 내 구성 요소 정상 노출 및 동작 확인_x000D_
- 임의 대표 발화문 발화 시 디바이스 동작 확인</t>
  </si>
  <si>
    <t>SPK 군 : 대기상태_x000D_
B tv 군 : 미디어 재생 중</t>
  </si>
  <si>
    <t>수면/종료예약 취소 해줘 _x000D_
수면/종료예약 몇 시로 되어있어?_x000D_
5분 뒤에 음악 종료예약해줘 / 꺼줘</t>
  </si>
  <si>
    <t>남은 시간 1분 이하일 경우_x000D_
-&gt; 종료 예약이 O초 남았습니다._x000D_
남은 시간 1분 이상일 경우_x000D_
-&gt; 종료 예약은 O시간 O분 뒤로 설정되어 있어요._x000D_
종료 예약을 5분 뒤로 설정했습니다.</t>
  </si>
  <si>
    <t>부스트파크 노래 틀어줘 _x000D_
부스트파크 음악 틀어줘 _x000D_
부스트파크송 틀어줘_x000D_
_x000D_
1. Bosst Park 로고송 “부스트파크송” 출력 확인_x000D_
- SK텔레콤의 부스트파크송 시작합니다(틀어드릴께요 등)</t>
  </si>
  <si>
    <t>공통 : 이벤트/공지사항 PUSH 선택 시 누구앱 이벤트/공지사항 페이지 랜딩 확인_x000D_
_x000D_
SPK 군 : W, 11번가 상품 추천해줘 발화 &gt; 11번가 쇼핑 CP 페이지 이동 확인_x000D_
_x000D_
NU300 : B tv ZEM 키즈 발화 &gt; 솔루션 MSG &gt; 페이지 이동 확인_x000D_
_x000D_
T map : T map 설정 &gt; 인공지능 NUGU &gt; 멜론 &gt; 누구 앱에서 연결하기 선택 &gt;&gt; 누구 멜론 화면으로 랜딩 확인_x000D_
_x000D_
NUGU call : NUGU call 초대발송 &gt; MMS 수신단말 &gt; NUGU call 초대 문자 선택 &gt; NUGU call 시작하기 화면으로 랜딩 확인_x000D_
_x000D_
CHIPS : 음악 재생 발화&gt; 이용권 바로가기 &gt; NUGU앱 FLO 이용권 화면 랜딩 확인</t>
  </si>
  <si>
    <t>UP_50</t>
  </si>
  <si>
    <t>UP_239</t>
  </si>
  <si>
    <t>에러케이스 대응 (NUGUMOBILE-1168)</t>
    <phoneticPr fontId="10" type="noConversion"/>
  </si>
  <si>
    <t>뮤직 기본 서비스</t>
  </si>
  <si>
    <t>음성 주문 설정</t>
  </si>
  <si>
    <t>4. 설정에서 11번가 음성주문 On으로 변경 TTS 안내됨</t>
  </si>
  <si>
    <t>NUGUMOBILE-1162 코멘트 확인시 벅스 지원 PoC는 스피커 3종(NU100/110/200), NU300, BTV, ALBERT, Tmap android 8.1 버전 이상</t>
  </si>
  <si>
    <t>디바이스 상태 체크</t>
  </si>
  <si>
    <t>UP_240</t>
  </si>
  <si>
    <t>UP_242</t>
  </si>
  <si>
    <t>Google_x000D_
Pixel</t>
  </si>
  <si>
    <t>연결</t>
    <phoneticPr fontId="1" type="noConversion"/>
  </si>
  <si>
    <t>연결_v3.1.0</t>
    <phoneticPr fontId="1" type="noConversion"/>
  </si>
  <si>
    <t>CP기능_v3.1.0</t>
    <phoneticPr fontId="1" type="noConversion"/>
  </si>
  <si>
    <t>Android Only_x000D_
_x000D_
연결 가능한 WIFI 없음 환경 설정 어려움</t>
  </si>
  <si>
    <t>[NUGU 3.2.0][Android][iOS] Navi Box 연결 실패 팝업 UID 와 상이한 현상</t>
  </si>
  <si>
    <t>AIAPPQA-5184</t>
  </si>
  <si>
    <t>[NUGU 3.1.0][Android][iOS] 벅스 미지원 POC 뮤직 기본 서비스 &gt; Action Sheet "벅스" dimmed 되지 않음</t>
  </si>
  <si>
    <t>AIAPPQA-4881</t>
  </si>
  <si>
    <t>V50(9.0): 김수연_x000D_
Google Pixel(10): 백주이_x000D_
XS MAX(13.3.1): 김은지</t>
  </si>
  <si>
    <t>STG 미노출 시 PRD에서 확인</t>
  </si>
  <si>
    <t>STG Only</t>
  </si>
  <si>
    <t>현재 미적용 NA 처리</t>
  </si>
  <si>
    <t>V50(9.0): 권태성_x000D_
XS MAX(13.3.1): 김은지</t>
  </si>
  <si>
    <t>STG 미노출 시 PRD 확인</t>
  </si>
  <si>
    <t>iOS: JLR Tmap 앱 안드에서 연결 후 확인</t>
  </si>
  <si>
    <t>SMS 인증은 M께 요청 또는 PRD 에서 확인</t>
  </si>
  <si>
    <t>V50(9.0): 김수연_x000D_
XS MAX(13.3.1): 김은지_x000D_
Google Pixel(10): 백주이</t>
  </si>
  <si>
    <t>V50(9.0): 김수연_x000D_
XS MAX(13.3.1): 김은지</t>
  </si>
  <si>
    <t>.</t>
  </si>
  <si>
    <t>Android OS 9.0 이상</t>
  </si>
  <si>
    <t>Android Q 미만</t>
  </si>
  <si>
    <t>V50(9.0): 3.1.2(3113)_x000D_
XS MAX(13.3.1): 3.1.0(12) _x000D_
Google Pixel(10): 3.1.2(3113)</t>
  </si>
  <si>
    <t xml:space="preserve">                                                     </t>
  </si>
  <si>
    <t>iOS 확인 불가</t>
  </si>
  <si>
    <t>[NUGU 3.2.0][iOS] Smart Navi. Tmap 길안내 메뉴 미노출되는 현상</t>
  </si>
  <si>
    <t xml:space="preserve">AIAPPQA-5183 </t>
  </si>
  <si>
    <t>Only Android</t>
  </si>
  <si>
    <t>2. SK스토아 메인화면으로 이동 (계정 연결 해제 상태)</t>
  </si>
  <si>
    <t>2. CJ오쇼핑 메인화면으로 이동 (계정 연결 해제 상태)</t>
  </si>
  <si>
    <t>2. 11번가 쇼핑 메인화면으로 이동 (계정 연결 해제 상태)</t>
  </si>
  <si>
    <t>추가_에브리싱</t>
  </si>
  <si>
    <t>everysing</t>
  </si>
  <si>
    <t>UP_243</t>
  </si>
  <si>
    <t>UP_244</t>
  </si>
  <si>
    <t>UP_245</t>
  </si>
  <si>
    <t>UP_246</t>
  </si>
  <si>
    <t>UP_247</t>
  </si>
  <si>
    <t>UP_248</t>
  </si>
  <si>
    <t>UP_249</t>
  </si>
  <si>
    <t>AIAPPQA-5183</t>
  </si>
  <si>
    <t>AIAPPQA-5185</t>
  </si>
  <si>
    <t>AIAPPQA-5188</t>
  </si>
  <si>
    <t>[NUGU 3.2.0][Android][iOS] 날씨 서비스 진입 시, 디바이스 상태 문구 노출되는 현상</t>
  </si>
  <si>
    <t>[NUGU 3.2.0][iOS] NUGU Chips 연결된 상태 &gt; 라디오 재생 시도 시, 토스트팝업 미노출되는 현상</t>
  </si>
  <si>
    <t>STG 환경불가 시 PRD 확인</t>
  </si>
  <si>
    <t>iOS : CHIPS에서 플레이 지원X이나 And에서 로그인 후 iOS에서 해당계정으로 로그인 후 확인</t>
  </si>
  <si>
    <t>AIAPPQA-4989 참고</t>
  </si>
  <si>
    <t>Private Play 신청 계정으로 확인</t>
  </si>
  <si>
    <t>call+_12</t>
  </si>
  <si>
    <t>call+_58</t>
  </si>
  <si>
    <t>call+_96</t>
  </si>
  <si>
    <t>call+_110</t>
  </si>
  <si>
    <t>call+_129</t>
  </si>
  <si>
    <t>call+_172</t>
  </si>
  <si>
    <t>call+_186</t>
  </si>
  <si>
    <t>call+_209</t>
  </si>
  <si>
    <t>call+_251</t>
  </si>
  <si>
    <t xml:space="preserve">V50(9.0): 3.1.2(3113)_x000D_
Google Pixel(10): 3.1.2(3113)_x000D_
XS MAX(13.3.1): 3.1.0(12)  </t>
  </si>
  <si>
    <t xml:space="preserve">V50(9.0): 3.1.2(3113)_x000D_
Google Pixel(10): 3.1.2(3113)XS MAX(13.3.1): 3.1.0(12)  </t>
  </si>
  <si>
    <t>V50(9.0): 권태성_x000D_
Google Pixel(10): 백주이_x000D_
XS MAX(13.3.1): 김은지</t>
  </si>
  <si>
    <t>V50(9.0): 3.1.2(3113)_x000D_
XS MAX(13.3.1): 3.1.0(12)  _x000D_
Google Pixel(10): 3..0(3113)</t>
  </si>
  <si>
    <t>V50(9.0): 권태성_x000D_
XS MAX(13.3.1): 김은지_x000D_
Google Pixel(10): 백주이</t>
  </si>
  <si>
    <t xml:space="preserve">V50(9.0): 3.1.2(3113)_x000D_
XS MAX(13.3.1): 3.1.0(12)  </t>
  </si>
  <si>
    <t>V50(9.0): 3.1.2(3113)_x000D_
XS MAX(13.3.1): 3.1.0(12)  _x000D_
Google Pixel(10): 3.1.2(3113)</t>
  </si>
  <si>
    <t>V50(9.0): 권태성_x000D_
XS MAX(13.3.1): 천유진_x000D_
Google Pixel(10): 백주이</t>
  </si>
  <si>
    <t>V50(9.0): 권태성_x000D_
XS MAX(13.3.1): 천유진</t>
  </si>
  <si>
    <t>V50(9.0): 권태성_x000D_
XS MAX(13.3.1): 천유진Google Pixel(10): 최경삼</t>
  </si>
  <si>
    <t>V50(9.0): 권태성_x000D_
XS MAX(13.3.1): 천유진_x000D_
Google Pixel(10): 최경삼</t>
  </si>
  <si>
    <t>V50(9.0): 권태성_x000D_
XS MAX(13.3.1): 김은지Google Pixel(10): 백주이</t>
  </si>
  <si>
    <t>V50(9.0): 권태성_x000D_
Google Pixel(10): 백주이_x000D_
XS MAX(13.3.1): 천유진</t>
  </si>
  <si>
    <t>Google Pixel(10): 3.1.2(3113)</t>
  </si>
  <si>
    <t>V50(9.0): 3.1.2(3113)_x000D_
Google Pixel(10): 3..0(3113)</t>
  </si>
  <si>
    <t xml:space="preserve">V50(9.0): 권태성_x000D_
Google Pixel(10): 백주이_x000D_
</t>
  </si>
  <si>
    <t>V50(9.0): 3.1.2(3113)_x000D_
Google Pixel(10): 3.1.2(3113)</t>
  </si>
  <si>
    <t>V50(9.0): 권태성_x000D_
Google Pixel(10): 백주이</t>
  </si>
  <si>
    <t>AIAPPQA-4881</t>
    <phoneticPr fontId="1" type="noConversion"/>
  </si>
  <si>
    <t>연결_365</t>
    <phoneticPr fontId="1" type="noConversion"/>
  </si>
  <si>
    <t>CP_011</t>
    <phoneticPr fontId="1" type="noConversion"/>
  </si>
  <si>
    <t>연결_346</t>
    <phoneticPr fontId="1" type="noConversion"/>
  </si>
  <si>
    <t>CP_059</t>
    <phoneticPr fontId="1" type="noConversion"/>
  </si>
  <si>
    <t>AIAPPQA-5076</t>
    <phoneticPr fontId="1" type="noConversion"/>
  </si>
  <si>
    <t>AIAPPQA-4964_x000D_
AICPQA-5371</t>
    <phoneticPr fontId="1" type="noConversion"/>
  </si>
  <si>
    <t>AIAPPQA-5071</t>
    <phoneticPr fontId="1" type="noConversion"/>
  </si>
  <si>
    <t>AIAPPQA-4972</t>
    <phoneticPr fontId="1" type="noConversion"/>
  </si>
  <si>
    <t>리팩토링 메뉴_5</t>
    <phoneticPr fontId="1" type="noConversion"/>
  </si>
  <si>
    <t>S20 : 김수연_x000D_
V50 : 최경삼_x000D_
노트8 : 오초록_x000D_
XS Max : 천유진</t>
  </si>
  <si>
    <t>S20 : 김수연_x000D_
V50 : 남정수_x000D_
노트8 : 오초록_x000D_
XS Max : 천유진</t>
  </si>
  <si>
    <t>S20+ : 3.2.0(3201)
V50 : 3.2.0(3201)_x000D_
노트8 : 3.2.0(3201)_x000D_
XS Max : 3.2.0(2)</t>
  </si>
  <si>
    <t>S20+ : 권태성
V50 : 이기호
노트8: 오초록_x000D_
XS Max : 천유진</t>
  </si>
  <si>
    <t>S20+ : 권태성
V50 : 최경삼_x000D_
노트8: 오초록_x000D_
XS Max : 천유진</t>
  </si>
  <si>
    <t>S20+ : 3.2.0(3202)
V50 : 3.2.0(3202)_x000D_
노트8 : 3.2.0(3202)_x000D_
XS Max : 3.2.0(2)</t>
  </si>
  <si>
    <t>S20+ : 3.2.0(3201)
V50 : 3.2.0(3201)_x000D_
노트8 : 3.2.0(3201)_x000D_
XS Max : 3.2.0(3)</t>
  </si>
  <si>
    <t>S20+ : 권태성
V50 : 최경삼_x000D_
_x000D_노트8 : 오초록_x000D_
XS Max : 천유진</t>
  </si>
  <si>
    <t>S20+ : 3.2.0(3203)
V50 : 3.2.0(3201)_x000D_
노트8 : 3.2.0(3201)_x000D_
XS Max : 3.2.0(2)</t>
  </si>
  <si>
    <t>S20+ : 권태성
V50 : 남정수
노트8: 오초록_x000D_
XS Max : 천유진</t>
  </si>
  <si>
    <t>S20+ : 권태성
V50 : 남정수_x000D_
노트8: 오초록_x000D_
XS Max : 천유진</t>
  </si>
  <si>
    <t>S20+ : 3.2.0(3203)
V50 : 3.2.0(3202)_x000D_
노트8 : 3.2.0(3202)_x000D_
XS Max : 3.2.0(2)</t>
  </si>
  <si>
    <t>V50 (9.0) : 권태성_x000D_
XS Max (13.3.1) : 김은지</t>
  </si>
  <si>
    <t>V50 (9.0) : 김수연, 권태성_x000D_
XS Max (13.3.1) :  김은지, 천유진_x000D_
Google Pixel (10.0): 백주이, 최경삼</t>
  </si>
  <si>
    <t xml:space="preserve">V50 (9.0) : 3.1.2(3113)_x000D_
Google Pixel (10.0): 3.1.2(3113)_x000D_
XS Max (13.3.1) : 3.1.0(12)  </t>
  </si>
  <si>
    <t>V50 (9.0) : 권태성_x000D_
Google Pixel (10.0): 백주이_x000D_
XS Max (13.3.1) : 천유진</t>
  </si>
  <si>
    <t xml:space="preserve">V50 (9.0) : 3.1.2(3113)_x000D_
XS Max (13.3.1) : 3.1.0(12)  </t>
  </si>
  <si>
    <t>AISTB2 만 확인</t>
    <phoneticPr fontId="1" type="noConversion"/>
  </si>
  <si>
    <t>UHD2 만 확인</t>
    <phoneticPr fontId="1" type="noConversion"/>
  </si>
  <si>
    <t>Smart3 만 확인</t>
    <phoneticPr fontId="1" type="noConversion"/>
  </si>
  <si>
    <t>V50 (9.0) : 3.1.2(3113)_x000D_
XS Max (13.3.1) : 3.1.0(12) _x000D_Google Pixel (10.0): 3.1.2(3113)</t>
    <phoneticPr fontId="1" type="noConversion"/>
  </si>
  <si>
    <t>계정 연결</t>
    <phoneticPr fontId="1" type="noConversion"/>
  </si>
  <si>
    <t xml:space="preserve"> 계정 연결 화면 확인_x000D_
- 계정 로그인 Y / N &amp; 배송지 설정에 따른 문구 확인</t>
    <phoneticPr fontId="1" type="noConversion"/>
  </si>
  <si>
    <t>JLR T map</t>
    <phoneticPr fontId="10" type="noConversion"/>
  </si>
  <si>
    <t>CP_088</t>
    <phoneticPr fontId="1" type="noConversion"/>
  </si>
  <si>
    <t>AIAPPQA-5200</t>
    <phoneticPr fontId="1" type="noConversion"/>
  </si>
  <si>
    <t>NUGU App 3.2.0 2차 테스트</t>
    <phoneticPr fontId="10" type="noConversion"/>
  </si>
  <si>
    <t xml:space="preserve">   - 2차 QA</t>
    <phoneticPr fontId="10" type="noConversion"/>
  </si>
  <si>
    <t>v3.2.0 요건 검증 진행 , 기본 동작 확인</t>
    <phoneticPr fontId="1" type="noConversion"/>
  </si>
  <si>
    <t xml:space="preserve">   - 2차 QA</t>
    <phoneticPr fontId="10" type="noConversion"/>
  </si>
  <si>
    <t>3. 네트워크 연결 확인 재시도 
데이터 네트워크 연결상태를 확인하고 다시 시도해주세요. [확인]
통일 예정&gt;&gt; 
화면을 이동 중 네트워크 문제 : 일반 팝업 / 확인버튼 / 이전 
동일 화면 리프레쉬 중 네트워크 문제 : 토스트팝업 (데이터 네트워크 연결상태를 확인하고 다시 시도해주세요.)
&gt;&gt; AIAPPQA-3713</t>
  </si>
  <si>
    <t>1. 서비스 점검중 안내 팝업
지금은 [$서비스명] 시스템 점검 중으로 서비스 이용이 불가합니다. [확인]
2. 앱 종료</t>
  </si>
  <si>
    <t>1. 앱 업데이트 팝업 노출
NUGU앱 최신 버전이 있습니다.지금 업데이트하시겠습니까? (다음에/업데이트)
2-1. 팝업 종료 후 홈 화면 진입
2-2. App store 실행</t>
  </si>
  <si>
    <t>3. 팝업 닫힘, 위치 사용 설정 페이지 유지
Android : 일부 OS는 권한 설정 불가 시 GPS OFF 동작 만 확인</t>
  </si>
  <si>
    <t>3. 단말 위치서비스 사용 설정 팝업
Android : 일부 OS는 권한 설정 불가 시 GPS OFF 동작 만 확인</t>
  </si>
  <si>
    <t>3. 팝업 닫힘, 
Android : 위치 사용 설정 페이지 유지
iOS : 디바이스 선택 페이지 진입
iOS : GPS ON 상태에서만 위치 허용 ON 가능
iOS 13 &amp; NU100 : [취소] [설정하러 가기] 로 노출</t>
  </si>
  <si>
    <t>3. 하단에 [위치 정보 접근 허용&gt;]버튼 노출
Android : 일부 OS는 권한 설정 불가 시 GPS OFF 동작 만 확인</t>
  </si>
  <si>
    <t>3. 디바이스 선택 페이지 진입
Android : 일부 OS는 권한 설정 불가 시 GPS OFF 동작 만 확인</t>
  </si>
  <si>
    <t>2. 디바이스 등록 페이지 진입
- '디바이스 아랫면의 등록번호를 입력해주세요.'
- 'NUGU_' 자동 입력됨
- 커서 및 키패드 노출
- 디바이스 등록 안내 이미지
NU100 : 디바이스명 직접 입력방식</t>
  </si>
  <si>
    <t>디바이스 
연결</t>
  </si>
  <si>
    <t>2. 최대6자리까지 입력가능
3. 'Wi-Fi 네트워크 연결이 필요합니다. 
스마트폰의 ‘설정&gt;Wi-Fi’에서 
Wi-Fi 네트워크 연결 상태를 
다시 확인해주세요. ' [확인] 팝업</t>
  </si>
  <si>
    <t>5. 연결 완료 (NUGU 이미지)
- ' 연결이 완료되었습니다. 이제 NUGU와 대화를 시작해보세요.' 문구 노출
- 시작하기 : 홈으로 진입</t>
  </si>
  <si>
    <t>2. '스마트폰의 "자동 네트워크 전환"을 꺼주세요.'
일부 Android 단말 미지원 (샤오미 A1,픽셀, SOL, 루나)</t>
  </si>
  <si>
    <t>2. NUGU에 저장된 네트워크 영역에 리스트 노출
3. (비밀번호 유무 상관 없이) 와이파이 연결됨
NU100 : 기연결 와이파이 리스트 미노출 정상 (AIAPPQA-1192)</t>
  </si>
  <si>
    <t>Android Only 
연결 가능한 WIFI 없음 환경 설정 어려움</t>
  </si>
  <si>
    <t>3. 위치 정보 사용 시스템 팝업 노출
Android : 일부 OS는 권한 설정 불가 시 GPS OFF 동작 만 확인</t>
  </si>
  <si>
    <t>3. 팝업 닫힘, 위치 사용 설정 페이지 유지
4. 단말 설정 - 연결 - 위치 화면 이동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</si>
  <si>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</si>
  <si>
    <t>4. Wi-Fi 연결완료 진입
5. 연결 완료 (NUGU mini 이미지)
- ' 연결이 완료되었습니다. 이제 NUGU와 대화를 시작해보세요.' 문구 노출
- 시작하기 : 홈으로 진입</t>
  </si>
  <si>
    <t>3. 위치 정보 사용 시스템 팝업 노출
Android : 일부 OS는 권한 설정 불가 시 GPS OFF 동작 만 확인
iOS : GPS ON 상태에서만 위치 허용 ON 가능, 위치 권한 팝업 확인 (UID)</t>
  </si>
  <si>
    <t>3. 단말 설정 - 연결 - 위치 화면 이동
iOS : GPS ON 상태에서만 위치 허용 ON 가능, 위치 권한 팝업 확인 (UID)</t>
  </si>
  <si>
    <t>3. 단말 위치서비스 사용 설정 팝업
Android : 일부 OS는 권한 설정 불가 시 GPS OFF 동작 만 확인
iOS : GPS ON 상태에서만 위치 허용 ON 가능, 위치 권한 팝업 확인 (UID)</t>
  </si>
  <si>
    <t>3. 팝업 닫힘, 
Android : 위치 사용 설정 페이지 유지
iOS : 디바이스 선택 페이지 진입
Android : 일부 OS는 권한 설정 불가 시 GPS OFF 동작 만 확인
iOS : GPS ON 상태에서만 위치 허용 ON 가능, 위치 권한 팝업 확인 (UID)</t>
  </si>
  <si>
    <t>3. 단말 설정 - 연결 - 위치 화면 이동
Android : 일부 OS는 권한 설정 불가 시 GPS OFF 동작 만 확인
iOS : GPS ON 상태에서만 위치 허용 ON 가능, 위치 권한 팝업 확인 (UID)</t>
  </si>
  <si>
    <t>4. Wi-Fi 연결완료 진입
5. 연결 완료 (NUGU candle 이미지)
- ' 연결이 완료되었습니다. 이제 NUGU와 대화를 시작해보세요.' 문구 노출
- 시작하기 : 홈으로 진입</t>
  </si>
  <si>
    <t>5. 연결 완료 화면 확인 (NUGU nemo 이미지)
- ' 연결이 완료되었습니다. 디바이스에서 튜토리얼을 확인해보세요.' 문구 노출
- "아리아, 안녕"
- [시작하기] 버튼
- 튜토리얼은 연결된 NU300에서 제공</t>
  </si>
  <si>
    <t>연결</t>
  </si>
  <si>
    <t>3. 단말 위치서비스 사용 설정 팝업
iOS : GPS ON 상태에서만 위치 허용 ON 가능, 위치 권한 팝업 확인 (UID)</t>
  </si>
  <si>
    <t>3. 팝업 닫힘, 
Android : 위치 사용 설정 페이지 유지
iOS : 디바이스 선택 페이지 진입
iOS : GPS ON 상태에서만 위치 허용 ON 가능, 위치 권한 팝업 확인 (UID)</t>
  </si>
  <si>
    <t>2. (검색 진행 중) '디바이스 검색 중'상태 노출
검색 중 로딩 아이콘으로 검색 상태를 안내</t>
  </si>
  <si>
    <t>4. Wi-Fi 연결완료 진입
5. 연결 완료 (aibert AI 이미지)
- '연결이 완료되었습니다. 이제 arbert AI 와 대화를 시작해보세요.' 문구 노출
“알버트 안녕"
- 시작하기 : 홈으로 진입</t>
  </si>
  <si>
    <t>3. T map 연결 완료 이미지, 
T map 설정되어 홈으로 진입
4. 플로팅에 T map 연결 상태</t>
  </si>
  <si>
    <t>1. 폴로팅에 NUGU CHIPS 연결 상태
2. 현재 연결된 디바이스 목록에 NUGU CHIPS 
연결 확인
3. 디바이스 리스트에 NUGU CHIPS 연결 확인
iOS : Android에서 CHIPS 연동 후 iOS 에서 해당 TID 계정으로 로그인 시 확인 가능</t>
  </si>
  <si>
    <t>T map for car</t>
  </si>
  <si>
    <t>1. 
[&lt;] 버튼 : 이전 화면으로 복귀
- 이전화면이 NUGU App의 디바이스 선택화면일 경우 : 디바이스 선택화면으로 이동
- 이전화면이 T map 앱의 화면인 경우 : T map 으로 복귀</t>
  </si>
  <si>
    <t>1. 연결 실패 팝업
- T map for Car 연결에 실패하였습니다. 다시 시도해 주세요. [확인]
- [확인] 버튼 : 팝업 사라지고, 인증번호 입력 화면 유지, 기입력 인증번호 삭제 후 입력 대기 상태</t>
  </si>
  <si>
    <t>(NUGU App &gt; 메뉴 패널 &gt; 우측 하단 '설정' 버튼 선택 &gt; 사용자 설정
1. 뮤직 기본 서비스
2. 디바이스 목록에 서 'Smart Navi. T map' 선택</t>
  </si>
  <si>
    <t>2. '멜론', 'FLO' 중 설정된 뮤직 서비스 로 노출</t>
  </si>
  <si>
    <t>(NUGU App &gt; 메뉴 패널 &gt; 우측 하단 '설정' 버튼 선택 &gt; 사용자 설정
1. 뮤직 기본 서비스
2. 디바이스 목록에 서 'Smart Navi. T map' 선택
3. FLO, 멜론, 벅스 Action sheet 메뉴 노출</t>
  </si>
  <si>
    <t>3 '멜론', 'FLO' 메뉴가 나타나야 함</t>
  </si>
  <si>
    <t>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</si>
  <si>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취소/설정하기] 팝업 노출"
3. 팝업 종료 후 다음 화면으로 이동
- 위치 접근 권한 변경되지 않음"
4. iOS 설정 화면으로 이동
- 설정 완료 후 App 복귀 시 다음 화면으로 이동"
5. 설정 내 안내 위치가 현재 위치로 표시
</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</si>
  <si>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</si>
  <si>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</si>
  <si>
    <t>홈 화면 구성 확인
- 메뉴 패널 버튼 , NUGU 타이틀, NUGU call 아이콘
1. 디바이스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고객센터 바로가기
1670-0110 09:00~18:00(주말 및 공휴일 제외)
- SK telecom v</t>
  </si>
  <si>
    <t>1. 최근 인기 대화 UX 확인
- 현 연결된 디바이스 이미지, 별명, 인기대화 &gt; 
- YYYY.MM.DD HH:MM 기준
- 1~5위, 6~10위 대화 5개씩, 애니메이션으로 노출
- 좌우 플리킹으로 POC 변경 (루핑)
- [&gt;] 선택 시 POC에 따른 인기대화 상세페이지 노출</t>
  </si>
  <si>
    <t>1. 메뉴패널 버튼 우측 상단에 빨간점으로 N배지 노출</t>
  </si>
  <si>
    <t>0. 읽지 않은 새 정보 있음
1. 메뉴패널 펼침 &gt; 새 정보 읽음
2. 홈</t>
  </si>
  <si>
    <t>2. 메뉴패널 버튼 우측 상단에 아무런 노출 없음 (N배지 사라짐)</t>
  </si>
  <si>
    <t>앱카드 지원하지 않음</t>
  </si>
  <si>
    <t>2. ZEM 키즈 로그인 유도 솔루션 메시지 노출
"로그인 후 ZEM 키즈 동영상을 즐겨보세요" 노출</t>
  </si>
  <si>
    <t>신규 기능 추가 Admin 설정 필요
albert AI로 대체 확인</t>
  </si>
  <si>
    <t>바로 실행</t>
  </si>
  <si>
    <t>0. 연결된 POC 없음
1. [바로 실행] 버튼 미노출</t>
  </si>
  <si>
    <t>1. 현재 연결된 디바이스 없을 경우 [바로 실행] 버튼 미노출</t>
  </si>
  <si>
    <t>0. 연결된 POC 있음
1. 미지원 서비스 발화문</t>
  </si>
  <si>
    <t>1. 현재 선택된 POC가 해당 기능을 지원하지 않는 경우 [바로 실행] 버튼 미노출</t>
  </si>
  <si>
    <t>0. 연결된 POC 있음
1. 지원 서비스 발화문</t>
  </si>
  <si>
    <t>1. 현재 선택된 디바이스에서 해당 발화문 기능 즉시 실행 (텍스트 명령)</t>
  </si>
  <si>
    <t>홈_037</t>
  </si>
  <si>
    <t>0. admin에서 등록한 급등 발화문 없음
1. 홈 &gt; 이벤트 배너 하단 확인</t>
  </si>
  <si>
    <t>Admin 설정 필요
NUGUMOBILE-1049 진행 중</t>
  </si>
  <si>
    <t>1. 최근 인기 대화 노출
- 1위부터 5위까지 , 6위부터 10위까지 인기대화 노출
2. Tap 시 인기 대화 상세페이지로 이동
- 현재 연결된 디바이스의 인기대화 Default
- 연결 디바이스 없을 경우: NU200 Default
- JLR Tmap, CHIPS, Open SDK 연결 시 : NU200 Default</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</si>
  <si>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Open SDK 인기대화 미노출
- 각 POC에 해당하는 인기대화 1-10위 노출
- 인기 발화문 영역 좌우 flicking 및 좌우 버튼 tap 동작으로 POC 변경 가능 (루핑됨)
인기 발화문 리스트</t>
  </si>
  <si>
    <t>아래 순으로 홈에서 노출
1. 디바이스 메시지 (디바이스 연결 안내 &gt; Private Play 초대장 &gt; NUGU Call &gt; 솔루션 메시지 &gt; 운영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미연결, JLR T map, CHIPS, albert AI : NU200 Default
- T map , JLR T map, CHIPS : 미디어 카드 선택 시 재생불가 토스트 노출
- 연결된 POC에 따라 NUGU play 노출이 상이 (poc 바꿔서 확인 할것)</t>
  </si>
  <si>
    <t>1. 테마 발화문 카드 노출
- 테마 발화문 타이틀
- 테마 설명 (Optional)
- 발화문 예시 (최소 3, 최대 10개까지 노출)
- 서비스 도메인 아이콘 (Optional)
- 테마 이미지 (Optional)
- 페이지 이동 (Optional): 랜딩 설정 여부에 따라 선택 시 해당 페이지로 이동
- [바로 실행] 버튼 : 선택한 발화문 즉시 실행, '텍스트명령을 전달했습니다.' 토스트 노출</t>
  </si>
  <si>
    <t>1. 미디어 실행 카드 노출
- 카드 타이틀 (Optional)
- 미디어 이미지/실행 버튼: 선택 시 미디어 실행
* 연결 디바이스 없는 경우 디바이스 연결 유도 토스트 팝업 노출
- 발화문 예시
- [바로 실행] 버튼 : 선택한 발화문 즉시 실행, '텍스트명령을 전달했습니다.' 토스트 노출</t>
  </si>
  <si>
    <t>1. 서비스 발화문 카드 노출
- 서비스 도메인 아이콘
- 테마 발화문 타이틀
- 테마 설명 (Optional)
- 발화문 예시 (최소 3, 최대 10개까지 노출)
- 페이지 이동 (Optional): 랜딩 설정 여부에 따라 선택 시 해당 페이지로 이동
- [바로 실행] 버튼 : 선택한 발화문 즉시 실행, '텍스트명령을 전달했습니다.' 토스트 노출</t>
  </si>
  <si>
    <t>1. [+] 버튼 노출</t>
  </si>
  <si>
    <t>1. 홈 &gt; [컨트롤러]
2. [X] / Back</t>
  </si>
  <si>
    <t>1. 디바이스 컨트롤러 전체화면으로 노출
2. 디바이스 컨트롤러 닫힘</t>
  </si>
  <si>
    <t>홈_061</t>
  </si>
  <si>
    <t>홈_062</t>
  </si>
  <si>
    <t>1. 디바이스 컨트롤러 : 디바이스 기능 버튼 &gt; 스피커 볼륨
- 볼륨 변경 버튼 밑 볼륨 조절 슬라이드바 노출
- 슬라이드바 조절 시 현재 볼륨 정보 노출
- 현재 연결된 디바이스에 따라서 최대값.최소값을 정함
- 좌/우 (-/+) 버튼을 탭할 경우 1단계씩 조정
- 좌/우 버튼 탭 시 슬라이드도 1단계씩 이동
- 해당 디바이스에 볼륨 조절 관련 발화 시 이동
- 디바이스 음소거 상태 : 볼륨 0으로 노출</t>
  </si>
  <si>
    <t>UID v3.2.3 P.83 확인
- BT, 마이크, 무드등, 알람 버튼은 현재 연결된 POC 별로 상이 &gt; 모두 확인 할것</t>
  </si>
  <si>
    <t>1. 디바이스 컨트롤러
- 텍스트 명령 입력화면</t>
  </si>
  <si>
    <t>1. 디바이스 컨트롤러
- 텍스트 명령 입력화면
2. 전원OFF, 네트워크 오류 &gt; (3분~5분 이후) 텍스트 명령</t>
  </si>
  <si>
    <t>1. 디바이스 컨트롤러 : 미디어 플레이어 제어 동작
- 이전, 재생/일시정지, 다음 : 버튼 동작 확인
- Full Player : 리스트내 선택 동작, 재생 동작 확인</t>
  </si>
  <si>
    <t>1. 디바이스 컨트롤러
- 디바이스 상태 체크</t>
  </si>
  <si>
    <t>1. 디바이스 컨트롤러 : 디바이스 상태 체크
- 디바이스 변경 시 디바이스 상태 안내 팝업
- 콘트롤러 &gt; 디바이스목록에서 디바이스 변경 시 콘트롤러 닫고 Home화면이 refresh될 때 해당 디바이스의 상태에 따라 팝업 노출</t>
  </si>
  <si>
    <t>1. 디바이스 컨트롤러
- 디바이스 상태 체크
- 디바이스 토큰 만료
2. (3분~5분 이후) 텍스트 명령 시도</t>
  </si>
  <si>
    <t>2. 디바이스 컨트롤러 : 디바이스 토큰 만료
- 텍스트명령대로 정상 동작 확인</t>
  </si>
  <si>
    <t>토큰만료 CASE 수정
(AICPQA-6365)</t>
  </si>
  <si>
    <t>1. 디바이스 컨트롤러
- 디바이스 상태 체크
- 전원 꺼짐
2. (3분~5분 이후) 텍스트 명령 시도</t>
  </si>
  <si>
    <t>1. 디바이스 컨트롤러
- 디바이스 상태 체크
- 네트워크 오류 (연결된 네트워크 OFF)
2. (3분~5분 이후) 텍스트 명령 시도</t>
  </si>
  <si>
    <t>2. 볼륨조절 바 최우측, 소리 크기 노출
NU100 : 0 ~ 20
NU200, NU110 : 0 ~ 16
NU300, albert AI : 0 ~ 100 %
B tv : 0 ~ 32</t>
  </si>
  <si>
    <t>1. W, 벅스 음악 재생해줘
2. 홈 &gt; 최하단 확인</t>
  </si>
  <si>
    <t>iOS : FLO는 No 이미지 확인불가
멜론, NUGU Play (컬러매칭, 우리아이119DTG, 양근영 테스트 등)로 확인
1차 검증 범위 제외 - 2차 예정</t>
  </si>
  <si>
    <t>3. 재생 리스트 스크롤됨</t>
  </si>
  <si>
    <t>0. 1곡만 재생
1. 홈 &gt; 플레이어 - [다음곡]</t>
  </si>
  <si>
    <t>0. 서비스 중지 곡 
서비스 중지 곡이 포함된 플레이리스트/좋아요 재생
1. 홈 &gt; 플레이어 &gt; 재생목록
2. 서비스 중지 곡 선택</t>
  </si>
  <si>
    <t>2. 서비스 중지곡 표시
- 서비스 중지곡 선택 : '서비스가 중지된 곡입니다.' 노출, 재생되지 않음
- FLO/멜론/벅스 서비스 좋아(요) Tab: 중지곡 Dimm 처리된 음영으로 노출</t>
  </si>
  <si>
    <t>0. 미성년 계정 로그인 &gt; 19금 곡
1. 홈 &gt; 플레이어 &gt; 재생목록
2. 19금 곡 선택</t>
  </si>
  <si>
    <t>2. 19금 곡 표시
- 19금 곡 선택 : 19금 곡 관련 TTS 출력 후 재생되지 않음
- 다음 곡 있을 경우 : 다음 곡 재생</t>
  </si>
  <si>
    <t>2. 음악 재생 일시중지됨, [재생]</t>
  </si>
  <si>
    <t>3. 음악 이어 재생됨, [일시정지]</t>
  </si>
  <si>
    <t>2. 텍스트 명령 오류 팝업 노출
- 전원OFF, 네트워크 오류 : 디바이스 전원 혹은 네트워크 상태를 확인해주세요. [확인]
-[확인] : 팝업 닫히고 이전화면으로 복귀 (디바이스 컨트롤러 화면)</t>
  </si>
  <si>
    <t>1. 텍스트 명령 입력 화면
- 입력 필드에 Focus 상태 및 키보드 노출 상태
- 텍스트 명령 이력이 없을 경우 “최근 대화 이력이 없습니다" 안내문구 노출
- [X] 버튼 : 이전 화면으로 이동 (디바이스 컨트롤러 닫힌 상태)
- 입력 필드 : ’NUGU에게 말해보세요.’ 가이드 문구 노출
- 입력필드 선택 : 입력필드에 Focus 및 키패드 노출
- 입력어 입력 : ‘X(삭제)’ 버튼 노출 (입력어가 없을 경우 노출하지 않음)
- 입력 후 키패드의 “완료"버튼을 탭하여 명령
- 미입력/공백만 입력 시 “검색어를 입력해주세요."
- 40자 이상 입력 시(실시간 체크) 안내문구 노출 “40자 내로 입력해주세요.”
즐겨찾기
- 즐겨찾기로 등록된 명령어가 상단에 노출
- 명령어는 길이에 상관없이 잘리지않고 노출
- 명령어 선택 : 해당 텍스트 명령 재실행, 최근대화 리스트 상위로 이동
- 즐겨찾기 버튼 활성화 상태 (toggle 버튼으로 tap시 즐겨찾기 해제되며 마지 막 명령한 날짜 기준으로 최근대화 역으로 이동)
- 즐겨찾기 등록 가능한 최대 개수(10개) 초과 : 토스트팝업 노출 “즐겨찾기는 최대 10개 등록 가능합니다.” 
최근대화
- 명령어는 길이에 상관없이 잘리지않고 노출
- 100%일치하는 명령어 중복 입력시 최신순으로 1개만 표시
- 최근 입력한 텍스트 명령이 최신순으로 최대 20개 노출 (내용 | 날짜 | 즐겨 찾기 버튼)
- 날짜 : 오늘, 어제 텍스트로 표기 / 이전 날짜는 MM.DD로 표기
- 명령어 선택 : 해당 텍스트 명령 재실행
- 즐겨찾기 버튼은 toggle 버튼으로 tap 시 실시간 반되어 상단 즐겨찾기 영역으로 이동
- 삭제 버튼 : 해당 텍스트 명령 삭제</t>
    <phoneticPr fontId="1" type="noConversion"/>
  </si>
  <si>
    <t>1. NUGU 이용권 구매 페이지 진입
- 쿠폰등록
- 이용중인 NUGU 이용권
- 이용권 판매중인 서비스 리스트
(FLO 이용권, 멜론 이용권, 벅스 이용권, 오디오북 이용권, everysing 이용권)
- 이용권 이벤트 배너
(필링크에서 노출로 Admin 설정필요)</t>
  </si>
  <si>
    <t>이용권 배너 외 확인 완료</t>
  </si>
  <si>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로그인 &amp; 기 사용 이용권 없을 경우 : 쿠폰상품 이동</t>
  </si>
  <si>
    <t>1. 이용권 화면 하단에 배너 노출
- 탭 시 등록된 URL로 이동
- max 3개
- 1개 이상 등록 시 하단 네비게이션 . . . 노출
- 4초마다 자동 Rolling되며 flicking시 해당 화면부터 4초 후 Rolling /looping
(필링크에서 노출로 Admin 설정필요)</t>
  </si>
  <si>
    <t>1. 이용중인 NUGU 이용권 하단, 이용권을 판매중인 서비스 도메인 리스트 영역 노출
2. (FLO 아이콘) FLO 이용권, (멜론 아이콘) 멜론 이용권, (벅스 아이콘) 벅스 이용권, (오디오북 아이콘) 오디오북 이용권, (everysing 아이콘) everysing 이용권
3. #문구 : 도메인 별 추가 설명 있을 경우 노출, 없을 경우 미노출
- 최대 2줄까지 노출되며 이상은 ... 말줄임.
4. 이벤트 뱃지 : 이벤트 있을 경우 노출, 없을 경우 미노출</t>
  </si>
  <si>
    <t>FLO - 우리카드,삼성카드 
벅스 - 우리카드,삼성카드</t>
  </si>
  <si>
    <t>T멤버십 적용 가능 이용권이 1개월차 무료이용권으로 T멤버십 적용하기 버튼 미노출,
T멤버십 사전적용 확인</t>
  </si>
  <si>
    <t>벅스
구매 이용권
상세</t>
  </si>
  <si>
    <t>everysing
구매 이용권
상세</t>
  </si>
  <si>
    <t>0. everysing 구매 이력 있음
1. 메뉴패널 &gt; [이용권] &gt; [구매내역]
2. [전체] &gt; [everysing]</t>
  </si>
  <si>
    <t>멜론, 오디오북 : PRD
FLO, 벅스 : STG
에서 확인 가능</t>
  </si>
  <si>
    <t>0. 자주 사용하는 서비스 노출
- [추가+] 버튼 노출
1. NUGU 서비스, NUGU play 화면 진입
- NUGU 서비스, NUGU play 구분하여 전체 아이콘 리스트 노출
- 서비스 군 별 노출
- [x] 버튼 : 메뉴 패널 화면으로 복귀
- 임의 아이콘 선택 시 선택 순서대로 넘버링
- 최대 4개 선택 시 아이콘 선택 비활성화
- [저장] 버튼 : 적용되어 메뉴 패널 화면으로 복귀</t>
  </si>
  <si>
    <t>메뉴_084</t>
  </si>
  <si>
    <t>0. 자주 사용하는 서비스 있는 경우
1. [+] 아이콘 또는 [편집] 선택
2. 변경사항 없음</t>
  </si>
  <si>
    <t>0. 자주 사용하는 서비스 아이콘 순서대로 노출
- 아이콘 3개 이하인 경우 + 아이콘 노출
- 편집 아이콘과 [편집] 버튼 노출
1. NUGU 서비스, NUGU play 화면 진입
- 기 선택된 아이콘 넘버링 노출
- 추가 선택 시 넘버링 이어서 노출
2. 변경사항 없을 경우 : 저장 버튼 비활성화</t>
  </si>
  <si>
    <t>1. 서비스 리스트 그룹핑 접힘
2. 현재 연결/선택된 디바이스에서 사용할수 없는 서비스 리스트를 접힌 상태로 표시, 화살표를 탭하여 펼쳐보기</t>
  </si>
  <si>
    <t>NUGU play</t>
  </si>
  <si>
    <t>1. 메뉴패널 &gt; [NUGU play]
2. [v] &gt; [^]</t>
  </si>
  <si>
    <t>2. NUGU play 펼쳐보기 
- 연결된 디바이스 제공가능한 NUGU play로 등록된 모든 Play 노출 (접힌 상태로 노출, 화살표를 탭하여 펼쳐 보기 가능)
- 카테고리명 및 노출 순서는 어드민에서 지정한 순으로 노출
- 카테고리 내의 Play는 가다나ABC순으로 노출
- 단, Private Play가 가나다ABC순보다 우선 노출
- 카테고리에 속한 Play가 0개일 경우 해당 카테고리 미노출</t>
  </si>
  <si>
    <t>NUGU 활용하기 Tip</t>
  </si>
  <si>
    <t>1. 메뉴패널 &gt; [NUGU 활용하기 Tip]</t>
  </si>
  <si>
    <t>1. 어드민에서 등록내용 노출
- Tip 3개 노출
- 선택 시 해당 활용하기 Tip 으로 이동
- 연결된 디바이스가 JLR Tmap, CHIPS, Open SDK : 미노출</t>
  </si>
  <si>
    <t>이런 서비스도 있어요</t>
  </si>
  <si>
    <t>1. 메뉴패널 &gt; [이런 서비스도 있어요]
2. [v] &gt; [^]</t>
  </si>
  <si>
    <t>1. 이런 서비스도 있어요 펼쳐보기
- 현재 연결/선택된 디바이스에서 사용할수 없는 서비스 리스트를 접힌 상태로 표시, 화살표를 탭하여 펼쳐보기 
- 현재 연결된 디바이스에서 사용할 수 없는 서비스 메뉴 선택 시 서비스페이지(둘러보기)로 진입(서비스 페이지 상단 고정역에 이용불가 안내 문구 노출)
- 연결된 디바이스가 없을 경우 : 미노출</t>
  </si>
  <si>
    <t>2. 카테고리 펼쳐지며, 해당 카테고리의 FAQ 노출</t>
  </si>
  <si>
    <t>3. 상세 답변 화면으로 이동</t>
  </si>
  <si>
    <t>1. 설정 리스트 노출
- 사용자 설정
- 디바이스 설정
- 앱 설정
- 고객센터</t>
  </si>
  <si>
    <t>1. 메뉴패널 &gt; [설정] &gt; [사용자 설정]</t>
  </si>
  <si>
    <t>1. 사용자 설정 리스트 노출
- T 아이디
- 뮤직 기본 서비스
- 배송지 관리
- 음성 주문 설정
- 환율정보
- 서비스 설정
- 로그아웃</t>
  </si>
  <si>
    <t>1. 사용자 설정 페이지 이동
2. 이전화면 이동</t>
  </si>
  <si>
    <t>1. 메뉴패널 &gt; [설정] &gt; [사용자 설정] 
2. [뮤직 기본 서비스] 
3. [&gt;] 
4. [&lt;]</t>
  </si>
  <si>
    <t>2. 뮤직 기본 서비스 &gt; 노출 
안내문구 : 우선 재생 음악 서비스를 설정해주세요.
3. 뮤직 기본 서비스 설정 화면이동
- 디바이스 목록 / [전체 설정하기] 노출
4. 사용자 설정 페이지로 복귀</t>
  </si>
  <si>
    <t>메뉴_123</t>
  </si>
  <si>
    <t>1. 메뉴패널 &gt; [설정] &gt; [사용자 설정]
2. [뮤직 기본 서비스] &gt; 디바이스 목록
3. 연결된 디바이스 없을 경우 /미지원 POC
4. 연결된 디바이스 있을 경우</t>
  </si>
  <si>
    <t>3. 연결된 디바이스 없을 경우 / 미지원 POC
- 설정 가능한 디바이스가 없습니다. 안내문구 / [전체 설정하기] 버튼 미노출
4. 연결된 디바이스 있을 경우 
- 연결된 디바이스 리스트가 노출
- 디바이스별명(시리얼넘버)</t>
  </si>
  <si>
    <t>0. 연결된 디바이스 있음 
1. 메뉴패널 &gt; [설정] &gt; [사용자 설정] 
2. [뮤직 기본 서비스] &gt; 디바이스 목록 
3. [전체 설정하기]</t>
  </si>
  <si>
    <t>3. 전체 설정하기 버튼 
- FLO/멜론/벅스 action sheet 노출.
- 선택한 값 이 모든 디바이스에 일괄 적용</t>
  </si>
  <si>
    <t>0. 연결된 디바이스 있음 
1. 메뉴패널 &gt; [설정] &gt; [사용자 설정] 
2. [뮤직 기본 서비스] &gt; 디바이스 목록 
3. Default 
4. 연동된 뮤직 계정이 하나 이상일 때</t>
  </si>
  <si>
    <t>3. 연동된 뮤직 계정이 없을 경우 
- FLO &gt; 디폴트 세팅 
4. 연동된 뮤직 계정이 하나 이상일 때 
- FLO 계정 연동 상태 : FLO 
- 벅스 계정 연동 상태 : 벅스 
- 멜론 계정 연동 상태 : 멜론 
- 벅스 미지원 POC : 뮤직 기본 서비스 탭 시, Action Sheet &gt; 벅스 미노출</t>
  </si>
  <si>
    <t>0. 연결된 디바이스 있음 
- 연동 뮤직 계정 로그인 
1) 멜론 &gt; FLO 순 
2) 벅스 &gt; 멜론 순 
3) FLO &gt; 멜론 &gt; 벅스 순 
1. 메뉴패널 &gt; [설정] &gt; [사용자 설정] 
2. [뮤직 기본 서비스] &gt; 디바이스 목록 
3. 해당 디바이스</t>
  </si>
  <si>
    <t>3. 연동된 뮤직 계정이 하나 이상일 때 
- 멜론 &amp; FLO &amp; 벅스 계정 연동 상태 : 새로운 뮤직 서비스 로그인시 유저가 선택한 값으로 세팅 
1) FLO 
2) 멜론 
3) 벅스</t>
  </si>
  <si>
    <t>0. NUGU candle 연결
1. 멜론 로그인 &gt; FLO 로그인
2. 메뉴패널 &gt; [설정] &gt; [사용자 설정]
3. [뮤직 기본 서비스] &gt; 디바이스 목록
4. [NUGU110_xxxxxx] &gt; [멜론] 설정
5. W, 노래틀어줘</t>
  </si>
  <si>
    <t>4 멜론으로 변경됨 
5. 멜론에서 최근에 들은 음악 재생됨</t>
  </si>
  <si>
    <t>1. 메뉴패널 &gt; [설정] &gt; [사용자 설정] 
2. 배송지 관리</t>
  </si>
  <si>
    <t>0. 11번가 로그인 안함 
1. 메뉴패널 &gt; [설정] &gt; [사용자 설정] &gt; [배송지 관리] &gt; [11번가 배송지]</t>
  </si>
  <si>
    <t>0. 도미노피자 배송지 미입력 
1. 메뉴패널 &gt; [설정] &gt; [사용자 설정] &gt; [배송지 관리] 
2. [도미노 피자 배송지]</t>
  </si>
  <si>
    <t>1. 도미노피자 배송 '설정해주세요' 
2. 도미노피자 배송지 설정 페이지 진입</t>
  </si>
  <si>
    <t>0. BBQ 배송지 미입력 
1. 메뉴패널 &gt; [설정] &gt; [사용자 설정] &gt; [배송지 관리] &gt; [BBQ 배송지] 
2. [신규 주소 등록하기] &gt; [&lt;]</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</si>
  <si>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</si>
  <si>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</si>
  <si>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3. 이름에 이모지/이모티콘 입력 가능 여부 확인 TBD 
&gt;&gt; 오류 토스트 노출 (AIAPPQA-1329 현상태 유지) 
&gt;&gt; 이름, 상세주소 : 하트 입력 가능 (AIAPPQA-4037 현상태 유지)</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</si>
  <si>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</si>
  <si>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</si>
  <si>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</si>
  <si>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정상 인증번호 입력</t>
  </si>
  <si>
    <t>메뉴_144</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</si>
  <si>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</si>
  <si>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</si>
  <si>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메뉴_146</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</si>
  <si>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</si>
  <si>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</si>
  <si>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</si>
  <si>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</si>
  <si>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4. 주소에 입력되며, 상세 주소 필드 활성화됨 
Android - 상세주소 필드 활성화 O 
iOS - 상세주소 필드 활성화 X</t>
  </si>
  <si>
    <t>3. BBQ 배송지 영역에 입력한 주소 리스트 노출 
- 이름 
- 주소 + 상세주소 
- 연락처</t>
  </si>
  <si>
    <t>0. 도미노피자 주소A 등록 상태 
1. 메뉴패널 &gt; [설정] &gt; [사용자 설정] &gt; [배송지 관리] &gt; [도미노피자 배송지] 
2. 주소A 스와이프 
3. [삭제]</t>
  </si>
  <si>
    <t>2. 삭제 버튼 노출 
3. '삭제 시 다른 서비스에서도 해당 배송지를 선택할 수 없습니다. 삭제하시겠습니까?' 팝업</t>
  </si>
  <si>
    <t>0. 도미노피자 주소A 등록 상태 
1. 메뉴패널 &gt; [설정] &gt; [사용자 설정] &gt; [배송지 관리] &gt; [도미노피자 배송지] 
2. 주소A 스와이프 
3. [삭제] &gt; [삭제] &gt; [확인]</t>
  </si>
  <si>
    <t>1. 메뉴패널 &gt; [설정] &gt; [사용자 설정] 
2. [음성 주문 설정] 
3. [&gt;] 
4. [&lt;]</t>
  </si>
  <si>
    <t>2. 음성 주문 설정 &gt; 노출 
안내문구 : 서비스별 음성 주문 사용여부를 설정해주세요.
3. 음성 주문 설정 화면이동
- 디바이스 목록 노출
4. 사용자 설정 페이지로 복귀</t>
  </si>
  <si>
    <t xml:space="preserve">1. 메뉴패널 &gt; [설정] &gt; [사용자 설정]
2. [음성 주문 설정] 
1) 연결된 디바이스 없을 경우
2) 미지원 POC : NU300, albert, T map, JLR T map, Smart Navi. T map, CHIPS (Open SDK군) 
3) 지원 POC : 그외 POC
</t>
  </si>
  <si>
    <t xml:space="preserve">2. 디바이스 목록
- 연결된 디바이스 중 음성주문을 지원하는 디바이스 리스트가 노출
1) 연결된 디바이스 없을 경우
- 설정 가능한 디바이스가 없습니다. 안내문구
2) 미지원 POC 
- 디바이스 목록에서 미노출 
- 미지원 POC만 연결된 경우 : 설정 가능한 디바이스가 없습니다. 안내문구 
3) 지원 POC 
- 디바이스별명(시리얼넘버)
</t>
  </si>
  <si>
    <t>1. 메뉴패널 &gt; [설정] &gt; [사용자 설정] 
2. [음성 주문 설정] 
3. [연결된 디바이스명] &gt;</t>
  </si>
  <si>
    <t>3. 연결된 디바이스 별 음성주문 설정
- 타이틀 : 선택한 디바이스 시리얼 넘버
- 연결된 디바이스에서 음성 주문 설정이 가능한 전체 도메인 노출
1) NU100, NU200 : 11번가, 도미노/ BBQ
2) UHD1,2,3,4, Smart2,3, AISTB1,2 : 11번가, 도미노/BBQ, CJ오쇼핑, SK스토아
- 음성주문 잠금 Toggle 버튼으로 설정 (Default: On)</t>
  </si>
  <si>
    <t>11번가 
음성 주문</t>
  </si>
  <si>
    <t>0. NUGU 연결 + 11번가 계정 로그인
1. 메뉴패널 &gt; [설정] &gt; [사용자 설정]
2. [음성 주문 설정] &gt; [NUGU_xxxxxx]
3. W, 11번가 주문해줘</t>
  </si>
  <si>
    <t>2. (default) On 
3. 11번가 주문 TTS 안내됨</t>
  </si>
  <si>
    <t>0. NUGU 연결 + 11번가 계정 로그인 
1. 메뉴패널 &gt; [설정] &gt; [사용자 설정] 
2. [음성 주문 설정] &gt; [NUGU_xxxxxx] 
3. 11번가 음성주문 Off 
4. W, 11번가 주문해줘</t>
  </si>
  <si>
    <t>도미노/BBQ 
음성 주문</t>
  </si>
  <si>
    <t>0. NUGU 연결 
1. 메뉴패널 &gt; [설정] &gt; [사용자 설정] 
2. [음성 주문 설정] &gt; [NUGU_xxxxxx] 
3. W, 도미노피자 주문해줘</t>
  </si>
  <si>
    <t>2. (default) On 
3. 도미노피자 주문 TTS 안내됨</t>
  </si>
  <si>
    <t>0. NUGU 연결 
1. 메뉴패널 &gt; [설정] &gt; [사용자 설정] 
2. [음성 주문 설정] &gt; [NUGU_xxxxxx] &gt; BBQ Off 
3. W, BBQ 주문해줘</t>
  </si>
  <si>
    <t>0. NUGU 연결
1. 메뉴패널 &gt; [설정] &gt; [사용자 설정]
2. [음성 주문 설정] &gt; [NUGU_xxxxxx]</t>
  </si>
  <si>
    <t>0. NUGU 연결 + CJ오쇼핑 연동X
1. 메뉴패널 &gt; [설정] &gt; [사용자 설정]
2. [음성 주문 설정] &gt; [B tv 디바이스]</t>
  </si>
  <si>
    <t>0. NUGU 연결
1. 메뉴패널 &gt; [설정] &gt; [사용자 설정]
2. [음성 주문 설정] &gt; [NU200_xxxxxx]</t>
  </si>
  <si>
    <t>0. NUGU 연결
1. 메뉴패널 &gt; [설정] &gt; [사용자 설정]
2. [음성 주문 설정] &gt; [B tv 디바이스]</t>
  </si>
  <si>
    <t>0. 벅스 서비스 설정 전
1. 메뉴패널 &gt; [설정] &gt; [사용자 설정]
2. 벅스 - [설정해주세요]
3. 벅스 로그인</t>
  </si>
  <si>
    <t>0. 뉴스 서비스 설정 전
1. 메뉴패널 &gt; [설정] &gt; [사용자 설정]
2. 뉴스 - [KBS]
3. 설정</t>
  </si>
  <si>
    <t>2. 선호 언론사 선택 페이지 진입
3. Default - KBS / 선호 언론사 선택</t>
  </si>
  <si>
    <t>2. 디바이스별 설정 페이지 진입
- 별명, 안내 위치
- 호출어, 호출/응답/응답 실패 효과음/디바이스 업데이트 음성 안내
- Wi-Fi
- 시리얼 넘버/버전 정보/(Device App version-STG만 노출)/디바이스 App 라이선스 보기
- [연결 해제]</t>
  </si>
  <si>
    <t>2. 디바이스별 설정 페이지 진입
- 별명, 안내 위치
- 호출어, 호출/응답/응답 실패 효과음/디바이스 업데이트 음성 안내
- Wi-Fi/핫스팟 
- 시리얼 넘버/버전 정보/(Device App version- Android STG만 노출)/디바이스 App 라이선스 보기
- [연결 해제]</t>
  </si>
  <si>
    <t>2. 디바이스별 설정 페이지 진입
[&lt;] T map (Android) 설정 / T map (iOS) 설정
별명 : T map [수정]
기본 서비스 설정 &gt;
(Device App version- Android STG만 노출)
[연결해제]</t>
  </si>
  <si>
    <t>메뉴_198</t>
  </si>
  <si>
    <t>2. 디바이스별 설정 페이지 진입
- 별명, 안내 위치
- 호출어
- 시리얼 넘버/버전 정보/(Device App version-STG만 노출)/디바이스 App 라이선스 보기 
- [연결 해제]</t>
  </si>
  <si>
    <t>2. 디바이스별 설정 페이지 진입
- 별명, 안내 위치
- 시리얼 넘버/버전 정보/(Device App version-STG만 노출)/디바이스 App 라이선스 보기 
- [연결 해제]</t>
  </si>
  <si>
    <t>2. 디바이스별 설정 페이지 진입
- 별명, 안내 위치
- 홈 화면 설정
- 호출어, 호출/응답/응답 실패 효과음/디바이스 업데이트 음성 안내
- Wi-Fi
- 시리얼 넘버/버전 정보/(Device App version-STG (Android만 노출)/디바이스 App 라이선스 보기
- [연결 해제]</t>
  </si>
  <si>
    <t>2. 디바이스별 설정 페이지 진입
[&lt;] JLR T map (Android) 설정 / JLR T map (iOS) 설정
별명 : JLR T map [수정]
(Device App version-STG만 노출)
[연결해제]</t>
  </si>
  <si>
    <t>2. 디바이스별 설정 페이지 진입
[&lt;] NUGU CHIPS 설정
안내
- 디바이스 연결을 해제하시면, NUGU CHIPS 앱에서 다시 연결 후 사용할 수 있습니다.
[연결해제]
iOS : CHIPS 미지원이나 Android에서 연결 후 해당 계정으로 확인은 가능함</t>
  </si>
  <si>
    <t>2. 디바이스별 설정 페이지 진입
- 별명, 안내 위치
- 호출/응답/응답 실패 효과음
- Wi-Fi/핫스팟 
- 시리얼 넘버/버전 정보/(Device App version-STG만 노출)/디바이스 App 라이선스 보기 
- [연결 해제]</t>
  </si>
  <si>
    <t>2. 서울특별시 중구 명동
&gt; 이전 위치정보가 있다면 디폴트&gt; 이전위치로 노출</t>
  </si>
  <si>
    <t>2. (default) 아리아
- 아리아, 팅커벨</t>
  </si>
  <si>
    <t>0. NUGU 연결
1. 메뉴패널 &gt; [설정] &gt; [디바이스 설정]
2. [NU100_xxxxxx] &gt; [아리아]
3. [팅커벨]
4. W(아리아)
5. W(팅커벨)</t>
  </si>
  <si>
    <t>2. 아리아/팅커벨 선택 팝업 노출
3. 팅커벨로 변경됨
4. 아무반응 없음
5. 디바이스 웨이크업됨
6. 알버트 Only 호출어 정보 없음</t>
  </si>
  <si>
    <t>1. 메뉴패널 &gt; [설정] &gt; [디바이스 설정]
2. 효과음 Default</t>
  </si>
  <si>
    <t>2. 호출 효과음 toggle 버튼으로 설정
- 호출 효과음: on
- 응답 효과음: on
- 응답 실패 효과음: on
- 디바이스 업데이트 음성 안내: on</t>
  </si>
  <si>
    <t>메뉴_236</t>
  </si>
  <si>
    <t>3. '동의 철회시 관련 서비스에서 로그아웃되며 더 이상 서비스를 이용하실 수 없습니다. 동의 철회 하시겠습니까?' 팝업 노출
- [취소] : 약관 동의 상태 유지
- [동의 철회] : 약관 동의 철회 처리</t>
  </si>
  <si>
    <t>0. Btv, B tv 연결하지 않음 + 서비스 이용약관 동의자
1. 메뉴패널 &gt; [설정] &gt; [앱 설정]
2. [이용약관]
3. NUGU call 약관 [동의 철회]</t>
  </si>
  <si>
    <t>3. '동의 철회 시 NUGU call 서비스를 더 이상 이용하실 수 없습니다. 동의 철회 하시겠습니까?' 팝업 노출
- [취소] : 약관 동의 상태 유지
- [동의 철회] : 약관 동의 철회 처리, NUGU call 서비스 재 진입 시 약관 동의 노출</t>
  </si>
  <si>
    <t>길안내 사용자</t>
  </si>
  <si>
    <t>0. Btv, B tv 연결하지 않음 + 서비스 이용약관 동의자
1. 메뉴패널 &gt; [설정] &gt; [앱 설정]
2. [이용약관]
3. 길안내 위치 서비스 약관 [동의 철회]</t>
  </si>
  <si>
    <t>3. '동의 철회 시 설정된 출발지와 목적지가 삭제되며, 더 이상 서비스를 이용하실 수 없습니다. 동의 철회 하시겠습니까?' 팝업 노출
- [취소] : 약관 동의 상태 유지
- [동의 철회] : 약관 동의 철회 처리, 길안내 서비스 재 진입 시 약관 동의 노출/ 이전 출발지, 목적지 정보 삭제되어 있음</t>
  </si>
  <si>
    <t>0. 서비스 이용약관 동의자, 필수 약관 동의자
1. 메뉴패널 &gt; [설정] &gt; [앱 설정]
2. [이용약관] &gt; [서비스 탈퇴]</t>
  </si>
  <si>
    <t>2. 탈퇴 팝업 노출
'회원 탈퇴 시 서비스에 설정된 모든 데이터가 삭제됩니다. 
- 수집된 개인정보 및 NUGU 서비스 내 계정에 저장된 모든 정보(디바이스 연결정보,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t>
  </si>
  <si>
    <t>0. 서비스 이용약관 동의자, 필수 약관 동의자
1. 메뉴패널 &gt; [설정] &gt; [앱 설정]
2. [이용약관] &gt; [서비스 탈퇴]
3. [탈퇴]</t>
  </si>
  <si>
    <t>3. 앱 탈퇴 처리됨
- T아이디 로그인 화면으로 이동</t>
  </si>
  <si>
    <t>2. 디바이스 리스트 노출 (STG 는 리스트 상이)
- NUGU
- NUGU mini
- NUGU candle
- NUGU nemo
- T map
- JLR T map
- B tv x NUGU
- B tv (UHD)
- B tv (Smart)
- NUGU CHIPS
- albert AI</t>
  </si>
  <si>
    <t>메뉴_296</t>
  </si>
  <si>
    <t>0. 이용권 설정 페이지 &gt; 정기결제 이용권(벅스) 구매완료
1. 팝업 확인 버튼 선택 
2. 뒤로가기(&gt;) or H/W back button 선택
3. 이용권 설정페이지 진입</t>
  </si>
  <si>
    <t>2. 결제한 이용권 정보 노출 확인(IAPPQA-4973 참고)</t>
  </si>
  <si>
    <t>멜론, 오디오북 : PRD 
FLO, 벅스 : STG 
에서 확인 가능</t>
    <phoneticPr fontId="1" type="noConversion"/>
  </si>
  <si>
    <t>구매완료</t>
    <phoneticPr fontId="1" type="noConversion"/>
  </si>
  <si>
    <t>뒤로가기</t>
    <phoneticPr fontId="1" type="noConversion"/>
  </si>
  <si>
    <t>타이틀 영역 : 서비스별 노출 
&lt; 버튼 : back 버튼 
- 타이틀명 : 서비스 명 
- B tv 연결 외 안내문구 : '디바이스 연결이 필요합니다. &gt;' 
- B tv 연결 안내문구 : 'NUGU 스피커와 먼저 연결해주세요' 
- 디바이스 연결 안내문구 tap 시 디바이스 연결 Flow로 이동 (디바이스 선택 화면) 
- 각 서비스별 기능 버튼 선택 시 토스트 : '서비스를 사용하시려면 디바이스 연결이 필요합니다.' 
- 홈 화면 &gt; 미디어 재생 카드 (멜론, FLO, 팟빵, 오디오북, ASMR) 선택 시 토스트 : '서비스를 사용하시려면 디바이스 연결이 필요합니다.'</t>
  </si>
  <si>
    <t>타이틀 영역 : 서비스별 노출 
&lt; 버튼 : back 버튼 
- 타이틀명 : 서비스 명 
- 안내문구 : '현재 선택된 디바이스에서 사용할 수 없는 서비스입니다.'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</si>
  <si>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 
- 홈 화면 &gt; 미디어 재생 카드 (멜론, FLO, 팟빵, 오디오북, ASMR) 선택 
- 음악 서비스 (멜론, FLO, 팟빵, 오디오북)의 경우 
1) 디바이스 연결 후 진입 시 최초 1회 
2) 기능(재생 시도) 버튼 선택 시</t>
  </si>
  <si>
    <t>1. 발화문 예시 화면 UI 확인 
- 더보기 버튼 (+) : 별도의 페이지로 발화면 전문 노출 
- 화면 구성 : 발화문 유형 / 해당 유형에 세부 발화문 예시 
- admin에서 등록한 내용 순서대로 노출 
- admin에서 설정한 대로 “New” badge 노출 
- 인터랙션은 GUI를 따름 
2. 유의사항 화면 UI 확인 
- 도메인 별 유의사항이 있을 경우 발화 가이드 하단에 노출 (‘폰찾기' 예외) 
- 필요한 경우에 한해 설정/로그인 화면에 노출(서비스별 정의 참고)</t>
  </si>
  <si>
    <t>T map 길안내 화면 확인 
- 화면 내 구성 요소 정상 노출 및 동작 확인 
- 계정 연동 및 링크 있는 경우 : 정상 이동 및 동작 확인 
- 임의 대표 발화문 발화 시 디바이스 동작 확인</t>
  </si>
  <si>
    <t>T map 전화 화면 확인 
- 화면 내 구성 요소 정상 노출 및 동작 확인 
- 계정 연동 및 링크 있는 경우 : 정상 이동 및 동작 확인 
- 임의 대표 발화문 발화 시 디바이스 동작 확인</t>
  </si>
  <si>
    <t>T map 메시지 화면 확인 
- 화면 내 구성 요소 정상 노출 및 동작 확인 
- 계정 연동 및 링크 있는 경우 : 정상 이동 및 동작 확인 
- 임의 대표 발화문 발화 시 디바이스 동작 확인</t>
  </si>
  <si>
    <t>T map 스타벅스 화면 확인 
- 화면 내 구성 요소 정상 노출 및 동작 확인 
- 계정 연동 및 링크 있는 경우 : 정상 이동 및 동작 확인 
- 임의 대표 발화문 발화 시 디바이스 동작 확인</t>
  </si>
  <si>
    <t>'스타벅스 연결중' , 연결해제 버튼 노출 (Web view) 
- 정보 노출 및 연결해제 정상 동작 확인</t>
  </si>
  <si>
    <t>JLR T map 길안내 화면 확인 
- 화면 내 구성 요소 정상 노출 및 동작 확인 
- 계정 연동 및 링크 있는 경우 : 정상 이동 및 동작 확인 
- 임의 대표 발화문 발화 시 디바이스 동작 확인</t>
  </si>
  <si>
    <t>Smart Navi. T map 길안내 화면 확인 
- 화면 내 구성 요소 정상 노출 및 동작 확인 
- 계정 연동 및 링크 있는 경우 : 정상 이동 및 동작 확인 
- 임의 대표 발화문 발화 시 디바이스 동작 확인</t>
  </si>
  <si>
    <t>B tv (UHD) 화면 확인 
- 화면 내 구성 요소 정상 노출 및 동작 확인 
- 임의 대표 발화문 발화 시 디바이스 동작 확인</t>
  </si>
  <si>
    <t>B tv (Smart) 화면 확인 
- 화면 내 구성 요소 정상 노출 및 동작 확인 
- 임의 대표 발화문 발화 시 디바이스 동작 확인</t>
  </si>
  <si>
    <t>B tv X NUGU 화면 확인 
- 화면 내 구성 요소 정상 노출 및 동작 확인 
- 임의 대표 발화문 발화 시 디바이스 동작 확인</t>
  </si>
  <si>
    <t>B tv (AI2) 화면 확인 
- 화면 내 구성 요소 정상 노출 및 동작 확인 
- 임의 대표 발화문 발화 시 디바이스 동작 확인</t>
  </si>
  <si>
    <t>윤선생 스마트 베플리 화면 확인 
- 화면 내 구성 요소 정상 노출 및 동작 확인 
- 계정 연동 및 링크 있는 경우 : 정상 이동 및 동작 확인 
- 임의 대표 발화문 발화 시 디바이스 동작 확인</t>
  </si>
  <si>
    <t>윤선생 초통령 화면 확인 
- 화면 내 구성 요소 정상 노출 및 동작 확인 
- 계정 연동 및 링크 있는 경우 : 정상 이동 및 동작 확인 
- 임의 대표 발화문 발화 시 디바이스 동작 확인</t>
  </si>
  <si>
    <t>B tv ZEM 키즈 화면 확인 
- 화면 내 구성 요소 정상 노출 및 동작 확인 
- 계정 연동 및 링크 있는 경우 : 정상 이동 및 동작 확인 
- 임의 대표 발화문 발화 시 디바이스 동작 확인</t>
  </si>
  <si>
    <t>두뇌게임 화면 확인 
- 화면 내 구성 요소 정상 노출 및 동작 확인 
- 임의 대표 발화문 발화 시 디바이스 동작 확인</t>
  </si>
  <si>
    <t>놀이학습 화면 확인 
- 화면 내 구성 요소 정상 노출 및 동작 확인 
- 임의 대표 발화문 발화 시 디바이스 동작 확인</t>
  </si>
  <si>
    <t>로봇컨트롤 화면 확인 
- 화면 내 구성 요소 정상 노출 및 동작 확인 
- 임의 대표 발화문 발화 시 디바이스 동작 확인</t>
  </si>
  <si>
    <t>FLO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</si>
  <si>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FLO ID/연결해제/이용권 정보 등 정상 노출 및 동작 확인
- FLO 기본 서비스 설정 상태로 로그인 시 서비스 변경 팝업 노출 및 동작 확인</t>
  </si>
  <si>
    <t>약관 &amp; 계정 연결 화면 확인 
- 약관 동의 Y / N &amp; 계정 로그인 Y / N에 따른 문구 확인</t>
  </si>
  <si>
    <t>멜론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</si>
  <si>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약관 &amp; 계정 연결 화면 확인 
- 계정 로그인 Y / N에 따른 문구 확인</t>
  </si>
  <si>
    <t>서비스 설정 화면 확인 
- 멜론 ID/연결해제/이용권 정보 등 정상 노출 및 동작 확인 
- 멜론 기본 서비스 설정 상태로 로그인 시 서비스 변경 팝업 노출 및 동작 확인</t>
  </si>
  <si>
    <t>벅스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</si>
  <si>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벅스 ID/연결해제/이용권 정보 등 정상 노출 및 동작 확인 
- 벅스 기본 서비스 설정 상태로 로그인 시 서비스 변경 팝업 노출 및 동작 확인</t>
  </si>
  <si>
    <t>ASMR 화면 확인 
- 화면 내 구성 요소 정상 노출 및 동작 확인 
- 임의 대표 발화문 발화 시 디바이스 동작 확인</t>
  </si>
  <si>
    <t>라디오 화면 노출 
- 화면 내 구성 요소 정상 노출 및 동작 확인 
- 계정 연동 및 링크 있는 경우 : 정상 이동 및 동작 확인 
- 임의 대표 발화문 발화 시 디바이스 동작 확인 
- 채널 즐겨 찾기 시 상위로 이동 노출 확인 
- 채널 순서 : 메모로 확인</t>
  </si>
  <si>
    <t>오디오북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</si>
  <si>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오디오북/오디오팟 컨텐츠 상세 화면 확인 
- 컨텐츠 이미지/제목/저자/좋아요/부가정보 더 보기/재생 시간/ 정렬선택 노출 
- 컨텐츠 선택 시 재생/일시정지 시 동작 및 버튼 상태 변경 확인</t>
  </si>
  <si>
    <t>팟빵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</si>
  <si>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팟빵 컨텐츠 상세 화면 확인 
- 컨텐츠 이미지/제목/구독하기/정렬선택/재생 시간 노출 
- 컨텐츠 선택 시 재생/일시정지 시 동작 및 버튼 상태 변경 확인</t>
  </si>
  <si>
    <t>멜론 어린이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</si>
  <si>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NUGU DJ 화면 확인 
- 화면 내 구성 요소 정상 노출 및 동작 확인 
- 계정 연동 및 링크 있는 경우 : 정상 이동 및 동작 확인 
- 임의 대표 발화문 발화 시 디바이스 동작 확인</t>
  </si>
  <si>
    <t>계산기 화면 확인 
- 화면 내 구성 요소 정상 노출 및 동작 확인 
- 임의 대표 발화문 발화 시 디바이스 동작 확인</t>
  </si>
  <si>
    <t>My Q&amp;A 화면 확인 
- 화면 내 구성 요소 정상 노출 및 동작 확인 
- 계정 연동 및 링크 있는 경우 : 정상 이동 및 동작 확인 
- 기능 버튼 선택 : 정상 이동 및 동작 확인 
- 기등록 or 신규 등록 Q&amp;A 리스트 : 정상 노출 및 동작 확인 
- 임의 대표 발화문 발화 시 디바이스 동작 확인</t>
  </si>
  <si>
    <t>무드등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</si>
  <si>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무드등 (candle)</t>
  </si>
  <si>
    <t>무드등 (candle)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</si>
  <si>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B tv 연결 화면 노출 
- 화면 내 구성 요소 노출 및 정상 동작 확인 
- 계정 연동 및 링크 있는 경우 : 정상 이동 및 동작 확인 
- 임의 대표 발화문 발화 시 디바이스 동작 확인</t>
  </si>
  <si>
    <t>알람 화면 확인
- 화면 내 구성 요소 노출 및 정상 동작 확인
- 계정 연동 및 링크 있는 경우 : 정상 이동 및 동작 확인
- 기능 버튼 선택 : 정상 이동 및 동작 확인
- 기등록 or 신규 등록 알람 리스트 : 정상 노출 및 동작 확인
- 임의 대표 발화문 발화 시 디바이스 동작 확인 (알람, 타이머, 종료 예약)</t>
  </si>
  <si>
    <t>셀럽 알람 기능 확인 
- 알람 &gt; 등록하기 &gt; NUGU 셀럽 
- 애칭 미설정 후 알람 기능 동작 확인(아이린) 
- 애칭 설정 후 알람 기능 동작 확인(아이린) 
- 셀럽 알람 관련 발화 시 알람 설정 확인 
W, 셀럽 알람 설정 해줘 
W, {{7시}}로 {누구 셀럽} 알람 맞춰줘 
W, {매일} {{오전 7시}}로 {누구 셀럽} 알람 맞춰줘 
W, {{누구 셀럽}} {{아이린}}으로 {{아침 7시}}에 깨워줘</t>
  </si>
  <si>
    <t>Google 캘린더 화면 노출 
- 화면 내 구성 요소 노출 및 정상 동작 확인 
- 계정 연동 및 링크 있는 경우 : 정상 이동 및 동작 확인 
- 임의 대표 발화문 발화 시 디바이스 동작 확인</t>
  </si>
  <si>
    <t>스마트홈 화면 확인
- 화면 내 구성 요소 노출 및 정상 동작 확인
- 계정 연동 및 링크 있는 경우 : 정상 이동 및 동작 확인
- 기능 버튼 선택 : 정상 이동 및 동작 확인
- 기등록 or 신규 등록 연결 기기 리스트 : 정상 노출 및 동작 확인
- 임의 대표 발화문 발화 시 디바이스 동작 확인
. T map AOS : 지원 서비스
. T map IOS : 미지원 서비스</t>
  </si>
  <si>
    <t>디바이스 등록하기 화면 확인 
- 제공 서비스 사 노출 및 연결 동작 확인 (app 설치 / 미설치에 따른 동작 확인) 
- 계정 연동 및 디바이스 등록 : 정상 연동 및 동작 확인</t>
  </si>
  <si>
    <t>폰찾기 화면 확인 
- 화면 내 구성 요소 노출 및 정상 동작 확인 
- 계정 연동 및 링크 있는 경우 : 정상 이동 및 동작 확인 
- 기능 버튼 선택 : 정상 이동 및 동작 확인 
- 임의 대표 발화문 발화 시 디바이스 동작 확인 
iOS : 폰찾기 설정 Off -&gt; On 하는 시점에 팝업 노출 
- '아이폰에서는 폰찾기 알림이 정상적으로 동작하지 않을 수 있습니다. 폰찾기 시 아이폰 소리 설정에 따라 Push 음이나 진동 1회로 동작합니다.' [확인]</t>
  </si>
  <si>
    <t>AOS : 폰찾기 알림(소리/진동) + 팝업 발생
- '폰을 찾으셨나요? 멈추려면 확인버튼을 눌러주세요.' [확인]
- [확인] Tap 시 폰찾기 알림(소리/진동) 종료.
IOS
1. 휴대폰 잠금/백그라운드/종료 상태 : Push Notification 수신
- 'NUGU에서 폰찾기를 요청했습니다.' [확인]
1) 진동: 진동 1회 발생
2) 무음: 볼륨 상태에 따라 알림음 재생 (5초~최대 30초)
3) 소리: NUGU 폰찾기 알림음 재생 (5초~최대 30초)
- [확인] 선택 시 팝업 종료
2. NUGU App 실행 화면 상태 : 팝업 노출
- 'NUGU에서 폰찾기를 요청했습니다.' [확인]
- [확인] 선택 시 팝업 종료
1) NUGU 실행 상태+진동 or 무음: 진동 1회+NUGU 앱 자체 알림음 (최대 1분 &gt; 볼륨 변경 시) 재생
2) NUGU 실행 상태+소리: 진동 1회+NUGU 앱 자체 알림음 (최대 1분) 재생</t>
  </si>
  <si>
    <t>0. 알림 중요도 : 낮음 설정, 폰찾기 Off 
- NUGU home &gt; 메뉴패널 &gt; 폰찾기 &gt; 폰찾기 Off-&gt; ON 변경 
- 알림 노출 확인 
폰찾기 기능을 사용하시려면 알림 설정 변경이 필요합니다. 휴대폰 설정에서 
알림 중요도를 높음으로 변경해주세요 
- [취소] 선택 시 팝업 사라짐 확인 
- [설정하러 가기] 선택 시 알림 설정 페이지 이동 확인</t>
  </si>
  <si>
    <t>긴급SOS 화면 확인 
- 화면 내 구성 요소 노출 및 정상 동작 확인 
- 계정 연동 및 링크 있는 경우 : 정상 이동 및 동작 확인 
- 기능 버튼 선택 : 발신 설정, 수신자 설정 동작 확인 
- 임의 대표 발화문 발화 시 디바이스 동작 확인</t>
  </si>
  <si>
    <t>블루투스 화면 확인 
- 화면 내 구성 요소 노출 및 정상 동작 확인 
- 임의 대표 발화문 발화 시 디바이스 동작 확인</t>
  </si>
  <si>
    <t>레시피 화면 확인 
- 화면 내 구성 요소 노출 및 정상 동작 확인 
- 계정 연동 및 링크 있는 경우 : 정상 이동 및 동작 확인 
- 기능 버튼 선택 : 정상 이동 및 동작 확인 
- 임의 대표 발화문 발화 시 디바이스 동작 확인</t>
  </si>
  <si>
    <t>메뉴추천 화면 확인 
- 화면 내 구성 요소 노출 및 정상 동작 확인 
- 임의 대표 발화문 발화 시 디바이스 동작 확인</t>
  </si>
  <si>
    <t>날짜/시간 화면 확인 
- 화면 내 구성 요소 노출 및 정상 동작 확인 
- 임의 대표 발화문 발화 시 디바이스 동작 확인</t>
  </si>
  <si>
    <t>감성대화 화면 확인 
- 화면 내 구성 요소 노출 및 정상 동작 확인 
- 임의 대표 발화문 발화 시 디바이스 동작 확인</t>
  </si>
  <si>
    <t>날씨 화면 확인 
- 화면 내 구성 요소 노출 및 정상 동작 확인 
- 계정 연동 및 링크 있는 경우 : 정상 이동 및 동작 확인 
- 임의 대표 발화문 발화 시 디바이스 동작 확인 
- T map군, CHIPS 외 : 현재 설정된 위치 정보 노출 
- T map군, CHIPS : '궁금한 지역의 날씨와 미세먼지 정보를 확인하세요.' 문구</t>
  </si>
  <si>
    <t>뉴스 화면 확인 
- 화면 내 구성 요소 노출 및 정상 동작 확인 
- 임의 대표 발화문 발화 시 디바이스 동작 확인</t>
  </si>
  <si>
    <t>운세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</si>
  <si>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길안내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</si>
  <si>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1. 출발지 설정 화면 확인 
- 주소 입력 필드/지도/현재위치/현재 위치 아이콘 
- 기등록된 목적지와 현재 설정하려는 출발지가 동일한 경우 확인 유도 팝업 노출 
- 기능 버튼 선택 : 정상 이동 및 동작 확인 
2. 목적지 설정 화면 확인 
- 주소 입력 필드/지도/현재 위치/현재 위치 아이콘 
- 출발지와 현재 설정하려는 목적지가 동일한 경우 확인 유도 팝업 노출 
- 기능 버튼 선택 : 정상 이동 및 동작 확인</t>
  </si>
  <si>
    <t>국내 프로야구 화면 확인 
- 화면 내 구성 요소 노출 및 정상 동작 확인 
- 계정 연동 및 링크 있는 경우 : 정상 이동 및 동작 확인 
- 기능 버튼 선택 : 정상 이동 및 동작 확인 
- 임의 대표 발화문 발화 시 디바이스 동작 확인</t>
  </si>
  <si>
    <t>영화 화면 확인 
- 화면 내 구성 요소 노출 및 정상 동작 확인 
- 임의 대표 발화문 발화 시 디바이스 동작 확인</t>
  </si>
  <si>
    <t>어학사전화면 확인 
- 화면 내 구성 요소 노출 및 정상 동작 확인 (영어,일어,중어) 
- 기능 버튼 선택 : 정상 이동 및 동작 확인 
- 히스토리 &amp; 편집 : 정상 노출 및 동작 확인 
- 임의 대표 발화문 발화 시 디바이스 동작 확인</t>
  </si>
  <si>
    <t>NUGU백과 화면 확인 
- 화면 내 구성 요소 노출 및 정상 동작 확인 
- 기능 버튼 선택 : 정상 이동 및 동작 확인 
- 히스토리 &amp; 편집 : 정상 노출 및 동작 확인 
- 임의 대표 발화문 발화 시 디바이스 동작 확인</t>
  </si>
  <si>
    <t>11번가 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</si>
  <si>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- 11번가 쇼핑 ID/연결해제 정상 노출 및 동작 확인 
- 결제수단, 배송지, 음성주문 설정에 따른 동작 확인 
- 홈 &gt; 주문내역 노출 확인</t>
  </si>
  <si>
    <t>약관 &amp; 계정 연결 화면 확인 
- 약관 동의 Y / N &amp; 계정 로그인 Y / N &amp; 배송지 설정에 따른 문구 확인</t>
  </si>
  <si>
    <t>CJ오쇼핑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</si>
  <si>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CJ오쇼핑 ID/연결해제 정상 노출 및 동작 확인 
- 결제수단, 배송지, 음성주문 설정에 따른 동작 확인 
- 홈 &gt; 주문내역 노출 확인</t>
  </si>
  <si>
    <t>SK스토아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</si>
  <si>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SK스토아 ID/연결해제 정상 노출 및 동작 확인 
- 결제수단, 배송지, 음성주문 설정에 따른 동작 확인 
- 홈 &gt; 주문내역 노출 확인</t>
  </si>
  <si>
    <t>도미노 피자 화면 확인 
- 화면 내 구성 요소 정상 노출 및 동작 확인 
- 계정 연동 및 링크 있는 경우 : 정상 이동 및 동작 확인 
- 기능 버튼 선택 : 정상 이동 및 동작 확인 
- 임의 대표 발화문 발화 시 디바이스 동작 확인</t>
  </si>
  <si>
    <t>T멤버십 이용 약관 동의 여부에 따른 이동 화면 확인 
- 약관 동의 전: 약관 동의 화면으로 이동 
- 약관 동의 후: T멤버십 등록 화면으로 이동 
* 관련 약관 
[1] 개인정보 제3자 제공 동의(T멤버십) 
[2] 개인정보 수집/이용 동의(선택II)</t>
  </si>
  <si>
    <t>약관 &amp; 계정 연결 화면 확인 
- 약관 동의 Y / N &amp; 배송지 설정에 따른 문구 확인</t>
  </si>
  <si>
    <t>BBQ 화면 확인 
- 화면 내 구성 요소 정상 노출 및 동작 확인 
- 계정 연동 및 링크 있는 경우 : 정상 이동 및 동작 확인 
- 기능 버튼 선택 : 정상 이동 및 동작 확인 
- 임의 대표 발화문 발화 시 디바이스 동작 확인</t>
  </si>
  <si>
    <t>KB국민은행 화면 확인 
- 화면 내 구성 요소 정상 노출 및 동작 확인 
- 계정 연동 및 링크 있는 경우 : 정상 이동 및 동작 확인 
- 기능 버튼 선택 : 정상 이동 및 동작 확인 
- 임의 대표 발화문 발화 시 디바이스 동작 확인</t>
  </si>
  <si>
    <t>KEB하나은행 화면 확인 
- 화면 내 구성 요소 정상 노출 및 동작 확인 
- 임의 대표 발화문 발화 시 디바이스 동작 확인</t>
  </si>
  <si>
    <t>삼성증권 화면 확인 
- 화면 내 구성 요소 정상 노출 및 동작 확인 
- 계정 연동 및 링크 있는 경우 : 정상 이동 및 동작 확인 
- 임의 대표 발화문 발화 시 디바이스 동작 확인</t>
  </si>
  <si>
    <t>서비스 아이콘 탭하면 각 서비스 페이지로 이동 
- 계정 연동형 / 미연동형 
Public Play : POC 별 제공 사항 상이 
Private Play : 연결 디바이스에 관계 없이 서비스 아이콘 노출 (계정 기준) 
- 디바이스 미연결 : 미노출 
발화 가이드 / 주요 기능 / 설명 / 이용 가능 디바이스 / 카테고리명 / 문의 영역</t>
  </si>
  <si>
    <t>사용자에게 권한 부여된 Private Play가 있는 경우 
NUGU Play 카테고리 1순위 노출됨. 권한 부여된 순으로 노출함. 
신규서비스 뱃지(N) : 새롭게 초대장받은(권한 부여된) 도메인에 N 뱃지 노출 
(노출기간은 admin 에서 지정) &gt; 사용자가 탭하여 진입해도 사라지지않음.</t>
  </si>
  <si>
    <t>계정 연동 버튼 노출 
연동 후 “연동 해제"로 레이블 변경됨.</t>
  </si>
  <si>
    <t>NUGU 활용하기 Tip 노출 
- 외출 준비로 바쁜아침에, 포근함 가득 겨울음악, 아이와 함께 놀아요 (Admin 설정에 따라 변경) 
- 선택 시 테마 상세 페이지로 진입 
- 화면 내 구성 요소 정상 노출 및 동작 확인 
- 임의 대표 발화문 발화 시 디바이스 동작 확인</t>
  </si>
  <si>
    <t>SPK 군 : 대기상태 
B tv 군 : 미디어 재생 중</t>
  </si>
  <si>
    <t>수면/종료예약 취소 해줘 
수면/종료예약 몇 시로 되어있어? 
5분 뒤에 음악 종료예약해줘 / 꺼줘</t>
  </si>
  <si>
    <t>남은 시간 1분 이하일 경우 
-&gt; 종료 예약이 O초 남았습니다. 
남은 시간 1분 이상일 경우 
-&gt; 종료 예약은 O시간 O분 뒤로 설정되어 있어요. 
종료 예약을 5분 뒤로 설정했습니다.</t>
  </si>
  <si>
    <t>부스트파크 노래 틀어줘 
부스트파크 음악 틀어줘 
부스트파크송 틀어줘 
1. Bosst Park 로고송 “부스트파크송” 출력 확인 
- SK텔레콤의 부스트파크송 시작합니다(틀어드릴께요 등)</t>
  </si>
  <si>
    <t>공통 : 이벤트/공지사항 PUSH 선택 시 누구앱 이벤트/공지사항 페이지 랜딩 확인 
SPK 군 : W, 11번가 상품 추천해줘 발화 &gt; 11번가 쇼핑 CP 페이지 이동 확인 
NU300 : B tv ZEM 키즈 발화 &gt; 솔루션 MSG &gt; 페이지 이동 확인 
T map : T map 설정 &gt; 인공지능 NUGU &gt; 멜론 &gt; 누구 앱에서 연결하기 선택 &gt;&gt; 누구 멜론 화면으로 랜딩 확인 
NUGU call : NUGU call 초대발송 &gt; MMS 수신단말 &gt; NUGU call 초대 문자 선택 &gt; NUGU call 시작하기 화면으로 랜딩 확인 
CHIPS : 음악 재생 발화&gt; 이용권 바로가기 &gt; NUGU앱 FLO 이용권 화면 랜딩 확인</t>
  </si>
  <si>
    <t>iOS JLR Tmap 2.0.5(4) 연동안됨</t>
    <phoneticPr fontId="1" type="noConversion"/>
  </si>
  <si>
    <t>1. NUGU Home &gt; NUGU call 아이콘 선택 
2. 메뉴 패널 &gt; NUGU call 아이콘 선택</t>
  </si>
  <si>
    <t>1. 2. NUGU call 페이지 진입 확인
- 아래 순서로 진행 
(약관 확인 &gt; 필수 권한 확인 &gt; MDN 인증 확인 &gt; CSP 체크 (부가서비스)&gt; 연락처 동기화 &gt; NUGU call / call+ 홈)</t>
  </si>
  <si>
    <t>1. NUGU Home &gt; NUGU call Icon 선택 
2. '전체 약관을 읽고 동의합니다' 체크 
3. [다음] 선택</t>
  </si>
  <si>
    <t>3. 권한 요청 안내 화면
- 필수 권한이 ON &gt; MDN 인증 화면
- 필수 권한이 OFF &gt; 권한 요청 팝업</t>
  </si>
  <si>
    <t>권한요청 
안내</t>
  </si>
  <si>
    <t>android Only 
전화 off 
마이크 off 
주소록 off</t>
  </si>
  <si>
    <t>0. 권한요청 안내화면 진입 
1. 권한요청 안내화면 확인</t>
  </si>
  <si>
    <t>1. 요청권한 리스트 노출 
- 전화 
- 마이크 
- 주소록</t>
  </si>
  <si>
    <t>android Only 
전화 ON 
마이크 ON 
주소록 ON</t>
  </si>
  <si>
    <t>1. 약관 동의 
2. 권한 전체 허용 ON</t>
  </si>
  <si>
    <t>iOS Only 
마이크 off 
연락처 off</t>
  </si>
  <si>
    <t>1. 요청권한 리스트 노출 
- 마이크 
- 연락처</t>
  </si>
  <si>
    <t>iOS Only 
마이크 ON 
연락처 ON</t>
  </si>
  <si>
    <t>android Only 
USIM 장착</t>
  </si>
  <si>
    <t>0. MDN 인증페이지 진입 
1. MDN 정보 노출 확인</t>
  </si>
  <si>
    <t>1. MDN 정보가 입력 된 상태로 노출 
- MDN 영역 선택 시 번호 수정 되는지 확인</t>
  </si>
  <si>
    <t>0. MDN 인증페이지 진입 
1. 전화번호 입력 필드 선택</t>
  </si>
  <si>
    <t>1. 숫자키패드 전개되고 숫자만 입력가능 
- 최대 11자리 입력 확인</t>
  </si>
  <si>
    <t>0. MDN 인증페이지 진입 
1.. 전화번호 입력 &gt; 인증요청 선택 
2. 인증번호 입력 &gt; [확인] 선택 
3. '다음 &gt;' 선택</t>
  </si>
  <si>
    <t>3. CSP 체크 (NUGU call 부가 서비스 가입 여부 체크) 후 
- 가입자 : 인트로 화면 노출 &gt; 연락처 동기화 화면(이미지 내 초대버튼 미노출) 
- 미가입자 : 인트로 화면 노출 &gt; 연락처 동기화 화면(이미지 내 초대버튼 노출)</t>
  </si>
  <si>
    <t>1. NUGU Home &gt; NUGU call Icon 선택 
2. MDN 인증화면 내 점유인증 진행</t>
  </si>
  <si>
    <t>2-1. 점유인증 정상 동작 확인 
2-2. 인증완료 후 인트로 페이지 노출 확인</t>
  </si>
  <si>
    <t>1. 디바이스 메시지 영역 확인 
NUGU call로 
가까운 사람들과 통화해보세요. 
[지금 시작하기]</t>
  </si>
  <si>
    <t>0. NUGU App &gt; Home 진입 
1. [지금 시작하기] 선택</t>
  </si>
  <si>
    <t>Android 8 이하</t>
  </si>
  <si>
    <t>0. Android 8 이하 단말
1. 수신 전화 알림 중요도 낮음 으로 설정
2. NUGU Home &gt; NUGU call 진입</t>
  </si>
  <si>
    <t>Android 9 이상</t>
  </si>
  <si>
    <t>0. Android 9 이상 단말
1. 수신 전화 알림 중요도 낮음 / OFF 으로 설정
2. NUGU Home &gt; NUGU call 진입</t>
  </si>
  <si>
    <t>1. 팝업 노출 확인
NUGU call을 이용하시려면 수신전화 알림 설정 변경이 필요합니다. 수신전화 알림 설정에서 중요도 높음으로 설정하거나 화면/팝업 알림을 켜주세요.
[취소] [설정하러 가기]
[설정하러 가기] : 수신전화 알림 설정으로 이동
[취소] : NUGU 앱 홈으로 이동</t>
  </si>
  <si>
    <t>0. Android 단말 데이터 세이버 ON, LTE 망
1. NUGU Home &gt; NUGU call 진입</t>
  </si>
  <si>
    <t>1. 팝업 노출 확인
NUGU call을 이용하시려면 데이터 사용 설정 변경이 필요합니다. 휴대폰 설정에서 데이터 세이버 미적용 앱으로 변경해주세요. 
[취소] [설정하러 가기]
[설정하러 가기] : 데이터 세이버 설정 (애플리케이션 데이터 사용량)으로 이동
[취소] : NUGU 앱 홈으로 이동</t>
  </si>
  <si>
    <t>0. Android 단말 절전모드 ON
1. NUGU Home &gt; 메뉴패널 &gt; NUGU call 버튼 선택
2. [확인] 버튼 선택</t>
  </si>
  <si>
    <t>1. NUGU call 진입 시 팝업 노출
- '정상적인 NUGU call 서비스 이용을 위해 ‘NUGU 앱 설정 &gt; 배터리’ 에서 백그라운드 실행을 허용해주세요.'
- [취소]/ [확인] 
- [취소] : 팝업 사라지고, NUGU call 홈 진입 불가
2. [확인] : 배터리 메뉴로 이동, '백그라운드 실행제한' 관련 메뉴화면 노출</t>
  </si>
  <si>
    <t>NUGU call 디바이스 
메시지</t>
  </si>
  <si>
    <t>1. 화면구성 확인
&lt;(이전버튼)
NUGU call에서 이용할 휴대전화 번호를 확인해주세요.
전화번호 입력 [인증요청]
다음 &gt;</t>
  </si>
  <si>
    <t>1. MDN 인증 페이지 진입 
2. 인증요청 버튼 선택</t>
  </si>
  <si>
    <t>2. 인증번호 문자 수신 확인
- 인증번호 입력 필드 노출(인증번호 6자리)
- 재전송 버튼 노출
- 인증번호 유효시간 카운트 노출
-"입력하신 휴대폰 번호로 인증번호를 발송하였습니다.
3분 내에 입력해주세요." 문구 노출
- 텍스트 박스에 연락처가 입력되지 않은 경우에는 인증 요청 버튼 비활성화 처리 확인
- 버튼을 1회 tap 한 이후로는 “재전송” 버튼으로 노출되며 전화번호 수정 불가 확인</t>
  </si>
  <si>
    <t>1. MDN 인증페이지 진입 
2. 인증요청 버튼 선택 
3. 인증번호 발급 후 3분 대기</t>
  </si>
  <si>
    <t>3. 입력 대기 시간 초과 가이드 텍스트 노출 
- '입력 대기시간을 초과하였습니다. 재전송해주세요.' 문구 노출 
- 인증번호입력필드 dimmed 처리 확인</t>
  </si>
  <si>
    <t>1. MDN 인증페이지 진입 
2. 3분 이내 인증 5회 이상 시도</t>
  </si>
  <si>
    <t>2. 팝업 노출 확인
인증번호 5회 불일치!
재전송 버튼을 눌러 인증번호를 다시 발급받으세요.
[확인]
- 확인 버튼 선택 시 팝업 사라짐 확인
- 인증번호입력필드 dimmed 처리 확인</t>
  </si>
  <si>
    <t>1. MDN 인증페이지 진입
2. 인증요청 버튼 선택
3. 임의의 인증번호 입력
4. [확인] 버튼 선택</t>
  </si>
  <si>
    <t>4. 인증번호 확인 유도 가이드 텍스트 노출 
- [인증번호를 다시 확인해주세요.]</t>
  </si>
  <si>
    <t>1. MDN 인증페이지 진입 
2. 51회 이상 인증 시도 
STG는 5회 이상 설정 시 팝업 노출되어 있도록 Setting되어 있음(검증 시 참고)</t>
  </si>
  <si>
    <t>3. 당일 인증 시도 불가 팝업 노출 
- [인증 시도 50회 초과! 오늘 23:59:59까지 인증번호 발송이 제한됩니다. 내일 다시 시도해주세요. / 확인] 팝업 노출 
- [확인] 버튼 선택 시 팝업 사라짐 확인 
- 인증번호 입력 필드 dimmed 처리 확인 
- 재전송 버튼 dimmed 처리 확인</t>
  </si>
  <si>
    <t>1. MDN 인증페이지 진입 
2. 인증요청 버튼 선택 
3. 수신한 인증번호 입력 &gt; 확인 선택 
4. 다음&gt; 버튼 선택</t>
  </si>
  <si>
    <t>6.4.4 NUGU call 활성화 &gt; 권한안내 
_P.171</t>
  </si>
  <si>
    <t>1. 권한요청 화면 진입 
2. OS 별 권한요청 리스트 확인</t>
  </si>
  <si>
    <t>2-1. Android의 경우
전화, 마이크, 주소록 노출 확인 (연락처, 전화, 오디오)
2-2. iOS의 경우
마이크, 알림, 연락처 노출 확인</t>
  </si>
  <si>
    <t>1. 권한요청 화면 진입 
2. '설정하기&gt;' 선택</t>
  </si>
  <si>
    <t>2-1. Android의 경우
전화, 마이크, 주소록 팝업이 순차적으로 노출 확인
- 이미 권한 허용된 항목 미노출 확인
2-2. iOS의 경우
마이크, 알림, 연락처 팝업이 순차적으로 노출 됨 확인</t>
  </si>
  <si>
    <t>1. 인트로 페이지 진입 
2. 좌 -&gt; 우로 Swipe 후 화면 확인</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</si>
  <si>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T114도 일반통화로 연결해드려요..
일반 통화 시 가입하신 요금제의 음성통화료가 적용됩니다.</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</si>
  <si>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T114를 음성으로 검색할 수 있어요.
"아리아, oo 치킨 전화번호 알려줘"
2-5 마지막 페이지 &lt;(뒤로가기) 버튼 미노출 확인</t>
  </si>
  <si>
    <t>연락처 
동기화</t>
  </si>
  <si>
    <t>NUGU call+ 사용자 
디바이스 변경</t>
  </si>
  <si>
    <t>1. 동기화 안내 팝업 노출 확인
가입하신 전화번호의 상태가 변경되어 연락처 동기화가 필요합니다.
[취소] [동기화]</t>
  </si>
  <si>
    <t>1. NUGU call home 진입 
2. [동기화] 버튼 선택</t>
  </si>
  <si>
    <t>2-1. 연락처 동기화 진행되며 로딩화면 (로딩 아이콘) 노출
2-2. 동기화 완료 후 연락처 탭을 노출함</t>
  </si>
  <si>
    <t>1.. 팝업 노출 확인
가입하신 전화번호의 상태가 변경되어 NUGU끼리 통화만 가능합니다.
[확인]</t>
  </si>
  <si>
    <t>0. 최근 통화목록 (수신, 발신) 없음 
1. 홈 진입</t>
  </si>
  <si>
    <t>0. 최근 통화목록 (수신, 발신) 있음 
1. 홈 진입</t>
  </si>
  <si>
    <t>0. 앱 홈 &gt; 부재중 전화 수신 
1. 디바이스 메시지 노출</t>
  </si>
  <si>
    <t>0. 앱 홈 &gt; 부재중 전화 수신 
1. 디바이스 메시지 화면</t>
  </si>
  <si>
    <t>1. 디바이스 메시지 확인 
- NUGU call 
부재중 전화가 왔어요. 
[지금 확인하기] 
누구콜 아이콘에 뱃지 표시</t>
  </si>
  <si>
    <t>0. 앱 홈 &gt; 부재중 전화 수신 
1. 디바이스 메시지 &gt; [지금 확인하기] 선택</t>
  </si>
  <si>
    <t>1. 최근 통화 Tab default 선택된 상태로 누구콜 홈 화면 노출 
2. 최근 통화 목록에 해당 부재중 전화 정보 노출</t>
  </si>
  <si>
    <t>1. 홈 화면 버튼 확인 
[&lt;] , NUGU call , 이용 가이드, 설정 
최근 통화, 연락처, T114 tab 노출</t>
  </si>
  <si>
    <t>1. 홈 화면 버튼 확인 
[&lt;] : 이전 페이지로 이동 (누구앱 홈 화면) 
서비스명 : NUGU call 
이용 가이드 : NUGU call 이용 가이드로 이동 
설정 : NUGU call 설정 페이지로 이동 
최근 통화 tab : 최근 통화 목록 노출 
연락처 tab : 연락처 리스트 노출 
T114 tab : 최근 찾아본 T114 목록 노출</t>
  </si>
  <si>
    <t>0. 부재중 전화 수신 
1. 홈 진입</t>
  </si>
  <si>
    <t>1. 홈 화면 최근 통화 tab에 뱃지 노출 
2. 최근 통화 tab 진입 후 다른 페이지, tab 이동 시 뱃지 사라짐</t>
  </si>
  <si>
    <t>1. 이용 가이드 화면 확인
똑똑한 전화 습관
NUGU call 이용 가이드
[X]
NUGU call, 활용하기, 유의사항 tab</t>
  </si>
  <si>
    <t>1. 설정 화면 확인
[&lt;] , 설정
프로필 기본 이미지(Default), 사진 아이콘
사용자 이름, 편집 아이콘
전화번호, 010-xxxx-xxxx, [변경]
수신 차단 연락처 번호 관리, [&gt;]
숨김 연락처 관리, [&gt;]
연락처 동기화, xx월 xx일 오전/오후 HH:mm, 새로고침 아이콘</t>
  </si>
  <si>
    <t>1. 설정 화면 버튼 동작 확인
[&lt;] : 이전 화면 이동 (누구콜 홈 화면 - 이전 선택 tab 유지 상태)
프로필 이미지, 사진 아이콘
- Android : 카메라, 갤러리, 기본 이미지 팝업 노출
- iOS : 카메라, 사진, 기본 이미지 액션 시트 노출
- 카메라, 갤러리(사진) 선택 시 권한에 따른 팝업 노출
사용자 이름, 편집 아이콘 : 프로필 등록 화면 노출
전화번호 [변경] : NUGU call 전화번호 인증 화면 노출
수신 차단 연락처 [&gt;] : 수신 차단 연락처 관리 화면 노출
숨김 연락처 관리 [&gt;] : 숨김 차단 연락처 관리 화면 노출
연락처 동기화, 새로고침 아이콘
- 연락처 권한 없을 경우 : 권한 팝업 노출
- 연락처 권한 있을 경우 : 현재 시각 정보로 업데이트되어 노출</t>
  </si>
  <si>
    <t>1. 최근 통화 tab 화면 
최근 통화 tab에 선택 표시 
최근 통화목록, 편집 아이콘, [편집] 
최근 통화목록 리스트</t>
  </si>
  <si>
    <t>1. 최근 통화 tab 화면 버튼 동작 
연락처 tab : 연락처 tab으로 이동 
T114 tab : T114 tab으로 이동 
[편집] 
- 최근 통화 목록 없을 경우 : [편집] 버튼 미노출 
- 최근 통화 목록 있을 경우 : [전체 삭제], [완료] 버튼으로 변경, 최근 통화 이력 왼쪽 앞에 [-] 아이콘 노출</t>
  </si>
  <si>
    <t>0. 최근 통화 이력 있음 
1. 최근 통화 tab 화면</t>
  </si>
  <si>
    <t>1. 최근 통화 tab 화면
[편집] 버튼 활성화
최근 통화 목록 노출
- 모든 통화 기록 노출
1) 최근 12개월 통화 기록
2) 처음 화면에 N개 로딩 후 스크롤 이동 시 추가 로딩</t>
  </si>
  <si>
    <t>0. 최근 통화 이력 있음 
1. 최근 통화 tab &gt; 통화 목록 화면</t>
  </si>
  <si>
    <t>1. 최근 통화 목록 화면 구성 확인
발/수신 디바이스/프로필 이미지, 디바이스 이름/사용자 명(실시간), 통화시간
착신/발신/부재중통화 구분하여 표시
NUGU끼리전화/일반통화 아이콘 표시</t>
  </si>
  <si>
    <t>0. 최근 통화 이력 있음 
1. 최근 통화 tab &gt; 통화 목록 화면 버튼 동작</t>
  </si>
  <si>
    <t>1. 통화 목록 화면 버튼 동작
개별 통화기록 : 상대방 연락처 상세화면 이동
NUGU끼리 통화 아이콘
- 마이크 사용권한 없을 경우 : 동의 팝업 노출
- 마이크 사용권한 있을 경우 : 해당 연락처로 전화 발신 연결
일반통화 아이콘 : 과금 안내 팝업 노출, 확인 시 일반 전화 발신 시도</t>
  </si>
  <si>
    <t>0. 최근 통화 이력 있음 
- 내 앱 &lt;&gt; 디바이스 간 통화 
1. 최근 통화 tab &gt; 통화 목록 화면 
2. 개별 통화 기록</t>
  </si>
  <si>
    <t>2. 내 앱 &lt; &gt; 디바이스 간 통화 화면
디바이스 이미지 및 디바이스 별명, 무료 전화 버튼 노출
발신 디바이스 이름, 수신 디바이스 이름 순으로 노출
동일한 발신-수신 디바이스는 하나로 노출
- 발신 디바이스, 수신 디바이스 (N)</t>
  </si>
  <si>
    <t>0. 최근 통화 이력 있음 
- 앱 &lt;&gt; 디바이스 간 통화 
1. 최근 통화 tab &gt; 통화 목록 화면 
2. 개별 통화 기록</t>
  </si>
  <si>
    <t>2. 앱 &lt; &gt; 디바이스 간 통화 화면
디바이스만 노출 (앱은 미노출)
디바이스 연결 해제된 경우 : 비활성화된 전화버튼 노출</t>
  </si>
  <si>
    <t>0. 최근 통화 이력 있음 
- 디바이스 &lt;&gt; 디바이스 간 통화 
1. 최근 통화 tab &gt; 통화 목록 화면 
2. 개별 통화 기록</t>
  </si>
  <si>
    <t>2. 디바이스 &lt; &gt; 디바이스 간 통화 화면
무료 전화 버튼 노출
통화기록 Tap시 수신 디바이스 상세 이동
통화버튼 Tap시 디바이스 리스트 노출
- 디바이스 리스트 선택 : 해당 디바이스로 전화
- 연결 해제된 디바이스 선택
1) action sheet 닫고 토스트 팝업 노출
2) '연결이 해제된 디바이스 입니다.'</t>
  </si>
  <si>
    <t>0. 최근 통화 이력 있음 
- 디바이스 &lt;&gt; 디바이스 간 통화 
1. 최근 통화 tab &gt; 통화 목록 화면 
2. 개별 통화 기록 &gt; action sheet</t>
  </si>
  <si>
    <t>2. 디바이스 &lt; &gt; 디바이스 간 통화 화면
action sheet
Android : 전화걸기 - 안방, 작은방, (알 수 없음)
iOS : 전화걸기 - 안방, 작은방, (알 수 없음) - 취소</t>
  </si>
  <si>
    <t>0. 최근 통화 이력 있음 
- 다른 사용자와의 통화 
1. 최근 통화 tab &gt; 통화 목록 화면 
2. 개별 통화 기록</t>
  </si>
  <si>
    <t>2. 다른 사용자와의 통화 화면 
다른 사용자이 프로필 이미지, 사용자명, 착/발신 시간, 통화 버튼 노출</t>
  </si>
  <si>
    <t>0. 최근 통화 이력 있음 
- 다른 사용자와의 통화 
1. 최근 통화 tab &gt; 통화 목록 화면 
2. 개별 통화 기록 &gt; 버튼 통작</t>
  </si>
  <si>
    <t>2. 다른 사용자와의 통화 화면 버튼 동작 확인 
프로필 이미지 + 사용자명 노출영역 Tap : 해당 연락처 상세로 이동</t>
  </si>
  <si>
    <t>0. 최근 통화 이력 있음 
- 다른 사용자와의 통화 
1. 최근 통화 tab &gt; 통화 목록 화면 
2. 개별 통화 기록 &gt; 시간 정보</t>
  </si>
  <si>
    <t>2. 착/발신 정보 노출 
- 오늘 : 오후/오전 N:NN (단 자리수 앞에 0 붙지 않음) 
- 어제 : 어제 
- 그이전 : YYYY.MM.DD N요일</t>
  </si>
  <si>
    <t>0. 최근 통화 이력 있음 
- 다른 사용자와의 통화 
1. 최근 통화 tab &gt; 통화 목록 화면 
2. 개별 통화 기록 &gt; 연속 통화</t>
  </si>
  <si>
    <t>2. 연속 통화 묶음 정보 노출
연달아 동일인에게 수/발신 한 경우
- 수/발신 도중 다른 사람 통화 기록 없음
- 이름(발신건수)로 노출
- 날짜 기준으로 나누어 표시
- 수/발신 표기는 마지막 통화 기준으로 표시
- 마지막 통화가 발신이면 '발신'으로 표시
- 마지막 통화가 수신이면 '수신'으로 표시</t>
  </si>
  <si>
    <t>0. 최근 통화 이력 있음 
- T114 통화 
1. 최근 통화 tab &gt; 통화 목록 화면 
2. 개별 통화 기록</t>
  </si>
  <si>
    <t>0. 최근 통화 이력 있음 
1. 최근 통화 tab &gt; 편집 버튼</t>
  </si>
  <si>
    <t>1. 편집 버튼 화면 확인 
[편집] 버튼이 [완료] 버튼으로 변경 
[전체 삭제] 버튼 노출 
통화 목록 왼쪽에 [-] 삭제 버튼 노출 
통화 목록 오른쪽 통화버튼 아이콘 미노출</t>
  </si>
  <si>
    <t>0. 최근 통화 이력 있음 
1. 최근 통화 tab &gt; 편집 버튼 
2. 완료 버튼 동작</t>
  </si>
  <si>
    <t>2. 편집 버튼 동작 확인 
[완료] : 편집 모드 완료 후 기본 화면으로 복귀 (통화 목록)</t>
  </si>
  <si>
    <t>0. 최근 통화 이력 있음 
1. 최근 통화 tab &gt; 편집 버튼 
2. 전체 삭제 버튼 동작</t>
  </si>
  <si>
    <t>2. 전체 삭제 버튼 동작 확인
[전체삭제] : 통화 목록 전체 삭제 팝업 노출
- 모든 통화목록을 삭제하시겠습니까? [취소],[삭제] 
- [취소] : 팝업 사라지고, 편집 모드 화면 유지
- [삭제] : 전체 통화 목록 삭제, '최근 통화 목록이 없습니다. NUGU call로 통화해보세요.' 문구 노출, [편집] 버튼 미노출</t>
  </si>
  <si>
    <t>0. 최근 통화 이력 있음 
1. 최근 통화 tab &gt; 편집 버튼 
2. - 삭제 버튼 동작</t>
  </si>
  <si>
    <t>2. - 삭제 버튼 동작 확인
해당 통화 목록 개별 삭제 버튼이 오른쪽에 노출
통화 버튼 아이콘 미노출
[삭제] : 통화 목록 개별 삭제, 그 외 통화 목록 유지
* iOS: 길게 스와이프 시 삭제 가능 확인
* Android: 길게 스와이프 시 삭제 불가 확인</t>
  </si>
  <si>
    <t>0. NUGU call+ 사용자 
1. 연락처 tab &gt; 화면 구성</t>
  </si>
  <si>
    <t>1. 연락처 tab 화면 
연락처 tab에 선택 표시 
연락처 검색 입력란 
[체크박스], NUGU call을 이용중인 친구, NUGU 아이콘 
내 디바이스 
연락처</t>
  </si>
  <si>
    <t>0. NUGU call+ 사용자 
1. 연락처 tab &gt; NUGU call을 이용중인 친구</t>
  </si>
  <si>
    <t>1. NUGU call을 이용중인 친구 
체크박스 체크 : 내 디바이스 리스트와 NUGU call 활성화된 사용자만 리스트 노출 
체크박스 미체크 : 내 디바이스 리스트와 전체 연락처 리스트 노출</t>
  </si>
  <si>
    <t>0. NUGU call 사용자 
1. 연락처 tab &gt; 화면 구성</t>
  </si>
  <si>
    <t>1. 연락처 tab 화면 
연락처 tab에 선택 표시 
연락처 검색 입력란, [+초대] 버튼 
내 디바이스 
연락처 
초대중인 친구</t>
  </si>
  <si>
    <t>1. 연락처 tab &gt; 화면 구성 
2. 화면 스크롤 동작</t>
  </si>
  <si>
    <t>0. NUGU call+ 사용자 
1. 연락처 tab 
2. 연락처 검색 
3. 입력란 선택</t>
  </si>
  <si>
    <t>2. 연락처 검색 입력란 
이름/초성/전화번호 검색 (가이드 문구), 검색 돋보기 아이콘 
3. 입력란 포커스되고 키패드 노출</t>
  </si>
  <si>
    <t>0. NUGU call 사용자 
1. 연락처 tab 
2. 연락처 검색 
3. 입력란 선택</t>
  </si>
  <si>
    <t>2. 연락처 검색 입력란 
이름/초성/전화번호 검색 (가이드 문구), 검색 돋보기 아이콘 [+초대] 버튼 
3. 입력란 포커스되고 키패드 노출</t>
  </si>
  <si>
    <t>0. NUGU call 사용자 
1. 연락처 tab 
2. 연락처 [+초대]</t>
  </si>
  <si>
    <t>2. [+초대] 버튼 동작 
연락처 접근 권한 없을 경우: 권한 요청 팝업 노출 
연락처 접근 권한 있을 경우: 연락처 추가 페이지로 이동</t>
  </si>
  <si>
    <t>1. 연락처 tab &gt; 화면 구성 
2. 내 디바이스 정보</t>
  </si>
  <si>
    <t>2. 내 디바이스 정보 화면 
인덱스에서 별도 그룹(별아이콘) 으로 표기 
- 선택 : 해당 디바이스 상세화면으로 이동 
누구 앱과 활성화 시 연결되어 있는 누구 디바이스 리스트 노출 
NUGU 앱이 최우선으로 노출 
연결되어 있는 활성화 디바이스는 최신 등록 순으로 정렬 노출 
디바이스 이름은 모델명(누구 스피커, 누구미니, 누구캔들, 비티비)를 디폴트로 노출 
동일한 모델의 디바이스가 2대 이상 있는 경우 모델명+넘버링으로 노출 
활성화 이후 새로운 디바이스를 추가할 경우 내 디바이스 목록에 자동노출 
앱/디바이스 이름 변경 필요시, 디바이스 이미지 dimmed 상태/ ! 아이콘 표시 
수신 거부 상태와 상관 없이 모든 디바이스 리스트를 노출</t>
  </si>
  <si>
    <t>1. 연락처 tab &gt; 화면 구성 
2. 내 디바이스 정보 &gt; NUGU 앱</t>
  </si>
  <si>
    <t>2. 내 디바이스 &gt; NUGU 앱 정보 
누구 앱 아이콘, 앱 프로필이름, NUGU앱</t>
  </si>
  <si>
    <t>1. 연락처 tab &gt; 화면 구성 
2. 내 디바이스 정보 &gt; 디바이스</t>
  </si>
  <si>
    <t>2. 내 디바이스 &gt; 디바이스 정보 
디바이스 이미지, 디바이스 이름(콜네임)</t>
  </si>
  <si>
    <t>1. 연락처 tab &gt; 화면 구성 
2. 내 디바이스 정보 &gt; 방해 금지 디바이스</t>
  </si>
  <si>
    <t>2. 내 디바이스 &gt; 방해 금지 디바이스 정보 
디바이스 아이콘에 방해금지 아이콘 포함 노출 
콜 수신 시 수신OFF</t>
  </si>
  <si>
    <t>1. 연락처 tab &gt; 화면 구성 
2. 연락처 정보</t>
  </si>
  <si>
    <t>2. 연락처 리스트 정보 
리스트는 한글 &gt; 영문 &gt; 숫자 순으로 노출 (오름차순) 
개별 연락처 선택 시 연락처 상세화면으로 이동 
NUGU call + 사용자 
- 단말의 모든 연락처가 동기화 되어 노출 
- NUGU call 가입한 연락처는 별도 아이콘 구분하여 표시 
NUGU call 사용자 
- 단말의 연락처 중 NUGU call 가입한 연락처만 노출</t>
  </si>
  <si>
    <t>1. NUGU call 가입한 연락처 정보 
- 프로필 이미지, 이름, 누구콜 아이콘 
- 연락처의 대표번호가 NUGU call 이용중일 경우 아이콘 노출됨</t>
  </si>
  <si>
    <t>1. NUGU call 미가입한 연락처 정보 
프로필 이미지, 이름 
NUGU call 사용자에게는 해당 연락처 미노출</t>
  </si>
  <si>
    <t>1. NUGU call 초대하고 추가한 친구 
초대한 친구가 NUGU call을 활성화한 경우 
- 이전 NUGU call 진입 시점과 비교하여 NUGU call을 새로 활성화한 친구가 있을 경우(활성화 Push메시지 수신시) 별도 표시 (표시 방법은 GUI에 따름) 
: 상대방 페이지 진입 시 해당 표시 삭제/확인하지 않을 경우 활성화시점 +7일간 표시 노출 후 사라짐.</t>
  </si>
  <si>
    <t>1. 이미 등록된 이름과 중복되거나, 유효하지 않은 경우 변경 안내 문구가 노출됨 
- 국제전화번호, 유료 전화번호, 콜렉트콜, 긴급전화 등 발신 불가 번호인 경우 
:상세 정책 : https://tde.sktelecom.com/wiki/pages/viewpage.action? 
pageId=231497211</t>
  </si>
  <si>
    <t>초대중인 친구 
(NUGU call+)</t>
  </si>
  <si>
    <t>수신 차단한 연락처 
존재</t>
  </si>
  <si>
    <t>2-1. 검색화면으로 이동 확인 
2-2. keypad 노출된 상태, 검색 영역 활성화 상태로 진입 
: 이름/초성/전화번호 검색이 가능하며, 가이드 문구 “이름/초성/전화번호 검색” 노출 
: keypad의 enter는 검색 버튼으로 노출되며 검색버튼 tap 시 키패드 닫힘</t>
  </si>
  <si>
    <t>1. 연락처 tab &gt; 검색영역 tap 
2. 임의의 이름 입력</t>
  </si>
  <si>
    <t>2-1. 입력된 검색어가 있는 경우 검색창 우측에 (x)버튼 노출되며 tap시 입력된 검색 어 삭제됨. 
- 주소록에 있는 연락처 중 입력한 값을 포함한 연락처를 filtering하여 노출 확인 
: 별도의 색인은 없고, 가나다/ABC순으로 노출</t>
  </si>
  <si>
    <t>1. 연락처 tab &gt; 검색영역 tap 
2. 전화번호 입력</t>
  </si>
  <si>
    <t>2. 전화 번호로 검색한 경우, 연락처에 포함된 해당 전화번호를 함께 노출 
: 대표번호로 설정한 번호에 한하여 검색결과 노출함</t>
  </si>
  <si>
    <t>1. 연락처 tab &gt; 검색영역 tap 
2. 전화번호 입력 &gt; 검색결과 tap</t>
  </si>
  <si>
    <t>1. 연락처 tab &gt; 검색영역 tap 
2. 임의의 검색어 입력</t>
  </si>
  <si>
    <t>2-1. 검색 결과 영역에 안내문구 노출 확인 
- 검색결과가 없을 경우 '검색결과가 없습니다.안내문구 노출</t>
  </si>
  <si>
    <t>1. 연락처 &gt; NUGU call 초대하기 진입 
2. 연락처 검색영역 확인</t>
  </si>
  <si>
    <t>2-1. 이름/초성/전화번호 검색이 가능하며, 
가이드 문구 “이름/초성/전화번호 검색” 노출 
- 세부 내용은 다음페이지 참조 
- 1-1. 검색 영역 tap 시 
: keypad 노출 후, 검색 영역 활성화. 주소록 list는 유지 
: 입력 필드 우측에 취소/지우기(X) 버튼 노출 
: keypad의 enter는 검색 버튼으로 노출</t>
  </si>
  <si>
    <t>1. 연락처 &gt; NUGU call 초대하기 진입 
2. 단말 연락처 리스트 확인</t>
  </si>
  <si>
    <t>2-1.단말 연락처에 저장된 연락처 리스트 노출 
: 해당연락처에 NUGU call 활성화된 전화번호가 없는 경우 초대 버튼을 노출 
: 초대메시지를 한번이라도 보낸 연락처는 초대중으로 노출 
: 이미 NUGU call 활성화 된 전화번호가 포함된 연락처는 별도 표시하고, 초대버 튼 미노출</t>
  </si>
  <si>
    <t>0. 번호 1개인 연락처 
1. 연락처 &gt; NUGU call 초대하기 진입 
2. 초대하기 tap 
3. 버튼 동작</t>
  </si>
  <si>
    <t>2. OS 별 확인 
Android : 번호 1개 팝업에서 
- [NUGU call 초대하기] : 선택한 번호로 다이나믹 링크 포함한 초대 메시지 발송 화면 노출 
- back 또는 팝업 외 영역 : 팝업 사라지고 초대 메시지 미발송 
iOS : 번호 1개 Action sheet에서 
- [휴대전화 010-1234-1234] : 선택한 번호로 다이나믹 링크 포함한 초대 메시지 발송 화면 노출 
- [취소] : Action sheet 사라지고 초대 메시지 미발송</t>
  </si>
  <si>
    <t>0. 번호 2개 이상인 연락처 
1. 연락처 &gt; NUGU call 초대하기 진입 
2. 초대하기 tap</t>
  </si>
  <si>
    <t>2. 단말에 저장된 초대 가능한 전화번호 리스트 노출 (OS 별 상이) 
Android : 번호 2개 이상 팝업 노출 
- 이름 
- [라디오 버튼 선택 Default - 대표번호] 휴대전화 010-1234-1234 
- [라디오 버튼 미선택] 휴대전화 010-1234-5678 
- NUGU call 초대하기 
iOS : 번호 2개 이상 Action sheet 노출 
- NUGU call 초대하기 
- 휴대전화 010-1234-1234 
- 휴대전화 010-1234-5678 
- 취소</t>
  </si>
  <si>
    <t>0. 번호 2개 이상인 연락처 
1. 연락처 &gt; NUGU call 초대하기 진입 
2. 초대하기 tap 
3. 버튼 동작</t>
  </si>
  <si>
    <t>2. OS 별 확인 
Android : 번호 2개 이상 팝업에서 
- [라디오 버튼] : 선택한 휴대전화 연락처 선택, 선택해제 
- [NUGU call 초대하기] : 선택한 번호로 다이나믹 링크 포함한 초대 메시지 발송 화면 노출 
- back 또는 팝업 외 영역 : 팝업 사라지고 초대 메시지 미발송 
iOS : 번호 2개 이상 Action sheet에서 
- [휴대전화 010-1234-xxxx] : 선택한 번호로 다이나믹 링크 포함한 초대 메시지 발송 화면 노출 
- [취소] : Action sheet 사라지고 초대 메시지 미발송</t>
  </si>
  <si>
    <t>0. NUGU call 미사용자 
1. 초대 메시지 수신 
2. 다이나믹 링크 선택 
3. NUGU App 설치 상태</t>
  </si>
  <si>
    <t>3. NUGU App 실행되어 NUGU call MDN 인증화면 이동 
(NUGU call 활성화 프로세스 진행)</t>
  </si>
  <si>
    <t>0. NUGU call 미사용자 
1. 초대 메시지 수신 
2. 다이나믹 링크 선택 
3. NUGU App 미설치 상태</t>
  </si>
  <si>
    <t>초대하기 
(Android)</t>
  </si>
  <si>
    <t>NUGU call 사용자 
일 최대 초대 가능 횟수를 초과한경우</t>
  </si>
  <si>
    <t>1. 연락처 &gt; NUGU call 초대하기 진입 
2. 초대하기 tap</t>
  </si>
  <si>
    <t>2. 팝업 노출 확인 
NUGU call 초대는 1일 100회까지 가능합니다. 내일 다시 시도해주세요. [확인]</t>
  </si>
  <si>
    <t>초대하기 
(iOS)</t>
  </si>
  <si>
    <t>1. 연락처 &gt; NUGU call 초대하기 진입 
2. 초대선택 
3. NUGU call 초대하기 or 전화번호 선택</t>
  </si>
  <si>
    <t>2. 팝업 노출 확인 
NUGU call 초대는 1일 100회까지 가능 
합니다. 내일 다시 시도해주세요</t>
  </si>
  <si>
    <t>1. NUGU Call+ &gt; 최근 통화목록/연락처 
2. NUGU 앱 선택</t>
  </si>
  <si>
    <t>3. NUGU 앱 정보 확인 
앱 아이콘 
앱 이름 
NUGU 앱</t>
  </si>
  <si>
    <t>1. NUGU Call+ &gt; 최근 통화목록/연락처 
2. NUGU 앱 선택 
3. NUGU 앱 이름 수정버튼 선택</t>
  </si>
  <si>
    <t>1. NUGU Call+ &gt; 최근 통화목록/연락처 
2. NUGU 앱 선택 &gt; 이름 수정버튼 선택 
3. 앱 이름 선택 &gt; 한글, 영문, 숫자 입력</t>
  </si>
  <si>
    <t>1. NUGU Call+ &gt; 최근 통화목록/연락처 
2. NUGU 앱 선택 &gt; 이름 수정버튼 선택 
3. 앱 이름 선택 &gt; 이름 입력</t>
  </si>
  <si>
    <t>3. [확인] 버튼 활성화 됨 
- 실시간 체크 후 유효한 이름일 경우 [확인] 버튼 활성화 확인 
- 변경 사항 없을 경우 해당 버튼 비활성화</t>
  </si>
  <si>
    <t>1. NUGU Call+ &gt; 최근 통화목록/연락처 
2. NUGU 앱 선택 &gt; 이름 수정버튼 선택 
3. 앱 이름 선택 &gt; 이름 입력 
4. [확인] 선택</t>
  </si>
  <si>
    <t>4. 설정한 이름 저장되며, NUGU Call 홈 화면으로 이동 
4. 설정한 이름 저장되며, 누구 앱 상세 화면으로 이동</t>
  </si>
  <si>
    <t>1. NUGU Call+ &gt; 최근 통화목록/연락처 
2. 디바이스 선택</t>
  </si>
  <si>
    <t>3. 디바이스 정보 확인 
디바이스 이미지 
디바이스 이름 
디바이스 시리얼 번호</t>
  </si>
  <si>
    <t>1. NUGU Call+ &gt; 최근 통화목록/연락처 
2. 디바이스 선택 &gt; [NUGU끼리 통화] 버튼 선택</t>
  </si>
  <si>
    <t>2. 방해금지 설정 영역 노출 
- Defaul : off 설정 확인</t>
  </si>
  <si>
    <t>1. NUGU Call+ &gt; 최근 통화목록/연락처 
2. 디바이스 선택 &gt; 방해금지 설정 ON</t>
  </si>
  <si>
    <t>2. 방해금지 설정 ON 동작 확인 
- 내 디바이스간 통화 정상 동작 확인 
- NUGU Call 수신되지 않음 확인</t>
  </si>
  <si>
    <t>1. NUGU Call+ &gt; 최근 통화목록/연락처 
2. 디바이스 선택 &gt; 방해금지 설정 OFF</t>
  </si>
  <si>
    <t>1. NUGU Call+ &gt; 최근 통화목록/연락처 
2. 디바이스 선택 &gt; 안내 위치 설정</t>
  </si>
  <si>
    <t>2. 안내 위치 설정 영역 노출 
서울특별시 중구 태평로 1가 
- 'T114 음성검색 등 NUGU 서비스 이용 시 사용됩니다.' 문구 노출</t>
  </si>
  <si>
    <t>1. NUGU Call+ &gt; 최근 통화목록/연락처 
2. 디바이스 선택 &gt; 안내 위치 설정 
3. [나침반] 선택</t>
  </si>
  <si>
    <t xml:space="preserve">0. 통화 내역 존재함 
1. NUGU Call+ &gt; 최근 통화목록/연락처 
2. 디바이스 선택 
</t>
  </si>
  <si>
    <t>2. 통화 내역 노출 
- 디바이스 기준으로 착/발신 통화 내역 노출 
- 통화 구분(착신/발신/부재중/발신 연결 안 됨) | 통화상대 | 날짜 | 통화한 시간 
- 날짜 
: 오늘일 경우 오전/오후 HH:MM 표시 
: 어제일 경우 텍스트로 ‘어제’ 표시 
: 3일이 경과한 날짜는 YYYY.MM.DD 요일 표시 
- 통화한 시간 
: 1분 이하 : 00초 
: 1시간 이하 : 00분 또는 00분 00초 
: 1시간 이상 : 00시 00분 00초 
: 발신 연결 안 된 통화는 통화 시간을 ‘발신 연결 안됨’ 텍스트로 표시</t>
  </si>
  <si>
    <t xml:space="preserve">0. 통화 내역 존재함 
1. NUGU Call+ &gt; 최근 통화목록/연락처 
2. NUGU 앱 선택 
</t>
  </si>
  <si>
    <t>1. NUGU Call+ &gt; 최근 통화목록/연락처 
2. 디바이스 선택 &gt; 이름 수정버튼 선택</t>
  </si>
  <si>
    <t>1. NUGU Call+ &gt; 최근 통화목록/연락처 
2. 디바이스 선택 &gt; 이름 수정버튼 선택 
3. 디바이스 이름 설정 화면</t>
  </si>
  <si>
    <t>3. 디바이스 정보 확인 
디바이스 이미지 / 디바이스 별명 / 디바이스 시리얼 번호</t>
  </si>
  <si>
    <t>1. NUGU Call+ &gt; 최근 통화목록/연락처 
2. 디바이스 선택 &gt; 이름 수정버튼 선택 
3. 디바이스 선택 &gt; 한글, 영문, 숫자 입력</t>
  </si>
  <si>
    <t>1. NUGU Call+ &gt; 최근 통화목록/연락처 
2. 디바이스 선택 &gt; 이름 수정버튼 선택 
3. 디바이스 선택 &gt; 이름 입력</t>
  </si>
  <si>
    <t>1. NUGU Call+ &gt; 최근 통화목록/연락처 
2. 디바이스 선택 &gt; 이름 수정버튼 선택 
3. 디바이스 이름 선택 &gt; 이름 입력 
4. [확인] 선택</t>
  </si>
  <si>
    <t>4. 설정한 이름 저장되며, 설정 페이지로 복귀 
4. 설정한 이름 저장되며, 디바이스 상세 페이지로 복귀</t>
  </si>
  <si>
    <t>0. 디바이스 전원 OFF 상태 
1. NUGU Call+ &gt; 최근 통화목록/연락처</t>
  </si>
  <si>
    <t>2. 하기 확인 
- 해당 디바이스 dim 처리 &amp; ! 표시 
- 에러 메시지("전원 혹은 네트워크 상태를 확인해주세요") 
노출 
- 디바이스 상세페이지 진입 불가</t>
  </si>
  <si>
    <t>1. NUGU Call+ &gt; 최근 통화목록/연락처 &gt; NUGU Call+ 사용자 연락처 
2. 더보기(:) 선택 &gt; 수신차단 선택</t>
  </si>
  <si>
    <t>2. 수신차단 팝업 노출 
- "수신 차단 시 NUGU로 걸려오는 전화를 받을 수 없습니다. 차단하시겠습니까" 
차단 여부는 상대방이 알 수 없습니다. 
[취소] / [차단]</t>
  </si>
  <si>
    <t>1. NUGU Call+ &gt; 최근 통화목록/연락처 &gt; NUGU Call+ 사용자 연락처 
2. 더보기(:) 선택 &gt; 수신차단 선택 
3. [차단] 선택</t>
  </si>
  <si>
    <t>3. 토스트 팝업 노출 
"NUGU call 수신을 차단하였습니다."</t>
  </si>
  <si>
    <t>1. NUGU Call+ &gt; 최근 통화목록/연락처 &gt; NUGU Call+ 사용자 연락 처 
2. 더보기(:) 선택 &gt; 수신차단 해제 선택</t>
  </si>
  <si>
    <t>2. 토스트 팝업 노출 
"차단 해제되었습니다."</t>
  </si>
  <si>
    <t>1. NUGU Call+ &gt; 최근 통화목록/연락처 &gt; NUGU Call+ 사용자 연락처 
2. 더보기(:) 선택 &gt; 연락처 숨김 선택</t>
  </si>
  <si>
    <t>2. 연락처 숨김 팝업 노출 
- "연락처 숨김 시 목록에서 삭제되고 전화 발신 대상에서 제외됩니다. 숨김하시겠습니까?" 
설정 &gt; 숨김친구 관리에서 확인 가능합니다. 
[취소] / [숨김]</t>
  </si>
  <si>
    <t>1. NUGU Call+ &gt; 최근 통화목록/연락처 &gt; NUGU Call+ 사용자 연락처 
2. 더보기(:) 선택 &gt; 연락처 숨김 선택 
3. [숨김] 선택</t>
  </si>
  <si>
    <t>3. 토스트 팝업 노출 
"숨김 처리 되었습니다."</t>
  </si>
  <si>
    <t>1. NUGU Call+ &gt; 최근 통화목록/연락처 &gt; NUGU Call+ 사용자 연락처 
2. 더보기(:) 선택 &gt; 연락처 숨김 선택 
3. [숨김] 선택 &gt; 연락처 상세 확인</t>
  </si>
  <si>
    <t>1. NUGU Call+ &gt; 최근 통화목록/연락처 &gt; NUGU Call+ 사용자 연락 처 
2. 더보기(:) 선택 &gt; [연락처 숨김] 선택 
3. [숨김 해제] 선택</t>
  </si>
  <si>
    <t>3. 토스트 팝업 노출 
"숨김 해제되었습니다."</t>
  </si>
  <si>
    <t>1. NUGU Call+ &gt; 최근 통화목록/연락처 &gt; NUGU Call+ 사용자 연락처 
2. 연락처 정보 영역 확인</t>
  </si>
  <si>
    <t>2. 친구 이름, 대표 번호 노출 
- default: 단말 주소록에 저장된 이름 노출 
- 연락처 최상단에 저장한 전화번호를 대표번호로 지정, 편집화면에서 변경 가능. 
- 대표번호가 NUGU call 가입된 번호일 경우 아이콘 노출 
- [&gt;] 버튼 선택 시 연락처 수정페이지로 이동</t>
  </si>
  <si>
    <t>0. 연락처에 동일한 이름 있는 상태 
- 대소문자 동일, 띄어쓰기, 발음 동일 
1. NUGU Call+ &gt; 최근 통화목록/연락처 &gt; NUGU Call+ 사용자 연락처 
2. 연락처 정보 영역 확인</t>
  </si>
  <si>
    <t>2. 통화 버튼 비활성화 되고 case에 따라 아래 문구 노출 
“NUGU call 연락처에 동일한 이름이 있습니다.” 
“NUGU call 연락처에 발음이 유사한 이름이 있습니다.” 
- 연락처가 50개 미만일 경우 유사 연락처 체크함 
1) 동명이인 
2) 동형이인 
3) 발음 가능한 단어가 한글자도 없는 경우 
4) 특수문자/이모지로만 이루어진 이름 
- 셋톱에서는 발신불가번호로 표시 
“이름을 변경해주세요.”</t>
  </si>
  <si>
    <t>1. NUGU Call+ &gt; 최근 통화목록/연락처 &gt; NUGU Call+ 사용자 연락처 
2. [NUGU끼리 통화] 버튼 선택</t>
  </si>
  <si>
    <t>1. NUGU Call+ &gt; 최근 통화목록/연락처 &gt; NUGU Call+ 사용자 연락처 
2. [일반전화] 버튼 선택</t>
  </si>
  <si>
    <t>2. 과금 안내 팝업 노출됨 
- p. 165 일반 전화로 연결 시, 
통화료가 부과될 수 있습니다. 
계속하시겠습니까?</t>
  </si>
  <si>
    <t>2. OEM 다이얼러 연결안내 시스템 팝업 노출됨 
- p. 165 연락처 노출</t>
  </si>
  <si>
    <t>1. NUGU Call+ &gt; 최근 통화목록/연락처 &gt; NUGU Call+ 사용자 연락처 
2. [일반전화] 버튼 선택 &gt; 팝업 노출 
3. [확인] 선택</t>
  </si>
  <si>
    <t>1. NUGU Call+ &gt; 최근 통화목록/연락처 &gt; NUGU Call+ 사용자 연락처 
2. 연락처 정보 영역 선택 
3. 연락처 정보 수정 페이지 &gt; 이름 입력</t>
  </si>
  <si>
    <t>3. 정상입력 확인 
- default: 단말의 주소록에 저장된 이름 노출</t>
  </si>
  <si>
    <t>1. NUGU Call+ &gt; 최근 통화목록/연락처 &gt; NUGU Call+ 사용자 연락처 
2. 연락처 정보 영역 선택 
3. 연락처 정보 수정 페이지 &gt; 대표번호 설정</t>
  </si>
  <si>
    <t>3. 단말 주소록의 index와 전화번호 노출 
- 휴대폰, 집, 회사가 아닌 index는 '기타'로 노출 
- NUGU Call 활성화된 전화번호 아이콘 표시 
- 라디오 버튼 선택 시 대표번호 변경 가능</t>
  </si>
  <si>
    <t>1. NUGU Call+ &gt; 최근 통화목록/연락처 &gt; NUGU Call+ 사용자 연락처 
2. 연락처 정보 영역 선택 
3. 연락처 정보 수정 페이지 
4. 이름 또는 대표번호 변경</t>
  </si>
  <si>
    <t>4. [저장] 버튼 활성화 됨 
- 실시간 체크 후 유효한 이름일 경우 [저장] 버튼 활성화 확인 
- 변경 사항 없을 경우 해당 버튼 비활성화</t>
  </si>
  <si>
    <t>1. NUGU Call+ &gt; 최근 통화목록/연락처 &gt; NUGU Call+ 사용자 연락처 
2. 연락처 정보 영역 [&gt;] 버튼 선택 
3. 연락처 정보 수정 페이지 
4. 이름 또는 대표번호 변경 &gt; [저장]</t>
  </si>
  <si>
    <t>1. NUGU Call+ &gt; 최근 통화목록/연락처 
2. NUGU 미가입자/미사용자 연락처 선택</t>
  </si>
  <si>
    <t>1. NUGU Call+ &gt; 최근 통화목록/연락처 
2. NUGU 미가입자/미사용자 연락처 선택 
3. 화면 구성 확인</t>
  </si>
  <si>
    <t>3-1. 이전 버튼 | 더보기 버튼 노출 확인 
3-2. 연락처 정보 
- 친구 이름, 대표 번호 노출 확인 
: default 이름은 단말의 주소록에 저장된 이름 
: 연락처 최상단에 저장한 전화번호를 대표번호로 지정하며, 편집화면 진입하여 변경 가능 확인 
3-3. Tap 시 정보수정 화면으로 이동 확인 
3-4. NUGU call 초대, 일반통화 버튼 노출 확인</t>
  </si>
  <si>
    <t>1. NUGU Call+ &gt; 최근 통화목록/연락처 
2. NUGU 미가입자/미사용자 연락처 선택 
3. 통화 내역 확인</t>
  </si>
  <si>
    <t>3-1. 통화 내역 노출 확인 
- 연락처 기준으로 착/발신 통화 내역 노출 
- 날짜 | 시간 | 통화 구분(착신/발신/부재중) | 통화시간</t>
  </si>
  <si>
    <t>1. NUGU Call+ &gt; 최근 통화목록/연락처 
2. NUGU 미가입자/미사용자 연락처 선택 
3. [NUGU Call 초대] 버튼 선택</t>
  </si>
  <si>
    <t>3. "NUGU 서비스에 친구를 초대하고 무료로 통화해 보세요." 
[다음에 할게요] / [친구 초대하기] 팝업 노출</t>
  </si>
  <si>
    <t>1. NUGU Call+ &gt; 최근 통화목록/연락처 
2. NUGU 미가입자/미사용자 연락처 선택 
3. [24시간 전 NUGU Call 초대] 버튼 영역 확인</t>
  </si>
  <si>
    <t>3. [NUGU Call 초대 중] 버튼 노출 
- 24시간 내 재초대 불가 확인</t>
  </si>
  <si>
    <t>1. NUGU Call+ &gt; 최근 통화목록/연락처 
2. NUGU 미가입자/미사용자 연락처 선택 
3. [24시간 후 NUGU Call 초대] 버튼 영역 확인</t>
  </si>
  <si>
    <t>1. NUGU Call+ &gt; 최근 통화목록/연락처 
2. NUGU 미가입자/미사용자 연락처 선택 
3. NUGU Call 초대 선택</t>
  </si>
  <si>
    <t>3. "NUGU Call 초대는 1일 100회까지 가능합니다. 내일 다시 시도해주세요." 
[확인] 팝업 노출</t>
  </si>
  <si>
    <t>1. NUGU Call+ &gt; 최근 통화목록/연락처 
2. NUGU 미가입자/미사용자 연락처 선택 
3. [친구 초대하기] 선택</t>
  </si>
  <si>
    <t>NUGU 미가입자/미사용자 초대 상태 
NUGU app 미설치</t>
  </si>
  <si>
    <t>1-1. Android : 구글 Play &gt; NUGU app 페이지 이동 확인 
1-2. iOS : APP store &gt; NUGU app 페이지 이동 확인</t>
  </si>
  <si>
    <t>NUGU 미가입자/미사용자 초대 상태 
NUGU app 설치</t>
  </si>
  <si>
    <t>1-1. Android : NUGU call 활성화 페이지 이동 확인 
1-2. iOS : NUGU call 활성화 페이지 이동 확인 
(NUGU App 홈 화면으로 이동 확인)</t>
  </si>
  <si>
    <t>NUGU call 사용자 
수신차단한 연락처</t>
  </si>
  <si>
    <t>1. NUGU call+ &gt; 최근 통화목록/연락처 
2. 수신차단 연락처 선택 
3. 더보기 버튼 tap</t>
  </si>
  <si>
    <t>3-1. 수신차단 해제, 연락처 숨김 메뉴 노출 확인 
3-2. 연락처의 대표번호가 NUGU콜 활성화된 경우에만 노출 확인 
3-3. 연락처의 대표번호가 NUGU콜 비활성화된 경우 미노출 확인</t>
  </si>
  <si>
    <t>1. NUGU call+ &gt; 최근 통화목록/연락처 
2. 수신차단 연락처 선택 
3. 더보기 버튼 tap &gt; 수신차단 해제 선택</t>
  </si>
  <si>
    <t>1. NUGU call+ &gt; 최근 통화목록/연락처 
2. 수신차단 연락처 선택 
3. 더보기 버튼 tap &gt; 연락처 숨김 선택</t>
  </si>
  <si>
    <t>3. 팝업 노출 확인 
연락처 숨김 시 목록에서 삭제되고 전화 발신 
대상에서 제외됩니다. 숨김하시겠습니까? 
설정 &gt; 숨김친구 관리에서 확인 가능합니다. 
[취소] [숨김]</t>
  </si>
  <si>
    <t>1. NUGU call+ &gt; 최근 통화목록/연락처 
2. 수신차단 연락처 선택 
3. 더보기 버튼 tap &gt; 연락처 숨김 선택 
4. [취소] 선택</t>
  </si>
  <si>
    <t>1. NUGU call+ &gt; 최근 통화목록/연락처 
2. 수신차단 연락처 선택 
3. 더보기 버튼 tap &gt; 연락처 숨김 선택 
4. [숨김] 선택</t>
  </si>
  <si>
    <t>4-1. 숨김 처리 되었습니다.” 토스트팝업 노출 확인 
4-2. 해당 연락처 list에 미노출 
(NUGU call 설정 &gt; 숨김 연락처 관리에서 노출 확인)</t>
  </si>
  <si>
    <t>1. NUGU call+ &gt; 최근 통화목록 
2. 숨김차단한 사용자 선택 
3. 더보기 버튼 tap</t>
  </si>
  <si>
    <t>1. NUGU call+ &gt; 최근 통화목록 
2. 숨김차단한 사용자 선택 
3. 더보기 버튼 tap &gt; 숨김해제 선택</t>
  </si>
  <si>
    <t>1. NUGU call+ &gt; 최근 통화목록 
2. 숨김차단한 사용자 선택 
3. 더보기 버튼 tap &gt; 수신차단 선택</t>
  </si>
  <si>
    <t>3. 팝업 노출되며 차단 시 “NUGU call 수신을 차단하였 
습니다.” 토스트 노출 확인</t>
  </si>
  <si>
    <t>1. NUGU call+ &gt; 최근 통화목록 
2. 숨김차단한 사용자 선택 
3. 전화버튼 확인</t>
  </si>
  <si>
    <t>1. NUGU Call+ Home &gt; 최근 통화 목록 
2. 연락처에 없는 번호 상세 진입 
3. 더보기(:) 선택</t>
  </si>
  <si>
    <t>1. NUGU Call+ Home &gt; 최근 통화 목록 
2. 연락처에 없는 번호 상세 진입 
3. 더보기(:) 선택 &gt; 수신차단 선택</t>
  </si>
  <si>
    <t>3. 2. 수신차단 팝업 노출 
"수신 차단 시 NUGU로 걸려오는 전화를 받을 수 없습니다. 차단하시겠습니까 
차단 여부는 상대방이 알 수 없습니다. " 
[취소]/[차단]</t>
  </si>
  <si>
    <t>1. NUGU Call+ Home &gt; 최근 통화 목록 
2. 연락처에 없는 번호 상세 진입 
3. 더보기(:) 선택 &gt; 수신차단 선택 
4. [차단] 선택</t>
  </si>
  <si>
    <t>1. NUGU Call+ Home &gt; 타 사용자와 통화 
2. 해당 사용자 NUGU Call 탈퇴 
3. 최근 통화 목록 
4. 번호 상세 진입</t>
  </si>
  <si>
    <t>3. 프로필 이름 정보를 불러올 수 없는 경우 
- '알 수 없음' 으로 노출 
4. NUGU call 탈퇴한 사용자 연락처 상세화면 
- "NUGU call을 사용하지 않는 사용자입니다." 문구 확인 
- 통화 버튼 미노출 확인</t>
  </si>
  <si>
    <t>0. 최근 찾아본 T114 통화 목록 없음 
1. NUGU Call+ Home &gt; T114</t>
  </si>
  <si>
    <t>1-1. "최근 찾아본 T114 목록이 없습니다." 문구 노출 
1-2. 목록 없을 경우 편집 버튼 미노출 확인</t>
  </si>
  <si>
    <t>0. 최근 찾아본 T114 통화 목록 존재 
1. NUGU Call+ Home &gt; T114</t>
  </si>
  <si>
    <t>0. 최근 찾아본 T114 통화 목록 존재 
1. NUGU Call+ Home &gt; T114 
2. 기상콜센터 상세페이지 진입</t>
  </si>
  <si>
    <t>2. T114 정보 공백으로 노출 
- 기상콜센터 : 주소정보 만 공백으로 노출</t>
  </si>
  <si>
    <t>0. 최근 찾아본 T114 통화 목록 존재 
1. NUGU Call+ Home &gt; T114 
2. [편집] 버튼 선택</t>
  </si>
  <si>
    <t>0. 최근 찾아본 T114 통화 목록 존재 
1. NUGU Call+ Home &gt; T114 
2. [편집] 버튼 &gt; [완료] 선택</t>
  </si>
  <si>
    <t>0. 최근 찾아본 T114 통화 목록 존재 
1. NUGU Call+ Home &gt; T114 
2. [편집] 버튼 &gt; 전체 삭제 선택 
3. [삭제] 선택</t>
  </si>
  <si>
    <t>0. 최근 찾아본 T114 통화 목록 존재 
1. NUGU Call+ Home &gt; T114 
2. [편집] 버튼 &gt; 통화 목록 선택</t>
  </si>
  <si>
    <t>2. 개별 삭제 버튼 노출 
- 삭제 시 별도의 삭제 확인 팝업 없음</t>
  </si>
  <si>
    <t>0. 최근 찾아본 T114 통화 목록 존재 
1. NUGU Call+ Home &gt; T114 
2. T114 통화 목록 선택 &gt; 상호 상세 페이지</t>
  </si>
  <si>
    <t>2. 상호 상세 페이지 노출 확인 
이전버튼: 이전 페이지 이동 확인 
T114 업체정보 
- 이미지 / 업체명 / 전화번호 
- Default: T114 이미지 
- 전화번호 값이 없는 경우 : '번호정보 없음' 노출 
- 업체명이 없는 경우 : 공백으로 노출 
일반전화 버튼 
- 업체 전화번호로 일반전화 연결 
- 전화번호 없는 경우 : 일반전화 버튼 비활성화 
T114 상세 정보 
- 업종 / 주소 / 영업시간/ 주차 등 노출 
- 상세정보값이 있는 경우에만 관련 필드 노출 또는 공백 
- 다이닝코드: 해당 연락처 상세 페이지로 이동 
통화내역 
-해당 업체와의 NUGU Call 통화 내역 노출 
- 날짜 / 시간 / 발신 / 통화시간 
- 통화 내역이 없는 경우 해당 영역 미노출</t>
  </si>
  <si>
    <t>0. (카메라접근권한 O, 사진 접근권한 O) 
1. NUGU Call+ Home &gt; 설정 선택 
2. 프로필 카메라 아이콘 선택</t>
  </si>
  <si>
    <t>1. NUGU Call+ Home &gt; 설정 선택 
2. 전화번호 [변경] 선택</t>
  </si>
  <si>
    <t>2. MDN 재인증 프로세스 진입 
- MDN 재인증 프로세스 정상 확인</t>
  </si>
  <si>
    <t>0. MDN 재인증 프로세스 완료 
1. NUGU Call+ Home &gt; 설정 선택 
2. 수신번호 영역 확인</t>
  </si>
  <si>
    <t>1. NUGU Call+ Home &gt; 설정 선택 
2. '수신 차단 연락처 관리(&gt;)' 선택</t>
  </si>
  <si>
    <t>1. NUGU Call+ Home &gt; 설정 선택 
2. 수신차단 연락처 차단 선택 
3. 해제 버튼 선택</t>
  </si>
  <si>
    <t>3. 차단 연락처 리스트에서 해당 연락처 사라짐 
- "차단 해제되었습니다" 토스트 팝업 노출 확인 
- NUGU 주소록 내 차단 해지 번호 정상 노출 확인</t>
  </si>
  <si>
    <t>1. NUGU Call+ Home &gt; 설정 선택 
2. '숨긴 연락처 관리(&gt;)' 선택</t>
  </si>
  <si>
    <t>1. NUGU Call+ Home &gt; 설정 선택 
2. 숨긴 연락처 관리 선택 
3. 해제 버튼 선택</t>
  </si>
  <si>
    <t>3. 숨긴 연락처 리스트에서 해당 연락처 사라짐 
- "숨김 해제되었습니다" 토스트 팝업 노출 확인</t>
  </si>
  <si>
    <t>1. NUGU Call+ Home &gt; 설정 선택 
2. 연락처 동기화</t>
  </si>
  <si>
    <t>2. 연락처 동기화 시간 안내 
- 최근 연락처 동기화 된 시간 노출</t>
  </si>
  <si>
    <t>1. NUGU Call+ Home &gt; 설정 선택 
2. 연락처 동기화 &gt; [새로고침] 선택</t>
  </si>
  <si>
    <t>2. 연락처 동기화 진행 
- 동기화 진행 중 : 전체 화면으로 진행중 상태 표시 
(로딩 이미지 + '연락처를 불러오는 중입니다.') 
- 동기화 완료 : 최종 동기화된 시간 정보로 표시</t>
  </si>
  <si>
    <t>발신 화면 
(마이크 권한 OFF)</t>
  </si>
  <si>
    <t>0. 발신 시도 
1. 발신 화면 진입 
2. 권한 팝업 노출됨</t>
  </si>
  <si>
    <t>1. 마이크 권한 시스템 팝업 노출 
NUGU의 다음 작업을 허용하시겠습니까? 오디오 녹음 [거부/허용]</t>
  </si>
  <si>
    <t>0. 발신 시도 
1. 발신 화면 진입 
2. 권한 요청 팝업 노출됨 
3. 허용</t>
  </si>
  <si>
    <t>0. 발신 시도 
1. 발신 화면 진입 
2. 권한 요청 팝업 노출됨 
3. 거부</t>
  </si>
  <si>
    <t>마이크 권한 
OFF 상태</t>
  </si>
  <si>
    <t>0. 발신 시도 
1. 발신 화면 미진입 
2. 권한 요청 팝업 노출됨</t>
  </si>
  <si>
    <t>1. 마이크 권한 팝업 노출 
마이크 접근 권한이 필요합니다. 설정에서 'NUGU'의 접근 권한을 허용해주세요 [취소/설정하러가기]
"NUGU call을 이용하시려면 설정에서 ‘마이크’ 접근 권한을 허용해주세요. [취소]/[설정하러 가기]"</t>
  </si>
  <si>
    <t>0. 발신 시도 
1. 발신 화면 미진입 
2. 권한 요청 팝업 노출됨 
3. 설정하러가기</t>
  </si>
  <si>
    <t>0. 발신 시도 
1. 발신 화면 미진입 
2. 권한 요청 팝업 노출됨 
3. 설정하러가기 
4. 마이크 권한 ON 
5. NUGU APP 복귀</t>
  </si>
  <si>
    <t>0. 발신 시도 
1. 발신 화면 미진입 
2. 권한 요청 팝업 노출됨 
3. 취소</t>
  </si>
  <si>
    <t>발신 화면 
(일반)</t>
  </si>
  <si>
    <t>0. 발신화면 진입 상태 
1. 수신자 프로필 이미지 확인</t>
  </si>
  <si>
    <t>0. 발신화면 진입 상태 
1. 저장된 수신자명 확인</t>
  </si>
  <si>
    <t>0. 발신화면 진입 상태 
1. 수신전화 번호 노출 확인</t>
  </si>
  <si>
    <t>0. 발신화면 진입 상태 
1. Call 상태 표시 확인</t>
  </si>
  <si>
    <t>0. 발신화면 진입 상태 
1. 내 소리 끔 버튼 확인</t>
  </si>
  <si>
    <t>0. 발신화면 &gt; 통화중 
1. 내 소리 끔 버튼 선택</t>
  </si>
  <si>
    <t>0. 발신화면 &gt; 통화중 
1. 내 소리 끔 버튼 선택 
2. 내 소리 끔 버튼 재선택</t>
  </si>
  <si>
    <t>0. 발신화면 &gt; 통화중 
1. 스피커 버튼 선택</t>
  </si>
  <si>
    <t>0. 발신화면 &gt; 통화중 
1. 스피커 버튼 선택 
2. 스피커 버튼 재선택</t>
  </si>
  <si>
    <t>0. 발신화면 &gt; 통화중 
1. 통화 취소 버튼 선택</t>
  </si>
  <si>
    <t>발신 화면 
(타기기 포함)</t>
  </si>
  <si>
    <t>1. ActionSheet 노출 
음성 출력 옵션 노출 확인 
- [Android] 스피커 / (블루투스기기명) / 휴대전화 노출 
- [iOS] iPhone / 스피커 / (블루투스기기명)노출</t>
  </si>
  <si>
    <t>발신 화면 
(오류 상태)</t>
  </si>
  <si>
    <t>수신자측 오류 
(통화중)</t>
  </si>
  <si>
    <t>오류 상태 
(수신측 통화중)</t>
  </si>
  <si>
    <t>0. 상대방(수신측) 통화 중 상태 
1. 발신 시도</t>
  </si>
  <si>
    <t>1. 팝업 노출 
상대방이 통화중입니다. [확인]</t>
  </si>
  <si>
    <t>오류 상태 
(일반 전화)</t>
  </si>
  <si>
    <t>0. 발신화면 진입 상태 
1. 일반전화 중 NUGU Call 발신 시도</t>
  </si>
  <si>
    <t>1. 팝업 노출 
통화중에는 NUGU Call 발신이 불가합니다. 
[확인]</t>
  </si>
  <si>
    <t>수신측 오류 
(전원 꺼짐)</t>
  </si>
  <si>
    <t>오류 상태 
(수신측 전원 꺼짐)</t>
  </si>
  <si>
    <t xml:space="preserve">0. 발신 화면 진입 상태 
1. 내 기기간 통화시 수신 기기/단말의 전원이 꺼진 상태 
(App to Device) 
OFF 후 5분 경과 후 확인 시 
</t>
  </si>
  <si>
    <t>1. 팝업 노출 
전원이 꺼져 있어 연결할 수 없습니다. [확인]</t>
  </si>
  <si>
    <t>수신측 오류 
(모든 전원 꺼짐)</t>
  </si>
  <si>
    <t>오류 상태 
(수신측 모든 기기 꺼짐)</t>
  </si>
  <si>
    <t>0. 발신 화면 진입 상태 
1. 수신자 TID에 연결된 기기/단말이 모두 꺼진 경우 
*단, 연결된 기기/단말중 한대라도 켜져있으면 통화 가능 
OFF 후 5분 경과 후 확인 시</t>
  </si>
  <si>
    <t xml:space="preserve">1. 팝업 노출 
지금은 통화 할 수 없습니다. 잠시 후 다시 시도해주세요. [확인] 
</t>
  </si>
  <si>
    <t>수신 화면 
(마이크 권한 OFF)</t>
  </si>
  <si>
    <t>0. 수신 화면 진입 상태 
1. 권한 요청 팝업 노출</t>
  </si>
  <si>
    <t>0. 수신 화면 진입 상태 
1. 권한 요청 팝업 노출 
2. 허용</t>
  </si>
  <si>
    <t>0. 수신 화면 진입 상태 
1. 권한 요청 팝업 노출 
2. 거부</t>
  </si>
  <si>
    <t>0. 수신 화면 진입 상태 
1. 통화 버튼 선택</t>
  </si>
  <si>
    <t>1. 마이크 권한 팝업 노출 
마이크 권한이 없어 통화가 종료 
되었습니다. 설정에서 ‘NUGU’의 
접근 권한을 허용해주세요.[취소/설정하러가기]</t>
  </si>
  <si>
    <t>0. lock screen 상태 
1. 수신 화면 진입 상태 
2. 잠금 해제 
3. NUGU APP 실행</t>
  </si>
  <si>
    <t>1. 마이크 권한 팝업 노출 확인 
마이크 권한이 없어 통화가 종료 
되었습니다. 설정에서 ‘NUGU’의 
접근 권한을 허용해주세요.[취소/설정하러가기]</t>
  </si>
  <si>
    <t>0. 수신 화면 진입 상태 
1. 통화 버튼 선택 
2. 권한 요청 팝업 노출됨 
3. 설정하러가기</t>
  </si>
  <si>
    <t>0. 수신 화면 진입 상태 
1. 통화 버튼 선택 
2. 권한 요청 팝업 노출됨 
3. 취소</t>
  </si>
  <si>
    <t>0. 수신화면 진입 상태 
1. 발신자 프로필 이미지 확인</t>
  </si>
  <si>
    <t>1. 발신자 프로필 정상 노출 
1. 프로필 이미지 및 음소거 버튼 미노출</t>
  </si>
  <si>
    <t>0. 수신화면 진입 상태 
1. 저장된 발신자명 확인</t>
  </si>
  <si>
    <t>수신 화면 
(다른 앱 위에 표시 OFF)</t>
  </si>
  <si>
    <t>Android Q 이상 
다른 앱 위에 표시 권한 OFF</t>
  </si>
  <si>
    <t>0. Android Q 이상 
1. 다른 앱 위에 표시 권한 OFF 
2. Background 상태 
3. 전화 수신 
4. 통화 &gt; 통화 종료</t>
  </si>
  <si>
    <t>3. 통화 종료 후 '다른 앱 위에 표시 권한 Noti 노출
- NUGU call을 이용하시려면 ‘다른 앱 위에 표시’권한이 필요합니다. 휴대폰 설정에서 권한을 허용해주세요.</t>
  </si>
  <si>
    <t>수신 화면 
(절전모드)</t>
  </si>
  <si>
    <t>0. 설정 &gt; 어플리케이션 &gt; NUGU app 설정 &gt; 배터리 &gt; '백그라운드에서 사용' OFF 
Android OS 9.0 이상 
1. 전화 수신</t>
  </si>
  <si>
    <t>2. 전화 수신 시 절전모드 해제 Noti 노출 
정상적인 NUGU call 서비스 이용을 위해 
‘NUGU 앱 설정 &gt; 배터리’ 에서 
백그라운드 실행을 허용해주세요. 
- Tap 시 설정 &gt; 애플리케이션 &gt; NUGU 페이지로 이동 
- 백그라운드에서 팝업노출은 할 수 없어 Notification 으로 노출</t>
  </si>
  <si>
    <t>수신 화면 
(일반)</t>
  </si>
  <si>
    <t>0. 수신화면 진입 상태 
1. 발신전화 번호 노출 확인</t>
  </si>
  <si>
    <t>1.(Android) 010-XXXX-XXXX 형식으로 노출 
2. (IOS) 저장된 이름으로 노출 
- OEM 다이얼러를 사용으로 OS 정책임</t>
  </si>
  <si>
    <t>0. 수신화면 진입 상태 
1. 음소거 버튼 선택</t>
  </si>
  <si>
    <t>0. 수신화면 진입 상태 
1. 거절 선택</t>
  </si>
  <si>
    <t>1. 수신화면 종료 확인 
- 발신/수신 모두 Ringing 중단하고 Standby 상태로 전환 확인</t>
  </si>
  <si>
    <t>0. 수신화면 진입 상태 
1. 통화 선택</t>
  </si>
  <si>
    <t>통화 화면 
(일반)</t>
  </si>
  <si>
    <t>1.통화중인 상대방 프로필 이미지 확인 
- 상대방(발신/수신) 이름 노출 확인</t>
  </si>
  <si>
    <t>0 .주소록에 없는 연락처 
1. 통화 중 화면 확인</t>
  </si>
  <si>
    <t>0. 통화 중 화면 진입 
1. 내 소리 끔 선택 
(OFF에서 ON 시도)</t>
  </si>
  <si>
    <t>1. 발화 시에도 내 소리가 상대방에게 
전달되지 않음을 확인</t>
  </si>
  <si>
    <t>0. 통화 중 화면 진입 
1. 내 소리 끔 선택 
(OFF에서 ON 시도) 
&gt; 내 소리 끔 재선택 
(ON에서 OFF 시도)</t>
  </si>
  <si>
    <t>1. 발화 시에도 내 소리가 상대방에게 
전달 확인</t>
  </si>
  <si>
    <t>0. 통화 중 화면 진입 
1. 스피커 선택 
(OFF에서 ON 시도)</t>
  </si>
  <si>
    <t>1. 스피커폰 활성 화 확인 
(발화 시 소리가 크게 울림을 확인)</t>
  </si>
  <si>
    <t>0. 통화 중 화면 진입 
1. 스피커 선택 
(OFF에서 ON 시도) 
&gt; 스피커 재선택 
(ON에서 OFF 시도)</t>
  </si>
  <si>
    <t>1. 스피커폰 해제 확인 
(발화 시 소리가 울리지 않음을 확인)</t>
  </si>
  <si>
    <t>0. 통화 중 화면 진입 
1. 종료 선택</t>
  </si>
  <si>
    <t>0 .블루투스 이어폰 연결 상태 
1. 통화중 &gt; 이어폰 선택</t>
  </si>
  <si>
    <t>1. 음성출력 옵션 노출 확인 
- 연결중인 블루투스 이어폰명 노출 확인</t>
  </si>
  <si>
    <t>0. 통화 중 상태 
1. 마이크 권한 해제 시도</t>
  </si>
  <si>
    <t>1. 
Android : 이전화면으로 진입 
iOS : NUGU앱 홈으로 진입</t>
  </si>
  <si>
    <t>Android &gt; 
Headed Notification_P.200</t>
  </si>
  <si>
    <t>0. 단말의 다른 기능 사용중 
1. 수신 상태 
2. 수신알림 Headed Notification 확인</t>
  </si>
  <si>
    <t>0. 단말의 다른 기능 사용중 
1. 수신 상태 
2. 수신알림 Headed Notification &gt; 통화 선택</t>
  </si>
  <si>
    <t>0. 단말의 다른 기능 사용중 
1. 수신 상태 
2. 수신알림 Headed Notification &gt; 거절 선택</t>
  </si>
  <si>
    <t>1. NUGU Call 수신 거절 확인 
- NUGU Call home &gt; 부재중내역 노출</t>
  </si>
  <si>
    <t>Android Only 
AIAPPQA-4438 수정확인 확인시 PUSH 메시지 미노출되며 OEM으로 바로 전화연결 확인</t>
  </si>
  <si>
    <t>1-1 사용자에게 보여지는 Push 메시지 없음 화인 
1-2. OEM 다이얼러 발신중 화면 바로 노출</t>
  </si>
  <si>
    <t>1. W, BBQ 전화해줘 발화 
2. 잠금화면 PUSH 메시지 확인</t>
  </si>
  <si>
    <t xml:space="preserve">2. PUSH 메시지 확인 
$디바이스명에서 전화를 시도하고 있습니다. 
전화 걸기를 수락해주세요. 
[취소] [통화] 버튼 
1-1 사용자에게 보여지는 Push 메시지 없음 화인 
1-2. OEM 다이얼러 발신중 화면 바로 노출 
</t>
  </si>
  <si>
    <t>Android Q Only
AIAPPQA-4438 수정확인 확인시 PUSH 메시지 미노출되며 OEM으로 바로 전화연결 확인
STG는 단말에 PUSH 오지않음 참고</t>
  </si>
  <si>
    <t>1. PUSH 화면 노출 확인 
$디바이스명에서 전화를 시도하고 있습니다. NUGU 앱에서 전화 걸기를 수락해주세요. 일정 시간 초과 시 연결이 되지 않습니다. 노출 확인</t>
  </si>
  <si>
    <t>1. W, BBQ 전화해줘 발화 
2. PUSH 메시지 수신 &gt; PUSH 메시지 선택</t>
  </si>
  <si>
    <t>2-1. NUGU App &gt; *NUGU call 연락처 Tap 화면으로 이동하고 전화 요청 시스템 팝업 제공
010-1234-5657
[취소][확인]</t>
  </si>
  <si>
    <t>Android Q OS 미만 
NUGU app Background 상태</t>
  </si>
  <si>
    <t>1. W, BBQ 전화해줘 발화 
2. 동작 확인</t>
  </si>
  <si>
    <t>iOS Only 
NUGU app Foreground 상태</t>
  </si>
  <si>
    <t>1. W, BBQ 전화해줘 발화 
2. 전화 요청 팝업 확인</t>
  </si>
  <si>
    <t>2. 팝업 노출 확인 
$디바이스명에서 전화를 시도하고 있습니다. 전화 걸기를 수락해주세요. 일정 시간 초과 시 연결이 되지 않습니다. 노출 확인</t>
  </si>
  <si>
    <t>1. W, BBQ 전화해줘 발화 
2. 전화 요청 팝업 &gt; 확인 선택</t>
  </si>
  <si>
    <t>2-1. NUGU App &gt; *NUGU call 연락처 Tap 화면으로 이동하고 전화 요청 시스템 팝업 제공 
010-1234-5657 
[취소][확인]</t>
  </si>
  <si>
    <t>1. NUGU home &gt; NUGU call Icon 선택 
2. MDN 인증화면 내 [인증요청] 선택 
3. 점유인증 실패 case 확인</t>
  </si>
  <si>
    <t>3-1. 만료된 인증번호 입력 
"인증번호를 다시 확인해 주세요" 확인 
3-2. 입력대기 시간 초과 
"입력 대기 시간이 초과하였습니다. 재전송 해 주세요." 확인 
3-3. 인증번호 5회 이상 틀린 경우 
인증번호 5회 불일치! 재전송 버튼을 눌러 인증번호를 다시 받아주세요. 
3-4. 1일 최대 발송 횟수를 초과한 경우 (50회) 
인증 시도 50회 초과! 오늘 23:59:59까지 인증번호 발송이 제한됩니다. 내일 다시 시도해 주세요.</t>
  </si>
  <si>
    <t>NUGUcall 
비활성 유저</t>
  </si>
  <si>
    <t>1. 디바이스 메시지 노출 확인 
NUGU call로 
가까운 사람들과 
통화해 보세요 
1-2. 선택 시 NUGU call MDN 인증 페이지 이동 확인</t>
  </si>
  <si>
    <t>NUGUcall 비활성유저 
W, 누구콜 해줘 발화 완료</t>
  </si>
  <si>
    <t>NUGU call 활성화 
유저 
부재중 전화 발생</t>
  </si>
  <si>
    <t>1. 디바이스 메시지 노출 확인 
NUGU call에 
부재중 전화가 있어요 
1-2. NUGU call 최근통화 tab으로 이동 확인 
1-3. 부재중 전화 발생 시 매번 노출 확인</t>
  </si>
  <si>
    <t>1-1. 홍길동에게 연달아 3건의 전화가 수신 또는 발신되면 '홍길동(3)'으로 노출 확인 
1-2. NUGU끼리 통화/일반통화도 동일한지 확인</t>
  </si>
  <si>
    <t>1, 중간에 다른 사람과 통화한 경우는 묶어서 보여줌 확인 
ex. 홍길동 &gt; 홍길동 &gt; 김누구 &gt; 홍길동 순으로 통화한 경우 '홍길동(2) &gt; 김누구 &gt; 홍길동'으로 목록 구성 
1-2. NUGU끼리 통화/일반통화도 동일한지 확인</t>
  </si>
  <si>
    <t>1-1. 부재중 전화는 부재중 전화끼리 묶어서 보여줌 확인 
ex. 홍길동 (부재중) &gt; 홍길동 (부재중) &gt; 홍길동 (수신 or 발신) 순으로 통화한 경우 '홍길동(2) &gt; 홍길동'으로 목록 구성 
1-2. NUGU끼리 통화/일반통화도 동일한지 확인</t>
  </si>
  <si>
    <t>1. '발신 Confirm DM' TTS가 출력된 Case - 발신 
예: 'BBQ치킨으로 전화해' 발화 &gt; '서울 중구 을지로 6가에 위치한 BBQ 동대문점으로 전화하려면 전화 연결, 다음 결과를 들으시려면 다음 이라고 말씀해주세요.' TTS 출력 
2. T114 탭</t>
  </si>
  <si>
    <t>1. '발신 Confirm DM' TTS가 출력된 Case - 전화번호 조회
예: 'BBQ치킨 전화번호 알려줘' 발화 &gt; '서울 중구 을지로6가에 위치한 BBQ 동대문점의 전화번호는 02-2272-0984이에요. 전화하려면 전화 연결, 다음 결과를 들으시려면 다음 이라고 말씀해주세요.' TTS 출력
2. T114 탭</t>
  </si>
  <si>
    <t>NUGU call 사용자 
(NUGU call+ 미가입자)</t>
  </si>
  <si>
    <t>1. ‘전화번호 안내’ TTS가 출력된 Case - 발신
(TTS 는 상이 할 수 있음)
예: 'BBQ치킨으로 전화해' 발화 &gt; '서울 중구 을지로6가에 위치한 BBQ 동대문점의 전화번호는 02-2272-0984이에요. 누구앱 최근 찾아본 T114를 확인하시거나 다음 이라고 말씀해주세요.' TTS 출력
2. T114 탭</t>
  </si>
  <si>
    <t>1. ‘전화번호 안내’ TTS가 출력된 Case - 전화번호 조회 
(TTS 는 상이 할 수 있음) 
예: 'BBQ치킨 전화번호 알려줘' 발화 &gt; '서울 중구 을지로6가에 위치한 BBQ 동대문점의 전화번호는 02-2272-0984이에요. 다음 결과를 들으시려면 다음 이라고 말씀해주세요.' TTS 출력 
2. T114 탭</t>
  </si>
  <si>
    <t>1. 최근 찾아본 T114 목록 있음 
2. 노출 개수</t>
  </si>
  <si>
    <t>1. 최근 찾아본 T114 목록 있음 
2. 중복 검색 업체 
예: 어제 - BBQ치킨 동대문점&gt; BBQ치킨 명동점&gt; 오늘 - BBQ치킨 명동점&gt; BBQ치킨 동대문점</t>
  </si>
  <si>
    <t>2. 같은 업체 결과일 경우 이전 검색 결과의 날짜를 갱신 
오늘- BBQ치킨 동대문점 &gt; BBQ치킨 명동점 &gt; 어제 - BBQ치킨 명동점 &gt; BBQ치킨 동대문점</t>
  </si>
  <si>
    <t>6.8.2 
Home_P.176</t>
  </si>
  <si>
    <t>6.9.2.3 
내 디바이스 상세_P.182</t>
  </si>
  <si>
    <t>0. 디바이스 연결 해제 완료 
1. NUGU Call+ &gt; 최근 통화목록/연락처 
2. 연결 해지 된 디바이스 통화목록 선택</t>
  </si>
  <si>
    <t>2. 화면 노출 확인 
- 알 수 없음 / 연결 해제된 디바이스입니다. 문구 노출 
- 디바이스 이미지는 default 이미지 노출됨. 
- 통화 내역만 노출 확인</t>
  </si>
  <si>
    <t>6.9.4.2 
연락처 상세_P.185</t>
  </si>
  <si>
    <t>초대할 사용자 연락처 외 여러 번호 저장상태 
(A,B,C 번호 존재)</t>
  </si>
  <si>
    <t>1. 초대 메시지는 대표번호 기준으로 발송 확인 
A(010-1234-5678) : 대표번호 
B(010-5678-1234) : 집번호 
C(010-4321-5678) : 회사번호 
-&gt; A번호에게만 발송됨 확인</t>
  </si>
  <si>
    <t>6.13 
수신_P.195</t>
  </si>
  <si>
    <t>1. NUGU call 수신 &gt; 마이크 권한 허용</t>
  </si>
  <si>
    <t>1. 팝업 노출 확인 
다른 앱에서 마이크를 먼저 사용하고 있는 경우 
NUGU call을 수신할 수 없습니다 
[확인] 버튼 선택</t>
  </si>
  <si>
    <t>1. NUGU Call+ &gt; 최근 통화목록/연락처 
2. NUGU Call 미가입자/미사용자 연락처 선택 
3. 더보기(:) 선택</t>
  </si>
  <si>
    <t>3. OS 상이 
Android: 수신차단 버튼 비활성화, 연락처 숨김 버튼 노출 
iOS: 수신차단 버튼 미노출, 연락처 숨김 버튼 노출</t>
  </si>
  <si>
    <t>NUGUMOBILE-842 
콜 수신시 재로그인 하기</t>
  </si>
  <si>
    <t>1. Background에서 NUGU App 종료 
2. 화면켜진 상태/꺼짐 상태에서 인콜 수신 
(NUGU 끼리 통화)</t>
  </si>
  <si>
    <t>1. Background에서 NUGU App 종료 
2. W, (아웃콜대상)에게 전화해줘 발화</t>
  </si>
  <si>
    <t>2. 아웃콜 PUSH 수신 확인 
STG- 단말에서는 아웃콜 PUSH 수신 안됨 
디바이스 PUSH로 확인</t>
  </si>
  <si>
    <t>1. 팝업 노출 확인
NUGU call을 이용하시려면 알림 설정 변경이 필요 합니다. 휴대폰 설정에서 알림 중요도를 높음으로 변경해주세요
[취소] [설정하러 가기] 
[설정하러 가기] : 알림 중요도 설정으로 이동 
[취소] : NUGU 앱 홈으로 이동</t>
  </si>
  <si>
    <t>1. NUGU call 디바이스 메시지 노출
디바이스 연결 안내 (최신1개) + Private Play 초대장 (최대 5개) + NUGU Call (최대 1개) + 솔루션 메시지 (최대5개) + 운영 메시지 (최대 5개)</t>
  </si>
  <si>
    <t>1. NUGU SDK Migration 
* Tmap제외 ALL POC</t>
  </si>
  <si>
    <t>연결 Sheet 로 대체 확인</t>
  </si>
  <si>
    <t>2. NUGU SDK Migration 
* Tmap제외 ALL POC</t>
  </si>
  <si>
    <t>홈 Sheet 로 대체 확인</t>
  </si>
  <si>
    <t>3. NUGU SDK Migration 
* Tmap제외 ALL POC</t>
  </si>
  <si>
    <t>메뉴 Sheet 로 대체 확인</t>
  </si>
  <si>
    <t>4. NUGU SDK Migration 
* Tmap제외 ALL POC</t>
  </si>
  <si>
    <t>1. 사용자 설정 진입</t>
  </si>
  <si>
    <t>2. 노출 위치 확인 
1) T 아이디 
2) 뮤직 기본 서비스 
3) 배송지 관리 
4) 음성주문 설정</t>
  </si>
  <si>
    <t>1. 사용자 설정 진입 
2. 뮤직 기본 서비스 진입</t>
  </si>
  <si>
    <t>2. 뮤직 기본 서비스 화면 
[&lt;] 버튼 : 이전 사용자 설정화면으로 복귀 
타이틀 : 뮤직 기본 서비스 
디바이스 목록 : 연결된 디바이스 리스트 노출 
- 디바이스 별명 (시리얼 넘버) 
[전체 설정하기] : FLO/멜론/벅스 action sheet 노출</t>
  </si>
  <si>
    <t>UP_6</t>
  </si>
  <si>
    <t>1. 사용자 설정 진입 
2. 뮤직 기본 서비스 진입 
3. 디바이스 목록 &gt; 연결된 디바이스 없을 경우</t>
  </si>
  <si>
    <t>3. 연결된 디바이스 없을 경우 화면 구성 
- 안내문구 : 설정 가능한 디바이스가 없습니다. 
- [전체 설정하기] 버튼 : 미노출</t>
  </si>
  <si>
    <t>1. 사용자 설정 진입 
2. 뮤직 기본 서비스 진입 
3. 디바이스 목록 &gt; CHIPS 만 연결된 경우</t>
  </si>
  <si>
    <t>3. 디바이스 목록 
- 안내문구 : 설정 가능한 디바이스가 없습니다. 
- [전체 설정하기] 버튼 : 미노출</t>
  </si>
  <si>
    <t>1. 사용자 설정 진입 
2. 뮤직 기본 서비스 진입 
3. [전체 설정하기]</t>
  </si>
  <si>
    <t>3. [전체 설정하기] 
- FLO/멜론/벅스 action sheet 노출 
- 임의 선택 시 연결된 디바이스 모두 해당 음악 서비스로 설정</t>
  </si>
  <si>
    <t>1. 사용자 설정 진입 
2. 뮤직 기본 서비스 진입 
3. 연결된 디바이스 임의 선택</t>
  </si>
  <si>
    <t>3. 임의 디바이스 선택시
- 계정 연동 여부 상관없이 FLO/멜론/벅스 action sheet 노출
- T map : 벅스 미노출</t>
  </si>
  <si>
    <t>0. FLO or 멜론 or 벅스 모두 계정 미연동 상태 
1. 사용자 설정 진입 
2. 뮤직 기본 서비스 디폴트 값 확인</t>
  </si>
  <si>
    <t>0. FLO or 멜론 or 벅스 중 1개만 계정 연동 상태 
1. 사용자 설정 진입 
2. 뮤직 기본 서비스 디폴트 값 확인</t>
  </si>
  <si>
    <t>UP_12</t>
  </si>
  <si>
    <t>0. FLO or 멜론 or 벅스 중 2개만 계정 연동 상태 
1. 사용자 설정 진입 
2. 뮤직 기본 서비스 디폴트 값 확인</t>
  </si>
  <si>
    <t>2. 연결된 계정 2개의 음악서비스 중 새로운 뮤직 서비스 로그인한 유저가 선택한 값으로 노출 
- 멜론&gt; FLO : FLO 
- 벅스&gt; FLO : FLO 
- FLO&gt; 멜론 : 멜론 
- 벅스&gt; 멜론 : 멜론 
- 멜론&gt; 벅스 : 벅스 
- FLO&gt; 벅스 : 벅스</t>
  </si>
  <si>
    <t>0. FLO, 멜론, 벅스 3개 계정 모두 연동 상태 
1. 사용자 설정 진입 
2. 뮤직 기본 서비스 디폴트 값 확인</t>
  </si>
  <si>
    <t>2. 연결된 계정 3개의 음악서비스 중 새로운 뮤직 서비스 로그인한 유저가 선택한 값으로 노출 
- 벅스&gt; 멜론&gt; FLO : FLO 
- 멜론&gt; 벅스&gt; FLO : FLO 
- 벅스&gt; FLO&gt; 멜론 : 멜론 
- FLO&gt; 벅스&gt; 멜론 : 멜론 
- FLO&gt; 멜론&gt; 벅스 : 벅스 
- 멜론&gt; FLO&gt; 벅스 : 벅스</t>
  </si>
  <si>
    <t>0. FLO 계정 연동 상태 &amp; 지원 POC (NU100)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</si>
  <si>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</si>
  <si>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(NU200)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</si>
  <si>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</si>
  <si>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(NU110) 
1. 사용자 설정 진입 
2. 뮤직 기본 서비스 디폴트 값 확인 
3. 다른 뮤직 서비스로 변경 
4. 'W, 음악 틀어줘' 발화</t>
  </si>
  <si>
    <t>2. 벅스 로 노출됨 
3. 변경된 뮤직 서비스로 노출 
4. 변경된 뮤직 서비스로 음악 재생</t>
  </si>
  <si>
    <t>0. FLO 계정 연동 상태 &amp; 지원 POC (NU300)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</si>
  <si>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</si>
  <si>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(AISTB1)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</si>
  <si>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</si>
  <si>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(AISTB2) 
1. 사용자 설정 진입 
2. 뮤직 기본 서비스 디폴트 값 확인 
3. 다른 뮤직 서비스로 변경 
4. 'W, 음악 틀어줘' 발화</t>
  </si>
  <si>
    <t>2. 벅스로 노출됨 
3. 변경된 뮤직 서비스로 노출 
4. 변경된 뮤직 서비스로 음악 재생</t>
  </si>
  <si>
    <t>0. FLO 계정 연동 상태 &amp; 지원 POC (UHD1) 
1. 사용자 설정 진입 
2. 뮤직 기본 서비스 디폴트 값 확인 
3. 다른 뮤직 서비스로 변경 
4. 'W, 음악 틀어줘' 발화</t>
  </si>
  <si>
    <t>0. 멜론 계정 연동 상태 &amp; 지원 POC (UHD2) 
1. 사용자 설정 진입 
2. 뮤직 기본 서비스 디폴트 값 확인 
3. 다른 뮤직 서비스로 변경 
4. 'W, 음악 틀어줘' 발화</t>
  </si>
  <si>
    <t>0. 벅스 계정 연동 상태 &amp; 지원 POC (UHD3)
1. 사용자 설정 진입 
2. 뮤직 기본 서비스 디폴트 값 확인
3. 다른 뮤직 서비스로 변경 
4. 'W, 음악 틀어줘' 발화</t>
  </si>
  <si>
    <t>0. FLO 계정 연동 상태 &amp; 지원 POC (UHD4)
1. 사용자 설정 진입 
2. 뮤직 기본 서비스 디폴트 값 확인
3. 다른 뮤직 서비스로 변경 
4. 'W, 음악 틀어줘' 발화</t>
  </si>
  <si>
    <t>0. 멜론 계정 연동 상태 &amp; 지원 POC (Smart2) 
1. 사용자 설정 진입 
2. 뮤직 기본 서비스 디폴트 값 확인 
3. 다른 뮤직 서비스로 변경 
4. 'W, 음악 틀어줘' 발화</t>
  </si>
  <si>
    <t>0. 벅스 계정 연동 상태 &amp; 지원 POC (Smart3)
1. 사용자 설정 진입 
2. 뮤직 기본 서비스 디폴트 값 확인
3. 다른 뮤직 서비스로 변경 
4. 'W, 음악 틀어줘' 발화</t>
  </si>
  <si>
    <t>1. 사용자 설정 진입 
2. 음성 주문 설정 진입</t>
  </si>
  <si>
    <t>3. 하기 사항 확인 
- 이전 버튼("&lt;") / Title (음성 주문 설정) 
- 연결된 디바이스 $디바이스별명($시리얼넘버) 형태의 리스트로 노출됨</t>
  </si>
  <si>
    <t xml:space="preserve">0. 연결된 디바이스 없음 
1. 사용자 설정 진입 
2. 음성 주문 설정 진입 
</t>
  </si>
  <si>
    <t>2. 연결된 디바이스 없을 경우 화면 구성 
- 이전 버튼("&lt;") / Title (음성 주문 설정) 
- 안내문구 : 설정가능한 디바이스가 없습니다.</t>
  </si>
  <si>
    <t>0. 음성 주문 미지원 POC 연결 (NU300, albert, Tmap군, CHIPS) 
1. 사용자 설정 진입 
2. 음성 주문 설정 진입</t>
  </si>
  <si>
    <t>3. 미지원 POC (NU300, albert, Tmap군, CHIPS) 만 연결 상태 경우 화면 구성 
- 이전 버튼("&lt;") / Title (음성 주문 설정) 
- 안내문구 : 설정가능한 디바이스가 없습니다.</t>
  </si>
  <si>
    <t>1. 사용자 설정 진입 
2. 음성 주문 설정 진입 
3. 임의 디바이스 선택</t>
  </si>
  <si>
    <t xml:space="preserve">3. 하기 노출 확인 
- 이전 버튼("&lt;") / Title(시리얼 넘버) 
- 11번가 음성 주문 
- 도미노피자/BBQ 음성 주문 
- CJ오쇼핑 음성 주문 
- SK스토아 음성 주문 
- 음성 주문 잠금 디폴트 값 : ON 
</t>
  </si>
  <si>
    <t>1. 사용자 설정 진입 
2. 음성 주문 설정 진입 
3. 임의 디바이스 선택 
4. 음성 주문 옵션 변경</t>
  </si>
  <si>
    <t>4. 음성 주문 옵션 변경 
- 변경 시 변경 값으로 노출 
- 발화 시 해당 값으로 음성 안내 제공 확인</t>
  </si>
  <si>
    <t>0. NU100 연결 상태 
1. 사용자 설정 진입 
2. 음성 주문 설정 진입 
3. NU100 선택</t>
  </si>
  <si>
    <t>3. 하기 노출 확인 
- 이전 버튼("&lt;") / Title(NU100_XXXXXX) 
- 11번가/도미노피자/BBQ 음성 주문 노출됨 
- CJ오쇼핑/SK스토아 음성 주문 미노출됨 
- 음성 주문 잠금 디폴트 값 : ON 
- 잠금 여부에 따른 디바이스 음성 안내 제공됨</t>
  </si>
  <si>
    <t>0. NU110 연결 상태 
1. 사용자 설정 진입 
2. 음성 주문 설정 진입 
3. NU110 선택</t>
  </si>
  <si>
    <t>3. 하기 노출 확인 
- 이전 버튼("&lt;") / Title(NU110_XXXXXX) 
- 11번가/도미노피자/BBQ 음성 주문 노출됨 
- CJ오쇼핑/SK스토아 음성 주문 미노출됨 
- 음성 주문 잠금 디폴트 값 : ON 
- 잠금 여부에 따른 디바이스 음성 안내 제공됨</t>
  </si>
  <si>
    <t>0. NU200 연결 상태 
1. 사용자 설정 진입 
2. 음성 주문 설정 진입 
3. NU200 선택</t>
  </si>
  <si>
    <t>3. 하기 노출 확인 
- 이전 버튼("&lt;") / Title(NU200_XXXXXX) 
- 11번가/도미노피자/BBQ 음성 주문 노출됨 
- CJ오쇼핑/SK스토아 음성 주문 미노출됨 
- 음성 주문 잠금 디폴트 값 : ON 
- 잠금 여부에 따른 디바이스 음성 안내 제공됨</t>
  </si>
  <si>
    <t>0. AI700 연결 상태 
1. 사용자 설정 진입 
2. 음성 주문 설정 진입 
3. AI700 선택</t>
  </si>
  <si>
    <t>3. 하기 노출 확인 
- 이전 버튼("&lt;") / Title(AI700_XXXXXX) 
- 11번가/도미노피자/BBQ 음성 주문 노출됨 
- CJ오쇼핑/SK스토아 음성 주문 노출됨 
- 음성 주문 잠금 디폴트 값 : ON 
- 잠금 여부에 따른 디바이스 음성 안내 제공됨</t>
  </si>
  <si>
    <t>0. AI2 연결 상태 
1. 사용자 설정 진입 
2. 음성 주문 설정 진입 
3. AI2 선택</t>
  </si>
  <si>
    <t>3. 하기 노출 확인 
- 이전 버튼("&lt;") / Title(AI 2_XXXXXX) 
- 11번가/도미노피자/BBQ 음성 주문 노출됨 
- CJ오쇼핑/SK스토아 음성 주문 노출됨 
- 음성 주문 잠금 디폴트 값 : ON 
- 잠금 여부에 따른 디바이스 음성 안내 제공됨</t>
  </si>
  <si>
    <t>0. UHD 1, 2, 3, 4 연결 상태 
1. 사용자 설정 진입 
2. 음성 주문 설정 진입 
3. UHD 1,2,3,4 선택</t>
  </si>
  <si>
    <t>3. 하기 노출 확인 
- 이전 버튼("&lt;") / Title(UHD_XXXXXX) 
- 11번가/도미노피자/BBQ 음성 주문 노출됨 
- CJ오쇼핑/SK스토아 음성 주문 노출됨 
- 음성 주문 잠금 디폴트 값 : ON 
- 잠금 여부에 따른 디바이스 음성 안내 제공됨</t>
  </si>
  <si>
    <t>0. Smart 2, 3 연결 상태 
1. 사용자 설정 진입 
2. 음성 주문 설정 진입 
3. Smart 2, 3 선택</t>
  </si>
  <si>
    <t>3. 하기 노출 확인 
- 이전 버튼("&lt;") / Title(Smart_XXXXXX) 
- 11번가/도미노피자/BBQ 음성 주문 노출됨 
- CJ오쇼핑/SK스토아 음성 주문 노출됨 
- 음성 주문 잠금 디폴트 값 : ON 
- 잠금 여부에 따른 디바이스 음성 안내 제공됨</t>
  </si>
  <si>
    <t>0. SK스토아 계정 연결 상태
1. 설정&gt; 사용자설정&gt; SK스토아 서비스 설정 진입 
2. "연결해제" Tap 시도</t>
  </si>
  <si>
    <t>0. SK스토아 계정 연결 상태 
1. SK스토아&gt; 연결된 계정 ID&gt; SK스토아 서비스 설정 진입 
2. "연결해제" Tap 시도</t>
  </si>
  <si>
    <t>0. CJ오쇼핑 계정 연결 상태
1. 설정&gt; 사용자설정&gt; CJ오쇼핑 서비스 설정 진입 
2. "연결해제" Tap 시도</t>
  </si>
  <si>
    <t>0. CJ오쇼핑 계정 연결 상태
1. CJ오쇼핑&gt; 연결된 계정 ID&gt; CJ오쇼핑 서비스 설정 진입 
2. "연결해제" Tap 시도</t>
  </si>
  <si>
    <t>0. 11번가 쇼핑 계정 연결 상태 
1. 설정&gt; 사용자설정&gt; 11번가 쇼핑 서비스 설정 진입 
2. "연결해제" Tap 시도</t>
  </si>
  <si>
    <t>0. 11번가 쇼핑 계정 연결 상태 
1. 11번가 쇼핑&gt; 연결된 계정 ID&gt; 11번가 쇼핑 서비스 설정 진입 
2. "연결해제" Tap 시도</t>
  </si>
  <si>
    <t>5. NUGU SDK Migration
* Tmap제외 ALL POC</t>
  </si>
  <si>
    <t>0. 디바이스 꺼짐 상태 (3분~5분 뒤) 
1. 디바이스 컨트롤러 진입</t>
  </si>
  <si>
    <t>1. 화면 확인
- 기능 버튼, 배터리 잔량, 설정 버튼 등 미노출
- “디바이스 전원 혹은 네트워크 상태를 확인해주세요.” [다시 시도] 
- 전원 ON : 디바이스 컨트롤러 화면 정상 노출
- 꺼짐 상태 유지 : 화면 동일</t>
  </si>
  <si>
    <t>5. NUGU SDK Migration 
* Tmap제외 ALL POC</t>
  </si>
  <si>
    <t xml:space="preserve">1. 연결된 디바이스 2개 이상 
2. 디바이스 B 꺼짐 상태 (3분~5분 뒤) 
3. 디바이스 A에서 B로 변경 
</t>
  </si>
  <si>
    <t>3. 화면 확인
- 기능 버튼, 배터리 잔량, 설정 버튼 등 미노출
- “디바이스 전원 혹은 네트워크 상태를 확인해주세요.” [다시 시도] 
- 전원 ON : 디바이스 컨트롤러 화면 정상 노출
- 꺼짐 상태 유지 : 화면 동일</t>
  </si>
  <si>
    <t>0. 네트워크 오류 상태 (3분~5분 뒤) 
1. 디바이스 컨트롤러 진입</t>
  </si>
  <si>
    <t>1.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</si>
  <si>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 xml:space="preserve">1. 연결된 디바이스 2개 이상 
2. 디바이스 B 네트워크 오류 상태 (3분~5분 뒤) 
3. 디바이스 A에서 B로 변경 
</t>
  </si>
  <si>
    <t>3.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</si>
  <si>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0. 디바이스 컨트롤러 진입 
1. 디바이스 꺼짐 상태 (3분~5분 뒤) 
2. 텍스트명령 시도</t>
  </si>
  <si>
    <t>1. 화면 확인 
- 기능 버튼, 배터리 잔량, 설정 버튼 등 미노출 
- “디바이스 전원 혹은 네트워크 상태를 확인해주세요.” [확인] 
- [확인] : 팝업 닫힘</t>
  </si>
  <si>
    <t xml:space="preserve">0. 디바이스 컨트롤러 진입 
1. 디바이스 꺼짐 상태 (3분~5분 뒤) 
2. 디바이스 컨트롤러 닫고 홈으로 진입 
</t>
  </si>
  <si>
    <t>1. 홈 화면 내 팝업 노출 
- “디바이스 전원 혹은 네트워크 상태를 확인해주세요.” [확인] 
- [확인] : 팝업 닫힘</t>
  </si>
  <si>
    <t xml:space="preserve">0. 디바이스 컨트롤러 진입 
1. 네트워크 오류 상태 (3분~5분 뒤) 
2. 텍스트명령 시도 
</t>
  </si>
  <si>
    <t xml:space="preserve">0. 디바이스 컨트롤러 진입 
1. 네트워크 오류 상태 (3분~5분 뒤) 
2. 디바이스 컨트롤러 닫고 홈으로 진입 
</t>
  </si>
  <si>
    <t>0. 디바이스 토큰 만료상태 (3분~5분 뒤)
1. 디바이스 컨트롤러 진입</t>
  </si>
  <si>
    <t>1. 팝업 노출
- 기존 디바이스 컨트롤러 화면 배경 유지
- "디바이스가 응답하지 않습니다. 음성으로 불러 깨워주세요. 그래도 응답하지 않는다면 디바이스를 다시 연결해주세요." [확인] 
- [확인] 팝업 닫히고 컨트롤러 화면 유지</t>
  </si>
  <si>
    <t xml:space="preserve">1. 연결된 디바이스 2개 이상 
2. 디바이스 B 토큰 만료상태 (3분~5분 뒤) 
3. 디바이스 A에서 B로 변경 
</t>
  </si>
  <si>
    <t>0. 디바이스 꺼짐 상태 (3분~5분 뒤) 
1. 알람 서비스 홈 화면 진입</t>
  </si>
  <si>
    <t>1. 화면 확인 
- 안내문구 : ! 디바이스 전원 혹은 네트워크 상태를 확인해주세요. 
- 기등록 알람 리스트 미노출</t>
  </si>
  <si>
    <t>0. 디바이스 꺼짐 상태 (3분~5분 뒤) 
1. 무드등 서비스 홈 화면 진입</t>
  </si>
  <si>
    <t>1. 화면 확인
- 안내문구 : ! 디바이스 전원 혹은 네트워크 상태를 확인해주세요.
- 기 설정 값 정보 미노출</t>
  </si>
  <si>
    <t>0. 디바이스 꺼짐 상태 (3분~5분 뒤) 
1. 무드등(candle) 서비스 홈 화면 진입</t>
  </si>
  <si>
    <t>0. 디바이스 꺼짐 상태 (3분~5분 뒤) 
1. 무드등(NU300) 서비스 홈 화면 진입</t>
  </si>
  <si>
    <t>0. 디바이스 꺼짐 상태 (3분~5분 뒤) 
1. 날씨 서비스 홈 화면 진입</t>
  </si>
  <si>
    <t>1. 화면 확인 
- 현재 설정된 위치 정보란 문구 : ! 디바이스 전원 혹은 네트워크 상태를 확인해주세요.</t>
  </si>
  <si>
    <t>0. 디바이스 꺼짐 상태, 연결된 디바이스 네트워크 오류 상태 (3분~5분 뒤) 
1. NUGU APP 홈 &gt; 날씨 카드 &gt; 새로고침</t>
  </si>
  <si>
    <t xml:space="preserve">1. 화면 확인 
- 내 휴대폰 위치의 날씨정보 정상 노출 
(디바이스 상태값과 무관 (UID 4.4.3 3-2 참조)) 
</t>
  </si>
  <si>
    <t>0. 디바이스 꺼짐 상태, 연결된 디바이스 네트워크 오류 상태 (3분~5분 뒤)
1. 길안내 &gt; 출발지, 목적지 &gt; 내위치 정보</t>
  </si>
  <si>
    <t>1. 화면 확인
- 내 휴대폰 위치정보 정상 노출
- 저장 버튼 클릭시 에러 팝업, 그 외 다른 동작 디바이스 상태값과 무관</t>
  </si>
  <si>
    <t>0. 디바이스 꺼짐 상태 (3분~5분 뒤) 
1. NUGU call 서비스 홈 화면 진입 
2. 연락처 Tab 메뉴</t>
  </si>
  <si>
    <t>2. 하기 확인
- 해당 디바이스 dim 처리 &amp; ! 표시
- 에러 메시지("전원 혹은 네트워크 상태를 확인해주세요")
노출
- 디바이스 상세페이지 진입 불가</t>
  </si>
  <si>
    <t>0. 연결된 디바이스 네트워크 오류 상태 (3분~5분 뒤) 
1. 알람 서비스 홈 화면 진입</t>
  </si>
  <si>
    <t>1. 화면 확인 
- 현재 디바이스 별명 노출 
- 안내문구 : ! 디바이스 전원 혹은 네트워크 상태를 확인해주세요. 
- 기등록 알람 리스트 미노출</t>
  </si>
  <si>
    <t>0. 연결된 디바이스 네트워크 오류 상태 (3분~5분 뒤) 
1. 무드등 서비스 홈 화면 진입</t>
  </si>
  <si>
    <t>0. 연결된 디바이스 네트워크 오류 상태 (3분~5분 뒤) 
1. 무드등(candle) 서비스 홈 화면 진입</t>
  </si>
  <si>
    <t>0. 연결된 디바이스 네트워크 오류 상태 (3분~5분 뒤) 
1. 무드등(NU300) 서비스 홈 화면 진입</t>
  </si>
  <si>
    <t>0. 연결된 디바이스 네트워크 오류 상태 (3분~5분 뒤) 
1. 날씨 서비스 홈 화면 진입</t>
  </si>
  <si>
    <t>0. 연결된 디바이스 네트워크 오류 상태 (3분~5분 뒤) 
1. NUGU call 서비스 홈 화면 진입</t>
  </si>
  <si>
    <t>1. 하기 확인 
- 해당 디바이스 dim 처리 &amp; ! 표시 
- 에러 메시지("전원 혹은 네트워크 상태를 확인해주세요") 
노출 
- 디바이스 상세페이지 진입 불가</t>
  </si>
  <si>
    <t>CP sheet 기본 동작 확인 &amp; ad-hoc 진행</t>
  </si>
  <si>
    <t>0. 알람 지원 POC 연결 
- NU100, NU110, NU200, NU300, AI700, AI2 
1. 알람 서비스 홈 화면 진입 
2. 51번째 알람 등록 시도</t>
  </si>
  <si>
    <t>2. "알람은 최대 50개까지 설정 가능합니다. 사용하지 않는 알람은 삭제해주세요. [확인] 팝업 노출 
- 알람 등록화면 진입 불가</t>
  </si>
  <si>
    <t>0. 알람 지원 POC 연결 
- AI700, AI2 
1. W,전체 알람/ W,알람 전체</t>
  </si>
  <si>
    <t>3. 총 N개의 알람이 있습니다. (알람 리스트 발화) 
- DUX에 알람 리스트 노출</t>
  </si>
  <si>
    <t>0. 알람 지원 POC 연결 
- NU300 
1. W,전체 알람/ W,알람 전체</t>
  </si>
  <si>
    <t>0. 알람 지원 POC 연결 
- NU100, NU110, NU200, NU300, AI700, AI2 
1. 'W, 알람 추가 등록' 발화</t>
  </si>
  <si>
    <t>1. 관련 TTS 출력 
- 알람은 최대 50개까지만 설정할 수 있습니다. NUGU 앱에서 알람을 삭제해주세요.</t>
  </si>
  <si>
    <t>UP_73</t>
  </si>
  <si>
    <t>2. "알람은 최대 50개까지 설정 가능합니다. 사용하지 않는 알람은 삭제해주세요 . [확인] 팝업 노출</t>
  </si>
  <si>
    <t>UP_74</t>
  </si>
  <si>
    <t>1. 알람 서비스 홈 화면 진입
2. 기동록된 알람 Toggle on/off 시도</t>
  </si>
  <si>
    <t>3. "알람은 최대 50개까지 설정 가능합니다. 사용하지 않는 알람은 삭제해주세요 .[확인] 팝업 노출 
- Toggle 상태 변경 불가</t>
  </si>
  <si>
    <t>1. 알람 서비스 홈 화면 진입
2. "알람 등록하기" 버튼 Tap</t>
  </si>
  <si>
    <t>3. "알람은 최대 50개까지 설정 가능합니다. 사용하지 않는 알람은 삭제해주세요 .[확인] 팝업 노출 
- 등록화면 진입 불가</t>
  </si>
  <si>
    <t>1. 알람 서비스 홈 화면 진입
2. 편집 모드 진입 &gt; "완료" 버튼 Tap</t>
  </si>
  <si>
    <t>3. "알람은 최대 50개까지 설정 가능합니다. 사용하지 않는 알람은 삭제해주세요 .[확인] 팝업 노출 
- [확인] 시 완료되지 않은 상태로 해당 페이지 유지</t>
  </si>
  <si>
    <t>1. 알람 서비스 홈 화면 진입
2. 기등록된 알람 중 수정 진입
3. "저장" 버튼 Tap</t>
  </si>
  <si>
    <t>4. "알람은 최대 50개까지 설정 가능합니다. 사용하지 않는 알람은 삭제해주세요 .[확인] 팝업 노출 
- 저장되지 않음</t>
  </si>
  <si>
    <t>0. 폰찾기 지원 POC 연결
- NU100, NU200, NU110, AI700, AI2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</si>
  <si>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iOS
팝업 : 폰찾기를 종료합니다. [확인] 
- Android
팝업 : 폰찾기를 종료합니다. [확인]</t>
  </si>
  <si>
    <t>UP_79</t>
  </si>
  <si>
    <t>0. 폰찾기 지원 POC 연결 
- NU300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</si>
  <si>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DUX Screen 종료
- iOS
팝업 : 폰찾기를 종료합니다. [확인] 
- Android
팝업 : 폰찾기를 종료합니다. [확인]</t>
  </si>
  <si>
    <t>0. 폰찾기 지원 POC 연결
- NU100, NU200, NU110, AI700, AI2, NU300
1. 폰찾기 ON 설정 상태
2. Foreground 상태에서 폰찾기 울리는 중
3. 종료</t>
  </si>
  <si>
    <t>3. 폰찾기 종료 확인 
- Android 
팝업 : 폰찾기를 종료합니다. [확인] 
- [확인] : 폰찾기 알림(소리/진동) 종료 
- NU300 : DUX Screen 종료</t>
  </si>
  <si>
    <t>0. 폰찾기 지원 POC 연결
- NU100, NU200, NU110, AI700, AI2, NU300
1. 폰찾기 ON 설정 상태
2. Background 상태에서 폰찾기 울리는 중
3. 종료</t>
  </si>
  <si>
    <t>2. 
- NU100, NU200, NU110, AI700, AI2
Android P 미만 - Foreground로 전환되며 "NUGU에서 폰찾기를 요청했습니다." 팝업 노출
Android P 이상 - "NUGU에서 폰찾기를 요청했습니다." [확인] Headup notification
- NU300 
TITLE : 홈 버튼 | 아이콘+"폰찾기" 
텍스트 : "휴대폰 찾는 중"(제목)
"벨소리가 진동이나 무음 설정된 경우, 소리 알림이 울리지 않을 수 있으며 진동은 1회만 동작합니다."
3. 폰찾기 종료 확인
- 인디케이터 영역 : "누구 아이콘" 노출
(알림 확장시 "NUGU"+"폰찾기를 종료합니다" 표시)
- [확인] : 폰찾기 알림(소리/진동) 종료</t>
  </si>
  <si>
    <t>0. 폰찾기 지원 POC 연결 
- NU100, NU200, NU110, AI700, AI2, NU300 
1. 폰찾기 ON 설정 상태 
2. Foreground 상태에서 폰찾기 울리는 중 
3. 1분 방치</t>
  </si>
  <si>
    <t>3. 팝업 유지 및 1분 동안 소리&amp;진동 알림 
- 1분 후 소리&amp;알림 동작 없음</t>
  </si>
  <si>
    <t>0. 폰찾기 지원 POC 연결 
- NU100, NU200, NU110, AI700, AI2, NU300 
1. 폰찾기 ON 설정 상태 
2. Background 상태에서 폰찾기 울리는 중 
3. 1분 방치</t>
  </si>
  <si>
    <t>3. 팝업 또는 Noti 노출 및 소리&amp;진동 알림 
-Android : 1분 후 소리&amp;알림 동작 없음 
-iOS : Noti 노출 시간에 맞춰 알림 송출 (5~30초) 이후 알림 동작 없음</t>
  </si>
  <si>
    <t>0. 폰찾기 지원 POC 연결 
- NU100, NU200, NU110, AI700, AI2, NU300 
1. 폰찾기 ON 설정 상태 
2. LCD off / 절전모드 상태에서 폰찾기 울리는 중 
3. 1분 방치</t>
  </si>
  <si>
    <t>3. 팝업 또는 Noti 노출 및 폰찾기 알림음 미송출 
- 소리&amp;알림 동작 없음</t>
  </si>
  <si>
    <t>길 안내 이용약관 
동의 상태</t>
  </si>
  <si>
    <t>1. 메뉴 패널 &gt; 설정 &gt; 앱 설정 
2. 개인위치정보 이용동의 및 위치기반서비스 이용약관(선택)-길안내 약관 &gt; 약관 철회</t>
  </si>
  <si>
    <t>2. 팝업 노출 확인 
- 동의 철회 시 설정된 출발지와 목적지가 삭제되며, 
더 이상 서비스를 이용하실 수 없습니다. 
동의 철회 하시겠습니까? [취소] [동의 철회] 
- [취소] : 약관 동의 상태 유지 
- [동의 철회] : 약관 철회됨. [약관 동의하기] 버튼으로 변경</t>
  </si>
  <si>
    <t>UP_86</t>
  </si>
  <si>
    <t>1. 메뉴 패널 &gt; 설정 &gt; 앱 설정 
2. 개인위치정보 이용동의 및 위치기반서비스 이용약관(선택)-길안내 약관 &gt; 약관 철회 
3. 길안내 진입</t>
  </si>
  <si>
    <t xml:space="preserve">3. 약관 철회 후 길안내 진입 
- 기존 설정되어 있던 출발지, 목적지 정보 삭제 
- 출발지 : 출발지를 설정해주세요. 
- 목적지 : 등록된 목적지가 없습니다. 목적지를 등록해보세요. 
- [목적지 추가하기] 버튼 : 비활성화 상태 
</t>
  </si>
  <si>
    <t>1. 메뉴 패널 &gt; 설정 &gt; 앱 설정 
2. 개인위치정보 이용동의 및 위치기반서비스 이용약관(선택)-길안내 약관 &gt; 약관 철회 
3. 길안내 관련 발화 
W,OOO 까지 얼마나 걸려</t>
  </si>
  <si>
    <t>3. 기 등록한 목적지 정보 삭제로 길안내 등록 유도 TTS 출력 
- 누구앱에서 길안내 출발지를 설정한 후 다시 말씀해주세요.</t>
  </si>
  <si>
    <t>길 안내 이용약관 
미동의 상태</t>
  </si>
  <si>
    <t xml:space="preserve">0. FLO 미로그인 상태 
&amp; 지원 POC 
- NU100, NU200, NU110, NU300, T map Android/iOS, AI700, AI2, UHD군, Smart 군, CHIPS 
1. NUGU home &gt; 메뉴 패널 &gt;FLO 선택 
</t>
  </si>
  <si>
    <t>1. TAB 명칭 확인 
Editor’s Pick (default) | FLO차트 | 최근 들은 | 많이 들은 | 좋아요 
2. TAB 간 이동 시 선택 이동 확인</t>
  </si>
  <si>
    <t xml:space="preserve">0. FLO 로그인 상태 
&amp; 지원 POC 
- NU100, NU200, NU110, NU300, T map Android/iOS, AI700, AI2, UHD군, Smart 군, CHIPS 
1. NUGU home &gt; 메뉴 패널 &gt;FLO 선택 
</t>
  </si>
  <si>
    <t xml:space="preserve">0. FLO 미로그인 상태 
&amp; 미지원 POC 
- albert, JLR T map 
1. NUGU home &gt; 메뉴 패널 &gt;FLO 선택 
</t>
  </si>
  <si>
    <t xml:space="preserve">FLO 로그인 상태 &amp; 미지원 POC 
- albert, JLR T map 
1. NUGU home &gt; 메뉴 패널 &gt;FLO 선택 
</t>
  </si>
  <si>
    <t xml:space="preserve">0. 지원 POC 
- NU100, NU200, NU110, NU300, T map Android/iOS, AI700, AI2, UHD군, Smart 군, CHIPS 
1. FLO 차트 관련 발화 
W,FLO 실시간 차트 재생 / W,FLO 차트 재생 
</t>
  </si>
  <si>
    <t>0. 지원 POC 
- NU100, NU200, NU110, NU300 
1. NUGU home &gt; 메뉴 패널 &gt;라디오 
2. 화면 구성 확인</t>
  </si>
  <si>
    <t>1. 어드민에 등록된 순서대로 노출
SBS 파워 FM
TBN 강원,경남,경북,경인,광주,대구,대전,부산,울산,전북,제주 교통방송
tbs eFM
tbs FM
YTN News FM
가톨릭평화방송 FM
극동방송 FM
arirang FM
BBS 불교방송 FM
CBS 음악 FM
CBS 표준 FM
EBS FM
EBS 외국어라디오
KBS 1Radio
KBS 2Radio
KBS 3Radio
KBS Classic FM
KBS CoolFM
KBS WORLD Radio
KBS 한민족방송
SBS 러브 FM</t>
  </si>
  <si>
    <t>0. 지원 POC 
- T map Android/iOS, AI700, AI2, UHD군, Smart 군, CHIPS 
1. NUGU home &gt; 메뉴 패널 &gt;라디오 
2. 화면 구성 확인</t>
  </si>
  <si>
    <t>1. 어드민에 등록된 순서대로 노출
- 안내문구 : [POC]명에서는 이용 가능한 채널이 제한됩니다.
- 선택한 POC에서 미지원 하는 채널일 경우 리스트 하단에 노출 되며 딤처리
SBS 파워 FM
TBN 강원,경남,경북,경인,광주,대구,대전,부산,울산,전북,제주 교통방송
tbs eFM
tbs FM
극동방송 FM
arirang FM
BBS 불교방송 FM
CBS 음악 FM
CBS 표준 FM
EBS FM
EBS 외국어라디오
KBS 1Radio
KBS 2Radio
KBS 3Radio
KBS Classic FM
KBS CoolFM
KBS WORLD Radio
KBS 한민족방송
SBS 러브 FM
YTN News FM - 미지원 (Dimm 처리)
가톨릭평화방송 FM - 미지원 (Dimm 처리)</t>
  </si>
  <si>
    <t>0. 지원 POC 
- T map Android/iOS, AI700, AI2, UHD군, Smart 군, CHIPS 
1. NUGU home &gt; 메뉴 패널 &gt;라디오 
2. 미지원 채널 즐겨찾기 추가 / 해제</t>
  </si>
  <si>
    <t>2. 미지원 채널도 즐겨찾기 추가 / 해제 확인 
추가 : 별 아이콘 채움 
- 선택된 채널이 즐겨찾기 리스트에서 추가되었습니다. 
- 리스트 최상단으로 이동 
- 기존 타 즐겨찾기 있을 경우 A,B,C 순 
삭제 : 별 아이콘 비움 
- 선택된 채널이 즐겨찾기 리스트에서 삭제되었습니다. 
- 리스트 최하단으로 이동</t>
  </si>
  <si>
    <t>1. NUGU home &gt; 메뉴 패널 &gt;라디오 
2. 미지원 채널이 없는 POC 에서 
- NU100, NU200, NU110, NU300
YTN News FM, 가톨릭평화방송 FM &gt; 즐겨찾기 채널 추가
3. 미지원 채널이 있는 POC로 변경
- T map Android/iOS, AI700, AI2, UHD군, Smart 군, CHIPS
4. 리스트 확인</t>
  </si>
  <si>
    <t>2. YTN News FM, 가톨릭평화방송 FM 방송이 리스트 최상단으로 이동
- 즐겨찾기 표시
- 기존 타 즐겨찾기 있을 경우 A,B,C 순
4. YTN News FM, 가톨릭평화방송 FM 방송이 기존 리스트 순서에서 '미지원', 'Dimm처리'
YTN News FM - 미지원 (Dimm 처리)
가톨릭평화방송 FM - 미지원 (Dimm 처리)</t>
  </si>
  <si>
    <t>0. 지원 POC 
- NU100, NU200, NU110, AI700, AI2, UHD군, Smart군 
1. NUGU home &gt; 메뉴 패널 &gt; BBQ 
2. 마이메뉴 설정</t>
  </si>
  <si>
    <t>2. 마이메뉴 설정화면 
[v] 버튼 : 상품 설명 펼치기로 노출. 
- 상품 해당 정보 없을 경우 미노출 
- 설명 자수에 따라 역 가변 처리 
[^] 버튼 : 상품 설명 닫기 
[마이메뉴 담기] 
- 하단 마이메뉴 영역에 해당 항목 추가 
- 기존 등록된 마이메뉴 있을경우 새로 담은 메뉴로 변경</t>
  </si>
  <si>
    <t>0. 지원 POC 
- NU100, NU200, NU110, AI700, AI2, UHD군, Smart군 
1. NUGU home &gt; 메뉴 패널 &gt; BBQ 
2. 마이메뉴 설정 &gt; 등록, 편집</t>
  </si>
  <si>
    <t xml:space="preserve">2. 마이메뉴 설정화면 
등록된 마이메뉴 있을 경우 
- 하단 영역에 등록된 마이메뉴 노출 
- 마이메뉴명 , 가격, [x], [저장] 버튼 활성화 
- [x] 버튼 : 등록된 마이메뉴 삭제 
등록된 마이메뉴 없을 경우 
- 하단 영역에 등록된 마이메뉴 미노출 
- [저장] 버튼 비활성화 
변경된 사항 없을 경우 
- [저장] 버튼 비활성화 
</t>
  </si>
  <si>
    <t>0. 지원 POC 
- NU100, NU200, NU110, AI700, AI2, UHD군, Smart군 
1. NUGU home &gt; 메뉴 패널 &gt; BBQ 
2. 마이메뉴 설정 &gt; 1개 
3. BBQ 메인 &gt; 마이메뉴</t>
  </si>
  <si>
    <t>3. 마이메뉴 노출 확인 
- 상품 이미지, 상품명, 금액 정보 노출</t>
  </si>
  <si>
    <t>0. 지원 POC 
- NU100, NU200, NU110, AI700, AI2, UHD군, Smart군 
1. NUGU home &gt; 메뉴 패널 &gt; 도미노피자 
2. 마이메뉴 설정</t>
  </si>
  <si>
    <t>2. 마이메뉴 설정화면 
피자, 사이드 디시 TAB으로 제공 
[v] 버튼 : 상품 설명 펼치기로 노출. 
- 상품 해당 정보 없을 경우 미노출 
- 설명 자수에 따라 역 가변 처리 
[^] 버튼 : 상품 설명 닫기 
피자 옵션 메뉴 노출 : 도우, 크기, 수량 
사이드 디시 옵션 메뉴 노출 : 수량 
[마이메뉴 담기] 
- 하단 마이메뉴 영역에 해당 항목 추가 
- 기존 등록된 마이메뉴 있을경우 기존+추가</t>
  </si>
  <si>
    <t>0. 지원 POC 
- NU100, NU200, NU110, AI700, AI2, UHD군, Smart군 
1. NUGU home &gt; 메뉴 패널 &gt; 도미노피자 
2. 마이메뉴 설정 &gt; 등록, 편집</t>
  </si>
  <si>
    <t>0. 지원 POC 
- NU100, NU200, NU110, AI700, AI2, UHD군, Smart군 
1. NUGU home &gt; 메뉴 패널 &gt; 도미노피자 
2. 마이메뉴 설정 &gt; 등록, 편집 
3. 피자 미선택 후 [저장]</t>
  </si>
  <si>
    <t>3. 사이드 디시만 마이메뉴 저장 
- ‘선택된 피자 메뉴가 없습니다. 최소 하나의 피자 를 추가해주세요.’ 토스트 팝업 노출</t>
  </si>
  <si>
    <t>0. 지원 POC 
- NU100, NU200, NU110, AI700, AI2, UHD군, Smart군 
1. NUGU home &gt; 메뉴 패널 &gt; 도미노피자 
2. 마이메뉴 설정 &gt; 1개 
3. 도미노피자 메인 &gt; 마이메뉴</t>
  </si>
  <si>
    <t>3. 마이메뉴 노출 확인 
- 피자 이미지, 선택한 메뉴 및 수량, 총 금액 정보 노출</t>
  </si>
  <si>
    <t>0. 지원 POC 
- NU100, NU200, NU110, AI700, AI2, UHD군, Smart군 
1. NUGU home &gt; 메뉴 패널 &gt; 도미노피자 
2. 마이메뉴 설정 &gt; 2개 이상 (사이드 디시, 피자 순 선택) 
3. 도미노피자 메인 &gt; 마이메뉴</t>
  </si>
  <si>
    <t>3. 마이메뉴 노출 확인 
- 피자 이미지, 선택한 메뉴 및 수량, 총 금액 정보 노출 
(마이메뉴 리스트 중 사이드 디시가 먼저 선택하더라도 도미노 피자 메인화면에는 피자 이미지 노출)</t>
  </si>
  <si>
    <t>UP_106</t>
  </si>
  <si>
    <t>1. 메뉴패널 &gt; [이용권] 
STG : 사내망에서만 진입 가능</t>
  </si>
  <si>
    <t>1. NUGU 이용권 구매 페이지 진입
- 쿠폰등록
- 이용중인 NUGU 이용권
- 이용권 판매중인 서비스 리스트
FLO 이용권, 멜론 이용권, 벅스 이용권, 오디오북 이용권, everysing 이용권
- 이용권 이벤트 배너 (필링크에 요청)</t>
  </si>
  <si>
    <t>0. 디바이스 미연결 
1. 메뉴패널 &gt; [이용권] &gt; [everysing 이용권] 
2. 이용권 선택</t>
  </si>
  <si>
    <t>1. NUGU everysing 이용권 리스트 노출
- everysing 정기 이용권
- everysing 30일 이용권
- everysing 24시간 이용권
2. 이용권 선택 시 '디바이스 연결이 필요합니다.' 토스트 노출</t>
  </si>
  <si>
    <t>0. everysing 미지원 PoC 연결(NU300외 All) 
1. 메뉴패널 &gt; [이용권] &gt; [everysing 이용권]</t>
  </si>
  <si>
    <t>1. 이용권 리스트 미노출 
- ! 구매 가능한 이용권이 없습니다.</t>
  </si>
  <si>
    <t>0. everysing 지원 PoC 연결(NU300) 
1. 메뉴패널 &gt; [이용권] &gt; [everysing 이용권]</t>
  </si>
  <si>
    <t>1. '현재 선택하신 디바이스(NU300)에서 구매가능한 이용권입니다.', 서비스별 카드형으로 이용권 노출 
- 이용권 썸네일 + 서비스 도메인 + 프로모션 정보 
- 이용권 설명 
- T멤버십 할인정보 (미노출) 
- 가격 
2. everysing 관련 이용권만 노출 확인 
- 이용권 정보 및 종류 확인 
- everysing 정기 이용권 
- everysing 30일 이용권 
- everysing 24시간 이용권</t>
  </si>
  <si>
    <t>1. 메뉴패널 &gt; [이용권] &gt;[everysing 이용권] 
2. 이용권 선택</t>
  </si>
  <si>
    <t>2. 이용권 상세 화면 이동 
- 이용권 썸네일 + 서비스 도메인 + 프로모션 정보 
- 이용권 설명 
- 가격 
- 안내 
- 유의사항 
- 판매자 정보 
- [구매하기]</t>
  </si>
  <si>
    <t>0. everysing 연결된 계정 없음 
1. 메뉴패널 &gt; [이용권] &gt; [everysing] 
2. 이용권 선택 &gt; [구매하기] 
3. [확인]</t>
  </si>
  <si>
    <t>2. 'everysing 로그인을 하셔야 구매하실 수 있습니다.' 얼럿 
3. 얼럿 닫힌 후, everysing 로그인 페이지 이동</t>
  </si>
  <si>
    <t>0. 약관 동의 필요한 everysing의 이용권 
1. 메뉴패널 &gt; [이용권] &gt; [everysing] 
2. 이용권 선택 &gt; [구매하기]</t>
  </si>
  <si>
    <t>2. 이용약관 동의 페이지 진입 
- 에브리싱 서비스 개인정보 수집/이용 동의 (선택)</t>
  </si>
  <si>
    <t>0. 약관 동의 필요한 everysing의 이용권 
1. 메뉴패널 &gt; [이용권] &gt; [everysing] 
2. 이용권 선택 &gt; [구매하기] 
3. [약관 타이틀] 
4. [X]</t>
  </si>
  <si>
    <t>3. 약관 항목 상세 페이지 진입 
4. 약관 상세 닫히고, 약관 동의 페이지 진입</t>
  </si>
  <si>
    <t>0. 약관 동의 필요한 everysing의 이용권 
1. 메뉴패널 &gt; [이용권] &gt; [everysing] 
2. 이용권 선택 &gt; [구매하기] 
3. [다음]</t>
  </si>
  <si>
    <t>0. 약관 동의 필요한 everysing의 이용권 
1. 메뉴패널 &gt; [이용권] &gt; [everysing] 
2. 이용권 선택 &gt; [구매하기] 
3. 약관 체크 &gt; [다음]</t>
  </si>
  <si>
    <t>0. 약관 동의 필요한 everysing의 이용권 
1. 메뉴패널 &gt; [이용권] &gt; [everysing] 
2. 이용권 선택 &gt; [구매하기] 
3. [전체 약관 동의]</t>
  </si>
  <si>
    <t>1. 메뉴패널 &gt; [이용권] &gt; [everysing] 
2. 이용권A 선택 &gt; [구매하기]</t>
  </si>
  <si>
    <t>2. 구매 FLOW 진행 
3. 결제 시 확인가능 카드사 교차 확인 
- 확인한 이용권 별 카드사 결과에 기재</t>
  </si>
  <si>
    <t>XR: 우리카드
S8+ : 국민카드
S20 : 시티카드</t>
  </si>
  <si>
    <t>1. 메뉴패널 &gt; [이용권] &gt; [everysing] 
2. 이용권B 선택 &gt; [구매하기]</t>
  </si>
  <si>
    <t>1. 메뉴패널 &gt; [이용권] &gt; [everysing] 
2. 이용권C 선택 &gt; [구매하기]</t>
  </si>
  <si>
    <t>1. 메뉴패널 &gt; [이용권] &gt; 서비스 &gt; 이용권 선택 
2. [구매하기] &gt; 전체 약관동의 &gt; [다음] 
3. [취소]</t>
  </si>
  <si>
    <t>0. everysing 구매 이력 있음 
1. 메뉴패널 &gt; [이용권] &gt; [구매내역] 
2. [전체] &gt; [everysing]</t>
  </si>
  <si>
    <t>2. everysing 구매 내역 컨텐츠 정보 노출 
- 이용권 이미지 + 이용권명 + 프로모션 정보 + 서비스 ID 
- 이용권 시작일 + 이용권 상태</t>
  </si>
  <si>
    <t>0. everysing 구매 이력 있음 
(메뉴 패널 &gt; 이용권 &gt; 이용중인 NUGU 이용권)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</si>
  <si>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</si>
  <si>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0. everysing 구매 이력 있음 
1. 메뉴패널 &gt; [이용권] &gt; [구매내역] 
2. 정기결제 이용권 
3. [최근 결제 금액]</t>
  </si>
  <si>
    <t>3. 결제 내역 이동 
- 할인은 N회차까지 제공되며, N+1회차부터 동일한 금액으로 매월 정기결제가 이루어집니다. (VAT포함) 
- 회차 별 금액 표 노출</t>
  </si>
  <si>
    <t>정기 결제 
해지 불가</t>
  </si>
  <si>
    <t>0. everysing 이용권 오늘 구매 
1. 메뉴패널 &gt; [이용권] &gt; [구매내역] 
2. everysing 이용권 클릭 &gt; [정기결제 해지 신청]</t>
  </si>
  <si>
    <t>2. 정상해지 가능 확인 
- 무료 제공 일 지난 후 결제 예정일 당일 해지 불가 
- 실 정기결제 전 구매 당일은 정상 해지 가능</t>
  </si>
  <si>
    <t>정기 결제 
해지 신청</t>
  </si>
  <si>
    <t>0. everysing 정기결제 이용중 
1. 메뉴패널 &gt; [이용권] &gt; [구매내역] 
2. everysing 이용권 클릭 &gt; [정기결제 해지 신청]</t>
  </si>
  <si>
    <t>0. everysing 정기결제 이용중 
1. 메뉴패널 &gt; [이용권] &gt; [구매내역] &gt; everysing 이용권 클릭 
2. [정기결제 해지 신청] &gt; [해지신청]</t>
  </si>
  <si>
    <t>2. 정기 결제 해지 신청 페이지 이동 
- 이용권명 
- 결제 금액 
- 결제 방식 
- 결제 수단 
- 해지 사유</t>
  </si>
  <si>
    <t>0. everysing 정기결제 이용중 
1. 메뉴패널 &gt; [이용권] &gt; [구매내역] &gt; everysing 이용권 클릭 
2. [정기결제 해지 신청] &gt; [확인] 
3. [취소]</t>
  </si>
  <si>
    <t>0. everysing 정기결제 이용중 
1. 메뉴패널 &gt; [이용권] &gt; [구매내역] &gt; everysing 이용권 클릭 
2. [정기결제 해지 신청] &gt; [확인] 
3. 단순변심 체크 &gt; [해지 신청] 
4. [확인]</t>
  </si>
  <si>
    <t>3. '정기 결제가 해지되었습니다. ~~ 적용됩니다.' 팝업 
4. 이용권 구매내역 페이지로 이동</t>
  </si>
  <si>
    <t>정기 결제 
해지 철회</t>
  </si>
  <si>
    <t>0. 정기결제 해지 중인 everysing 이용권 
1. 메뉴패널 &gt; [이용권] &gt; [구매내역] &gt; everysing 이용권 
2. [해지 신청 철회]</t>
  </si>
  <si>
    <t>0. 정기결제 해지 중인 everysing 이용권 
1. 메뉴패널 &gt; [이용권] &gt; [구매내역] &gt; everysing 이용권 
2. [해지 신청 철회] &gt; [취소]</t>
  </si>
  <si>
    <t>0. 정기결제 해지 중인 everysing 이용권 
1. 메뉴패널 &gt; [이용권] &gt; [구매내역] &gt; everysing 이용권 
2. [해지 신청 철회] &gt; [해지 신청 철회]</t>
  </si>
  <si>
    <t>0. 정기결제 everysing 이용권 구매 후 사용중 
1. 메뉴패널 &gt; [이용권] &gt; [구매내역]</t>
  </si>
  <si>
    <t>0. 정기결제 everysing 이용권 구매 후 이용기간 종료됨 
1. 메뉴패널 &gt; 이용권 &gt; [구매내역] 
2. [이용권 A]</t>
  </si>
  <si>
    <t>2. 이용권 상세 '기간만료' 표기 
- 직권해지로 대체 확인</t>
  </si>
  <si>
    <t>정기결제 해지 
후 이용중</t>
  </si>
  <si>
    <t>0. 정기결제 everysing 이용권 구매 후 해지상태 
1. 메뉴패널 &gt; 이용권 &gt; [구매내역]</t>
  </si>
  <si>
    <t>0. 정기결제 everysing 이용권 해지 신청된 상태 
1. 메뉴패널 &gt; 이용권 &gt; [구매내역] &gt; [해지 신청 철회] &gt; [정기 결제 해지 신청] 
2. 해지 신청</t>
  </si>
  <si>
    <t>0. 정기결제 everysing 이용권 해지 신청된 상태 
1. 메뉴패널 &gt; 이용권 &gt; [구매내역] &gt; [해지 신청 철회] &gt; [정기 결제 해지 신청] 
2. 취소</t>
  </si>
  <si>
    <t>1. 메뉴패널 &gt; 이용권 &gt; [구매내역] 
2. everysing 이용권 상세</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</si>
  <si>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</si>
  <si>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1. 서비스 메인 화면 구성 확인 
- 타이틀 영역 : FLO 
- 로그인 전 :로그인 유도 문구 + 발화 예시 구성 
- 로그인 후 : ID 노출 + 발화 예시 구성 
- 서브 Tap 메뉴 : Editor's pick / 실시간 차트 / 최근 들은 / 많이 들은 / 좋아요 
- Editor's Pick : 6개 앨범이미지 노출 
- FLO 차트 : FLO 차트 100위 노출 
- 최근 들은 / 많이 들은 : 곡 노출 
- 좋아요 : 좋아요한 곡 노출</t>
  </si>
  <si>
    <t>1.미디어 컨트롤러 기능 확인 
2. 2곡이상 재생 중</t>
  </si>
  <si>
    <t>1.서비스 재생 시 미디어 컨트롤러 노출 확인 
- FLO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</si>
  <si>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1.미디어 컨트롤러 기능 확인 
2.1곡만 재생 중</t>
  </si>
  <si>
    <t>2. 미디어 컨트롤러 기능 Tap 동작 확인 
- 이전 : 이전곡으로 이동 불가, 관련 TTS 출력 
- 재생 : ▶ -&gt; || 변경되면서 미디어 재생 
- 일시정지 : || -&gt; ▶ 변경되면서 미디어 일시정지 
- 다음 : 다음곡으로 이동 불가, 관련 TTS 출력</t>
  </si>
  <si>
    <t>1. 재생 중 미디어 컨트롤러 선택 
- 플레이 리스트 노출 확인 
- 플레이 리스트 중 임의 선택 시 해당 음원으로 재생 동작 확인</t>
  </si>
  <si>
    <t>0.미로그인 상태 
1.로그인 필요 기능 발화 
"좋아요한 음악 들려줘" 
"최근 들은 음악 들려줘"</t>
  </si>
  <si>
    <t>발화문 발화 시 아래 TTS 출력 
'로그인이 필요한 기능입니다. 누구앱에서 FLO 로그인 후 이용해주세요.'</t>
  </si>
  <si>
    <t>0.미로그인 상태 
1.장르/테마 검색 발화 
"TOP100 들려줘" 
"최신 음악 틀어줘" 
"달달한 노래 들려줘" 
"새벽에 들을 만한 노래 들려줘" 
"재즈 음악 들려줘" 
"가을 음악 들려줘" 
"힙합 틀어줘" 
"팝(POP) 들려줘"</t>
  </si>
  <si>
    <t>발화문 발화 시 FLO 이용권 로그인 유도 TTS 출력 후 1분 미리듣기 안내, 음악 재생 동작 확인 
'누구 앱에서 Flo에 로그인하면 전곡을 들으실 수 있어요. 지금은, 1분만 들려드릴게요.'</t>
  </si>
  <si>
    <t>0.이용권 없는 상태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</si>
  <si>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FLO 이용권 이용권 구매 유도 TTS 출력 후 1분 미리듣기 안내, 음악 재생 동작 확인 
'지금은 미리 듣기만 가능합니다. 전곡듣기를 원하시면, 누구 앱 또는 누구 홈페이지에서 Flo 스트리밍 이용권을 구매해주세요.'</t>
  </si>
  <si>
    <t>0.이용권 있는 상태 발화 
1.음악 재생 발화 
"TOP100 들려줘" 
"최신 음악 틀어줘" 
"아무 음악 틀어줘"</t>
  </si>
  <si>
    <t>0.이용권 있는 상태 발화 
1.해시태그 발화 
"달달한 노래 들려줘" 
"새벽에 들을 만한 노래 들려줘" 
"드라이브할 때 좋은 음악 틀어줘"</t>
  </si>
  <si>
    <t xml:space="preserve">발화문 발화 시 해당 재생 시작 TTS 출력 후 FLO 음악 재생 확인 
</t>
  </si>
  <si>
    <t>0.이용권 있는 상태 발화 
1.장르/테마 검색 발화 
"재즈 음악 들려줘" 
"가을 음악 들려줘" 
"이별했을 때 들을 만한 음악 들려줘" 
"50대가 좋아하는 음악 들려줘" 
"슬플 때 듣기 좋은 노래 틀어줘" 
"잠 잘 때 듣기 좋은 음악 틀어줘"</t>
  </si>
  <si>
    <t>1.음악 재생 중 기능 확인 
"이전 곡" 
"다음 곡" 
"일시 정지" 
"계속" 
"볼륨 크게" 
"볼륨 작게" 
"소리 크게" 
"소리 작게" 
"음소거 해줘" 
"음소거 해지해줘" 
"신나는 음악 틀어줘"</t>
  </si>
  <si>
    <t xml:space="preserve">1.서비스 중지곡이 섞여있을 경우 
2.서비스 중지곡이 처음, 중간, 마지막, 반복 등 될 경우 
</t>
  </si>
  <si>
    <t>서비스 중지된곡 dimmed 처리되고 해당곡은 선택되지 않으며 '서비스가 중지된 곡입니다' 토스트팝업 출력됨 
TOP100, 최신음악, 최근들은음악, 많이들은음악</t>
  </si>
  <si>
    <t>FLO 서비스 중지곡 없어 확인 불가</t>
  </si>
  <si>
    <t>성인인증 TTS 출력 후 다음 곡 재생 
"성인인증이 필요한 곡이여서 다음으로 넘어갑니다."</t>
  </si>
  <si>
    <t>1.셔플재생 
[음악을 듣기 전에] 
"OOO 가수 노래 셔플해줘 / 랜덤 해줘" 
[음악을 듣는 중에] 
"셔플해줘 / 랜덤 해줘" 
[셔플(랜덤), 반복 기능 종료시에] 
"셔플 해제 / 셔플 꺼줘" 
"랜덤 해제 / 랜덤 그만해"</t>
  </si>
  <si>
    <t xml:space="preserve">발화문 발화 시 해당 재생 시작 TTS 출력 후 재생 동작 확인 
</t>
  </si>
  <si>
    <t>1.한 곡 반복재생 
[음악을 듣기 전에] 
"OOO 가수 노래 반복해줘" 
[음악을 듣는 중에] 
"이 노래 반복해줘" 
[셔플(랜덤), 반복 기능 종료시에] 
"반복 해제 / 반복 그만해줘"</t>
  </si>
  <si>
    <t>1.전체 반복 재생 
[음악을 듣기 전에] 
"OOO 가수 노래 전체 반복해줘" 
[음악을 듣는 중에] 
"재생목록 전체 반복해줘" 
[전체 반복 기능 종료시에] 
"음악 전체 반복 해제" 
"노래 전체 반복 취소" 
" 곡 전체 반복 그만"</t>
  </si>
  <si>
    <t>1. 서비스 메인 화면 구성 확인 
- 타이틀 영역 : 멜론 
- 로그인 전 :로그인 유도 문구 + 발화 예시 구성 
- 로그인 후 : ID 노출 + 발화 예시 구성 
-Tab-bar : TOP100(default) | 최신음악 | 최근 들은 | 많이 들은 | 좋아요 
- Content List : 앨범 이미지 | 순위 | 곡 제목 | 아티스트 
멜론 로그인 전 Tap시 로그인 유도 토스트팝업 노출 - ‘멜론 로그인 후 이용할 수 있 습니다.’ 
-Tool Bar : 컨텐츠를 1개 이상 선택 시에 하단 고정 상태로 툴바 노출 
선택 듣기: 선택한 곡 개수 노출  : Tap - 선택 컨텐츠만 재생, ‘N곡을 재생 목록에 담았습니다.’ Toast pop-up 노출, 선택한 순서대로 플레이리스트에 추가 됨 
전체 재생 : 선택 여부와 관계없이 리스트 내 전체 컨텐츠를 재생하며, ‘전체 음악을 재생합니다.’ Toast pop-up 노출</t>
  </si>
  <si>
    <t>1. 서비스 재생 시 미디어 컨트롤러 노출 확인 
- 멜론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</si>
  <si>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누구앱에서 멜론 로그인 후 이용해주세요.'</t>
  </si>
  <si>
    <t>0.미로그인 상태 
1.장르/테마 검색 발화 
"멜론 탑백(TOP100) 들려줘" 
"최신 음악 틀어줘" 
"달달한 노래 들려줘" 
"새벽에 들을 만한 노래 들려줘" 
"재즈 음악 들려줘" 
"가을 음악 들려줘" 
"힙합 틀어줘" 
"팝(POP) 들려줘"</t>
  </si>
  <si>
    <t>발화문 발화 시 멜론 이용권 로그인 유도 TTS 출력 후 1분 미리듣기 안내, 음악 재생 동작 확인 
'누구앱에서 멜론에 로그인 해주세요. 지금은 1분만 들려드릴께요.'</t>
  </si>
  <si>
    <t>1.이용권 없는 상태 발화 
"많이 들은 음악 들려줘" 
"나의 멜론라디오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</si>
  <si>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미리듣기만 가능합니다. 전곡 듣기를 원하시면, 누구앱에서 멜론 스트리밍을 구매해주세요.'</t>
  </si>
  <si>
    <t>1.이용권 있는 상태 발화 
-음악 재생 
"멜론 탑백(TOP100) 들려줘" 
"최신 음악 틀어줘" 
"아무 음악 틀어줘"</t>
  </si>
  <si>
    <t>0.이용권 있는 상태 발화 
1.해시태그 
"달달한 노래 들려줘" 
"새벽에 들을 만한 노래 들려줘" 
"드라이브할 때 좋은 음악 틀어줘"</t>
  </si>
  <si>
    <t xml:space="preserve">발화문 발화 시 해당 재생 시작 TTS 출력 후 멜론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</si>
  <si>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</si>
  <si>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</si>
  <si>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서비스명(벅스) 
로그인 영역 domain icon(벅스) 
발화 가이드 영역("아리야 방탄소년단 노래 들려줘) 
Tab-bar(벅스챠트|최신음악|최근들은|많이들은|좋아 Content List(앨범 이미지 | 순위 | 곡제목 | 아티스트) 
Tool-bar (선택 재생 | 전체 재생)</t>
  </si>
  <si>
    <t>1. 서비스 재생 시 미디어 컨트롤러 노출 확인 
- 벅스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</si>
  <si>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 앱에서 벅스 로그인 후, 이용해 주세요.'</t>
  </si>
  <si>
    <t>발화문 발화 시 멜론 이용권 로그인 유도 TTS 출력 후 1분 미리듣기 안내, 음악 재생 동작 확인 
'누구 앱에서 벅스에 로그인하면 전곡을 들으실 수 있어요. 지금은, 1분만 들려드릴게요.'</t>
  </si>
  <si>
    <t>1.이용권 없는 상태 발화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</si>
  <si>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 듣기만 가능합니다. 전곡듣기를 원하시면 누구앱 또는 홈페이지에서 벅스 스트리밍 이용권을 구매해주세요.'</t>
  </si>
  <si>
    <t xml:space="preserve">발화문 발화 시 해당 재생 시작 TTS 출력 후 벅스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</si>
  <si>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</si>
  <si>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</si>
  <si>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서비스명(ASMR) 
ASMR 안내문구 
서비스 대표 발화문 텍스트 노출영역</t>
  </si>
  <si>
    <t>1. 서비스 재생 시 미디어 컨트롤러 노출 확인 
- ASMR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</si>
  <si>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1.셔플재생 
[음악을 듣기 전에] 
"OOO 셔플해줘 / 랜덤 해줘" 
[음악을 듣는 중에] 
"셔플해줘 / 랜덤 해줘" 
[셔플(랜덤), 반복 기능 종료시에] 
"셔플 해제 / 셔플 꺼줘" 
"랜덤 해제 / 랜덤 그만해"</t>
  </si>
  <si>
    <t>1.한 곡 반복재생 
[음악을 듣기 전에] 
"OOO 반복해줘" 
[음악을 듣는 중에] 
"반복해줘" 
[셔플(랜덤), 반복 기능 종료시에] 
"반복 해제 / 반복 그만해줘"</t>
  </si>
  <si>
    <t>1.전체 반복 재생 
[음악을 듣기 전에] 
"ASMR 전체 반복해줘" 
[음악을 듣는 중에] 
"재생목록 전체 반복해줘" 
[전체 반복 기능 종료시에] 
"ASMR 전체 반복 해제" 
"ASMR 전체 반복 취소" 
" ASMR 전체 반복 그만"</t>
  </si>
  <si>
    <t>[&lt;] 버튼 | 서비스명(라디오) 
발화가이드 영역 
채널 리스트 
-즐겨찾기 버튼 : Tab시, 최상단으로 이동 및 즐겨찾기 실시간 반영 
-재생 버튼 : Tab 시, 선택 항목 재생 및 재생버튼이 일시정지로 변경 
[미지원 POC] 
-전체 채널 아래 "POC명 에서는 이용 가능한 채널이 제한됩니다." 문구표시 
-이용불가한 즐겨찾기 채널은 상단에 노출하되 채널명 우측에 “미지원” 표시하고 재생버튼 딤처리</t>
  </si>
  <si>
    <t>1. 서비스 재생 시 미디어 컨트롤러 노출 확인 
- 라디오 아이콘/뉴스 채널명 
- 이전/재생(일시정지)/다음 
2. 미디어 컨트롤러 기능 Tap 동작 확인 
- 이전 : 이전 채널으로 이동 
- 재생 : ▶ -&gt; || 변경되면서 미디어 재생 
- 일시정지 : || -&gt; ▶ 변경되면서 미디어 일시정지 
- 다음 : 다음 채널으로 이동</t>
  </si>
  <si>
    <t xml:space="preserve">1. 라디오 &gt; 1개 채널만 즐겨찾기 추가 
2. 즐겨찾는 라디오 재생 발화 
3. 즐겨찾는 라디오 채널 재생 확인 
</t>
  </si>
  <si>
    <t>3. 재생 중 미디어 컨트롤러 기능 Tap 동작 확인 
- 이전 : 이전곡으로 이동 불가, 관련 TTS 출력 
- 재생 : ▶ -&gt; || 변경되면서 미디어 재생 
- 일시정지 : || -&gt; ▶ 변경되면서 미디어 일시정지 
- 다음 : 다음곡으로 이동 불가, 관련 TTS 출력</t>
  </si>
  <si>
    <t>1.라디오 재생 발화 
"라디오 틀어줘" 
"라디오 아무거나 틀어줘"</t>
  </si>
  <si>
    <t>{SBS파워FM} 라디오를 들려드릴게요. TTS 송출 
- 최근들은 라디오 재생 
- 재생중인 채널 재생 버튼 변경 확인</t>
  </si>
  <si>
    <t>1.인기 라디오 재생 
"라디오 추천해줘" 
"인기 라디오 틀어줘" 
"많이 듣는 라디오 들려줘"</t>
  </si>
  <si>
    <t>"이 시간에 인기있는{SBS파워FM} 라디오를 들려드릴게요." TTS 송출 
-추천라디오 Table에 표기 된 라디오 중 현재 시간대와 매핑된 채널 재생 
- 재생중인 채널 재생 버튼 변경 확인</t>
  </si>
  <si>
    <t>1.라디오 동작 확인 
"다음/앞으로" 
"이전/뒤로"</t>
  </si>
  <si>
    <t>"{MBC} {표준FM} 라디오를 들려드릴게요."TTS 송출 
-NUGU Admin 기준(ABC가나다 순)으로 이전 채널 재생 
- 재생중인 채널 재생 버튼 변경 확인</t>
  </si>
  <si>
    <t>[&lt;] 버튼 | 서비스명(오디오북) 
발화가이드 영역 
- Tab-bar 오디오북(default) | 오디오팟 | 최근들은 | 좋아요 
- 무료 이용 도서 (좌우 filcking) 
이미지 | 제목 | 저자 | 출판사 
- 오늘의 책 
이미지 | 제목 | 저자 | 출판사 | 관련 설명 
-카테고리 노출</t>
  </si>
  <si>
    <t>1. 서비스 재생 시 미디어 컨트롤러 노출 확인 
- 오디오북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</si>
  <si>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1.오디오북 재생 발화 
"오디오북 읽어줘" 
"오디오팟 들려줘" 
"오디오북 틀어줘" 
"오디오북 재생" 
"오디언 플레이"</t>
  </si>
  <si>
    <t>[최근 재생한 이력 있음 or 재생이력 없으나 종아요 목록 존재] 
최근에 들은,{무라카미 하루키}의,{노르웨이의 숲} {1}화를 읽어드릴게요. (or 이어서 읽어드릴게요.) TTS 송출 
[재생이력 없으며 좋아요 목록 없음] 
오늘의 추천 {오디오북}(or 오디오팟)은, {무라카미 하루키}의, {노르웨이의 숲}으로 골라봤어요. {1화}부터 읽어드릴게요. TTS 송출</t>
  </si>
  <si>
    <t>0.오디오북 재생중 
1.다음/이전 발화 
"다음" 
"넥스트" 
"이전" 
"뒤로"</t>
  </si>
  <si>
    <t xml:space="preserve">{정혜원}의,{소가 된 게으름뱅이} {1}화를 읽어 드릴게요. (or 이어서 읽어 드릴게요.) TTS 송출 
</t>
  </si>
  <si>
    <t>[&lt;] 버튼 | 서비스명(팟빵) 
발화가이드 영역 
- Tab-bar 전체(default) | 구독 
-추천 에피소드 더보기&gt; 버튼 노출 
프로그램 썸네일 | 프로그램명 | 에피소드 명 
-인기 팟캐스트 
프로그램 썸네일 | 프로그램명 | 구독수 더보기&gt; 버튼 
-카테고리 노출</t>
  </si>
  <si>
    <t>1. 서비스 재생 시 미디어 컨트롤러 노출 확인 
- 팟빵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</si>
  <si>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1.팟빵 재생 발화 
"팟캐스트 틀어줘" 
"팟캐스트찾아줘"</t>
  </si>
  <si>
    <t>[최근 재생 이력 있음 or 구독한 목록 있음] 
최근에 들은 {김용민의 브리핑} {1월 24일} 에피소드를 들려드릴게요. (or 이어서 들려드릴게요) TTS 송출 
[재생이력,구독목록 없음] 
팟빵에서 추천하는 {이동진의 빨간책방} {1월 24일} 에피소드를 들려드릴게요. TTS 송출</t>
  </si>
  <si>
    <t>0.팟빵 재생중 
1.다음/이전 발화 
"다음" 
"넥스트" 
"이전" 
"뒤로"</t>
  </si>
  <si>
    <t xml:space="preserve">16. 앱카드/솔루션 메시지 (NUGUMOBILE-1156, NUGUPM-2754)
</t>
  </si>
  <si>
    <t>솔루션 메시지
https://tde.sktelecom.com/wiki/pages/viewpage.action?pageId=281911075</t>
  </si>
  <si>
    <t>1. NUGU call 미가입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</si>
  <si>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NUGU call 서비스 설정 정보를 등록해 주세요.
3. 시간조건, 추가조건 앱카드 삭제 확인
- 시간조건 : 180초 후 삭제 확인
- 추가조건 : 앱카드 터치시 삭제 확인</t>
  </si>
  <si>
    <t xml:space="preserve">16. 앱카드/솔루션 메시지 (NUGUMOBILE-1156, NUGUPM-2754) 
</t>
  </si>
  <si>
    <t>1. NUGU call 가입 상태 &gt; 번호 미인증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</si>
  <si>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내 휴대폰번호 등록 후, NUGU call 서비스를 이용해 보세요.
3. 시간조건, 추가조건 앱카드 삭제 확인
- 시간조건 : 180초 후 삭제 확인
- 추가조건 : 앱카드 터치시 삭제 확인</t>
  </si>
  <si>
    <t>1. 뮤직(멜론/플로/벅스) 미로그인 상태
2. 뮤직(멜론/플로/벅스) 재생 관련 발화
3. 뮤직(멜론/플로/벅스) 로그인/PUSH 메시지
4. 시간조건/ 추가조건 앱카드 삭제 확인</t>
  </si>
  <si>
    <t>3. 뮤직 로그인 메시지 노출 확인
- 1분 미리듣기 중 계속 들으시려면 FLO 로그인해 주세요 [FLO 계정 로그인]
- 1분 미리듣기 중 계속 들으시려면 멜론 로그인해 주세요 [멜론 계정 로그인]
- 1분 미리듣기 중 계속 들으시려면 Bugs 로그인해 주세요 [벅스 계정 로그인]
- [FLO/멜론/벅스 로그인] 선택 시 FLO 홈 / 멜론 홈 / 벅스 로그인 화면으로 이동
PUSH
1분 미리듣기 중
계속 들으시려면 FLO에 로그인해주세요
1분 미리듣기 중
계속 들으시려면 멜론에 로그인해주세요
1분 미리듣기 중
계속 들으시려면 벅스에 로그인해주세요
4. 시간조건, 추가조건 앱카드 삭제 확인
- 시간조건 : 180초 후 삭제 확인
- 추가조건 : 로그인 후 삭제 확인</t>
  </si>
  <si>
    <t>1. 뮤직(멜론/플로/벅스) 로그인 &amp; 이용권 없음 상태 
2. 뮤직(멜론/플로/벅스) 재생 관련 발화 
3. 뮤직(멜론/플로/벅스) 이용권 메시지 (검토 중)</t>
  </si>
  <si>
    <t>3. 뮤직 로그인 메시지 노출 확인
- 1분 미리듣기 중 멜론/플로/벅스 이용권 구매 후 더 들을 수 있어요. 노출
- 선택 시 뮤직 이용권 구매 화면으로 이동</t>
  </si>
  <si>
    <t>TC 제외</t>
  </si>
  <si>
    <t>1. Google 캘린더 미로그인상태
2. 구글 일정관련 발화
3. Google 캘린더 로그인/PUSH 메시지 
4. 시간조건/ 추가조건 앱카드 삭제 확인</t>
  </si>
  <si>
    <t>3. Google 캘린더 로그인 메시지 노출 확인
- Google 캘린더 로그인 후 일정을 확인해보세요 [로그인]
- 선택 시 Google 캘린더 로그인 화면으로 이동
PUSH
NUGU 퀵 설정!
NUGU 앱에서 설정 완료후 구글캘린더 서비스를 이용해보세요
4. 시간조건, 추가조건 앱카드 삭제 확인 
- 시간조건 : 180초 후 삭제 확인 
- 추가조건 : 로그인 후 삭제 확인</t>
  </si>
  <si>
    <t>180초</t>
  </si>
  <si>
    <t>0. 3:1 비율의 이벤트 배너 이미지 등록 
된 상태 
1. NUGU home 진입 
2. 이벤트 카드 배너 선택</t>
  </si>
  <si>
    <t xml:space="preserve">2. 이벤트 카드 배너 확인 
- 이벤트 배너 영역에 이미지 깨짐 현상 없이 선명히 노출 
- OS 버전별 확인(Android : 4~10 / iOS : 10~13) 
</t>
  </si>
  <si>
    <t>0. 3:1 비율의 이벤트 배너 이미지 등록 
된 상태 
1. NUGU home 진입 
2. 메뉴 패널 &gt; NUGU home 재진입 
3. 이벤트 카드 배너 선택</t>
  </si>
  <si>
    <t>0. 3:1 비율의 이벤트 배너 이미지 등록 
된 상태 
1. NUGU home 진입 
2. background에서 NUGU app 종료 
3. NUGU home 재진입 
4. 이벤트 카드 배너 선택</t>
  </si>
  <si>
    <t xml:space="preserve">2. 이벤트 카드 배너 확인 
- 이벤트 배너 영역에 이미지 깨짐 현상 없이 선명히 노출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</si>
  <si>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t>
  </si>
  <si>
    <t xml:space="preserve">3. 팝업 노출 
회원 탈퇴 시 서비스에 설정된 모든 데이 
터가 삭제됩니다. 
- 수집된 개인정보 및 NUGU 서비스 내 
계정에 저장된 모든 정보(디바이스 연 
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 [취소][탈퇴] 
취소 - 팝업 종료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</si>
  <si>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 &gt; 해상도별 확인</t>
  </si>
  <si>
    <t xml:space="preserve">3. 팝업이 해상도 별로 정상 노출 확인 
- 팝업 문구 스크롤로 표시 
</t>
  </si>
  <si>
    <t>1. 설정 &gt; 앱설정 &gt; 이용약관 
2. 필수 약관 상세 
- 서비스 이용약관 (필수) 
3. [서비스 탈퇴] 선택 
4. 탈퇴 선택</t>
  </si>
  <si>
    <t>4. 탈퇴 팝업 노출 
- NUGU 서비스를 탈퇴하였습니다. [확인] 
- [확인] : T아이디 로그인 페이지로 이동</t>
  </si>
  <si>
    <t>1. 설정 &gt; 앱설정 &gt; 이용약관 
2. 필수 약관 상세 
- 개인정보 수십/이용 동의 (필수) 
3. [서비스 탈퇴] 선택 
4. 탈퇴 선택</t>
  </si>
  <si>
    <t>1. 설정 &gt; 앱설정 &gt; 이용약관 
2. 필수 약관 상세 
- 개인정보 제3자 제공 동의 (필수) 
3. [서비스 탈퇴] 선택 
4. 탈퇴 선택</t>
  </si>
  <si>
    <t>1. 설정 &gt; 앱설정 &gt; 이용약관 
2. 필수 약관 상세 
- 개인위치정보 이용동의 및 위치기반서비스 이용약관 (필수) 
3. [서비스 탈퇴] 선택 
4. 탈퇴 선택</t>
  </si>
  <si>
    <t>1. 탈퇴 &gt; 재가입</t>
  </si>
  <si>
    <t>1. 서비스 약관 동의 페이지 노출 
2. 필수 약관 미동의 시 하단 "동의" 버튼 비활성화 
3. "로그인 취소" 버튼 선택 시 NUGU 초기 화면 이동</t>
  </si>
  <si>
    <t>1. 현재 연결된 POC 카드에 포커스 
- 연결된 디바이스가 없는 경우 : Default NU200 
- JLR Tmap, Open SDK : Default NU200 
- 1위부터 5위까지 , 6위부터 10위까지 인기대화 노출 
2. Tap 시 인기 대화 상세페이지로 이동</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</si>
  <si>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각 POC에 해당하는 인기대화 1-10위 노출 
- 인기 발화문 영역 좌우 flicking 및 좌우 버튼 tap 동작으로 POC 변경 가능 (루핑됨)</t>
  </si>
  <si>
    <t>UP_241</t>
  </si>
  <si>
    <t>1. 최근인기대화 발화문 10개 미만 시 10위까지 노출되지 않고 해당 갯수만 노출 
ex. 6개 존재 시, 6위까지 노출 
(NU100 / NU200 / NU110 / NU300 / AI700 / UHD / Smart / T map)</t>
  </si>
  <si>
    <t>에러케이스 대응 (NUGUMOBILE-1168) Sheet에서 확인</t>
  </si>
  <si>
    <t>0. NU300 연결 상태 
1. everysing 진입</t>
  </si>
  <si>
    <t xml:space="preserve">1. everysing 화면 구성 확인 
[&lt;] ,NUGU play 
everysing (everysing) 아이콘 
에브리싱(주) 
[계정연동] 
대표 발화문 
주요기능, 설명, 
이용 가능 디바이스, 카테고리, 문의 등 내용 노출 
</t>
  </si>
  <si>
    <t>0. NU300 연결 상태 
1. everysing 진입 
2. 버튼 동작 확인</t>
  </si>
  <si>
    <t>2. 버튼 동작 확인 
[&lt;] : 이전 화면으로 복귀 
[계정 연동] : everysing 로그인 화면으로 이동 
그 외 링크 : 해당 링크 화면으로 이동</t>
  </si>
  <si>
    <t>0. NU300 연결 상태 
1. everysing 진입 
2. 계정 연동 &gt; 로그인 화면</t>
  </si>
  <si>
    <t xml:space="preserve">2. 로그인 화면 확인 
- LOGIN 
- 아이디 입력란 
- 비밀번호 입력란 
- [로그인] 
- [비밀번호 찾기] [ 회원 가입] 
- 소셜 로그인을 사용하신 회원님은 에브리싱 앱 &gt; 설정 &gt; 계정설정에서 비밀번호 설정 후 로그인해주세요. 문구 노출 
</t>
  </si>
  <si>
    <t>0. NU300 연결 상태 
1. everysing 진입 
2. 계정 연동 &gt; 버튼 동작</t>
  </si>
  <si>
    <t>2. 계정 연동 화면 확인 
- ID, PW 오류 : 로그인 정보 불일치 관련 노출 
- ID, PW 정상 입력 : 정상 로그인 , everysing 화면에서 [연동 해제][ [이용권] 버튼 노출 
- 비밀번호 찾기 : [비밀번호 찾기] [ 회원 가입] 영역 하단에 비밀번호 이메일 아이디 입력란, [취소] [보내기] 버튼 노출 
- 회원 가입 : 약관 동의 여부에 따라 확인 
- 이용약관 미동의 : 약관 동의 화면 노출 
- 이용약관 동의 : 회원 가입 화면 노출</t>
  </si>
  <si>
    <t>0. NU300 연결 상태 
1. everysing 진입 
2. 계정 연동 &gt; 연동 해제</t>
  </si>
  <si>
    <t xml:space="preserve">2. 계정 연동 해제 화면 확인 
- everysing 연동 해제시 서비스 이용이 제한됩니다. 해제하시겠습니까? [취소] [확인] 팝업 노출 
- [취소] : 팝업 닫히고 계정 연동 유지 
- [확인] : 팝업 닫히고 계정 해제됨. [계정 연동] 버튼으로 노출. [이용권] 미노출 
</t>
  </si>
  <si>
    <t>0. NU300 연결 상태 
1. everysing 진입 
2. 계정 연동 &gt; 이용권</t>
  </si>
  <si>
    <t>0. NU300 연결 상태 
1. everysing 진입 
2. 계정 연동 &gt; 발화 확인</t>
  </si>
  <si>
    <t xml:space="preserve">2. 대표 발화문 발화 시아래 상태에 따라 동작 확인 
연동 해제 상태 : 로그인이 필요한 서비스 TTS 안내
연동 상태
- TTS : 에브리싱을 시작합니다
- DUX : 에브리싱 노래방 화면 노출
- everysing 노래방 컨텐츠 사용 가능 확인
- 이용권 없음 : 1일 무료 2곡 제공
- 이용권 있음 : 전체 사용 가능
</t>
  </si>
  <si>
    <t>UP_250</t>
  </si>
  <si>
    <t>16. 앱카드/솔루션 메시지 (NUGUMOBILE-1156, NUGUPM-2754)
_추가</t>
  </si>
  <si>
    <t>솔루션 메세지
https://tde.sktelecom.com/wiki/pages/viewpage.action?pageId=281911075</t>
  </si>
  <si>
    <t>0-1. NU300 연결완료
0-2. B tv ZEM 키즈 미로그인
1. B tv 잼키즈 관련 발화(W, 잼키즈 실행)
2. NUGU home 확인
3. 시간조건/ 추가조건 앱카드 삭제 확인</t>
  </si>
  <si>
    <t>2. B tv ZEM kids 로그인 메시지 노출 확인
- 로그인 후 ZEM 키즈 동영상을 즐겨보세요
- 선택 시 B tv ZEM kids 로그인 화면 이동
PUSH 
NUGU 퀵 설정!
NUGU앱에서 설정 완료후 ZEM 키즈 서비스를 이용해보세요!
3. 시간조건, 추가조건 앱카드 삭제 확인 
- 시간조건 : 300초 후 삭제 확인 
- 추가조건 : 로그인 후 삭제 확인</t>
  </si>
  <si>
    <t>10초</t>
  </si>
  <si>
    <t>UP_251</t>
  </si>
  <si>
    <t>0. CJ 오쇼핑/SK스토아 미로그인
1. CJ 오쇼핑/SK스토아 관련 발화
(W, CJ 오쇼핑 주문 시작해줘/SK스토아 주문 시작해줘)
2. NUGU home 확인
3. 시간조건/ 추가조건 앱카드 삭제 확인</t>
  </si>
  <si>
    <t>2. CJ오쇼핑/SK스토아 로그인 메시지 노출 확인
- CJ오쇼핑 : 로그인 후 CJ오쇼핑 상품을 간편하게 주문
- SK스토아 : 로그인 후 SK스토아 상품을 간편하게 주문
- 선택 시 CJ오쇼핑/SK스토아 로그인 화면 이동
PUSH 
NUGU CJ오쇼핑
NUGU 앱에서 설정 완료 후 CJ오쇼핑 서비스를 이용해보세요!
NUGU SK스토아
NUGU 앱에서 설정 완료 후 SK스토아 서비스를 이용해보세요!
3. 시간조건, 추가조건 앱카드 삭제 확인
- 시간조건 : 180초 후 삭제 확인
- 추가조건 : 로그인 후 삭제 확인</t>
  </si>
  <si>
    <t>300초</t>
  </si>
  <si>
    <t>UP_252</t>
  </si>
  <si>
    <t>0. 11번가 쇼핑 미로그인
1. 11번가 쇼핑 관련 발화(W, 11번가 주문해줘)
2. NUGU home 확인
3. 시간조건/ 추가조건 앱카드 삭제 확인</t>
  </si>
  <si>
    <t>2. 11번가 쇼핑 로그인 메세지 노출 확인
. 쇼핑을 빠르고 쉽게 11번가 로그인 후 주문할 수 있어요
- 선택 시 11번가 쇼핑 로그인 화면 이동
PUSH 
NUGU 퀵 설정!
NUGU 앱에서 설정 완료후 11번가 쇼핑 서비스를 이용해보세요
3. 시간조건, 추가조건 앱카드 삭제 확인
- 시간조건 : 180초 후 삭제 확인
- 추가조건 : 로그인 후 삭제 확인</t>
  </si>
  <si>
    <t>UP_253</t>
  </si>
  <si>
    <t>0. B tv 연결(SPK)메뉴 미연결 상태
1. B tv 연결 관련 발화
(W, 뽀로로 찾아줘, W, B tv 방송 제목 알려줘)
2. NUGU home 확인
3. 시간조건/ 추가조건 앱카드 삭제 확인</t>
  </si>
  <si>
    <t>2. B tv 연결 로그인 메세지 노출 확인
- 편리한 TV생활&lt;br&gt;&lt;font color="#f43142"&gt;B tv 연결&lt;/font&gt; 후&lt;br&gt;음성 컨트롤 하세요
- 선택 시 B tv 연결 페이지 이동 확인
PUSH 
NUGU 퀵 설정!
NUGU 앱에서 설정 완료후 Btv 연동 서비스를 이용해보세요!
3. 시간조건, 추가조건 앱카드 삭제 확인
- 시간조건 : 300초 후 삭제 확인
- 추가조건 : 연결 후 삭제 확인 완료</t>
  </si>
  <si>
    <t>UP_254</t>
  </si>
  <si>
    <t>15. 미디어서비스 (NUGUMOBILE-1147, NUGUMOBILE-1162)_추가</t>
  </si>
  <si>
    <t>벅스 미지원 POC &gt; 전체 선택 시 플로 설정 유지 확인 Case</t>
  </si>
  <si>
    <t>0. 벅스 미지원 POC : T map 군 (T map 8.0, JLR T map, Smart Navi. T map), NU300, B tv 군 (AISTB, AI2, UHD1,2.3,4, Smart2,3)
1. 뮤직 기본 서비스 &gt; 전체 설정하기 
2. 벅스로 설정 시도</t>
  </si>
  <si>
    <t>2. 벅스 설정 상태로 노출은 되나, 실제 음악 서비스는 기존 설정값 유지</t>
  </si>
  <si>
    <t>기타 1</t>
  </si>
  <si>
    <t>뮤직 기본 서비스 설정</t>
  </si>
  <si>
    <t>0. FLO, 멜론, 벅스 미로그인
1. FLO,벅스,멜론 &gt; 로그인 &gt; 사용자 설정 선택
2. FLO,벅스,멜론 &gt; 로그인 &gt; [전체설정] 선택
3. 2. FLO,벅스,멜론 &gt; 로그인 &gt; [취소] 선택</t>
  </si>
  <si>
    <t>UP_256</t>
  </si>
  <si>
    <t>0. FLO, 멜론, 벅스 로그인
1. FLO,벅스,멜론 &gt; 계정 &gt; [뮤직 기본서비스로 설정하기] 선택
2. 사용자 설정 선택
3. [전체 설정] 선택
4. [취소] 선택</t>
  </si>
  <si>
    <t>UP_257</t>
  </si>
  <si>
    <t>1. NUGU hoem &gt; 메뉴패널 &gt; 설정 &gt; 사용자설정
2. 서비스 설정 &gt; FLO,벅스,멜론 &gt; [뮤직 기본 서비스 설정하기] 선택</t>
  </si>
  <si>
    <t>2-1.사용자 설정 &gt; 뮤직 기본 서비스 진입 확인 
2-2.사용자 설정 &gt; 뮤직 기본 서비스 &gt; 선택한 음악CP(FLO,벅스,멜론) 전체변경 확인 
2-3. 팝업 사라짐 확인</t>
  </si>
  <si>
    <t>0. 문구 확인
'CP명'를 모든 디바이스의 뮤직 기본 서비스로 설정하시겠습니까? *사용자 설정에서 변경할 수 있습니다. [취소][전체 설정하기]
1.사용자 설정 &gt; 뮤직 기본 서비스 진입 확인
2.사용자 설정 &gt; 뮤직 기본 서비스 &gt; 선택한 음악CP(FLO,벅스,멜론) 전체변경 확인 
3. 팝업 사라짐 확인</t>
  </si>
  <si>
    <t>1. 문구 확인
$CP명$를 모든 디바이스의 뮤직 기본 서비스로 설정하시겠습니까? *사용자 설정에서 변경할 수 있습니다. [취소][전체 설정하기]
2.사용자 설정 &gt; 뮤직 기본 서비스 진입 확인
3.사용자 설정 &gt; 뮤직 기본 서비스 &gt; 선택한 음악CP(FLO,벅스,멜론) 전체변경 확인 
4. 팝업 사라짐 확인</t>
  </si>
  <si>
    <t>Error_1</t>
  </si>
  <si>
    <t>1. 단말 A에서 TID A로 로그인 
2. 단말 B에서 TID A로 로그인 
3. 단말 A에서 메뉴 이동 시 
4. 에러메시지 노출</t>
  </si>
  <si>
    <t xml:space="preserve">NUGUMOBILE-1103 , AIAPPQA-278 
이슈였음. 방법 문의 
</t>
  </si>
  <si>
    <t>AICPQA-2544 
1. 11번가 로그인 &gt; 6개월 이상 미사용 
2. 11번가 진입 
3. 에러 메시지 노출</t>
  </si>
  <si>
    <t>환경설정 필요</t>
  </si>
  <si>
    <t xml:space="preserve">AIAPPQA-5044, AIAPPQA-2584 
이슈였음. 방법 문의 
</t>
  </si>
  <si>
    <t xml:space="preserve">문의 
- 디바이스 동기화 실패 팝업 변경 
디바이스 전원 혹은 네트워크 상태를 확인해주세요. 
</t>
  </si>
  <si>
    <t xml:space="preserve">AIAPPQA-5110 
이슈였음. 방법 문의 
</t>
  </si>
  <si>
    <t xml:space="preserve">AIAPPQA-4178 
이슈였음. 방법 문의 
</t>
  </si>
  <si>
    <t xml:space="preserve">1. 설정&gt; 고객센터&gt; 1:1 문의하기&gt; 이미지 첨부 
2. 5MB 이상 첨부 시 
3. 에러 메시지 노출 
</t>
  </si>
  <si>
    <t>1. 설정&gt; 고객센터&gt; 1:1 문의하기&gt; 이미지 첨부
2. 업로드 할 수 없는 이미지 파일인 경우
3. 에러 메시지 노출</t>
  </si>
  <si>
    <t>1. 설정&gt; 고객센터&gt; 1:1 문의하기&gt; 이미지 첨부 
2. 업로드 중 고객센터 서버 에러 ?? 
3. 에러 메시지 노출</t>
  </si>
  <si>
    <t>1. 설정&gt; 고객센터&gt; 1:1 문의하기&gt; 이미지 첨부 
2. 업로드&gt; 삭제 중 고객센터 서버 에러 ?? 
3. 에러 메시지 노출</t>
  </si>
  <si>
    <t xml:space="preserve">1. 디바이스 연결
2. 디바이스 토큰 만료 처리
3. 텍스트명령, 음악재생시도, 알람/무드등 등 진입
4. 디바이스가 응답하지 않습니다. 음성으로 불러 깨워주세요. 그래도 응답하지 않는다면 디바이스를 다시 연결해주세요.
팝업 노출
</t>
  </si>
  <si>
    <t xml:space="preserve">1. 디바이스 연결 
2. 디바이스 전원 OFF, 네트워크 오류 
3. 텍스트명령, 음악재생시도, 알람/무드등 등 진입 
4. 디바이스 전원 혹은 네트워크 상태를 확인해주세요. 팝업 노출 
</t>
  </si>
  <si>
    <t>문의(아래 Case가 맞는지 확인 필요)
0. 자동로그인 미사용 상태
1.NUGU app &gt; T 아이디 로그인 &gt; T아이디 가입하기 선택
2. 아이디 &amp; 비밀번호 다르게 입력
아이디 또는 비밀번호를 정확하게 입력해주세요(10회 이상 실패하면 비밀번호를 다시 설정하셔야 합니다.)</t>
  </si>
  <si>
    <t>문의(아래 Case가 맞는지 확인 필요) 
0. https://stg.skt-id.co.kr에서 T-ID 탈퇴 완료 
1. NUGU app &gt; T 아이디 로그인 &gt; T아이디 가입하기 선택 
2. 탈퇴한 계정 입력 후 T-ID 가입 시도</t>
  </si>
  <si>
    <t xml:space="preserve">문의(아래 Case가 맞는지 확인 필요) 
0. 자동로그인 미사용 상태 
1. NUGU app &gt; T 아이디 로그인 &gt; T아이디 가입하기 선택 
2. 가입약관 동의 &gt; 이름,이메일,비밀번호 입력 
3. [다음] 선택 &gt; 이메일 인증후 [인증완료] 선택 
4. [NUGU 이용하기] 선택 
5. 가입 실패 
</t>
  </si>
  <si>
    <t>문의(아래 Case가 맞는지 확인 필요) 
1. NUGU home &gt; 설정 &gt; T아이디 &gt; 아이디 영역 &gt; [변경] 선택 
2. 변경할 휴대번호 입력 &gt; [인증] 선택 
3. 임의의 번호 입력 
4. 휴대폰 번호 영역 &gt; [변경] 선택 
5. 임의의 번호 입력 
에러케이스 메세지 : 불일치로 노출</t>
  </si>
  <si>
    <t>문의(아래 Case가 맞는지 확인 필요)
1. NUGU home &gt; 설정 &gt; T아이디 &gt; 아이디 영역(이메일) &gt; [변경] 선택
2. 변경할 이메일 입력 &gt; [인증] 선택
3. 임의의 번호 입력 &gt; [확인] 선택
4. 이메일 영역 &gt; [변경] 선택
5. 임의의 이메일 입력 &gt; [인증] 선택
6. 임의의 번호 입력 &gt; [확인] 선택
에러케이스 메세지 : 불일치로 노출</t>
  </si>
  <si>
    <t>"이미 사용 중인 이메일입니다. 다른 이메일 주소를 입력해주세요" 문구 노출됨</t>
  </si>
  <si>
    <t>1. NUGU home &gt; 메뉴패널 &gt; 설정 &gt;앱설정 
2. 이용약관 &gt; 서비스 이용약관 &gt; 서비스탈퇴 선택 
3. 노출 팝업 내 [탈퇴] 선택</t>
  </si>
  <si>
    <t xml:space="preserve">문의(아래 Case가 맞는지 확인 필요) 
1. NUGU home &gt; 설정 &gt; T아이디 선택 
2. 아이디 영역 &gt; [변경] 선택 
3. 사용중인 휴대번호 or T-ID 입력 
에러케이스 다름 : 다른 회원이 사용중인 아이디는 회원님의 아이디로 사용할 수 없습니다. 
</t>
  </si>
  <si>
    <t>문의(아래 Case가 맞는지 확인 필요) 
1. NUGU home &gt; 설정 &gt; T아이디 선택 
2. 아이디 영역 &gt; [변경] 선택 
3. 사용중인 휴대번호 or T-ID 입력</t>
  </si>
  <si>
    <t>1. 긴급 SOS &gt; 인증번호 수신 &gt; 30초 이내 [재전송] 선택
2. NUGU call &gt; MDN 인증 &gt; 인증번호 수신 &gt; 30초 이내 [재전송] 선택
3. 설정 &gt; 사용자 설정 &gt; 배송지 관리 &gt; 주소설정 &gt; 인증번호 수신 &gt; 30초 이내 [재전송] 선택</t>
  </si>
  <si>
    <t>문의(해당 케이스가 맞는지 확인필요) 
0. PoC 연결상태 
1. NUGU app 실행</t>
  </si>
  <si>
    <t>문의 
1. 연결할 디바이스의 펌웨어 미등록상태 
2. NUGU app과 연결 완료 
3. 연결된 디바이스 설정 상세 페이지 진입 시도</t>
  </si>
  <si>
    <t>1. 멜론 로그인 시도 
2. 가입하지 않은 멜론/카카오 ID/PWD 정보 입력</t>
  </si>
  <si>
    <t>스텝 문의</t>
  </si>
  <si>
    <t>로그인 상/미로그인 상태 + 성인인증O/성인인증X 상태 문의</t>
  </si>
  <si>
    <t>문의 
1. 멜론 서비스 일시 중지 상태 
2. 멜론 &gt; 음악 전체/개별 음악 재생 시도</t>
  </si>
  <si>
    <t>1. 멜론 로그인 상태
2. 멜론 로그인된 동일 TID에 A,B 디바이스연결 상태
3. A 디바이스에서 멜론 재생 시도
4. B 디바이스에서 멜론 재생 시도</t>
  </si>
  <si>
    <t>문의 
1. 멜론 권리사 요청 또는 상품없는 곡 1분 듣기 재생 시도</t>
  </si>
  <si>
    <t xml:space="preserve">멜론 (권리사 1분 곡) 
- 김오키 사랑 
- The Day That Never Comes 
</t>
  </si>
  <si>
    <t xml:space="preserve">문의 
1. 멜론 서비스 종료 
2. 연결된 디바이스에서 멜론 음악 재생 발화 
1. 멜론에서 서비스 중지곡 재생 발화 
</t>
  </si>
  <si>
    <t xml:space="preserve">문의 
1. 멜론 플레이리스트 없는 상태 
2. 멜론에서 플레이리스트 재생 발화 
</t>
  </si>
  <si>
    <t xml:space="preserve">1. 멜론 &gt; 멜론 음악 재생 
2. 연결된 디바이스에서 좋아요 추가 발화 
3. 좋아요 곡 100개 &gt; 좋아요 추가 &gt; 101번째 좋아요 추가 시도 
</t>
  </si>
  <si>
    <t>1. 멜론 로그인 상태 
2. 로그인 된 멜론 계정이 많이 들은 곡 &gt; 비공개로 설정함 
3. 멜론 &gt; 많은 들은 곡 재생 시도</t>
  </si>
  <si>
    <t>0. 가입한 멜론 계정 탈퇴 완료
1. 멜론 로그인 시도
2. 탈퇴한 계정 ID/PWD 입력 시도</t>
  </si>
  <si>
    <t>1. 멜론 로그인 시도 
2. ID 정상 입력 / 잘못된 비밀번호 입력 시도</t>
  </si>
  <si>
    <t>1. 멜론 로그인 시도 
2. ID 정상 입력 / 잘못된 비밀번호 5회 이상 입력 시도</t>
  </si>
  <si>
    <t>문의 
1. 멜론 로그인 상태 
2. 로그인된 계정이 비밀번호 변경 유효기간이 지남</t>
  </si>
  <si>
    <t>0. 멜론 서비스 오류 상태 
1. 멜론 &gt; 음악 전체/개별 재생 시도</t>
  </si>
  <si>
    <t>0. 멜론 서비스 점검 상태 
1. 멜론 &gt; 음악 전체/개별 재생 시도</t>
  </si>
  <si>
    <t>0. 멜론 서비스 일시적 장애 상태 
1. 멜론 &gt; 음악 전체/개별 재생 시도</t>
  </si>
  <si>
    <t>문의 
1. 멜론 휴먼 계정으로 로그인 시도</t>
  </si>
  <si>
    <t>0. NUGU APP과 팟빵 서비스가 원활하지않은 상태 
1. 팟빵 &gt; 에피소드 재생 시도</t>
  </si>
  <si>
    <t>1. 팟빵 &gt; 개별 팟빵 상세 페이지 
2. 구독하기 버튼 Tap 
3. 구독 중인 팟빵 10개 &gt; 구독하기 추가시도</t>
  </si>
  <si>
    <t xml:space="preserve">0. 구독한 팟캐스트 없는 상태 
1. 구독 중인 팟캐스트 재생 시도 
w,팟빵 구목목록 재생해줘 
</t>
  </si>
  <si>
    <t>"다른 기기에서 음악을 듣고 계시네요. 저는 잠시 음악을 멈추겠습니다." TTS 송출 / 누구앱 반응 없음</t>
  </si>
  <si>
    <t>0. 팟빵 구독 등록 불가 상태 
1. 팟빵 &gt; 개별 팟빵 상세 페이지 
2. 구독하기 버튼 Tap</t>
  </si>
  <si>
    <t>0. 팟빵 구독 목록 수정 불가 상태 
1. 팟빵 &gt; 개별 팟빵 상세 페이지 
2-1. 구독하기 버튼 Tap 
2-2. 구독중 버튼 Tap</t>
  </si>
  <si>
    <t>0. 팟빵 구독 목록 삭제 불가 상태 
1. 팟빵 &gt; 개별 팟빵 상세 페이지 
2. 구독중 버튼 Tap</t>
  </si>
  <si>
    <t xml:space="preserve">1. 팟빵 &gt; 팟빵 재생 정보 있음 
2. 팟빵 재생 발화 
w,팟빵 이어서 재생해줘 
</t>
  </si>
  <si>
    <t>0. 오디오북 시스템 점검중 상태 
1. 오디오북 &gt; 컨텐츠 재생 시도</t>
  </si>
  <si>
    <t>0. 오디오북 스트리밍 불가 상태 
1. 오디오북 &gt; 컨텐츠 재생 시도</t>
  </si>
  <si>
    <t>0. 오디오북 이용권 없는 상태 
1. 이용권 &gt; 쿠폰 등록 
2. 유효하지 않은 쿠폰번호 입력 후 인증 시도</t>
  </si>
  <si>
    <t>0. 오디오북 이용권 없는 상태 
1. 이용권 &gt; 쿠폰 등록 
2. 기 사용된 쿠폰번호 입력 후 인증 시도</t>
  </si>
  <si>
    <t>0. 오디오북 이용권 없는 상태 
1. 이용권 &gt; 쿠폰 등록 
2. 이용권 사용중 &gt; 사용중지 된 경우</t>
  </si>
  <si>
    <t>0. 임의의 오디오북 좋아요 상태
1. 오디오북 &gt; 개별 오디오북 상세 페이지
2. 좋아요 상태의 오디오북 재생 좋아요 시도</t>
  </si>
  <si>
    <t>0. 재생중인 오디오북 좋아요 미등록 상태
1. "W, 좋아요 취소해줘" 발화</t>
  </si>
  <si>
    <t>문의 
1. 오디오북 &gt; 컨텐츠 재생 
2. "W, 책갈피 해줘" 발화</t>
  </si>
  <si>
    <t>0. NUGU APP과 오디오북 서비스 연결 원활하지 않은 상태 
1. 오디오북 &gt; 컨텐츠 재생 시도</t>
  </si>
  <si>
    <t>0. 동일 TID 로그인 된 다른 기기에서 오디오북 재생 중 
1. 오디오북 재생 시도</t>
  </si>
  <si>
    <t>스텝 확인 필요</t>
  </si>
  <si>
    <t>1. 알람 진입 
2-1. 알람 목록 &gt; 임의 알람 선택 
2-2. 알람 등록하기 선택 
3. 기존 등록 알람과 동일 시간 설정 
4. 저장 선택</t>
  </si>
  <si>
    <t xml:space="preserve">1. SKT 스마트홈 &gt; 로그인 
2. 디바이스 등록 시도 
</t>
  </si>
  <si>
    <t>문의 
0. 등록 기기 미응답 상태(기기 전력 차단 15후) 
1. 등록 기기 제어 발화</t>
  </si>
  <si>
    <t>문의 
0. 스마트홈 등록 기기의 네트워크 연결 해제 상태 
1. 해제된 기기 제어 발화</t>
  </si>
  <si>
    <t>문의 
0. 연결된 스마트홈 서비스의 기기 등록 상태 &gt; 해당 서비스에서 기기 삭제 
1. 삭제된 기기 제어 발화</t>
  </si>
  <si>
    <t>문의 
0. 등록 기기 상태 조회 오류 상황 
1. 등록 기기 상태 조회 발화</t>
  </si>
  <si>
    <t>문의 
0. 스마트홈 서비스 제공자 토큰이 유효하지 않거나 없음 (InvalidToken) 
1. 해당 스마트홈 서비스 제공자 연결 기기 제어 발화</t>
  </si>
  <si>
    <t>문의 NoControlAuthority 
0. LG전자 ThinQ 로그인 및 기기 등록 &gt; ThinQ 앱에서 등록 기기 제어 상태 
1. LG전자 ThinQ 등록 기기 제어 발화</t>
  </si>
  <si>
    <t xml:space="preserve">문의 
1. 스마트홈 &gt; 기기 등록된 상태 
2. 등록된 기기 상태 변경 시도 
</t>
  </si>
  <si>
    <t>문의 
0. CP Error 발생 상황 
1. 모든 스마트홈 서비스 발화</t>
  </si>
  <si>
    <t>문의 
0. 전원 제어 불가능 기기 등록 
1. 등록 기기 전원 제어 발화</t>
  </si>
  <si>
    <t>문의 
0.누구앱&gt; 스마트홈 비로그인 상태 
1.누구앱&gt; SKT 스마트홈 잘못된 아이디 및 비밀번호로 로그인 시도</t>
  </si>
  <si>
    <t xml:space="preserve">문의 
1. 스마트홈 &gt; 가족회원으로 로그인 
2. SKT 스마트홈 APP 연동 &gt; 디바이스 등록 시도 
</t>
  </si>
  <si>
    <t>문의 
0. 스마트홈 서비스 제공자 토큰의 만료 (ExpiredToken) 
1. 해당 스마트홈 서비스 제공자 연결 기기 제어 발화</t>
  </si>
  <si>
    <t>문의 
0. 스마트홈 간단모드/상세모드에 기기 미등록 상태 
1. 해당 모드 제어 발화</t>
  </si>
  <si>
    <t>문의 
0. B tv 연결 &gt; 디바이스 토큰 만료 
1. Wake up 시도</t>
  </si>
  <si>
    <t>1.SPK 연결된 상태 
2.B tv 연결 화면 
3.인증 시간 초과된 B tv 인증 번호 입력</t>
  </si>
  <si>
    <t>0.B tv 서비스 원활하지 않은 상태 
1.B tv 연결 화면 
2.B tv 인증번호 입력</t>
  </si>
  <si>
    <t xml:space="preserve">1.생활/정보 &gt; 뉴스 진입 
2.선호 언론사 선택 화면 진입 
3.데일리 브리핑 발화 
</t>
  </si>
  <si>
    <t>문의 
1.생활/정보 &gt; 뉴스 진입 
2.선호 언론사 선택 화면 진입</t>
  </si>
  <si>
    <t>확인 불가</t>
  </si>
  <si>
    <t>문의
1.생활/정보 &gt; 뉴스 진입
2.선호 언론사 선택 화면 진입
3.선호 언론사 변경</t>
  </si>
  <si>
    <t>1.생활/정보 &gt; 길안내 진입 
2.기 등록되지 않는 목적지 안내 발화</t>
  </si>
  <si>
    <t>1.생활/정보 &gt; 길안내 진입 
2.목적지 추가하기 버튼 선택 
3.목적지 설정 후 저장 버튼 선택</t>
  </si>
  <si>
    <t>1.생활/정보 &gt; 길안내 진입 
2.목적지 추가하기 버튼 선택 
3.지번.도로명,건물명 검색</t>
  </si>
  <si>
    <t>0.SPK 미연결 
1.생활/정보 &gt; 길안내 진입 
2.디바이스 연결</t>
  </si>
  <si>
    <t xml:space="preserve">문의 
1. 프로야구 외 스포츠 조회 발화 
W,농구 결과 알려줘 
</t>
  </si>
  <si>
    <t>1.쇼핑/주문 &gt; 11번가 쇼핑 진입 
2.11번가 로그인 상태 
3.상품 주문</t>
  </si>
  <si>
    <t>1.단말 A에서 TID A로 로그인 &gt; 11번가 진입 
2.단말 B에서 TID A로 로그인 
3.단말 A에서 에러메시지 노출</t>
  </si>
  <si>
    <t>문의 
1.쇼핑/주문 &gt; 11번가 쇼핑 진입 
2.11번가 로그인 상태(주문 이력 존재) 
3.주문 내역 진입 
4.주문 내역 조회</t>
  </si>
  <si>
    <t>1.쇼핑/주문 &gt; 11번가 쇼핑 진입 
2.11번가 로그인 정보 유효하지 않은 상태 
3.상품 주문</t>
  </si>
  <si>
    <t>1.쇼핑/주문 &gt; 11번가 쇼핑 진입 
2.11번가 미로그인 상태 
3.상품 주문</t>
  </si>
  <si>
    <t>"누구앱에서 11번가 로그인하신후 주문해주세요." TTS 송출 / 누구앱 반응 없음</t>
  </si>
  <si>
    <t>0. NUGU APP과 11번가 서비스가 원활하지않은 상태 
1. 쇼핑/주문 &gt; 11번가 쇼핑 진입</t>
  </si>
  <si>
    <t>1. 쇼핑/주문 &gt; 11번가 쇼핑 진입 
2. 11번가 로그인 
3. 품절 상품 주문</t>
  </si>
  <si>
    <t>1. 쇼핑/주문 &gt; 11번가 쇼핑 진입 
2. 11번가 로그인 
3. 결제 정보 없는 상태 
4. 상품 주문</t>
  </si>
  <si>
    <t>1. 쇼핑/주문 &gt; 11번가 쇼핑 진입 
2. 11번가 로그인 
3. 배송지 정보 없는 상태 
4. 상품 주문</t>
  </si>
  <si>
    <t>1. 쇼핑/주문 &gt; 11번가 쇼핑 진입 
2. 11번가 로그인 
3. 배송지 정보, 결제정보 둘다 없는 상태 
4. 상품 주문</t>
  </si>
  <si>
    <t>배송지 &amp; 결제 수단 없는 11번가 계정 필요</t>
  </si>
  <si>
    <t>0. 디바이스 미연결 상태 
1. 쇼핑/주문 &gt; 11번가 쇼핑 진입 
2. 11번가 초이스 &gt; 리스트 선택</t>
  </si>
  <si>
    <t>0. 11번가 서비스 점검 중인 경우 
1. 11번가 진입</t>
  </si>
  <si>
    <t xml:space="preserve">1. 11번가 &gt; 본인인증 되지 않은 11번가 아이디 로그인 시도
</t>
  </si>
  <si>
    <t xml:space="preserve">0. NUGU App과 카드사 서비스가 원활하지않은 상태 
1. 쇼핑/주문 &gt; 11번가 쇼핑 진입 
2. 상품 주문 
</t>
  </si>
  <si>
    <t xml:space="preserve">문의 
0. O일 O회 구매제한 있으며, O일 O회 구매 이력 있는 경우 
1. 쇼핑/주문 &gt; 11번가 쇼핑 진입 
2. 상품 주문 
</t>
  </si>
  <si>
    <t xml:space="preserve">문의 
1. 11번가 &gt; 로그인 
2. 방치 &gt; 11번가 재 진입 시도 
</t>
  </si>
  <si>
    <t>1. 쇼핑/주문 &gt; 11번가 쇼핑 진입 
2. 11번가 로그인 
3. 상품 주문</t>
  </si>
  <si>
    <t xml:space="preserve">문의 
1. 생활/정보 &gt; 날씨 진입 
2. 서비스 이용 지역이 아닌 곳 날씨 관련 발화 
W, 남극 날씨 알려줘 
</t>
  </si>
  <si>
    <t>0. NUGU App과 기상청 기상자료 수신이 지연 상태 
1. 생활/정보 &gt; 날씨 진입 
2. 날씨 관련 발화</t>
  </si>
  <si>
    <t>CPS_WEATHER_PLANET_DELAY_WEATHER_INFORMATION_ERROR, //SK플래닛 기상자료 수신이 지연되고 있습니다. 잠시 후 다시 이용해 주세요.</t>
  </si>
  <si>
    <t>0.디바이스연결 
1.메뉴 &gt; 날씨 &gt; 날씨관련 발화</t>
  </si>
  <si>
    <t xml:space="preserve">0.디바이스연결
W.5월30일 날씨알려줘 발화
</t>
  </si>
  <si>
    <t>0.디바이스연결 
1.W,어제 날씨 알려줘 발화</t>
  </si>
  <si>
    <t>0.디바이스연결 
1.권한 설정 거부</t>
  </si>
  <si>
    <t>0.디바이스연결 
1.사용자설정 
2. Google 캘린더 계정연동 &gt; 로그인 &gt; 인증토큰 미입력</t>
  </si>
  <si>
    <t>0.디바이스연결 
1.메뉴 &gt;Google 캘린더 연동 &gt; 서버오류</t>
  </si>
  <si>
    <t>0.디바이스연결 
1.사용자설정 
2. Google 캘린더 계정연동 &gt; 로그인 &gt; 인증토큰 불일치번호 입력</t>
  </si>
  <si>
    <t>0.디바이스연결 ( 스탭 확인필요) 
1. Google 캘린더 &gt; 중복된 이메일설정</t>
  </si>
  <si>
    <t>0.디바이스연결 (스탭확인필요) 
1.Google 캘린더 연동 &gt; 인증토큰 미입력</t>
  </si>
  <si>
    <t>0.디바이스연결 (스탭확인필요) 
1.메뉴 &gt; Google 캘린더 진입 &gt; 로그인</t>
  </si>
  <si>
    <t>0.디바이스연결 (스탭확인필요) 
1.메뉴 &gt; Google 캘린더 진입 &gt; 일정 미등록</t>
  </si>
  <si>
    <t>0.디바이스연결 (스탭확인필요) 
1.누쿠콜 주소록&gt; 같은번호 대표번호 2개 설정</t>
  </si>
  <si>
    <t>0.디바이스연결
1.사용자설정 &gt;운세 &gt;ex)1888.0205 &gt; 토스트 팝업확인</t>
  </si>
  <si>
    <t>0. 디바이스 연결 
1. 영화 관련 발화</t>
  </si>
  <si>
    <t>1. 쇼핑/주문 &gt; 도미노피자/BBQ 진입 
2. 배송지설정 &gt; 주변 매장 정보 조회 실패한 경우</t>
  </si>
  <si>
    <t>1. 쇼핑/주문 &gt; 도미노피자/BBQ 진입 
2. 배송지 미설정 상태 
3. 도미노피자/BBQ 주문</t>
  </si>
  <si>
    <t>1. 쇼핑/주문 &gt; 도미노피자/BBQ 진입
2. 도미노피자/BBQ 존재하지 않는 메뉴 주문 발화</t>
  </si>
  <si>
    <t>1. 도미노피자/BBQ 진입 
2. 인근 매장 존재하지 않는 배송지 설정 
3. 도미노피자/BBQ 주문</t>
  </si>
  <si>
    <t>1. 도미노피자/BBQ 주문 
2. 도미노피자/BBQ 주문 취소</t>
  </si>
  <si>
    <t>1. 도미노피자/BBQ 주문한 상태 
2. 도미노피자/BBQ 주문</t>
  </si>
  <si>
    <t>1. 도미노피자 영업종료 상태 
2. 도미노피자 주문</t>
  </si>
  <si>
    <t>1. 도미노피자 점검/주문불가 상태 
2. 도미노피자 주문</t>
  </si>
  <si>
    <t>1. 도미노피자 해당 매장 제품 주문 불가능 상태 
2. 도미노피자 주문</t>
  </si>
  <si>
    <t>1. 도미노피자 마이메뉴 진입 
2. 사이드 디시만 선택한 상태에서 저장</t>
  </si>
  <si>
    <t>1. 도미노피자 마이메뉴 진입 
2. 음료 2개 이상 등록 후 저장</t>
  </si>
  <si>
    <t>1. BBQ 주문 
2. 주문한 메뉴 가격과 결재금액 상이</t>
  </si>
  <si>
    <t>[문의] 
1. BBQ 주문 요청 오류상태 
2. BBQ 주문</t>
  </si>
  <si>
    <t>1. 도미노피자/BBQ 배송지 설정 진입 
2. 신규 주소 등록</t>
  </si>
  <si>
    <t>[문의] 
1. 앱 설정 &gt; 이용약관 &gt; (필수)이용약관 
2. 동의 철회</t>
  </si>
  <si>
    <t>1. 국민은행 &gt; 자주 찾는 지점 등록 
2. KB국민은행 APP 연동 
3. APP 등록 디바이스와 국민은행 등록 디바이스 상이</t>
  </si>
  <si>
    <t xml:space="preserve">1. 국민은행&gt; 자주찾는 지점 미등록 상태 
2. 대기번호표 발생 발화 
W,대기번호표 발행해줘 
</t>
  </si>
  <si>
    <t xml:space="preserve">1. 국민은행, 하나은행 
2. 은행 서버에러 상태 
3. 환율조회 발화 
W,환율 알려줘 
</t>
  </si>
  <si>
    <t>"현재는 하나은행 국민은행 서비스만 이용할수 있어요" TTS 송출 / 누구앱 반응 없음</t>
  </si>
  <si>
    <t xml:space="preserve">1. 국민은행, 하나은행 
2. 계좌조회 관련 발화 
W,계좌에 돈 얼마있어? 
</t>
  </si>
  <si>
    <t xml:space="preserve">1. 국민은행 &gt; 자주 찾는 지점 등록 
2. KB국민은행 APP 연동 
3. 계좌 연동 실패 
</t>
  </si>
  <si>
    <t>1. 국민은행 &gt; 자주 찾는 지점 등록 
2. KB국민은행 APP 연동 
3. TID 본인인증 정보와 국민은행 APP 본인 불일치</t>
  </si>
  <si>
    <t>1. 국민은행 &gt; 자주 찾는 지점 등록 
2. KB국민은행 APP 연동 
3. NUGU TID와 국민은행 연동 실패</t>
  </si>
  <si>
    <t xml:space="preserve">1. 국민은행 &gt; 자주 찾는 지점 등록 
2. KB국민은행 APP 연동 
3. NUGU 디바이스 연결해제 
4. KB국민은행 APP에서 자주찾는 지점 등록 시도 
</t>
  </si>
  <si>
    <t>1. 국민은행 &gt; 자주 찾는 지점 등록 
2. KB국민은행 APP 연동 
3. KB국민은행 APP 회원이나 계좌없는 상태</t>
  </si>
  <si>
    <t>1. 국민은행 &gt; 자주 찾는 지점 등록 
2. KB국민은행 APP 연동 
3. KB국민은행 APP 회원 로그인 실패</t>
  </si>
  <si>
    <t>1. 국민은행 &gt; 자주 찾는 지점 등록 
2. KB국민은행 APP 연동 
3. KB국민은행 APP 회원이나 이용불가 상태</t>
  </si>
  <si>
    <t>1. 국민은행 &gt; 자주 찾는 지점 등록 
2. KB국민은행 APP 연동 
3. KB국민은행 APP 회원이나 계좌 해지 상태</t>
  </si>
  <si>
    <t>1. 국민은행 &gt; 자주 찾는 지점 등록 
2. KB국민은행 APP 연동 
3. 자주찾는 지점 미등록상 
4. 자주찾는 지점 편집 시도</t>
  </si>
  <si>
    <t xml:space="preserve">1. 국민,하나은행 
2. 환율정보 조회
3. 미제공 환율 통화 발화
W,시드니/도미니카공화국 환율 얼마야?
</t>
  </si>
  <si>
    <t>1. 국민은행 &gt; 자주 찾는 지점 등록 
2. KB국민은행 APP 연동 
3. 자주찾는 지점이 없는 지점일 경우</t>
  </si>
  <si>
    <t xml:space="preserve">1. 국민은행 &gt; 자주 찾는 지점 등록 완료 
2. 업무 외 시간 
3. 대기번호표 발행 발화 
W,대기번호표 발행해줘 
</t>
  </si>
  <si>
    <t>PRD 추후 확인</t>
  </si>
  <si>
    <t xml:space="preserve">1. 국민은행 &gt; 자주 찾는 지점 등록 완료 
2. 자주 찾는 지점이 대기표 발행 불가 지점일 경우 
3. 대기번호표 발행 발화 
W,대기번호표 발행해줘 
</t>
  </si>
  <si>
    <t xml:space="preserve">1. 국민은행 &gt; 자주 찾는 지점 등록 완료 
2. 자주 찾는 지점에 대기고객수 5명 미만인 경우 
3. 대기번호표 발행 발화 
W,대기번호표 발행해줘 
</t>
  </si>
  <si>
    <t xml:space="preserve">1. 국민은행 &gt; 자주 찾는 지점 등록 완료 
2. 자주 찾는 지점에 대기고객수 5명 이상인 경우 
3. 대기번호표 발행 발화 
4. 대기번호표 발급완료, 번호표 발행 재발화 
W,대기번호표 발행해줘 
</t>
  </si>
  <si>
    <t>1. 도미노피자, FLO 이용권 
2. 도미노 피자 T멤버십 등록 &gt; 정보 조회 
3. FLO - T멤버십 적용 이용권 구매 &gt; 정보 조회 
4. T멤버십 사용자 아닐 경우</t>
  </si>
  <si>
    <t>1. 도미노피자, FLO 이용권 
2. 도미노 피자 T멤버십 등록 &gt; 정보 조회 
3. FLO - T멤버십 적용 이용권 구매 &gt; 정보 조회 
4. T멤버십 정보가 유효하지 않을 경우</t>
  </si>
  <si>
    <t>1. 도미노피자, FLO 이용권 
2. 도미노 피자 T멤버십 등록 &gt; 정보 조회 
3. FLO - T멤버십 적용 이용권 구매 &gt; 정보 조회 
4. T멤버십 카드정보가 유효하지 않을 경우</t>
  </si>
  <si>
    <t>1. 도미노피자, FLO 이용권
2. 도미노 피자 T멤버십 등록 &gt; 정보 조회
3. FLO - T멤버십 적용 이용권 구매 &gt; 정보 조회
4. T멤버십 정보와 TID (본인인증) 정보와 다를경우</t>
  </si>
  <si>
    <t>사용자 정보가 일치하지 않습니다. 팝업 노출</t>
  </si>
  <si>
    <t>1. 도미노피자, FLO 이용권 
2. 도미노 피자 T멤버십 등록 &gt; 정보 조회 
3. FLO - T멤버십 적용 이용권 구매 &gt; 정보 조회 
4. T멤버십 카드정보와 TID (본인인증) 정보와 다를경우</t>
  </si>
  <si>
    <t xml:space="preserve">1. 본인 미인증된 TID 로그인 
2. 국민은행 &gt; 자주찾는 지점 등록 시도 
3. 본인인증 화면 
방법 문의 
</t>
  </si>
  <si>
    <t>문의(아래 Case가 맞는지 확인 필요) 
1. NUGU home &gt; 메뉴패널 &gt; 도미노피자 선택 
2. T멤버쉽 선택 &gt; 카드번호, 성별&amp;생년월일, 입력 
3. [등록] 선택</t>
  </si>
  <si>
    <t>1. NUGU home &gt; 메뉴패널 &gt; 설정 &gt; 앱설정 &gt; 이용약관 선택 
2. 임의의 약관 선택</t>
  </si>
  <si>
    <t>[문의] (아래 Case가 맞는지 확인 필요 
1. 11번가 쇼핑, CJ오쇼핑, SK스토아, 도미노피자, BBQ 
&gt; 주소등록 &gt; [주소검색] 선택 
3. 임의의 주소 입력 
에러케이스 다름 : 정확한 주소를 입력해주세요</t>
  </si>
  <si>
    <t>COMMERCE_JUSO_NEED_DETAIL_ADDRESS_ERROR, //주소를 상세히 입력해 주시기 바랍니다. 시도명으로는 검색이 불가합니다.</t>
  </si>
  <si>
    <t>0. 하루 초대횟수(100회) 이상 초대 완료 
1. NUGU call &gt; 연락처 &gt; 초대 선택 
2. 임의의 사용자 우측 [초대] 버튼 선택</t>
  </si>
  <si>
    <t>1.NUGU call &gt; 연결되어 있는 디바이스 해제 
2. NUGU call &gt; 최근통화 진입 
3. 디바이스간 통화내역 선택 &gt; (알 수 없음) 선택</t>
  </si>
  <si>
    <t>1. 긴급 SOS &gt; 3분 내 5회 이상 이증 
2. NUGU call &gt; MDN 인증 &gt; 3분 내 5회 이상 인증 
3. 설정 &gt; 사용자 설정 &gt; 배송지 관리 &gt; 주소 설정 &gt; 3분 내 5회 이상 인증</t>
  </si>
  <si>
    <t>SMS_AUTH_TRY_CNT_LIMIT_ERROR, // 3분내에 5회 이상 인증 시도 시</t>
  </si>
  <si>
    <t>1. 긴급 SOS &gt; 1일 50회 이상 인증시도 
2. NUGU call &gt; MDN 인증 &gt; 1일 5회 이상 인증시도 
3. 설정 &gt; 사용자 설정 &gt; 배송지 관리 &gt; 주소 설정 &gt; 1일 50회 이상 인증시도</t>
  </si>
  <si>
    <t>Android 확인단말 list 
그랜드맥스(4.4.4) 
S4(5.0.1) 
S7(6.0.1) 
MI MAX(7.0) 
갤럭시S8+(8.0) 
V50(9.0) 
픽셀(10.0 )
iOS 확인단말 list 
아이폰 XS Max(13.3.1) 
아이폰6+(11.4.1)</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</si>
  <si>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</si>
  <si>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</si>
  <si>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Error_25</t>
    <phoneticPr fontId="1" type="noConversion"/>
  </si>
  <si>
    <t>CP_043</t>
    <phoneticPr fontId="1" type="noConversion"/>
  </si>
  <si>
    <t>Error_19</t>
    <phoneticPr fontId="1" type="noConversion"/>
  </si>
  <si>
    <t>메뉴_195</t>
    <phoneticPr fontId="1" type="noConversion"/>
  </si>
  <si>
    <t>Error_76</t>
    <phoneticPr fontId="1" type="noConversion"/>
  </si>
  <si>
    <t>Error_64</t>
    <phoneticPr fontId="1" type="noConversion"/>
  </si>
  <si>
    <t>Error_215</t>
    <phoneticPr fontId="1" type="noConversion"/>
  </si>
  <si>
    <t>Error_95</t>
    <phoneticPr fontId="1" type="noConversion"/>
  </si>
  <si>
    <t>Error_126</t>
    <phoneticPr fontId="1" type="noConversion"/>
  </si>
  <si>
    <t>홈_052</t>
    <phoneticPr fontId="1" type="noConversion"/>
  </si>
  <si>
    <t>Error_201</t>
    <phoneticPr fontId="1" type="noConversion"/>
  </si>
  <si>
    <t>Error_94</t>
    <phoneticPr fontId="1" type="noConversion"/>
  </si>
  <si>
    <t>Error_160</t>
    <phoneticPr fontId="1" type="noConversion"/>
  </si>
  <si>
    <t>Error_224</t>
    <phoneticPr fontId="1" type="noConversion"/>
  </si>
  <si>
    <t>Error_179</t>
    <phoneticPr fontId="1" type="noConversion"/>
  </si>
  <si>
    <t>Error_31</t>
    <phoneticPr fontId="1" type="noConversion"/>
  </si>
  <si>
    <t>Error_205</t>
    <phoneticPr fontId="1" type="noConversion"/>
  </si>
  <si>
    <t>Error_202</t>
    <phoneticPr fontId="1" type="noConversion"/>
  </si>
  <si>
    <t>연결_037</t>
    <phoneticPr fontId="1" type="noConversion"/>
  </si>
  <si>
    <t>연결_038</t>
    <phoneticPr fontId="1" type="noConversion"/>
  </si>
  <si>
    <t>홈_071</t>
    <phoneticPr fontId="1" type="noConversion"/>
  </si>
  <si>
    <t>Error_238</t>
    <phoneticPr fontId="1" type="noConversion"/>
  </si>
  <si>
    <t>메뉴_229</t>
    <phoneticPr fontId="1" type="noConversion"/>
  </si>
  <si>
    <t>Error_197</t>
    <phoneticPr fontId="1" type="noConversion"/>
  </si>
  <si>
    <t>연결_346</t>
    <phoneticPr fontId="1" type="noConversion"/>
  </si>
  <si>
    <t>홈_073</t>
    <phoneticPr fontId="1" type="noConversion"/>
  </si>
  <si>
    <t>홈_072</t>
    <phoneticPr fontId="1" type="noConversion"/>
  </si>
  <si>
    <t>홈_074</t>
    <phoneticPr fontId="1" type="noConversion"/>
  </si>
  <si>
    <t>UP_182</t>
    <phoneticPr fontId="1" type="noConversion"/>
  </si>
  <si>
    <t>UP_78</t>
    <phoneticPr fontId="1" type="noConversion"/>
  </si>
  <si>
    <t>홈_100</t>
    <phoneticPr fontId="1" type="noConversion"/>
  </si>
  <si>
    <t>UP_72</t>
    <phoneticPr fontId="1" type="noConversion"/>
  </si>
  <si>
    <t>UP_112</t>
    <phoneticPr fontId="1" type="noConversion"/>
  </si>
  <si>
    <t>CP_032</t>
    <phoneticPr fontId="1" type="noConversion"/>
  </si>
  <si>
    <t>CP_078</t>
    <phoneticPr fontId="1" type="noConversion"/>
  </si>
  <si>
    <t>UP_61</t>
    <phoneticPr fontId="1" type="noConversion"/>
  </si>
  <si>
    <t>연결_351</t>
    <phoneticPr fontId="1" type="noConversion"/>
  </si>
  <si>
    <t>iOS는 2개의 전화가 착신중일때, 먼저 착신된 전화가 전면에 표시됨 
[누구콜+][Android][iOS] 누구콜 발신/착신/통화중 타사 VoIP 전화 발생시 동작 정책 문의 
(SPEC OUT) 
이슈 확인시 NUGU App에서 제어 불가능한 것으로 전달받았습니다. 정상동작 확인</t>
    <phoneticPr fontId="1" type="noConversion"/>
  </si>
  <si>
    <t>CP_045</t>
    <phoneticPr fontId="1" type="noConversion"/>
  </si>
  <si>
    <t>UP_81</t>
    <phoneticPr fontId="1" type="noConversion"/>
  </si>
  <si>
    <t>UP_60</t>
    <phoneticPr fontId="1" type="noConversion"/>
  </si>
  <si>
    <t>UP_71</t>
    <phoneticPr fontId="1" type="noConversion"/>
  </si>
  <si>
    <t>3. 총 N개의 알람이 있습니다. (알람 리스트 발화) 
- DUX에 알람 리스트로 화면 이동 
- 여러 개일 경우 스크롤로 노출</t>
    <phoneticPr fontId="1" type="noConversion"/>
  </si>
  <si>
    <t>Smart Navi. T map</t>
    <phoneticPr fontId="10" type="noConversion"/>
  </si>
  <si>
    <t xml:space="preserve">[NUGU 3.2.0][Android] 어학사전, 레시피, NUGU백과에서 삭제대기 상태 해제 조건이 UID와 상이_x000D_
[NUGU 3.1.2][Android] (NUGU 백과,레시피,어학사전) 히스토리 전체삭제 시 팝업 화면의 문구가 UID 정의와 상이한 현상_x000D_
</t>
    <phoneticPr fontId="1" type="noConversion"/>
  </si>
  <si>
    <t>AIAPPQA-5083_x000D_
AIAPPQA-5063</t>
    <phoneticPr fontId="1" type="noConversion"/>
  </si>
  <si>
    <t>UP_255</t>
    <phoneticPr fontId="1" type="noConversion"/>
  </si>
  <si>
    <t>call+_92</t>
    <phoneticPr fontId="1" type="noConversion"/>
  </si>
  <si>
    <t xml:space="preserve">   - 1차 검증 제외 사항 (NUGUMOBILE-1147, NUGUMOBILE-1112, NUGUMOBILE-1168, AIAPPQA-5198)
     2차 QA 시 확인 완료</t>
    <phoneticPr fontId="10" type="noConversion"/>
  </si>
  <si>
    <t>2. T114 통화 화면
T114 검색을 통해 연결된 통화 표시
T114 대표 이미지, 업소명, T114 아이콘, 발신 시간, 통화 버튼 노출
- STG에서 아웃콜 최근 통화 이력 : 알 수 없음 으로 노출 (AIAPPQA-4790)</t>
    <phoneticPr fontId="1" type="noConversion"/>
  </si>
  <si>
    <t xml:space="preserve">   - 마켓 배포 후 확인 가능 2건 : NA처리</t>
    <phoneticPr fontId="10" type="noConversion"/>
  </si>
  <si>
    <t xml:space="preserve">   - v3.2.0 업데이트 시트 : 중간 SPEC 변경 2건 NA 처리</t>
    <phoneticPr fontId="10" type="noConversion"/>
  </si>
  <si>
    <t xml:space="preserve">     . 전체 Defect 총 304개 (Blocker : 0개/Critical : 2개/Major : 61개/Minor : 214개/Trivial : 27개)</t>
    <phoneticPr fontId="10" type="noConversion"/>
  </si>
  <si>
    <t xml:space="preserve">     . 이번 차수에서 발견된 Defect 총 99개 (Blocker : 0개/Critical : 2개/Major : 14개/Minor : 79개/Trivial : 4개)</t>
    <phoneticPr fontId="10" type="noConversion"/>
  </si>
  <si>
    <t xml:space="preserve">     . 이번 차수에서 처리된 Defect 총 144개 (Blocker : 0개/Critical : 2개/Major : 34개/Minor : 106개/Trivial : 4개)   </t>
    <phoneticPr fontId="10" type="noConversion"/>
  </si>
  <si>
    <t xml:space="preserve">     . 잔존 Defect 총 17개 (Blocker : 0개/Critical : 0개/Major : 7개/Minor : 9개/Trivial : 1개)</t>
    <phoneticPr fontId="10" type="noConversion"/>
  </si>
  <si>
    <t>Nugu App v3.2.0 N차 QA 결과보고서</t>
    <phoneticPr fontId="10" type="noConversion"/>
  </si>
  <si>
    <t>iOS Only</t>
    <phoneticPr fontId="1" type="noConversion"/>
  </si>
  <si>
    <t>1. 메뉴 펼쳐짐</t>
    <phoneticPr fontId="1" type="noConversion"/>
  </si>
  <si>
    <t>1. [자주 묻는 질문/이벤트/공지사항/설정]</t>
    <phoneticPr fontId="1" type="noConversion"/>
  </si>
  <si>
    <t>iOS : CHIPS에서 플레이 지원X이나 And에서 로그인 후 iOS에서 해당계정으로 로그인 후 확인</t>
    <phoneticPr fontId="1" type="noConversion"/>
  </si>
  <si>
    <t xml:space="preserve">Android Q Only </t>
    <phoneticPr fontId="1" type="noConversion"/>
  </si>
  <si>
    <t>3.2.0 업데이트 시트 &gt; UP_67 케이스 참고하여 케이스 수정 
(NUGUMOBILE-1139 로 인해 상세페이지 진입불가로 변경됨)</t>
    <phoneticPr fontId="1" type="noConversion"/>
  </si>
  <si>
    <t>Android Only</t>
    <phoneticPr fontId="1" type="noConversion"/>
  </si>
  <si>
    <t>AIAPPQA-4394 코멘트 확인하여 TC 수정</t>
    <phoneticPr fontId="1" type="noConversion"/>
  </si>
  <si>
    <t>Android Only</t>
    <phoneticPr fontId="1" type="noConversion"/>
  </si>
  <si>
    <t>Android 8 이하</t>
    <phoneticPr fontId="1" type="noConversion"/>
  </si>
  <si>
    <t>SPEC OUT</t>
    <phoneticPr fontId="1" type="noConversion"/>
  </si>
  <si>
    <t>자동화</t>
    <phoneticPr fontId="1" type="noConversion"/>
  </si>
  <si>
    <t>O</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</si>
  <si>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</si>
  <si>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</si>
  <si>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</si>
  <si>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</si>
  <si>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</si>
  <si>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
android.webkit.WebView 제어 확인 후 가능</t>
    <phoneticPr fontId="1" type="noConversion"/>
  </si>
  <si>
    <t>0. 간편 로그인 계정 X
1. [본인 명의 휴대폰 로그인]
2. 유효 번호, 유효 PW 입력
3. [로그인]</t>
    <phoneticPr fontId="1" type="noConversion"/>
  </si>
  <si>
    <t>연결_001</t>
    <phoneticPr fontId="1" type="noConversion"/>
  </si>
  <si>
    <t>O</t>
    <phoneticPr fontId="1" type="noConversion"/>
  </si>
  <si>
    <t>1. 디바이스 설정 페이지 진입
2. NUGU 연결하기 페이지 진입</t>
    <phoneticPr fontId="1" type="noConversion"/>
  </si>
  <si>
    <t>2. NUGU 연결하기 페이지 진입</t>
    <phoneticPr fontId="1" type="noConversion"/>
  </si>
  <si>
    <t>연결_015</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</si>
  <si>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</si>
  <si>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</si>
  <si>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</si>
  <si>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</si>
  <si>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</si>
  <si>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</si>
  <si>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</si>
  <si>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</si>
  <si>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</si>
  <si>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</si>
  <si>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</si>
  <si>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</si>
  <si>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</si>
  <si>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</si>
  <si>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</si>
  <si>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O</t>
    <phoneticPr fontId="1" type="noConversion"/>
  </si>
  <si>
    <t>3. 화면 확인 
- 'TV 화면에 표시된 인증번호 6자리를 입력하세요.' 문구 노출 
- 인증번호 / 인증번호 입력필드(******) 노출</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</si>
  <si>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</si>
  <si>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</si>
  <si>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</si>
  <si>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</si>
  <si>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</si>
  <si>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</si>
  <si>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</si>
  <si>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</si>
  <si>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</si>
  <si>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</si>
  <si>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X</t>
    <phoneticPr fontId="1" type="noConversion"/>
  </si>
  <si>
    <t>O
01~12</t>
    <phoneticPr fontId="1" type="noConversion"/>
  </si>
  <si>
    <t>O</t>
    <phoneticPr fontId="1" type="noConversion"/>
  </si>
  <si>
    <t>O</t>
    <phoneticPr fontId="1" type="noConversion"/>
  </si>
  <si>
    <t>O</t>
    <phoneticPr fontId="1" type="noConversion"/>
  </si>
  <si>
    <t>△
300 연결후 스크립트 작성</t>
    <phoneticPr fontId="1" type="noConversion"/>
  </si>
  <si>
    <t>0. 멜론 로그인 X
1. W, 멜론 top 100 틀어줘
2. 홈</t>
    <phoneticPr fontId="1" type="noConversion"/>
  </si>
  <si>
    <t>0. FLO(뮤직메이트) 로그인 X
1. W, FLO(뮤직메이트) 최신 노래 들려줘
2. 홈</t>
    <phoneticPr fontId="1" type="noConversion"/>
  </si>
  <si>
    <t>2. "1분 미리듣기 중 FLO(뮤직메이트) 로그인 후 더 들을 수 있어요." 노출</t>
    <phoneticPr fontId="1" type="noConversion"/>
  </si>
  <si>
    <t>0. 11번가 쇼핑 로그인 X
1. W, 11번가초이스 상품 추천해줘
2. 홈</t>
    <phoneticPr fontId="1" type="noConversion"/>
  </si>
  <si>
    <t>2. "쇼핑을 빠르고 쉽게 11번가 로그인 후 주문할 수 있어요." 노출</t>
    <phoneticPr fontId="1" type="noConversion"/>
  </si>
  <si>
    <t>0. 구글 캘린더 로그인 X
1. W, 내일 일정 알려줘
2. 홈</t>
    <phoneticPr fontId="1" type="noConversion"/>
  </si>
  <si>
    <t>2. "Google 캘린더 로그인 후 일정을 확인해보세요." 노출</t>
    <phoneticPr fontId="1" type="noConversion"/>
  </si>
  <si>
    <t>0. 스마트홈 로그인 X
1. W, 에어컨 틀어줘
2. 홈</t>
    <phoneticPr fontId="1" type="noConversion"/>
  </si>
  <si>
    <t>2. "스마트홈을 편리하게 기기연결 하여 음성 컨트롤하세요." 노출
솔루션 메시지 미노출 (AIAPPQA-4141)</t>
    <phoneticPr fontId="1" type="noConversion"/>
  </si>
  <si>
    <t>0. CJ오쇼핑 로그인 X
1. W, CJ 오쇼핑 주문해줘
2. 홈</t>
    <phoneticPr fontId="1" type="noConversion"/>
  </si>
  <si>
    <t>2. "로그인 후 CJ오쇼핑 상품 을 간편하게 주문." 노출</t>
    <phoneticPr fontId="1" type="noConversion"/>
  </si>
  <si>
    <t>0. SK스토아 로그인 X
1. W, SK 스토아 주문해줘
2. 홈</t>
    <phoneticPr fontId="1" type="noConversion"/>
  </si>
  <si>
    <t>2. "로그인 후 SK스토아 상품을 간편하게 주문." 노출</t>
    <phoneticPr fontId="1" type="noConversion"/>
  </si>
  <si>
    <t>0. T map 스타벅스 로그인 X
1. W, 스타벅스에서 아메리카노 주문해줘
2. NUGU 홈</t>
    <phoneticPr fontId="1" type="noConversion"/>
  </si>
  <si>
    <t>0. B tv 연동 X
1. W, B tv에서 EBS 틀어줘
2. 홈</t>
    <phoneticPr fontId="1" type="noConversion"/>
  </si>
  <si>
    <t>2. "편리한 TV생활 B tv 연결 후 음성 컨트롤 하세요." 노출</t>
    <phoneticPr fontId="1" type="noConversion"/>
  </si>
  <si>
    <t>0. 폰 찾기 On 설정
1. W, 내폰 찾아줘
2. 홈</t>
    <phoneticPr fontId="1" type="noConversion"/>
  </si>
  <si>
    <t>1. W, 11번가에서 상품 추천해줘
2. 홈</t>
    <phoneticPr fontId="1" type="noConversion"/>
  </si>
  <si>
    <t>2. 노티 - "요청하신 11번가 상품리스트가 도착했습니다."</t>
    <phoneticPr fontId="1" type="noConversion"/>
  </si>
  <si>
    <t>1. W, 11번가에서 햇반 검색해줘
2. 홈</t>
    <phoneticPr fontId="1" type="noConversion"/>
  </si>
  <si>
    <t>0. 캘린더, Btv 로그인 X
1. W, 오늘 일정뭐야
2. W, BTV에서 조용히해줘
3. 홈
4. 디바이스 메시지 우로 플리킹</t>
    <phoneticPr fontId="1" type="noConversion"/>
  </si>
  <si>
    <t>0. 캘린더, 멜론, Btv, 11번가 로그인 X
1. W, 오늘 일정뭐야
2. W, BTV에서 조용히해줘
3. W, 11번가에서 생수 주문해줘
4. W, 멜론에서 길구봉구 노래 들려줘
5. 홈
6. 디바이스 메시지 우로 플리킹
7. 디바이스 메시지 우로 플리킹</t>
    <phoneticPr fontId="1" type="noConversion"/>
  </si>
  <si>
    <t>0. 멜론 로그인 X
1. W, 멜론에서 인기음악 들려줘
2. 홈
3. 앱 종료
4. 홈</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</si>
  <si>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</si>
  <si>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</si>
  <si>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</si>
  <si>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</si>
  <si>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</si>
  <si>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</si>
  <si>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</si>
  <si>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
네트워크 Off시 네트워크 연결 팝업창 노출</t>
    <phoneticPr fontId="1" type="noConversion"/>
  </si>
  <si>
    <t>위와 중복</t>
    <phoneticPr fontId="1" type="noConversion"/>
  </si>
  <si>
    <t>X
타이밍이 너무 빠름</t>
    <phoneticPr fontId="1" type="noConversion"/>
  </si>
  <si>
    <t>△</t>
    <phoneticPr fontId="1" type="noConversion"/>
  </si>
  <si>
    <t>1. 디바이스 컨트롤러 : [+] 버튼
- 디바이스 추가 화면으로 이동
'새로운 디바이스를 추가해보세요.'</t>
    <phoneticPr fontId="1" type="noConversion"/>
  </si>
  <si>
    <t>1. 디바이스 컨트롤러 : 연결된 디바이스 정보
- 연결된 NUGU 디바이스 이미지, 별명 노출
- Tap시, 계정에 연결된 Device 리스트 노출
- 연결된 모든 디바이스의 디바이스명(시리얼 넘버) 노출
- 선택된 디바이스에 V 표시
- Open SDK 디바이스는 시리얼 넘버 없이 디바이스 별명 only 노출
- Wi-Fi 미연결 디바이스는 미노출
- 리스트 펼친 상태에서 디바이스 컨트롤러 닫을 경우 리스트도 함께 접힘
- 디바이스 변경 시, Home 화면 전체 Refresh되며 홈 화면으로 이동</t>
    <phoneticPr fontId="1" type="noConversion"/>
  </si>
  <si>
    <t>O</t>
    <phoneticPr fontId="1" type="noConversion"/>
  </si>
  <si>
    <t>O</t>
    <phoneticPr fontId="1" type="noConversion"/>
  </si>
  <si>
    <t>1. 디바이스 컨트롤러 : 텍스트 명령 입력란
- 가이드 문구 : NUGU 에게 말해보세요.
- 선택 시 텍스트 입력 필드 활성화 후 keypad 노출
- 텍스트를 입력하고 전송 버튼 선택 시 텍스트 명령 실행
- 이후 해당 텍스트명령 말풍선 노출
- 텍스트명령 전송 : "텍스트명령을 전달했습니다." 토스트 띄움
- 텍스트명령 미입력/공백만 입력 : “텍스트를 입력해주세요.” 노출
- 텍스트명령 40자 이상 입력 : 입력되지 않고 “40자 내로 입력해주세요.” 토스트 노출</t>
    <phoneticPr fontId="1" type="noConversion"/>
  </si>
  <si>
    <t>1. 디바이스 컨트롤러 : 텍스트 명령 입력란 말풍선
- 최근 대화(즐겨찾기 포함) 3개 씩 2줄 노출
- 말줄임되지 않으며 좌우 flick으로 확인
- 최근대화 말풍선 뒤에 위치하며 최근대화가 3개일 경우 아랫줄에 노출함
- […] 더보기 버튼 : 텍스트명령 이력이 하나라도 있을 경우에만 노출, 없을 경우 미노출
- […] 더보기 버튼 선택 시 텍스트 명령 화면으로 이동
- 텍스트명령 말풍선 선택 : "텍스트명령을 전달했습니다." 토스트 띄움
- 이후 해당 텍스트명령 말풍선이 최근대화 말풍선 1순위로 이동노출</t>
    <phoneticPr fontId="1" type="noConversion"/>
  </si>
  <si>
    <t>O</t>
    <phoneticPr fontId="1" type="noConversion"/>
  </si>
  <si>
    <t>1. 디바이스 컨트롤러 화면 구성
[+] 버튼, [X] 버튼
연결된 디바이스 정보, 설정 버튼
해당 POC의 대표 발화문 노출</t>
    <phoneticPr fontId="1" type="noConversion"/>
  </si>
  <si>
    <t>O</t>
    <phoneticPr fontId="1" type="noConversion"/>
  </si>
  <si>
    <t>△</t>
    <phoneticPr fontId="1" type="noConversion"/>
  </si>
  <si>
    <t>-</t>
    <phoneticPr fontId="1" type="noConversion"/>
  </si>
  <si>
    <t>1. 디바이스 컨트롤러 : 미디어 플레이어 재생 중
- 멜론/멜론어린이/FLO/벅스 : 도메인 아이콘, 곡명, 가수명, 이전, 재생/일시정지, 다음, Full Player : 리스트(재생목록), 앨범커버
- 라디오 : 도메인 아이콘, Station명, 이전(채널), 재생/일시정지, 다음(채널), Full Player : 리스트(재생목록), 앨범커버
- 팟빵 : 도메인 아이콘, 에피소드명, 프로그램명, 이전, 재생/일시정지, 다음, Full Player : 리스트(재생목록), 프로그램 이미지
- 오디오북 : 도메인 아이콘, 에피소드명, 책명, 이전, 재생/일시정지, 다음, Full Player : 리스트(재생목록), 북이미지
- ASMR : 도메인 아이콘, 곡명, 가수명, 이전, 재생/일시정지, 다음, Full Player : 리스트(재생목록), 곡이미지
- 자체음원(부스트파크송) : 도메인 아이콘(멜론), 곡명, 가수명, 이전, 재생/일시정지, 다음, Full Player : 리스트(재생목록), 곡이미지</t>
    <phoneticPr fontId="1" type="noConversion"/>
  </si>
  <si>
    <t>O</t>
    <phoneticPr fontId="1" type="noConversion"/>
  </si>
  <si>
    <t>O</t>
    <phoneticPr fontId="1" type="noConversion"/>
  </si>
  <si>
    <t>O</t>
    <phoneticPr fontId="1" type="noConversion"/>
  </si>
  <si>
    <t>△
T map만 확인</t>
    <phoneticPr fontId="1" type="noConversion"/>
  </si>
  <si>
    <t>타이틀 : T map
v 선택 시
T map (Android)
T map (iOS)
JLR T map (Android)
JLR T map (iOS)</t>
    <phoneticPr fontId="1" type="noConversion"/>
  </si>
  <si>
    <t>X</t>
    <phoneticPr fontId="1" type="noConversion"/>
  </si>
  <si>
    <t>056과 동일
적색표시 확인 불가</t>
    <phoneticPr fontId="1" type="noConversion"/>
  </si>
  <si>
    <t>056과동일</t>
    <phoneticPr fontId="1" type="noConversion"/>
  </si>
  <si>
    <t>O
위의 케이스에 포함됨</t>
    <phoneticPr fontId="1" type="noConversion"/>
  </si>
  <si>
    <t>O</t>
    <phoneticPr fontId="1" type="noConversion"/>
  </si>
  <si>
    <t>O</t>
    <phoneticPr fontId="1" type="noConversion"/>
  </si>
  <si>
    <t>X</t>
    <phoneticPr fontId="1" type="noConversion"/>
  </si>
  <si>
    <t>O</t>
    <phoneticPr fontId="1" type="noConversion"/>
  </si>
  <si>
    <t>O</t>
    <phoneticPr fontId="1" type="noConversion"/>
  </si>
  <si>
    <t>O</t>
    <phoneticPr fontId="1" type="noConversion"/>
  </si>
  <si>
    <t>X</t>
    <phoneticPr fontId="1" type="noConversion"/>
  </si>
  <si>
    <t>O</t>
    <phoneticPr fontId="1" type="noConversion"/>
  </si>
  <si>
    <t>0. SPK, AI700, AI2, Smart2, 3, albert AI 연결 상태
1. W, 볼륨 2로 변경해줘
2. 홈 &gt; [컨트롤러]</t>
    <phoneticPr fontId="1" type="noConversion"/>
  </si>
  <si>
    <t>0. SPK, AI700, AI2, Smart2, 3, albert AI 연결 상태
1. W, 멜론 TOP 100 들려줘
2. 홈 &gt; [컨트롤러] &gt; 크기 5 확인
3. W, 소리 크기 줄여줘
4. 홈 &gt; [컨트롤러]</t>
    <phoneticPr fontId="1" type="noConversion"/>
  </si>
  <si>
    <t>O</t>
    <phoneticPr fontId="1" type="noConversion"/>
  </si>
  <si>
    <t>1. W, 힐링사운드 재생해줘
2. 홈 &gt; 최하단 확인</t>
    <phoneticPr fontId="1" type="noConversion"/>
  </si>
  <si>
    <t>X</t>
    <phoneticPr fontId="1" type="noConversion"/>
  </si>
  <si>
    <t>X
계정설정은 CP기능에서</t>
    <phoneticPr fontId="1" type="noConversion"/>
  </si>
  <si>
    <t>X
19금 뱃지가 따로 엘리먼트 구문이 없음</t>
    <phoneticPr fontId="1" type="noConversion"/>
  </si>
  <si>
    <t>1. '한곡 재생시에는 지원하지 않는 기능입니다.' TTS</t>
    <phoneticPr fontId="1" type="noConversion"/>
  </si>
  <si>
    <t>1. W, ASMR 들려줘
2. W, 경기방송 라디오 들려줘</t>
    <phoneticPr fontId="1" type="noConversion"/>
  </si>
  <si>
    <t>1. 고객센터 바로가기
1670-0110 09:00~18:00(주말 및 공휴일 제외)
2. 바로가기 링크 선택
- 고객센터 페이지로 이동 확인</t>
    <phoneticPr fontId="1" type="noConversion"/>
  </si>
  <si>
    <t>X</t>
    <phoneticPr fontId="1" type="noConversion"/>
  </si>
  <si>
    <t>X</t>
    <phoneticPr fontId="1" type="noConversion"/>
  </si>
  <si>
    <t>자동화</t>
    <phoneticPr fontId="1" type="noConversion"/>
  </si>
  <si>
    <t>O</t>
    <phoneticPr fontId="1" type="noConversion"/>
  </si>
  <si>
    <t>O</t>
    <phoneticPr fontId="1" type="noConversion"/>
  </si>
  <si>
    <t>1. default 전체 필터 노출
2. '전체, 도미노피자, BBQ, 11번가, CJ오쇼핑, SK스토아' 리스트 노출</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</si>
  <si>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</si>
  <si>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</si>
  <si>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</si>
  <si>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</si>
  <si>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</si>
  <si>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</si>
  <si>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
이미 사용된 쿠폰 없음</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</si>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</sst>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0000"/>
  </numFmts>
  <fonts count="65">
    <font>
      <sz val="9"/>
      <color theme="1"/>
      <name val="맑은 고딕"/>
      <family val="2"/>
      <charset val="129"/>
    </font>
    <font>
      <sz val="8"/>
      <name val="맑은 고딕"/>
      <family val="2"/>
      <charset val="129"/>
    </font>
    <font>
      <sz val="11"/>
      <color rgb="FF000000"/>
      <name val="Malgun Gothic"/>
      <family val="3"/>
      <charset val="129"/>
    </font>
    <font>
      <sz val="11"/>
      <color rgb="FF000000"/>
      <name val="맑은 고딕"/>
      <family val="3"/>
      <charset val="129"/>
      <scheme val="major"/>
    </font>
    <font>
      <sz val="10"/>
      <color rgb="FF000000"/>
      <name val="맑은 고딕"/>
      <family val="3"/>
      <charset val="129"/>
      <scheme val="major"/>
    </font>
    <font>
      <sz val="10"/>
      <color rgb="FF000000"/>
      <name val="Calibri"/>
      <family val="2"/>
    </font>
    <font>
      <sz val="11"/>
      <color rgb="FF000000"/>
      <name val="Calibri"/>
      <family val="2"/>
    </font>
    <font>
      <b/>
      <sz val="10"/>
      <color rgb="FF000000"/>
      <name val="맑은 고딕"/>
      <family val="3"/>
      <charset val="129"/>
      <scheme val="major"/>
    </font>
    <font>
      <sz val="11"/>
      <name val="맑은 고딕"/>
      <family val="3"/>
      <charset val="129"/>
      <scheme val="major"/>
    </font>
    <font>
      <b/>
      <sz val="24"/>
      <color rgb="FF000000"/>
      <name val="맑은 고딕"/>
      <family val="3"/>
      <charset val="129"/>
      <scheme val="major"/>
    </font>
    <font>
      <sz val="8"/>
      <name val="Malgun Gothic"/>
      <family val="3"/>
      <charset val="129"/>
    </font>
    <font>
      <b/>
      <sz val="14"/>
      <color rgb="FF000000"/>
      <name val="맑은 고딕"/>
      <family val="3"/>
      <charset val="129"/>
      <scheme val="major"/>
    </font>
    <font>
      <b/>
      <sz val="11"/>
      <color rgb="FFFFFFFF"/>
      <name val="맑은 고딕"/>
      <family val="3"/>
      <charset val="129"/>
      <scheme val="major"/>
    </font>
    <font>
      <sz val="10"/>
      <name val="맑은 고딕"/>
      <family val="3"/>
      <charset val="129"/>
      <scheme val="major"/>
    </font>
    <font>
      <b/>
      <sz val="10"/>
      <color rgb="FF0000FF"/>
      <name val="맑은 고딕"/>
      <family val="3"/>
      <charset val="129"/>
      <scheme val="major"/>
    </font>
    <font>
      <sz val="9"/>
      <color rgb="FF000000"/>
      <name val="맑은 고딕"/>
      <family val="3"/>
      <charset val="129"/>
      <scheme val="major"/>
    </font>
    <font>
      <b/>
      <sz val="11"/>
      <color rgb="FFFF0000"/>
      <name val="맑은 고딕"/>
      <family val="3"/>
      <charset val="129"/>
      <scheme val="major"/>
    </font>
    <font>
      <sz val="11"/>
      <color theme="1"/>
      <name val="맑은 고딕"/>
      <family val="3"/>
      <charset val="129"/>
      <scheme val="major"/>
    </font>
    <font>
      <b/>
      <sz val="11"/>
      <color rgb="FF0000FF"/>
      <name val="맑은 고딕"/>
      <family val="3"/>
      <charset val="129"/>
      <scheme val="major"/>
    </font>
    <font>
      <sz val="10"/>
      <color rgb="FF000000"/>
      <name val="Malgun Gothic"/>
      <family val="3"/>
      <charset val="129"/>
    </font>
    <font>
      <b/>
      <sz val="9"/>
      <color rgb="FFFFFFFF"/>
      <name val="Malgun Gothic"/>
      <family val="3"/>
      <charset val="129"/>
    </font>
    <font>
      <sz val="9"/>
      <color rgb="FF000000"/>
      <name val="Malgun Gothic"/>
      <family val="3"/>
      <charset val="129"/>
    </font>
    <font>
      <sz val="9"/>
      <color rgb="FF000000"/>
      <name val="Calibri"/>
      <family val="2"/>
    </font>
    <font>
      <sz val="9"/>
      <color rgb="FF000000"/>
      <name val="맑은 고딕"/>
      <family val="3"/>
      <charset val="129"/>
      <scheme val="minor"/>
    </font>
    <font>
      <b/>
      <sz val="9"/>
      <color rgb="FF000000"/>
      <name val="맑은 고딕"/>
      <family val="3"/>
      <charset val="129"/>
      <scheme val="minor"/>
    </font>
    <font>
      <u/>
      <sz val="9"/>
      <color theme="10"/>
      <name val="맑은 고딕"/>
      <family val="2"/>
      <charset val="129"/>
    </font>
    <font>
      <sz val="10"/>
      <color theme="1"/>
      <name val="맑은 고딕"/>
      <family val="3"/>
      <charset val="129"/>
      <scheme val="major"/>
    </font>
    <font>
      <u/>
      <sz val="9"/>
      <color theme="10"/>
      <name val="맑은 고딕"/>
      <family val="3"/>
      <charset val="129"/>
      <scheme val="minor"/>
    </font>
    <font>
      <b/>
      <sz val="11"/>
      <color theme="1"/>
      <name val="맑은 고딕"/>
      <family val="3"/>
      <charset val="129"/>
      <scheme val="major"/>
    </font>
    <font>
      <b/>
      <sz val="20"/>
      <color rgb="FFFFFFFF"/>
      <name val="맑은 고딕"/>
      <family val="3"/>
      <charset val="129"/>
      <scheme val="minor"/>
    </font>
    <font>
      <sz val="20"/>
      <name val="맑은 고딕"/>
      <family val="3"/>
      <charset val="129"/>
      <scheme val="minor"/>
    </font>
    <font>
      <sz val="8"/>
      <color rgb="FF000000"/>
      <name val="맑은 고딕"/>
      <family val="3"/>
      <charset val="129"/>
      <scheme val="minor"/>
    </font>
    <font>
      <sz val="8"/>
      <color theme="1"/>
      <name val="맑은 고딕"/>
      <family val="3"/>
      <charset val="129"/>
      <scheme val="minor"/>
    </font>
    <font>
      <sz val="9"/>
      <name val="맑은 고딕"/>
      <family val="3"/>
      <charset val="129"/>
      <scheme val="major"/>
    </font>
    <font>
      <sz val="8"/>
      <name val="맑은 고딕"/>
      <family val="3"/>
      <charset val="129"/>
      <scheme val="minor"/>
    </font>
    <font>
      <sz val="8"/>
      <color theme="0"/>
      <name val="맑은 고딕"/>
      <family val="3"/>
      <charset val="129"/>
      <scheme val="minor"/>
    </font>
    <font>
      <b/>
      <sz val="8"/>
      <color theme="0"/>
      <name val="맑은 고딕"/>
      <family val="3"/>
      <charset val="129"/>
      <scheme val="minor"/>
    </font>
    <font>
      <b/>
      <sz val="8"/>
      <color rgb="FFFF0000"/>
      <name val="맑은 고딕"/>
      <family val="3"/>
      <charset val="129"/>
      <scheme val="minor"/>
    </font>
    <font>
      <b/>
      <sz val="8"/>
      <color rgb="FF000000"/>
      <name val="맑은 고딕"/>
      <family val="3"/>
      <charset val="129"/>
      <scheme val="minor"/>
    </font>
    <font>
      <b/>
      <sz val="8"/>
      <color theme="1"/>
      <name val="맑은 고딕"/>
      <family val="3"/>
      <charset val="129"/>
      <scheme val="minor"/>
    </font>
    <font>
      <sz val="8"/>
      <color theme="0" tint="-0.499984740745262"/>
      <name val="맑은 고딕"/>
      <family val="3"/>
      <charset val="129"/>
      <scheme val="minor"/>
    </font>
    <font>
      <strike/>
      <sz val="8"/>
      <color theme="1"/>
      <name val="맑은 고딕"/>
      <family val="3"/>
      <charset val="129"/>
      <scheme val="minor"/>
    </font>
    <font>
      <strike/>
      <sz val="8"/>
      <color rgb="FF000000"/>
      <name val="맑은 고딕"/>
      <family val="3"/>
      <charset val="129"/>
      <scheme val="minor"/>
    </font>
    <font>
      <sz val="8"/>
      <color theme="0" tint="-0.249977111117893"/>
      <name val="맑은 고딕"/>
      <family val="3"/>
      <charset val="129"/>
      <scheme val="minor"/>
    </font>
    <font>
      <b/>
      <sz val="8"/>
      <name val="맑은 고딕"/>
      <family val="3"/>
      <charset val="129"/>
      <scheme val="minor"/>
    </font>
    <font>
      <sz val="8"/>
      <color indexed="8"/>
      <name val="맑은 고딕"/>
      <family val="3"/>
      <charset val="129"/>
    </font>
    <font>
      <sz val="8"/>
      <color rgb="FF0066FF"/>
      <name val="맑은 고딕"/>
      <family val="3"/>
      <charset val="129"/>
      <scheme val="minor"/>
    </font>
    <font>
      <u/>
      <sz val="8"/>
      <color theme="1"/>
      <name val="맑은 고딕"/>
      <family val="3"/>
      <charset val="129"/>
      <scheme val="minor"/>
    </font>
    <font>
      <sz val="6"/>
      <color rgb="FF000000"/>
      <name val="맑은 고딕"/>
      <family val="3"/>
      <charset val="129"/>
      <scheme val="minor"/>
    </font>
    <font>
      <sz val="8"/>
      <color rgb="FF000000"/>
      <name val="Malgun Gothic"/>
      <family val="3"/>
      <charset val="129"/>
    </font>
    <font>
      <sz val="8"/>
      <color theme="1"/>
      <name val="맑은 고딕"/>
      <family val="3"/>
      <charset val="129"/>
    </font>
    <font>
      <b/>
      <sz val="16"/>
      <color rgb="FFFFFFFF"/>
      <name val="맑은 고딕"/>
      <family val="3"/>
      <charset val="129"/>
      <scheme val="minor"/>
    </font>
    <font>
      <sz val="16"/>
      <name val="맑은 고딕"/>
      <family val="3"/>
      <charset val="129"/>
      <scheme val="minor"/>
    </font>
    <font>
      <sz val="9"/>
      <color theme="1"/>
      <name val="맑은 고딕"/>
      <family val="3"/>
      <charset val="129"/>
      <scheme val="major"/>
    </font>
    <font>
      <sz val="8"/>
      <color rgb="FF000000"/>
      <name val="Calibri"/>
      <family val="2"/>
    </font>
    <font>
      <sz val="9"/>
      <color theme="1"/>
      <name val="Calibri"/>
      <family val="2"/>
    </font>
    <font>
      <sz val="8"/>
      <color rgb="FFFF0000"/>
      <name val="Calibri"/>
      <family val="2"/>
    </font>
    <font>
      <strike/>
      <sz val="8"/>
      <name val="맑은 고딕"/>
      <family val="3"/>
      <charset val="129"/>
      <scheme val="minor"/>
    </font>
    <font>
      <b/>
      <sz val="9"/>
      <color rgb="FFFFFFFF"/>
      <name val="맑은 고딕"/>
      <family val="3"/>
      <charset val="129"/>
      <scheme val="minor"/>
    </font>
    <font>
      <b/>
      <sz val="20"/>
      <color rgb="FF000000"/>
      <name val="맑은 고딕"/>
      <family val="3"/>
      <charset val="129"/>
      <scheme val="minor"/>
    </font>
    <font>
      <sz val="10"/>
      <color theme="2"/>
      <name val="맑은 고딕"/>
      <family val="3"/>
      <charset val="129"/>
      <scheme val="major"/>
    </font>
    <font>
      <sz val="11"/>
      <color theme="2"/>
      <name val="맑은 고딕"/>
      <family val="3"/>
      <charset val="129"/>
      <scheme val="major"/>
    </font>
    <font>
      <sz val="9"/>
      <color theme="2"/>
      <name val="맑은 고딕"/>
      <family val="3"/>
      <charset val="129"/>
      <scheme val="major"/>
    </font>
    <font>
      <sz val="9"/>
      <color indexed="81"/>
      <name val="Tahoma"/>
      <family val="2"/>
    </font>
    <font>
      <b/>
      <sz val="9"/>
      <color indexed="81"/>
      <name val="Tahoma"/>
      <family val="2"/>
    </font>
  </fonts>
  <fills count="28">
    <fill>
      <patternFill patternType="none"/>
    </fill>
    <fill>
      <patternFill patternType="gray125"/>
    </fill>
    <fill>
      <patternFill patternType="solid">
        <fgColor rgb="FFFFFFFF"/>
        <bgColor rgb="FFFFFFFF"/>
      </patternFill>
    </fill>
    <fill>
      <patternFill patternType="solid">
        <fgColor rgb="FF963634"/>
        <bgColor rgb="FF963634"/>
      </patternFill>
    </fill>
    <fill>
      <patternFill patternType="solid">
        <fgColor rgb="FF244062"/>
        <bgColor rgb="FF244062"/>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404040"/>
        <bgColor rgb="FF404040"/>
      </patternFill>
    </fill>
    <fill>
      <patternFill patternType="solid">
        <fgColor rgb="FFFF0000"/>
        <bgColor rgb="FFFF0000"/>
      </patternFill>
    </fill>
    <fill>
      <patternFill patternType="solid">
        <fgColor rgb="FFFF6699"/>
        <bgColor rgb="FFFF6699"/>
      </patternFill>
    </fill>
    <fill>
      <patternFill patternType="solid">
        <fgColor rgb="FFC5D9F1"/>
        <bgColor rgb="FFC5D9F1"/>
      </patternFill>
    </fill>
    <fill>
      <patternFill patternType="solid">
        <fgColor rgb="FFF79646"/>
        <bgColor rgb="FFF79646"/>
      </patternFill>
    </fill>
    <fill>
      <patternFill patternType="solid">
        <fgColor rgb="FFCCC0DA"/>
        <bgColor rgb="FFCCC0DA"/>
      </patternFill>
    </fill>
    <fill>
      <patternFill patternType="solid">
        <fgColor rgb="FF262626"/>
        <bgColor rgb="FF262626"/>
      </patternFill>
    </fill>
    <fill>
      <patternFill patternType="solid">
        <fgColor rgb="FF808080"/>
        <bgColor rgb="FF808080"/>
      </patternFill>
    </fill>
    <fill>
      <patternFill patternType="solid">
        <fgColor rgb="FFFDE9D9"/>
        <bgColor rgb="FFFDE9D9"/>
      </patternFill>
    </fill>
    <fill>
      <patternFill patternType="solid">
        <fgColor rgb="FFBFBFBF"/>
        <bgColor rgb="FFBFBFBF"/>
      </patternFill>
    </fill>
    <fill>
      <patternFill patternType="solid">
        <fgColor rgb="FFD6E3BC"/>
        <bgColor rgb="FFD6E3BC"/>
      </patternFill>
    </fill>
    <fill>
      <patternFill patternType="solid">
        <fgColor rgb="FFB6DDE8"/>
        <bgColor rgb="FFB6DDE8"/>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7F7F7F"/>
        <bgColor indexed="64"/>
      </patternFill>
    </fill>
    <fill>
      <patternFill patternType="solid">
        <fgColor rgb="FFF2DCDB"/>
        <bgColor indexed="64"/>
      </patternFill>
    </fill>
  </fills>
  <borders count="109">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theme="1"/>
      </left>
      <right style="thin">
        <color theme="1"/>
      </right>
      <top style="thin">
        <color theme="1"/>
      </top>
      <bottom style="hair">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hair">
        <color indexed="64"/>
      </left>
      <right/>
      <top style="hair">
        <color indexed="64"/>
      </top>
      <bottom style="thin">
        <color indexed="64"/>
      </bottom>
      <diagonal/>
    </border>
    <border>
      <left style="thin">
        <color theme="1"/>
      </left>
      <right style="thin">
        <color theme="1"/>
      </right>
      <top style="hair">
        <color theme="1"/>
      </top>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style="hair">
        <color theme="1"/>
      </left>
      <right style="thin">
        <color theme="1"/>
      </right>
      <top style="hair">
        <color theme="1"/>
      </top>
      <bottom/>
      <diagonal/>
    </border>
    <border>
      <left style="hair">
        <color theme="1"/>
      </left>
      <right style="thin">
        <color theme="1"/>
      </right>
      <top style="thin">
        <color theme="1"/>
      </top>
      <bottom/>
      <diagonal/>
    </border>
    <border>
      <left style="hair">
        <color theme="1"/>
      </left>
      <right style="thin">
        <color theme="1"/>
      </right>
      <top/>
      <bottom style="hair">
        <color theme="1"/>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theme="1"/>
      </right>
      <top style="thin">
        <color theme="1"/>
      </top>
      <bottom/>
      <diagonal/>
    </border>
    <border>
      <left style="thin">
        <color indexed="64"/>
      </left>
      <right style="hair">
        <color theme="1"/>
      </right>
      <top/>
      <bottom style="hair">
        <color theme="1"/>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indexed="64"/>
      </top>
      <bottom style="double">
        <color indexed="64"/>
      </bottom>
      <diagonal/>
    </border>
    <border>
      <left style="thin">
        <color auto="1"/>
      </left>
      <right style="thin">
        <color auto="1"/>
      </right>
      <top/>
      <bottom style="thin">
        <color auto="1"/>
      </bottom>
      <diagonal/>
    </border>
    <border>
      <left style="hair">
        <color rgb="FF000000"/>
      </left>
      <right style="hair">
        <color rgb="FF000000"/>
      </right>
      <top style="thin">
        <color rgb="FF000000"/>
      </top>
      <bottom style="hair">
        <color rgb="FF000000"/>
      </bottom>
      <diagonal/>
    </border>
    <border>
      <left style="thin">
        <color indexed="64"/>
      </left>
      <right style="hair">
        <color indexed="64"/>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hair">
        <color indexed="64"/>
      </top>
      <bottom/>
      <diagonal/>
    </border>
    <border>
      <left style="hair">
        <color rgb="FF000000"/>
      </left>
      <right/>
      <top style="thin">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2">
    <xf numFmtId="0" fontId="0" fillId="0" borderId="0">
      <alignment vertical="center"/>
    </xf>
    <xf numFmtId="0" fontId="25" fillId="0" borderId="0" applyNumberFormat="0" applyFill="0" applyBorder="0" applyAlignment="0" applyProtection="0">
      <alignment vertical="center"/>
    </xf>
  </cellStyleXfs>
  <cellXfs count="604">
    <xf numFmtId="0" fontId="0" fillId="0" borderId="0" xfId="0">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4" fillId="2" borderId="2" xfId="0" applyFont="1" applyFill="1" applyBorder="1" applyAlignment="1">
      <alignment vertical="center"/>
    </xf>
    <xf numFmtId="0" fontId="5" fillId="2" borderId="4" xfId="0" applyFont="1" applyFill="1" applyBorder="1" applyAlignment="1">
      <alignment vertical="center"/>
    </xf>
    <xf numFmtId="0" fontId="3" fillId="2" borderId="5" xfId="0" applyFont="1" applyFill="1" applyBorder="1" applyAlignment="1">
      <alignment vertical="center"/>
    </xf>
    <xf numFmtId="0" fontId="6" fillId="2" borderId="6" xfId="0" applyFont="1" applyFill="1" applyBorder="1" applyAlignment="1">
      <alignment vertical="center"/>
    </xf>
    <xf numFmtId="0" fontId="0" fillId="0" borderId="0" xfId="0">
      <alignment vertical="center"/>
    </xf>
    <xf numFmtId="0" fontId="3" fillId="2" borderId="0" xfId="0" applyFont="1" applyFill="1" applyBorder="1" applyAlignment="1">
      <alignment vertical="center"/>
    </xf>
    <xf numFmtId="0" fontId="11" fillId="2" borderId="0" xfId="0" applyFont="1" applyFill="1" applyBorder="1" applyAlignment="1">
      <alignment vertical="center"/>
    </xf>
    <xf numFmtId="0" fontId="12" fillId="3" borderId="7" xfId="0" applyFont="1" applyFill="1" applyBorder="1" applyAlignment="1">
      <alignment horizontal="center" vertical="center"/>
    </xf>
    <xf numFmtId="0" fontId="4" fillId="2" borderId="0" xfId="0" applyFont="1" applyFill="1" applyBorder="1" applyAlignment="1">
      <alignment vertical="center"/>
    </xf>
    <xf numFmtId="9" fontId="7" fillId="2" borderId="0" xfId="0" applyNumberFormat="1" applyFont="1" applyFill="1" applyBorder="1" applyAlignment="1">
      <alignment vertical="center"/>
    </xf>
    <xf numFmtId="0" fontId="16" fillId="2" borderId="0" xfId="0" applyFont="1" applyFill="1" applyBorder="1" applyAlignment="1">
      <alignment horizontal="right" vertical="center"/>
    </xf>
    <xf numFmtId="9" fontId="16" fillId="2" borderId="0" xfId="0" applyNumberFormat="1" applyFont="1" applyFill="1" applyBorder="1" applyAlignment="1">
      <alignment horizontal="left" vertical="center"/>
    </xf>
    <xf numFmtId="0" fontId="6" fillId="0" borderId="6" xfId="0" applyFont="1" applyBorder="1" applyAlignment="1">
      <alignment vertical="center"/>
    </xf>
    <xf numFmtId="0" fontId="7" fillId="2" borderId="0" xfId="0" applyFont="1" applyFill="1" applyBorder="1" applyAlignment="1">
      <alignment vertical="center"/>
    </xf>
    <xf numFmtId="0" fontId="2" fillId="0" borderId="0" xfId="0" applyFont="1" applyAlignment="1">
      <alignment vertical="center" wrapText="1"/>
    </xf>
    <xf numFmtId="0" fontId="19" fillId="0" borderId="0" xfId="0" applyFont="1" applyAlignment="1">
      <alignment horizontal="center" vertical="center" wrapText="1"/>
    </xf>
    <xf numFmtId="0" fontId="20" fillId="4" borderId="7" xfId="0" applyFont="1" applyFill="1" applyBorder="1" applyAlignment="1">
      <alignment horizontal="center" vertical="center" wrapText="1"/>
    </xf>
    <xf numFmtId="0" fontId="21" fillId="0" borderId="0" xfId="0" applyFont="1" applyAlignment="1">
      <alignment vertical="center" wrapText="1"/>
    </xf>
    <xf numFmtId="0" fontId="3" fillId="2" borderId="5" xfId="0" applyFont="1" applyFill="1" applyBorder="1" applyAlignment="1">
      <alignment vertical="center" wrapText="1"/>
    </xf>
    <xf numFmtId="9" fontId="21" fillId="0" borderId="7" xfId="0" applyNumberFormat="1" applyFont="1" applyBorder="1" applyAlignment="1">
      <alignment horizontal="center" vertical="center" wrapText="1"/>
    </xf>
    <xf numFmtId="0" fontId="2" fillId="0" borderId="7" xfId="0" applyFont="1" applyBorder="1" applyAlignment="1">
      <alignment vertical="center" wrapText="1"/>
    </xf>
    <xf numFmtId="0" fontId="22" fillId="2" borderId="6" xfId="0" applyFont="1" applyFill="1" applyBorder="1" applyAlignment="1">
      <alignment vertical="center"/>
    </xf>
    <xf numFmtId="9" fontId="21" fillId="0" borderId="11" xfId="0" applyNumberFormat="1" applyFont="1" applyBorder="1" applyAlignment="1">
      <alignment horizontal="center" vertical="center" wrapText="1"/>
    </xf>
    <xf numFmtId="0" fontId="3" fillId="2" borderId="13" xfId="0" applyFont="1" applyFill="1" applyBorder="1" applyAlignment="1">
      <alignment vertical="center"/>
    </xf>
    <xf numFmtId="0" fontId="3" fillId="2" borderId="14" xfId="0" applyFont="1" applyFill="1" applyBorder="1" applyAlignment="1">
      <alignment vertical="center"/>
    </xf>
    <xf numFmtId="0" fontId="6" fillId="2" borderId="15" xfId="0" applyFont="1" applyFill="1" applyBorder="1" applyAlignment="1">
      <alignment vertical="center"/>
    </xf>
    <xf numFmtId="0" fontId="23" fillId="0"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4" fillId="2" borderId="0" xfId="0" applyFont="1" applyFill="1" applyBorder="1" applyAlignment="1">
      <alignment horizontal="center" vertical="center"/>
    </xf>
    <xf numFmtId="0" fontId="23" fillId="2" borderId="14" xfId="0" applyFont="1" applyFill="1" applyBorder="1" applyAlignment="1">
      <alignment horizontal="center" vertical="center" wrapText="1"/>
    </xf>
    <xf numFmtId="0" fontId="3" fillId="0" borderId="0" xfId="0" applyFont="1" applyAlignment="1">
      <alignment vertical="center"/>
    </xf>
    <xf numFmtId="0" fontId="3" fillId="0" borderId="43" xfId="0" applyFont="1" applyBorder="1" applyAlignment="1">
      <alignment horizontal="center" vertical="center"/>
    </xf>
    <xf numFmtId="0" fontId="16" fillId="7" borderId="43" xfId="0" applyFont="1" applyFill="1" applyBorder="1" applyAlignment="1">
      <alignment horizontal="center" vertical="center"/>
    </xf>
    <xf numFmtId="0" fontId="17" fillId="7" borderId="43" xfId="0" applyFont="1" applyFill="1" applyBorder="1" applyAlignment="1">
      <alignment horizontal="center" vertical="center"/>
    </xf>
    <xf numFmtId="0" fontId="18" fillId="0" borderId="43" xfId="0" applyFont="1" applyBorder="1" applyAlignment="1">
      <alignment horizontal="center" vertical="center"/>
    </xf>
    <xf numFmtId="0" fontId="3" fillId="0" borderId="42" xfId="0" applyFont="1" applyBorder="1" applyAlignment="1">
      <alignment horizontal="center" vertical="center"/>
    </xf>
    <xf numFmtId="0" fontId="16" fillId="0" borderId="42" xfId="0" applyFont="1" applyBorder="1" applyAlignment="1">
      <alignment horizontal="center" vertical="center"/>
    </xf>
    <xf numFmtId="0" fontId="17" fillId="0" borderId="42" xfId="0" applyFont="1" applyBorder="1" applyAlignment="1">
      <alignment horizontal="center" vertical="center"/>
    </xf>
    <xf numFmtId="0" fontId="18" fillId="0" borderId="42" xfId="0" applyFont="1" applyBorder="1" applyAlignment="1">
      <alignment horizontal="center" vertical="center"/>
    </xf>
    <xf numFmtId="0" fontId="26" fillId="2" borderId="0" xfId="0" applyFont="1" applyFill="1" applyBorder="1" applyAlignment="1">
      <alignment horizontal="left" vertical="center"/>
    </xf>
    <xf numFmtId="0" fontId="12" fillId="3" borderId="45" xfId="0" applyFont="1" applyFill="1" applyBorder="1" applyAlignment="1">
      <alignment horizontal="center" vertical="center"/>
    </xf>
    <xf numFmtId="0" fontId="17" fillId="2" borderId="0" xfId="0" applyFont="1" applyFill="1" applyBorder="1" applyAlignment="1">
      <alignment vertical="center"/>
    </xf>
    <xf numFmtId="49" fontId="27" fillId="0" borderId="44" xfId="0" applyNumberFormat="1" applyFont="1" applyBorder="1" applyAlignment="1">
      <alignment horizontal="center" vertical="center" wrapText="1"/>
    </xf>
    <xf numFmtId="0" fontId="12" fillId="4" borderId="45" xfId="0" applyFont="1" applyFill="1" applyBorder="1" applyAlignment="1">
      <alignment horizontal="center" vertical="center"/>
    </xf>
    <xf numFmtId="0" fontId="12" fillId="4" borderId="45" xfId="0" applyFont="1" applyFill="1" applyBorder="1" applyAlignment="1">
      <alignment horizontal="center" vertical="center" wrapText="1"/>
    </xf>
    <xf numFmtId="0" fontId="3" fillId="0" borderId="45" xfId="0" applyFont="1" applyBorder="1" applyAlignment="1">
      <alignment horizontal="center" vertical="center"/>
    </xf>
    <xf numFmtId="176" fontId="3" fillId="0" borderId="45" xfId="0" applyNumberFormat="1" applyFont="1" applyBorder="1" applyAlignment="1">
      <alignment horizontal="center" vertical="center"/>
    </xf>
    <xf numFmtId="9" fontId="3" fillId="0" borderId="45" xfId="0" applyNumberFormat="1" applyFont="1" applyBorder="1" applyAlignment="1">
      <alignment horizontal="center" vertical="center"/>
    </xf>
    <xf numFmtId="0" fontId="3" fillId="0" borderId="0" xfId="0" applyFont="1" applyAlignment="1">
      <alignment vertical="center"/>
    </xf>
    <xf numFmtId="49" fontId="25" fillId="0" borderId="44" xfId="1" applyNumberFormat="1" applyBorder="1" applyAlignment="1">
      <alignment horizontal="center" vertical="center" wrapText="1"/>
    </xf>
    <xf numFmtId="0" fontId="3" fillId="5" borderId="45" xfId="0" applyFont="1" applyFill="1" applyBorder="1" applyAlignment="1">
      <alignment horizontal="center" vertical="center"/>
    </xf>
    <xf numFmtId="0" fontId="16" fillId="6" borderId="45" xfId="0" applyFont="1" applyFill="1" applyBorder="1" applyAlignment="1">
      <alignment horizontal="center" vertical="center"/>
    </xf>
    <xf numFmtId="0" fontId="17" fillId="6" borderId="45" xfId="0" applyFont="1" applyFill="1" applyBorder="1" applyAlignment="1">
      <alignment horizontal="center" vertical="center"/>
    </xf>
    <xf numFmtId="0" fontId="18" fillId="6" borderId="45" xfId="0" applyFont="1" applyFill="1" applyBorder="1" applyAlignment="1">
      <alignment horizontal="center" vertical="center"/>
    </xf>
    <xf numFmtId="0" fontId="16" fillId="7" borderId="45" xfId="0" applyFont="1" applyFill="1" applyBorder="1" applyAlignment="1">
      <alignment horizontal="center" vertical="center"/>
    </xf>
    <xf numFmtId="0" fontId="17" fillId="7" borderId="45" xfId="0" applyFont="1" applyFill="1" applyBorder="1" applyAlignment="1">
      <alignment horizontal="center" vertical="center"/>
    </xf>
    <xf numFmtId="0" fontId="18" fillId="0" borderId="45" xfId="0" applyFont="1" applyBorder="1" applyAlignment="1">
      <alignment horizontal="center" vertical="center"/>
    </xf>
    <xf numFmtId="0" fontId="31" fillId="0" borderId="0" xfId="0" applyFont="1" applyFill="1" applyBorder="1" applyAlignment="1">
      <alignment horizontal="center" vertical="center" wrapText="1"/>
    </xf>
    <xf numFmtId="0" fontId="31" fillId="0" borderId="56" xfId="0" applyFont="1" applyFill="1" applyBorder="1" applyAlignment="1">
      <alignment horizontal="center" vertical="top" wrapText="1"/>
    </xf>
    <xf numFmtId="0" fontId="31" fillId="0" borderId="50" xfId="0" applyFont="1" applyFill="1" applyBorder="1" applyAlignment="1">
      <alignment horizontal="left" vertical="top" wrapText="1"/>
    </xf>
    <xf numFmtId="0" fontId="31" fillId="0" borderId="46" xfId="0" applyFont="1" applyFill="1" applyBorder="1" applyAlignment="1">
      <alignment horizontal="left" vertical="top" wrapText="1"/>
    </xf>
    <xf numFmtId="0" fontId="31" fillId="0" borderId="66" xfId="0" applyFont="1" applyFill="1" applyBorder="1" applyAlignment="1">
      <alignment horizontal="left" vertical="top" wrapText="1"/>
    </xf>
    <xf numFmtId="0" fontId="32" fillId="0" borderId="50" xfId="0" applyFont="1" applyFill="1" applyBorder="1" applyAlignment="1">
      <alignment horizontal="left" vertical="top" wrapText="1"/>
    </xf>
    <xf numFmtId="0" fontId="32" fillId="0" borderId="51" xfId="0" applyFont="1" applyFill="1" applyBorder="1" applyAlignment="1">
      <alignment horizontal="left" vertical="top" wrapText="1"/>
    </xf>
    <xf numFmtId="0" fontId="31" fillId="0" borderId="50"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50" xfId="0" applyFont="1" applyFill="1" applyBorder="1" applyAlignment="1">
      <alignment horizontal="left" vertical="center" wrapText="1"/>
    </xf>
    <xf numFmtId="0" fontId="31" fillId="0" borderId="51"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46" xfId="0" applyFont="1" applyFill="1" applyBorder="1" applyAlignment="1">
      <alignment vertical="top" wrapText="1"/>
    </xf>
    <xf numFmtId="9" fontId="21" fillId="0" borderId="12" xfId="0" applyNumberFormat="1" applyFont="1" applyBorder="1" applyAlignment="1">
      <alignment horizontal="center" vertical="center" wrapText="1"/>
    </xf>
    <xf numFmtId="0" fontId="31" fillId="0" borderId="59" xfId="0" applyFont="1" applyFill="1" applyBorder="1" applyAlignment="1">
      <alignment horizontal="left" vertical="top" wrapText="1"/>
    </xf>
    <xf numFmtId="0" fontId="31" fillId="0" borderId="56" xfId="0" applyFont="1" applyFill="1" applyBorder="1" applyAlignment="1">
      <alignment horizontal="left" vertical="top" wrapText="1"/>
    </xf>
    <xf numFmtId="0" fontId="28" fillId="2" borderId="0" xfId="0" applyFont="1" applyFill="1" applyBorder="1" applyAlignment="1">
      <alignment vertical="center"/>
    </xf>
    <xf numFmtId="0" fontId="3" fillId="2" borderId="93" xfId="0" applyFont="1" applyFill="1" applyBorder="1" applyAlignment="1">
      <alignment horizontal="center" vertical="center"/>
    </xf>
    <xf numFmtId="176" fontId="3" fillId="2" borderId="93" xfId="0" applyNumberFormat="1" applyFont="1" applyFill="1" applyBorder="1" applyAlignment="1">
      <alignment horizontal="center" vertical="center"/>
    </xf>
    <xf numFmtId="9" fontId="3" fillId="2" borderId="93"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5" fillId="0" borderId="0" xfId="0" applyFont="1" applyFill="1" applyBorder="1" applyAlignment="1">
      <alignment horizontal="center" vertical="center" wrapText="1"/>
    </xf>
    <xf numFmtId="0" fontId="36" fillId="15" borderId="7" xfId="0" applyFont="1" applyFill="1" applyBorder="1" applyAlignment="1">
      <alignment horizontal="center" vertical="center" wrapText="1"/>
    </xf>
    <xf numFmtId="0" fontId="36" fillId="15" borderId="10" xfId="0" applyFont="1" applyFill="1" applyBorder="1" applyAlignment="1">
      <alignment horizontal="center" vertical="center" wrapText="1"/>
    </xf>
    <xf numFmtId="0" fontId="36" fillId="15" borderId="16"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1" fillId="5" borderId="19" xfId="0" applyFont="1" applyFill="1" applyBorder="1" applyAlignment="1">
      <alignment horizontal="center" vertical="center" wrapText="1"/>
    </xf>
    <xf numFmtId="0" fontId="31" fillId="0" borderId="20" xfId="0" applyFont="1" applyFill="1" applyBorder="1" applyAlignment="1">
      <alignment horizontal="center" vertical="center" wrapText="1"/>
    </xf>
    <xf numFmtId="9" fontId="31" fillId="0" borderId="21" xfId="0" applyNumberFormat="1" applyFont="1" applyFill="1" applyBorder="1" applyAlignment="1">
      <alignment horizontal="center" vertical="center" wrapText="1"/>
    </xf>
    <xf numFmtId="9" fontId="31" fillId="0" borderId="22" xfId="0" applyNumberFormat="1"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5" borderId="23" xfId="0" applyFont="1" applyFill="1" applyBorder="1" applyAlignment="1">
      <alignment horizontal="center" vertical="center" wrapText="1"/>
    </xf>
    <xf numFmtId="0" fontId="31" fillId="0" borderId="24" xfId="0" applyFont="1" applyFill="1" applyBorder="1" applyAlignment="1">
      <alignment horizontal="center" vertical="center" wrapText="1"/>
    </xf>
    <xf numFmtId="9" fontId="31" fillId="0" borderId="25" xfId="0" applyNumberFormat="1" applyFont="1" applyFill="1" applyBorder="1" applyAlignment="1">
      <alignment horizontal="center" vertical="center" wrapText="1"/>
    </xf>
    <xf numFmtId="9" fontId="31" fillId="0" borderId="26"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6" borderId="10" xfId="0" applyFont="1" applyFill="1" applyBorder="1" applyAlignment="1">
      <alignment horizontal="center" vertical="center" wrapText="1"/>
    </xf>
    <xf numFmtId="9" fontId="37" fillId="16" borderId="16" xfId="0" applyNumberFormat="1" applyFont="1" applyFill="1" applyBorder="1" applyAlignment="1">
      <alignment horizontal="center" vertical="center" wrapText="1"/>
    </xf>
    <xf numFmtId="9" fontId="37" fillId="16" borderId="17" xfId="0" applyNumberFormat="1" applyFont="1" applyFill="1" applyBorder="1" applyAlignment="1">
      <alignment horizontal="center" vertical="center" wrapText="1"/>
    </xf>
    <xf numFmtId="0" fontId="37" fillId="16" borderId="16" xfId="0" applyFont="1" applyFill="1" applyBorder="1" applyAlignment="1">
      <alignment horizontal="center" vertical="center" wrapText="1"/>
    </xf>
    <xf numFmtId="0" fontId="37" fillId="16" borderId="18" xfId="0" applyFont="1" applyFill="1" applyBorder="1" applyAlignment="1">
      <alignment horizontal="center" vertical="center" wrapText="1"/>
    </xf>
    <xf numFmtId="0" fontId="37" fillId="16" borderId="17" xfId="0" applyFont="1" applyFill="1" applyBorder="1" applyAlignment="1">
      <alignment horizontal="center" vertical="center" wrapText="1"/>
    </xf>
    <xf numFmtId="0" fontId="38" fillId="18" borderId="47" xfId="0" applyFont="1" applyFill="1" applyBorder="1" applyAlignment="1">
      <alignment horizontal="center" vertical="center" wrapText="1"/>
    </xf>
    <xf numFmtId="0" fontId="38" fillId="19" borderId="49" xfId="0" applyFont="1" applyFill="1" applyBorder="1" applyAlignment="1">
      <alignment horizontal="center" vertical="center" wrapText="1"/>
    </xf>
    <xf numFmtId="0" fontId="38" fillId="18" borderId="48" xfId="0" applyFont="1" applyFill="1" applyBorder="1" applyAlignment="1">
      <alignment horizontal="center" vertical="center" wrapText="1"/>
    </xf>
    <xf numFmtId="0" fontId="38" fillId="18" borderId="49" xfId="0" applyFont="1" applyFill="1" applyBorder="1" applyAlignment="1">
      <alignment horizontal="center" vertical="center" wrapText="1"/>
    </xf>
    <xf numFmtId="0" fontId="38" fillId="19" borderId="47" xfId="0" applyFont="1" applyFill="1" applyBorder="1" applyAlignment="1">
      <alignment horizontal="center" vertical="center" wrapText="1"/>
    </xf>
    <xf numFmtId="0" fontId="38" fillId="19" borderId="48" xfId="0" applyFont="1" applyFill="1" applyBorder="1" applyAlignment="1">
      <alignment horizontal="center" vertical="center" wrapText="1"/>
    </xf>
    <xf numFmtId="0" fontId="38" fillId="18" borderId="50" xfId="0" applyFont="1" applyFill="1" applyBorder="1" applyAlignment="1">
      <alignment horizontal="center" vertical="center" wrapText="1"/>
    </xf>
    <xf numFmtId="0" fontId="38" fillId="19" borderId="51" xfId="0" applyFont="1" applyFill="1" applyBorder="1" applyAlignment="1">
      <alignment horizontal="center" vertical="center" wrapText="1"/>
    </xf>
    <xf numFmtId="177" fontId="38" fillId="18" borderId="50" xfId="0" applyNumberFormat="1" applyFont="1" applyFill="1" applyBorder="1" applyAlignment="1">
      <alignment horizontal="center" vertical="center" wrapText="1"/>
    </xf>
    <xf numFmtId="177" fontId="38" fillId="18" borderId="46" xfId="0" applyNumberFormat="1" applyFont="1" applyFill="1" applyBorder="1" applyAlignment="1">
      <alignment horizontal="center" vertical="center" wrapText="1"/>
    </xf>
    <xf numFmtId="177" fontId="38" fillId="18" borderId="51" xfId="0" applyNumberFormat="1" applyFont="1" applyFill="1" applyBorder="1" applyAlignment="1">
      <alignment horizontal="center" vertical="center" wrapText="1"/>
    </xf>
    <xf numFmtId="177" fontId="38" fillId="19" borderId="50" xfId="0" applyNumberFormat="1" applyFont="1" applyFill="1" applyBorder="1" applyAlignment="1">
      <alignment horizontal="center" vertical="center" wrapText="1"/>
    </xf>
    <xf numFmtId="0" fontId="38" fillId="19" borderId="46" xfId="0" applyFont="1" applyFill="1" applyBorder="1" applyAlignment="1">
      <alignment horizontal="center" vertical="center" wrapText="1"/>
    </xf>
    <xf numFmtId="49" fontId="31" fillId="0" borderId="56" xfId="0" applyNumberFormat="1" applyFont="1" applyFill="1" applyBorder="1" applyAlignment="1">
      <alignment horizontal="center" vertical="center" wrapText="1"/>
    </xf>
    <xf numFmtId="0" fontId="31" fillId="0" borderId="56"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1" fillId="0" borderId="46" xfId="0" applyFont="1" applyFill="1" applyBorder="1" applyAlignment="1">
      <alignment horizontal="left" vertical="center"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40" fillId="0" borderId="50"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50" xfId="0" applyFont="1" applyFill="1" applyBorder="1" applyAlignment="1">
      <alignment horizontal="left" vertical="center" wrapText="1"/>
    </xf>
    <xf numFmtId="0" fontId="41" fillId="0" borderId="51" xfId="0" applyFont="1" applyFill="1" applyBorder="1" applyAlignment="1">
      <alignment horizontal="center" vertical="center" wrapText="1"/>
    </xf>
    <xf numFmtId="0" fontId="31" fillId="0" borderId="46" xfId="0" applyFont="1" applyFill="1" applyBorder="1" applyAlignment="1">
      <alignment vertical="center" wrapText="1"/>
    </xf>
    <xf numFmtId="0" fontId="31" fillId="0" borderId="51" xfId="0" applyFont="1" applyFill="1" applyBorder="1" applyAlignment="1">
      <alignment vertical="center" wrapText="1"/>
    </xf>
    <xf numFmtId="49" fontId="31" fillId="0" borderId="57" xfId="0" applyNumberFormat="1" applyFont="1" applyFill="1" applyBorder="1" applyAlignment="1">
      <alignment horizontal="center" vertical="center" wrapText="1"/>
    </xf>
    <xf numFmtId="0" fontId="31" fillId="0" borderId="52"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31" fillId="0" borderId="54" xfId="0" applyFont="1" applyFill="1" applyBorder="1" applyAlignment="1">
      <alignment horizontal="center" vertical="center" wrapText="1"/>
    </xf>
    <xf numFmtId="0" fontId="31" fillId="0" borderId="53" xfId="0" applyFont="1" applyFill="1" applyBorder="1" applyAlignment="1">
      <alignment horizontal="left" vertical="center" wrapText="1"/>
    </xf>
    <xf numFmtId="0" fontId="31" fillId="0" borderId="54" xfId="0" applyFont="1" applyFill="1" applyBorder="1" applyAlignment="1">
      <alignment horizontal="left" vertical="center" wrapText="1"/>
    </xf>
    <xf numFmtId="0" fontId="31" fillId="0" borderId="57" xfId="0" applyFont="1" applyFill="1" applyBorder="1" applyAlignment="1">
      <alignment horizontal="center" vertical="center" wrapText="1"/>
    </xf>
    <xf numFmtId="0" fontId="32" fillId="0" borderId="52" xfId="0" applyFont="1" applyFill="1" applyBorder="1" applyAlignment="1">
      <alignment horizontal="center" vertical="center" wrapText="1"/>
    </xf>
    <xf numFmtId="0" fontId="32" fillId="0" borderId="54" xfId="0" applyFont="1" applyFill="1" applyBorder="1" applyAlignment="1">
      <alignment horizontal="center" vertical="center" wrapText="1"/>
    </xf>
    <xf numFmtId="0" fontId="31" fillId="0" borderId="52" xfId="0" applyFont="1" applyFill="1" applyBorder="1" applyAlignment="1">
      <alignment horizontal="left" vertical="center" wrapText="1"/>
    </xf>
    <xf numFmtId="0" fontId="31" fillId="0" borderId="59" xfId="0" applyFont="1" applyFill="1" applyBorder="1" applyAlignment="1">
      <alignment horizontal="center" vertical="center" wrapText="1"/>
    </xf>
    <xf numFmtId="0" fontId="42" fillId="0" borderId="50" xfId="0" applyFont="1" applyFill="1" applyBorder="1" applyAlignment="1">
      <alignment horizontal="left" vertical="center" wrapText="1"/>
    </xf>
    <xf numFmtId="0" fontId="42" fillId="0" borderId="51" xfId="0" applyFont="1" applyFill="1" applyBorder="1" applyAlignment="1">
      <alignment horizontal="center" vertical="center" wrapText="1"/>
    </xf>
    <xf numFmtId="0" fontId="32" fillId="0" borderId="51" xfId="0" applyFont="1" applyFill="1" applyBorder="1" applyAlignment="1">
      <alignment horizontal="left" vertical="center" wrapText="1"/>
    </xf>
    <xf numFmtId="0" fontId="32" fillId="0" borderId="46"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2" fillId="0" borderId="50" xfId="0" applyFont="1" applyFill="1" applyBorder="1" applyAlignment="1">
      <alignment horizontal="left" vertical="center" wrapText="1"/>
    </xf>
    <xf numFmtId="0" fontId="31" fillId="0" borderId="60" xfId="0" applyFont="1" applyFill="1" applyBorder="1" applyAlignment="1">
      <alignment horizontal="center" vertical="center" wrapText="1"/>
    </xf>
    <xf numFmtId="0" fontId="38" fillId="15" borderId="7"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16" xfId="0" applyFont="1" applyFill="1" applyBorder="1" applyAlignment="1">
      <alignment horizontal="center" vertical="center" wrapText="1"/>
    </xf>
    <xf numFmtId="0" fontId="38" fillId="15" borderId="17"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31" fillId="20" borderId="51" xfId="0" applyFont="1" applyFill="1" applyBorder="1" applyAlignment="1">
      <alignment horizontal="left" vertical="center" wrapText="1"/>
    </xf>
    <xf numFmtId="0" fontId="31" fillId="20" borderId="46" xfId="0" applyFont="1" applyFill="1" applyBorder="1" applyAlignment="1">
      <alignment horizontal="left" vertical="center" wrapText="1"/>
    </xf>
    <xf numFmtId="0" fontId="31" fillId="20" borderId="0" xfId="0" applyFont="1" applyFill="1" applyBorder="1" applyAlignment="1">
      <alignment horizontal="center" vertical="center" wrapText="1"/>
    </xf>
    <xf numFmtId="49" fontId="31" fillId="20" borderId="56" xfId="0" applyNumberFormat="1" applyFont="1" applyFill="1" applyBorder="1" applyAlignment="1">
      <alignment horizontal="center" vertical="center" wrapText="1"/>
    </xf>
    <xf numFmtId="0" fontId="31" fillId="20" borderId="50" xfId="0" applyFont="1" applyFill="1" applyBorder="1" applyAlignment="1">
      <alignment horizontal="center" vertical="center" wrapText="1"/>
    </xf>
    <xf numFmtId="0" fontId="31" fillId="20" borderId="46"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31" fillId="20" borderId="56" xfId="0" applyFont="1" applyFill="1" applyBorder="1" applyAlignment="1">
      <alignment horizontal="center" vertical="center" wrapText="1"/>
    </xf>
    <xf numFmtId="0" fontId="31" fillId="20" borderId="50" xfId="0" applyFont="1" applyFill="1" applyBorder="1" applyAlignment="1">
      <alignment horizontal="left" vertical="center" wrapText="1"/>
    </xf>
    <xf numFmtId="0" fontId="31" fillId="20" borderId="0" xfId="0" applyFont="1" applyFill="1" applyBorder="1" applyAlignment="1">
      <alignment vertical="center" wrapText="1"/>
    </xf>
    <xf numFmtId="0" fontId="31" fillId="20" borderId="46" xfId="0" applyFont="1" applyFill="1" applyBorder="1" applyAlignment="1">
      <alignment vertical="center" wrapText="1"/>
    </xf>
    <xf numFmtId="0" fontId="31" fillId="20" borderId="51" xfId="0" applyFont="1" applyFill="1" applyBorder="1" applyAlignment="1">
      <alignment vertical="center" wrapText="1"/>
    </xf>
    <xf numFmtId="0" fontId="42" fillId="20" borderId="50" xfId="0" applyFont="1" applyFill="1" applyBorder="1" applyAlignment="1">
      <alignment horizontal="center" vertical="center" wrapText="1"/>
    </xf>
    <xf numFmtId="0" fontId="32" fillId="20" borderId="50" xfId="0" applyFont="1" applyFill="1" applyBorder="1" applyAlignment="1">
      <alignment horizontal="left" vertical="center" wrapText="1"/>
    </xf>
    <xf numFmtId="0" fontId="32" fillId="20" borderId="51" xfId="0" applyFont="1" applyFill="1" applyBorder="1" applyAlignment="1">
      <alignment horizontal="center" vertical="center" wrapText="1"/>
    </xf>
    <xf numFmtId="0" fontId="32" fillId="20" borderId="50" xfId="0" applyFont="1" applyFill="1" applyBorder="1" applyAlignment="1">
      <alignment horizontal="center" vertical="center" wrapText="1"/>
    </xf>
    <xf numFmtId="0" fontId="43" fillId="20" borderId="50" xfId="0" applyFont="1" applyFill="1" applyBorder="1" applyAlignment="1">
      <alignment horizontal="center" vertical="center" wrapText="1"/>
    </xf>
    <xf numFmtId="0" fontId="40" fillId="20" borderId="50" xfId="0" applyFont="1" applyFill="1" applyBorder="1" applyAlignment="1">
      <alignment horizontal="center" vertical="center" wrapText="1"/>
    </xf>
    <xf numFmtId="0" fontId="31" fillId="0" borderId="0" xfId="0" applyFont="1" applyFill="1" applyBorder="1" applyAlignment="1">
      <alignment horizontal="left" vertical="top" wrapText="1"/>
    </xf>
    <xf numFmtId="0" fontId="38" fillId="0" borderId="0" xfId="0" applyFont="1" applyFill="1" applyBorder="1" applyAlignment="1">
      <alignment horizontal="center" vertical="center" wrapText="1"/>
    </xf>
    <xf numFmtId="178" fontId="31"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38" fillId="18" borderId="29" xfId="0" applyFont="1" applyFill="1" applyBorder="1" applyAlignment="1">
      <alignment horizontal="center" vertical="center" wrapText="1"/>
    </xf>
    <xf numFmtId="0" fontId="38" fillId="19" borderId="30" xfId="0" applyFont="1" applyFill="1" applyBorder="1" applyAlignment="1">
      <alignment horizontal="center" vertical="center" wrapText="1"/>
    </xf>
    <xf numFmtId="0" fontId="38" fillId="17" borderId="32" xfId="0" applyFont="1" applyFill="1" applyBorder="1" applyAlignment="1">
      <alignment horizontal="center" vertical="center" wrapText="1"/>
    </xf>
    <xf numFmtId="0" fontId="38" fillId="17" borderId="34" xfId="0" applyFont="1" applyFill="1" applyBorder="1" applyAlignment="1">
      <alignment horizontal="center" vertical="center" wrapText="1"/>
    </xf>
    <xf numFmtId="0" fontId="38" fillId="17" borderId="33" xfId="0" applyFont="1" applyFill="1" applyBorder="1" applyAlignment="1">
      <alignment horizontal="center" vertical="center" wrapText="1"/>
    </xf>
    <xf numFmtId="0" fontId="38" fillId="18" borderId="32" xfId="0" applyFont="1" applyFill="1" applyBorder="1" applyAlignment="1">
      <alignment horizontal="center" vertical="center" wrapText="1"/>
    </xf>
    <xf numFmtId="0" fontId="38" fillId="19" borderId="33" xfId="0" applyFont="1" applyFill="1" applyBorder="1" applyAlignment="1">
      <alignment horizontal="center" vertical="center" wrapText="1"/>
    </xf>
    <xf numFmtId="0" fontId="31" fillId="0" borderId="35"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3" xfId="0" applyFont="1" applyFill="1" applyBorder="1" applyAlignment="1">
      <alignment horizontal="center"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1" fillId="0" borderId="34" xfId="0" applyFont="1" applyFill="1" applyBorder="1" applyAlignment="1">
      <alignment horizontal="left" vertical="top" wrapText="1"/>
    </xf>
    <xf numFmtId="0" fontId="31" fillId="0" borderId="34" xfId="0" quotePrefix="1"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1" fillId="0" borderId="32" xfId="0" applyFont="1" applyFill="1" applyBorder="1" applyAlignment="1">
      <alignment horizontal="left" vertical="top" wrapText="1"/>
    </xf>
    <xf numFmtId="0" fontId="32" fillId="0" borderId="32" xfId="0" applyFont="1" applyFill="1" applyBorder="1" applyAlignment="1">
      <alignment horizontal="left" vertical="center" wrapText="1"/>
    </xf>
    <xf numFmtId="0" fontId="31" fillId="0" borderId="34" xfId="0" quotePrefix="1" applyFont="1" applyFill="1" applyBorder="1" applyAlignment="1">
      <alignment horizontal="left" vertical="top" wrapText="1"/>
    </xf>
    <xf numFmtId="0" fontId="31" fillId="0" borderId="34" xfId="0" applyFont="1" applyFill="1" applyBorder="1" applyAlignment="1">
      <alignment vertical="top" wrapText="1"/>
    </xf>
    <xf numFmtId="0" fontId="42" fillId="0" borderId="32" xfId="0" applyFont="1" applyFill="1" applyBorder="1" applyAlignment="1">
      <alignment horizontal="left" vertical="center" wrapText="1"/>
    </xf>
    <xf numFmtId="0" fontId="42" fillId="0" borderId="33" xfId="0" applyFont="1" applyFill="1" applyBorder="1" applyAlignment="1">
      <alignment horizontal="center" vertical="center" wrapText="1"/>
    </xf>
    <xf numFmtId="49" fontId="31" fillId="0" borderId="32" xfId="0" applyNumberFormat="1" applyFont="1" applyFill="1" applyBorder="1" applyAlignment="1">
      <alignment horizontal="left" vertical="center" wrapText="1"/>
    </xf>
    <xf numFmtId="49" fontId="31" fillId="0" borderId="33" xfId="0" applyNumberFormat="1" applyFont="1" applyFill="1" applyBorder="1" applyAlignment="1">
      <alignment horizontal="center" vertical="center" wrapText="1"/>
    </xf>
    <xf numFmtId="0" fontId="31" fillId="0" borderId="34" xfId="0" applyFont="1" applyFill="1" applyBorder="1" applyAlignment="1">
      <alignment vertical="center" wrapText="1"/>
    </xf>
    <xf numFmtId="0" fontId="42" fillId="0" borderId="3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1" fillId="0" borderId="41" xfId="0" applyFont="1" applyFill="1" applyBorder="1" applyAlignment="1">
      <alignment horizontal="center" vertical="center" wrapText="1"/>
    </xf>
    <xf numFmtId="0" fontId="31" fillId="0" borderId="40" xfId="0" applyFont="1" applyFill="1" applyBorder="1" applyAlignment="1">
      <alignment horizontal="left" vertical="center" wrapText="1"/>
    </xf>
    <xf numFmtId="0" fontId="31" fillId="0" borderId="26"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1" fillId="0" borderId="26" xfId="0" applyFont="1" applyFill="1" applyBorder="1" applyAlignment="1">
      <alignment horizontal="left" vertical="center" wrapText="1"/>
    </xf>
    <xf numFmtId="0" fontId="31" fillId="0" borderId="39" xfId="0" applyFont="1" applyFill="1" applyBorder="1" applyAlignment="1">
      <alignment horizontal="center" vertical="center" wrapText="1"/>
    </xf>
    <xf numFmtId="0" fontId="31" fillId="0" borderId="36" xfId="0" applyFont="1" applyFill="1" applyBorder="1" applyAlignment="1">
      <alignment horizontal="left" vertical="top" wrapText="1"/>
    </xf>
    <xf numFmtId="0" fontId="31" fillId="0" borderId="37" xfId="0" applyFont="1" applyFill="1" applyBorder="1" applyAlignment="1">
      <alignment horizontal="left" vertical="top" wrapText="1"/>
    </xf>
    <xf numFmtId="0" fontId="31" fillId="0" borderId="36"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38"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31" fillId="0" borderId="36" xfId="0" applyFont="1" applyFill="1" applyBorder="1" applyAlignment="1">
      <alignment vertical="center" wrapText="1"/>
    </xf>
    <xf numFmtId="0" fontId="31" fillId="0" borderId="38" xfId="0" applyFont="1" applyFill="1" applyBorder="1" applyAlignment="1">
      <alignment vertical="center" wrapText="1"/>
    </xf>
    <xf numFmtId="0" fontId="31" fillId="0" borderId="37" xfId="0" applyFont="1" applyFill="1" applyBorder="1" applyAlignment="1">
      <alignment vertical="center" wrapText="1"/>
    </xf>
    <xf numFmtId="0" fontId="31" fillId="0" borderId="36"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31" fillId="0" borderId="0" xfId="0" applyFont="1" applyFill="1" applyBorder="1" applyAlignment="1">
      <alignment horizontal="center"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center" vertical="top" wrapText="1"/>
    </xf>
    <xf numFmtId="0" fontId="38" fillId="17" borderId="50" xfId="0" applyFont="1" applyFill="1" applyBorder="1" applyAlignment="1">
      <alignment horizontal="center" vertical="center" wrapText="1"/>
    </xf>
    <xf numFmtId="0" fontId="38" fillId="17" borderId="46" xfId="0" applyFont="1" applyFill="1" applyBorder="1" applyAlignment="1">
      <alignment horizontal="center" vertical="center" wrapText="1"/>
    </xf>
    <xf numFmtId="0" fontId="45" fillId="0" borderId="50" xfId="0" applyFont="1" applyFill="1" applyBorder="1" applyAlignment="1">
      <alignment horizontal="left" vertical="top" wrapText="1"/>
    </xf>
    <xf numFmtId="0" fontId="31" fillId="0" borderId="57" xfId="0" applyFont="1" applyFill="1" applyBorder="1" applyAlignment="1">
      <alignment horizontal="center" vertical="top" wrapText="1"/>
    </xf>
    <xf numFmtId="0" fontId="45" fillId="0" borderId="52" xfId="0" applyFont="1" applyFill="1" applyBorder="1" applyAlignment="1">
      <alignment horizontal="left" vertical="top" wrapText="1"/>
    </xf>
    <xf numFmtId="0" fontId="31" fillId="0" borderId="53" xfId="0" applyFont="1" applyFill="1" applyBorder="1" applyAlignment="1">
      <alignment horizontal="left" vertical="top" wrapText="1"/>
    </xf>
    <xf numFmtId="0" fontId="31" fillId="0" borderId="80"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54" xfId="0" applyFont="1" applyFill="1" applyBorder="1" applyAlignment="1">
      <alignment horizontal="left" vertical="top" wrapText="1"/>
    </xf>
    <xf numFmtId="0" fontId="31" fillId="0" borderId="0" xfId="0" applyFont="1" applyFill="1" applyBorder="1" applyAlignment="1">
      <alignment vertical="top"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23"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8" fillId="17" borderId="66" xfId="0" applyFont="1" applyFill="1" applyBorder="1" applyAlignment="1">
      <alignment horizontal="center" vertical="center" wrapText="1"/>
    </xf>
    <xf numFmtId="0" fontId="31" fillId="0" borderId="66" xfId="0" quotePrefix="1" applyFont="1" applyFill="1" applyBorder="1" applyAlignment="1">
      <alignment horizontal="left" vertical="top" wrapText="1"/>
    </xf>
    <xf numFmtId="0" fontId="31" fillId="0" borderId="56" xfId="0" quotePrefix="1" applyFont="1" applyFill="1" applyBorder="1" applyAlignment="1">
      <alignment horizontal="left" vertical="top" wrapText="1"/>
    </xf>
    <xf numFmtId="0" fontId="32" fillId="24" borderId="50" xfId="0" applyFont="1" applyFill="1" applyBorder="1" applyAlignment="1">
      <alignment horizontal="left" vertical="top" wrapText="1"/>
    </xf>
    <xf numFmtId="0" fontId="32" fillId="24" borderId="51" xfId="0" applyFont="1" applyFill="1" applyBorder="1" applyAlignment="1">
      <alignment horizontal="left" vertical="top" wrapText="1"/>
    </xf>
    <xf numFmtId="0" fontId="45" fillId="0" borderId="66" xfId="0" applyFont="1" applyFill="1" applyBorder="1" applyAlignment="1">
      <alignment horizontal="left" vertical="top" wrapText="1"/>
    </xf>
    <xf numFmtId="0" fontId="45" fillId="0" borderId="56" xfId="0" applyFont="1" applyFill="1" applyBorder="1" applyAlignment="1">
      <alignment horizontal="left" vertical="top" wrapText="1"/>
    </xf>
    <xf numFmtId="0" fontId="45" fillId="0" borderId="46" xfId="0" applyFont="1" applyFill="1" applyBorder="1" applyAlignment="1">
      <alignment vertical="top" wrapText="1"/>
    </xf>
    <xf numFmtId="0" fontId="32" fillId="23" borderId="50" xfId="0" applyFont="1" applyFill="1" applyBorder="1" applyAlignment="1">
      <alignment horizontal="left" vertical="top" wrapText="1"/>
    </xf>
    <xf numFmtId="0" fontId="32" fillId="23" borderId="51" xfId="0" applyFont="1" applyFill="1" applyBorder="1" applyAlignment="1">
      <alignment horizontal="left" vertical="top" wrapText="1"/>
    </xf>
    <xf numFmtId="0" fontId="31" fillId="0" borderId="53" xfId="0" applyFont="1" applyFill="1" applyBorder="1" applyAlignment="1">
      <alignment vertical="top" wrapText="1"/>
    </xf>
    <xf numFmtId="0" fontId="31" fillId="0" borderId="57" xfId="0" applyFont="1" applyFill="1" applyBorder="1" applyAlignment="1">
      <alignment horizontal="left" vertical="top" wrapText="1"/>
    </xf>
    <xf numFmtId="0" fontId="31" fillId="0" borderId="60"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23"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2" fillId="23" borderId="50" xfId="0" applyFont="1" applyFill="1" applyBorder="1" applyAlignment="1">
      <alignment horizontal="left" vertical="center" wrapText="1"/>
    </xf>
    <xf numFmtId="0" fontId="32" fillId="23" borderId="51" xfId="0" applyFont="1" applyFill="1" applyBorder="1" applyAlignment="1">
      <alignment horizontal="left" vertical="center" wrapText="1"/>
    </xf>
    <xf numFmtId="0" fontId="32" fillId="24" borderId="50" xfId="0" applyFont="1" applyFill="1" applyBorder="1" applyAlignment="1">
      <alignment horizontal="left" vertical="center" wrapText="1"/>
    </xf>
    <xf numFmtId="0" fontId="32" fillId="24" borderId="51" xfId="0" applyFont="1" applyFill="1" applyBorder="1" applyAlignment="1">
      <alignment horizontal="left" vertical="center" wrapText="1"/>
    </xf>
    <xf numFmtId="0" fontId="32" fillId="0" borderId="52"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center" vertical="center" wrapText="1"/>
    </xf>
    <xf numFmtId="0" fontId="31" fillId="0" borderId="0" xfId="0" applyFont="1" applyAlignment="1">
      <alignment vertical="center" wrapText="1"/>
    </xf>
    <xf numFmtId="0" fontId="35" fillId="0" borderId="0" xfId="0" applyFont="1" applyAlignment="1">
      <alignment horizontal="left" vertical="center" wrapText="1"/>
    </xf>
    <xf numFmtId="0" fontId="31" fillId="0" borderId="20" xfId="0" applyFont="1" applyBorder="1" applyAlignment="1">
      <alignment horizontal="center" vertical="center" wrapText="1"/>
    </xf>
    <xf numFmtId="9" fontId="31" fillId="0" borderId="21" xfId="0" applyNumberFormat="1" applyFont="1" applyBorder="1" applyAlignment="1">
      <alignment horizontal="center" vertical="center" wrapText="1"/>
    </xf>
    <xf numFmtId="9" fontId="31" fillId="0" borderId="22"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31" fillId="0" borderId="24" xfId="0" applyFont="1" applyBorder="1" applyAlignment="1">
      <alignment horizontal="center" vertical="center" wrapText="1"/>
    </xf>
    <xf numFmtId="9" fontId="31" fillId="0" borderId="25" xfId="0" applyNumberFormat="1" applyFont="1" applyBorder="1" applyAlignment="1">
      <alignment horizontal="center" vertical="center" wrapText="1"/>
    </xf>
    <xf numFmtId="9" fontId="31" fillId="0" borderId="26" xfId="0" applyNumberFormat="1" applyFont="1" applyBorder="1" applyAlignment="1">
      <alignment horizontal="center" vertical="center" wrapText="1"/>
    </xf>
    <xf numFmtId="0" fontId="38" fillId="18" borderId="69" xfId="0" applyFont="1" applyFill="1" applyBorder="1" applyAlignment="1">
      <alignment horizontal="center" vertical="center" wrapText="1"/>
    </xf>
    <xf numFmtId="0" fontId="38" fillId="19" borderId="71" xfId="0" applyFont="1" applyFill="1" applyBorder="1" applyAlignment="1">
      <alignment horizontal="center" vertical="center" wrapText="1"/>
    </xf>
    <xf numFmtId="0" fontId="38" fillId="17" borderId="89" xfId="0" applyFont="1" applyFill="1" applyBorder="1" applyAlignment="1">
      <alignment horizontal="center" vertical="center" wrapText="1"/>
    </xf>
    <xf numFmtId="0" fontId="38" fillId="17" borderId="85" xfId="0" applyFont="1" applyFill="1" applyBorder="1" applyAlignment="1">
      <alignment horizontal="center" vertical="center" wrapText="1"/>
    </xf>
    <xf numFmtId="0" fontId="38" fillId="18" borderId="73" xfId="0" applyFont="1" applyFill="1" applyBorder="1" applyAlignment="1">
      <alignment horizontal="center" vertical="center" wrapText="1"/>
    </xf>
    <xf numFmtId="0" fontId="38" fillId="19" borderId="75" xfId="0" applyFont="1" applyFill="1" applyBorder="1" applyAlignment="1">
      <alignment horizontal="center" vertical="center" wrapText="1"/>
    </xf>
    <xf numFmtId="0" fontId="38" fillId="17" borderId="90" xfId="0" applyFont="1" applyFill="1" applyBorder="1" applyAlignment="1">
      <alignment horizontal="center" vertical="center" wrapText="1"/>
    </xf>
    <xf numFmtId="0" fontId="38" fillId="17" borderId="86" xfId="0" applyFont="1" applyFill="1" applyBorder="1" applyAlignment="1">
      <alignment horizontal="center" vertical="center" wrapText="1"/>
    </xf>
    <xf numFmtId="49" fontId="31" fillId="0" borderId="72" xfId="0" applyNumberFormat="1" applyFont="1" applyBorder="1" applyAlignment="1">
      <alignment horizontal="center" vertical="center" wrapText="1"/>
    </xf>
    <xf numFmtId="0" fontId="31" fillId="0" borderId="73" xfId="0" applyFont="1" applyBorder="1" applyAlignment="1">
      <alignment horizontal="left" vertical="center" wrapText="1"/>
    </xf>
    <xf numFmtId="0" fontId="31" fillId="0" borderId="74" xfId="0" applyFont="1" applyBorder="1" applyAlignment="1">
      <alignment horizontal="left" vertical="center" wrapText="1"/>
    </xf>
    <xf numFmtId="0" fontId="31" fillId="0" borderId="75" xfId="0" applyFont="1" applyBorder="1" applyAlignment="1">
      <alignment horizontal="left" vertical="center" wrapText="1"/>
    </xf>
    <xf numFmtId="0" fontId="31" fillId="0" borderId="72" xfId="0" applyFont="1" applyBorder="1" applyAlignment="1">
      <alignment horizontal="center" vertical="center" wrapText="1"/>
    </xf>
    <xf numFmtId="0" fontId="32" fillId="0" borderId="73" xfId="0" applyFont="1" applyBorder="1" applyAlignment="1">
      <alignment horizontal="left" vertical="center" wrapText="1"/>
    </xf>
    <xf numFmtId="0" fontId="32" fillId="0" borderId="75"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4" xfId="0" applyFont="1" applyBorder="1" applyAlignment="1">
      <alignment horizontal="center" vertical="center" wrapText="1"/>
    </xf>
    <xf numFmtId="49" fontId="31" fillId="0" borderId="72" xfId="0" applyNumberFormat="1" applyFont="1" applyFill="1" applyBorder="1" applyAlignment="1">
      <alignment horizontal="center" vertical="center" wrapText="1"/>
    </xf>
    <xf numFmtId="0" fontId="31" fillId="0" borderId="73" xfId="0" applyFont="1" applyFill="1" applyBorder="1" applyAlignment="1">
      <alignment horizontal="left" vertical="center" wrapText="1"/>
    </xf>
    <xf numFmtId="0" fontId="31" fillId="0" borderId="74" xfId="0" applyFont="1" applyFill="1" applyBorder="1" applyAlignment="1">
      <alignment horizontal="left" vertical="center" wrapText="1"/>
    </xf>
    <xf numFmtId="0" fontId="31" fillId="0" borderId="75" xfId="0" applyFont="1" applyFill="1" applyBorder="1" applyAlignment="1">
      <alignment horizontal="left" vertical="center" wrapText="1"/>
    </xf>
    <xf numFmtId="0" fontId="31" fillId="0" borderId="72" xfId="0" applyFont="1" applyFill="1" applyBorder="1" applyAlignment="1">
      <alignment horizontal="center" vertical="center" wrapText="1"/>
    </xf>
    <xf numFmtId="0" fontId="32" fillId="0" borderId="73" xfId="0" applyFont="1" applyFill="1" applyBorder="1" applyAlignment="1">
      <alignment horizontal="left" vertical="center" wrapText="1"/>
    </xf>
    <xf numFmtId="0" fontId="32" fillId="20" borderId="73" xfId="0" applyFont="1" applyFill="1" applyBorder="1" applyAlignment="1">
      <alignment horizontal="left" vertical="center" wrapText="1"/>
    </xf>
    <xf numFmtId="0" fontId="32" fillId="21" borderId="73" xfId="0" applyFont="1" applyFill="1" applyBorder="1" applyAlignment="1">
      <alignment horizontal="left" vertical="center" wrapText="1"/>
    </xf>
    <xf numFmtId="0" fontId="32" fillId="21" borderId="75" xfId="0" applyFont="1" applyFill="1" applyBorder="1" applyAlignment="1">
      <alignment horizontal="center" vertical="center" wrapText="1"/>
    </xf>
    <xf numFmtId="0" fontId="32" fillId="20" borderId="75" xfId="0" applyFont="1" applyFill="1" applyBorder="1" applyAlignment="1">
      <alignment horizontal="center" vertical="center" wrapText="1"/>
    </xf>
    <xf numFmtId="49" fontId="31" fillId="0" borderId="81" xfId="0" applyNumberFormat="1" applyFont="1" applyFill="1" applyBorder="1" applyAlignment="1">
      <alignment horizontal="center" vertical="center" wrapText="1"/>
    </xf>
    <xf numFmtId="0" fontId="31" fillId="0" borderId="82" xfId="0" applyFont="1" applyFill="1" applyBorder="1" applyAlignment="1">
      <alignment horizontal="left" vertical="center" wrapText="1"/>
    </xf>
    <xf numFmtId="0" fontId="31" fillId="0" borderId="83" xfId="0" applyFont="1" applyFill="1" applyBorder="1" applyAlignment="1">
      <alignment horizontal="left" vertical="center" wrapText="1"/>
    </xf>
    <xf numFmtId="0" fontId="31" fillId="0" borderId="84" xfId="0" applyFont="1" applyFill="1" applyBorder="1" applyAlignment="1">
      <alignment horizontal="left" vertical="center" wrapText="1"/>
    </xf>
    <xf numFmtId="0" fontId="31" fillId="0" borderId="81" xfId="0" applyFont="1" applyFill="1" applyBorder="1" applyAlignment="1">
      <alignment horizontal="center" vertical="center" wrapText="1"/>
    </xf>
    <xf numFmtId="0" fontId="32" fillId="20" borderId="82" xfId="0" applyFont="1" applyFill="1" applyBorder="1" applyAlignment="1">
      <alignment horizontal="left" vertical="center" wrapText="1"/>
    </xf>
    <xf numFmtId="0" fontId="32" fillId="0" borderId="84"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83" xfId="0" applyFont="1" applyBorder="1" applyAlignment="1">
      <alignment horizontal="center" vertical="center" wrapText="1"/>
    </xf>
    <xf numFmtId="0" fontId="31" fillId="0" borderId="84" xfId="0" applyFont="1" applyBorder="1" applyAlignment="1">
      <alignment horizontal="center" vertical="center" wrapText="1"/>
    </xf>
    <xf numFmtId="49" fontId="31" fillId="0" borderId="76" xfId="0" applyNumberFormat="1" applyFont="1" applyBorder="1" applyAlignment="1">
      <alignment horizontal="center" vertical="center" wrapText="1"/>
    </xf>
    <xf numFmtId="0" fontId="31" fillId="20" borderId="77" xfId="0" applyFont="1" applyFill="1" applyBorder="1" applyAlignment="1">
      <alignment horizontal="left" vertical="center" wrapText="1"/>
    </xf>
    <xf numFmtId="0" fontId="31" fillId="20" borderId="78" xfId="0" applyFont="1" applyFill="1" applyBorder="1" applyAlignment="1">
      <alignment horizontal="left" vertical="center" wrapText="1"/>
    </xf>
    <xf numFmtId="0" fontId="31" fillId="20" borderId="79" xfId="0" applyFont="1" applyFill="1" applyBorder="1" applyAlignment="1">
      <alignment horizontal="left" vertical="center" wrapText="1"/>
    </xf>
    <xf numFmtId="0" fontId="31" fillId="20" borderId="76" xfId="0" applyFont="1" applyFill="1" applyBorder="1" applyAlignment="1">
      <alignment horizontal="center" vertical="center" wrapText="1"/>
    </xf>
    <xf numFmtId="0" fontId="32" fillId="0" borderId="77" xfId="0" applyFont="1" applyBorder="1" applyAlignment="1">
      <alignment horizontal="left" vertical="center" wrapText="1"/>
    </xf>
    <xf numFmtId="0" fontId="32" fillId="0" borderId="79"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79" xfId="0" applyFont="1" applyBorder="1" applyAlignment="1">
      <alignment horizontal="center" vertical="center" wrapText="1"/>
    </xf>
    <xf numFmtId="0" fontId="31" fillId="0" borderId="78" xfId="0" applyFont="1" applyBorder="1" applyAlignment="1">
      <alignment horizontal="center" vertical="center" wrapText="1"/>
    </xf>
    <xf numFmtId="0" fontId="31" fillId="0" borderId="77" xfId="0" applyFont="1" applyBorder="1" applyAlignment="1">
      <alignment horizontal="left" vertical="center" wrapText="1"/>
    </xf>
    <xf numFmtId="0" fontId="31" fillId="0" borderId="79" xfId="0" applyFont="1" applyBorder="1" applyAlignment="1">
      <alignment horizontal="left" vertical="center" wrapText="1"/>
    </xf>
    <xf numFmtId="0" fontId="31" fillId="23" borderId="51" xfId="0" applyFont="1" applyFill="1" applyBorder="1" applyAlignment="1">
      <alignment vertical="center" wrapText="1"/>
    </xf>
    <xf numFmtId="0" fontId="31" fillId="23" borderId="51" xfId="0" applyFont="1" applyFill="1" applyBorder="1" applyAlignment="1">
      <alignment horizontal="left" vertical="center" wrapText="1"/>
    </xf>
    <xf numFmtId="0" fontId="31" fillId="23" borderId="46" xfId="0" applyFont="1" applyFill="1" applyBorder="1" applyAlignment="1">
      <alignment horizontal="left" vertical="center" wrapText="1"/>
    </xf>
    <xf numFmtId="0" fontId="31" fillId="23" borderId="46" xfId="0" applyFont="1" applyFill="1" applyBorder="1" applyAlignment="1">
      <alignment vertical="center" wrapText="1"/>
    </xf>
    <xf numFmtId="0" fontId="47" fillId="0" borderId="50" xfId="0" applyFont="1" applyFill="1" applyBorder="1" applyAlignment="1">
      <alignment horizontal="left" vertical="center" wrapText="1"/>
    </xf>
    <xf numFmtId="0" fontId="32" fillId="0" borderId="46" xfId="0" applyFont="1" applyFill="1" applyBorder="1" applyAlignment="1">
      <alignment horizontal="center" vertical="center" wrapText="1"/>
    </xf>
    <xf numFmtId="0" fontId="32" fillId="23" borderId="50" xfId="0" applyFont="1" applyFill="1" applyBorder="1" applyAlignment="1">
      <alignment horizontal="center" vertical="center" wrapText="1"/>
    </xf>
    <xf numFmtId="0" fontId="31" fillId="23" borderId="46" xfId="0" applyFont="1" applyFill="1" applyBorder="1" applyAlignment="1">
      <alignment horizontal="center" vertical="center" wrapText="1"/>
    </xf>
    <xf numFmtId="0" fontId="31" fillId="23" borderId="51" xfId="0" applyFont="1" applyFill="1" applyBorder="1" applyAlignment="1">
      <alignment horizontal="center" vertical="center" wrapText="1"/>
    </xf>
    <xf numFmtId="0" fontId="31" fillId="23" borderId="50" xfId="0" applyFont="1" applyFill="1" applyBorder="1" applyAlignment="1">
      <alignment horizontal="center" vertical="center" wrapText="1"/>
    </xf>
    <xf numFmtId="0" fontId="31" fillId="23" borderId="56" xfId="0" applyFont="1" applyFill="1" applyBorder="1" applyAlignment="1">
      <alignment horizontal="center" vertical="center" wrapText="1"/>
    </xf>
    <xf numFmtId="0" fontId="31" fillId="22" borderId="46" xfId="0" applyFont="1" applyFill="1" applyBorder="1" applyAlignment="1">
      <alignment horizontal="left" vertical="center" wrapText="1"/>
    </xf>
    <xf numFmtId="0" fontId="31" fillId="22" borderId="51" xfId="0" applyFont="1" applyFill="1" applyBorder="1" applyAlignment="1">
      <alignment horizontal="left" vertical="center" wrapText="1"/>
    </xf>
    <xf numFmtId="0" fontId="31" fillId="22" borderId="56" xfId="0" applyFont="1" applyFill="1" applyBorder="1" applyAlignment="1">
      <alignment horizontal="center" vertical="center" wrapText="1"/>
    </xf>
    <xf numFmtId="0" fontId="32" fillId="22" borderId="50" xfId="0" applyFont="1" applyFill="1" applyBorder="1" applyAlignment="1">
      <alignment horizontal="left" vertical="center" wrapText="1"/>
    </xf>
    <xf numFmtId="0" fontId="48" fillId="23" borderId="51" xfId="0" applyFont="1" applyFill="1" applyBorder="1" applyAlignment="1">
      <alignment horizontal="left"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1" fillId="23" borderId="32" xfId="0" applyFont="1" applyFill="1" applyBorder="1" applyAlignment="1">
      <alignment horizontal="left" vertical="top" wrapText="1"/>
    </xf>
    <xf numFmtId="0" fontId="31" fillId="23" borderId="34" xfId="0" applyFont="1" applyFill="1" applyBorder="1" applyAlignment="1">
      <alignment horizontal="left" vertical="top" wrapText="1"/>
    </xf>
    <xf numFmtId="0" fontId="31" fillId="23" borderId="34" xfId="0" applyFont="1" applyFill="1" applyBorder="1" applyAlignment="1">
      <alignment vertical="top" wrapText="1"/>
    </xf>
    <xf numFmtId="0" fontId="31" fillId="23" borderId="34" xfId="0" quotePrefix="1" applyFont="1" applyFill="1" applyBorder="1" applyAlignment="1">
      <alignment horizontal="left" vertical="top" wrapText="1"/>
    </xf>
    <xf numFmtId="0" fontId="31" fillId="23" borderId="34" xfId="0" applyFont="1" applyFill="1" applyBorder="1" applyAlignment="1">
      <alignment vertical="center" wrapText="1"/>
    </xf>
    <xf numFmtId="0" fontId="31" fillId="23" borderId="32" xfId="0" applyFont="1" applyFill="1" applyBorder="1" applyAlignment="1">
      <alignment vertical="top" wrapText="1"/>
    </xf>
    <xf numFmtId="0" fontId="31" fillId="0" borderId="34" xfId="1" quotePrefix="1" applyFont="1" applyFill="1" applyBorder="1" applyAlignment="1">
      <alignment horizontal="left" vertical="top" wrapText="1"/>
    </xf>
    <xf numFmtId="0" fontId="31" fillId="23" borderId="82" xfId="0" applyFont="1" applyFill="1" applyBorder="1" applyAlignment="1">
      <alignment horizontal="left" vertical="center" wrapText="1"/>
    </xf>
    <xf numFmtId="0" fontId="31" fillId="23" borderId="83" xfId="0" applyFont="1" applyFill="1" applyBorder="1" applyAlignment="1">
      <alignment horizontal="left" vertical="center" wrapText="1"/>
    </xf>
    <xf numFmtId="0" fontId="31" fillId="23" borderId="84" xfId="0" applyFont="1" applyFill="1" applyBorder="1" applyAlignment="1">
      <alignment horizontal="left" vertical="center" wrapText="1"/>
    </xf>
    <xf numFmtId="0" fontId="45" fillId="0" borderId="46" xfId="0" quotePrefix="1" applyNumberFormat="1" applyFont="1" applyFill="1" applyBorder="1" applyAlignment="1">
      <alignment horizontal="left" vertical="top" wrapText="1"/>
    </xf>
    <xf numFmtId="0" fontId="45" fillId="0" borderId="46" xfId="0" applyNumberFormat="1" applyFont="1" applyFill="1" applyBorder="1" applyAlignment="1" applyProtection="1">
      <alignment horizontal="left" vertical="top" wrapText="1"/>
      <protection locked="0"/>
    </xf>
    <xf numFmtId="0" fontId="45" fillId="23" borderId="46" xfId="0" applyFont="1" applyFill="1" applyBorder="1" applyAlignment="1">
      <alignment horizontal="left" vertical="top" wrapText="1"/>
    </xf>
    <xf numFmtId="0" fontId="50" fillId="0" borderId="46" xfId="0" quotePrefix="1" applyNumberFormat="1" applyFont="1" applyFill="1" applyBorder="1" applyAlignment="1">
      <alignment horizontal="left" vertical="top" wrapText="1"/>
    </xf>
    <xf numFmtId="0" fontId="31" fillId="23" borderId="46" xfId="0" applyFont="1" applyFill="1" applyBorder="1" applyAlignment="1">
      <alignment horizontal="left" vertical="top" wrapText="1"/>
    </xf>
    <xf numFmtId="0" fontId="31" fillId="23" borderId="59" xfId="0" applyFont="1" applyFill="1" applyBorder="1" applyAlignment="1">
      <alignment horizontal="left" vertical="top" wrapText="1"/>
    </xf>
    <xf numFmtId="0" fontId="28" fillId="2" borderId="0" xfId="0" applyFont="1" applyFill="1" applyBorder="1" applyAlignment="1">
      <alignment vertical="center"/>
    </xf>
    <xf numFmtId="0" fontId="38" fillId="17" borderId="28" xfId="0" applyFont="1" applyFill="1" applyBorder="1" applyAlignment="1">
      <alignment horizontal="center" vertical="center" wrapText="1"/>
    </xf>
    <xf numFmtId="0" fontId="38" fillId="17" borderId="22"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38" fillId="17" borderId="3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 fillId="25" borderId="45" xfId="0" applyFont="1" applyFill="1" applyBorder="1" applyAlignment="1">
      <alignment horizontal="center" vertical="center"/>
    </xf>
    <xf numFmtId="176" fontId="3" fillId="25" borderId="45" xfId="0" applyNumberFormat="1" applyFont="1" applyFill="1" applyBorder="1" applyAlignment="1">
      <alignment horizontal="center" vertical="center"/>
    </xf>
    <xf numFmtId="9" fontId="3" fillId="25" borderId="45" xfId="0" applyNumberFormat="1" applyFont="1" applyFill="1" applyBorder="1" applyAlignment="1">
      <alignment horizontal="center" vertical="center"/>
    </xf>
    <xf numFmtId="0" fontId="3" fillId="25" borderId="92" xfId="0" applyFont="1" applyFill="1" applyBorder="1" applyAlignment="1">
      <alignment horizontal="center" vertical="center"/>
    </xf>
    <xf numFmtId="176" fontId="3" fillId="25" borderId="92" xfId="0" applyNumberFormat="1" applyFont="1" applyFill="1" applyBorder="1" applyAlignment="1">
      <alignment horizontal="center" vertical="center"/>
    </xf>
    <xf numFmtId="9" fontId="3" fillId="25" borderId="92" xfId="0" applyNumberFormat="1" applyFont="1" applyFill="1" applyBorder="1" applyAlignment="1">
      <alignment horizontal="center" vertical="center"/>
    </xf>
    <xf numFmtId="0" fontId="31" fillId="0" borderId="96" xfId="0" applyFont="1" applyFill="1" applyBorder="1" applyAlignment="1">
      <alignment horizontal="left" vertical="top" wrapText="1"/>
    </xf>
    <xf numFmtId="0" fontId="32" fillId="0" borderId="97" xfId="0" applyFont="1" applyFill="1" applyBorder="1" applyAlignment="1">
      <alignment horizontal="left" vertical="top" wrapText="1"/>
    </xf>
    <xf numFmtId="0" fontId="32" fillId="0" borderId="95" xfId="0" applyFont="1" applyFill="1" applyBorder="1" applyAlignment="1">
      <alignment horizontal="left" vertical="top" wrapText="1"/>
    </xf>
    <xf numFmtId="0" fontId="45" fillId="23" borderId="95" xfId="0" applyFont="1" applyFill="1" applyBorder="1" applyAlignment="1">
      <alignment horizontal="left" vertical="top" wrapText="1"/>
    </xf>
    <xf numFmtId="0" fontId="31" fillId="23" borderId="67"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51" xfId="0" applyFont="1" applyFill="1" applyBorder="1" applyAlignment="1">
      <alignment horizontal="left" vertical="top" wrapText="1"/>
    </xf>
    <xf numFmtId="0" fontId="31" fillId="23" borderId="75" xfId="0" applyFont="1" applyFill="1" applyBorder="1" applyAlignment="1">
      <alignment horizontal="left" vertical="center" wrapText="1"/>
    </xf>
    <xf numFmtId="0" fontId="41" fillId="0" borderId="75" xfId="0" applyFont="1" applyBorder="1" applyAlignment="1">
      <alignment horizontal="center" vertical="center" wrapText="1"/>
    </xf>
    <xf numFmtId="0" fontId="41" fillId="0" borderId="73" xfId="0" applyFont="1" applyFill="1" applyBorder="1" applyAlignment="1">
      <alignment horizontal="left" vertical="center" wrapText="1"/>
    </xf>
    <xf numFmtId="0" fontId="41" fillId="21" borderId="73" xfId="0" applyFont="1" applyFill="1" applyBorder="1" applyAlignment="1">
      <alignment horizontal="left" vertical="center" wrapText="1"/>
    </xf>
    <xf numFmtId="0" fontId="41" fillId="20" borderId="73" xfId="0" applyFont="1" applyFill="1" applyBorder="1" applyAlignment="1">
      <alignment horizontal="left" vertical="center" wrapText="1"/>
    </xf>
    <xf numFmtId="0" fontId="41" fillId="23" borderId="50" xfId="0" applyFont="1" applyFill="1" applyBorder="1" applyAlignment="1">
      <alignment horizontal="left" vertical="top" wrapText="1"/>
    </xf>
    <xf numFmtId="0" fontId="41" fillId="23" borderId="51" xfId="0" applyFont="1" applyFill="1" applyBorder="1" applyAlignment="1">
      <alignment horizontal="left" vertical="top" wrapText="1"/>
    </xf>
    <xf numFmtId="0" fontId="41" fillId="23" borderId="50" xfId="0" applyFont="1" applyFill="1" applyBorder="1" applyAlignment="1">
      <alignment horizontal="left" vertical="center" wrapText="1"/>
    </xf>
    <xf numFmtId="0" fontId="41" fillId="23" borderId="51" xfId="0" applyFont="1" applyFill="1" applyBorder="1" applyAlignment="1">
      <alignment horizontal="left" vertical="center" wrapText="1"/>
    </xf>
    <xf numFmtId="0" fontId="3" fillId="25" borderId="93" xfId="0" applyFont="1" applyFill="1" applyBorder="1" applyAlignment="1">
      <alignment horizontal="center" vertical="center"/>
    </xf>
    <xf numFmtId="176" fontId="3" fillId="25" borderId="93" xfId="0" applyNumberFormat="1" applyFont="1" applyFill="1" applyBorder="1" applyAlignment="1">
      <alignment horizontal="center" vertical="center"/>
    </xf>
    <xf numFmtId="9" fontId="3" fillId="25" borderId="93" xfId="0" applyNumberFormat="1" applyFont="1" applyFill="1" applyBorder="1" applyAlignment="1">
      <alignment horizontal="center" vertical="center"/>
    </xf>
    <xf numFmtId="0" fontId="3" fillId="0" borderId="92" xfId="0" applyFont="1" applyBorder="1" applyAlignment="1">
      <alignment horizontal="center" vertical="center"/>
    </xf>
    <xf numFmtId="176" fontId="3" fillId="0" borderId="92" xfId="0" applyNumberFormat="1" applyFont="1" applyBorder="1" applyAlignment="1">
      <alignment horizontal="center" vertical="center"/>
    </xf>
    <xf numFmtId="9" fontId="3" fillId="0" borderId="92" xfId="0" applyNumberFormat="1" applyFont="1" applyBorder="1" applyAlignment="1">
      <alignment horizontal="center" vertical="center"/>
    </xf>
    <xf numFmtId="0" fontId="17" fillId="0" borderId="0" xfId="0" applyFont="1" applyBorder="1" applyAlignment="1">
      <alignment vertical="center"/>
    </xf>
    <xf numFmtId="0" fontId="28" fillId="2" borderId="0" xfId="0" applyFont="1" applyFill="1" applyBorder="1" applyAlignment="1">
      <alignment vertical="center"/>
    </xf>
    <xf numFmtId="0" fontId="41" fillId="0" borderId="73" xfId="0" applyFont="1" applyBorder="1" applyAlignment="1">
      <alignment horizontal="left"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49"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45" fillId="0" borderId="46" xfId="0" applyFont="1" applyFill="1" applyBorder="1" applyAlignment="1">
      <alignment horizontal="left" vertical="top" wrapText="1"/>
    </xf>
    <xf numFmtId="0" fontId="3" fillId="0" borderId="93" xfId="0" applyFont="1" applyBorder="1" applyAlignment="1">
      <alignment horizontal="center" vertical="center"/>
    </xf>
    <xf numFmtId="176" fontId="3" fillId="0" borderId="93" xfId="0" applyNumberFormat="1" applyFont="1" applyBorder="1" applyAlignment="1">
      <alignment horizontal="center" vertical="center"/>
    </xf>
    <xf numFmtId="9" fontId="3" fillId="0" borderId="93" xfId="0" applyNumberFormat="1" applyFont="1" applyBorder="1" applyAlignment="1">
      <alignment horizontal="center" vertical="center"/>
    </xf>
    <xf numFmtId="0" fontId="3" fillId="2" borderId="92" xfId="0" applyFont="1" applyFill="1" applyBorder="1" applyAlignment="1">
      <alignment horizontal="center" vertical="center"/>
    </xf>
    <xf numFmtId="176" fontId="3" fillId="2" borderId="92" xfId="0" applyNumberFormat="1" applyFont="1" applyFill="1" applyBorder="1" applyAlignment="1">
      <alignment horizontal="center" vertical="center"/>
    </xf>
    <xf numFmtId="0" fontId="31" fillId="0" borderId="95" xfId="0" applyFont="1" applyFill="1" applyBorder="1" applyAlignment="1">
      <alignment horizontal="center" vertical="center" wrapText="1"/>
    </xf>
    <xf numFmtId="0" fontId="31" fillId="0" borderId="67" xfId="0" applyFont="1" applyFill="1" applyBorder="1" applyAlignment="1">
      <alignment horizontal="center" vertical="center" wrapText="1"/>
    </xf>
    <xf numFmtId="0" fontId="31" fillId="0" borderId="97" xfId="0" applyFont="1" applyFill="1" applyBorder="1" applyAlignment="1">
      <alignment horizontal="center" vertical="center" wrapText="1"/>
    </xf>
    <xf numFmtId="0" fontId="31" fillId="0" borderId="95" xfId="0" applyFont="1" applyFill="1" applyBorder="1" applyAlignment="1">
      <alignment horizontal="left" vertical="center" wrapText="1"/>
    </xf>
    <xf numFmtId="0" fontId="31" fillId="0" borderId="97" xfId="0" applyFont="1" applyFill="1" applyBorder="1" applyAlignment="1">
      <alignment horizontal="left" vertical="center" wrapText="1"/>
    </xf>
    <xf numFmtId="0" fontId="31" fillId="23" borderId="73" xfId="0" applyFont="1" applyFill="1" applyBorder="1" applyAlignment="1">
      <alignment horizontal="left" vertical="center" wrapText="1"/>
    </xf>
    <xf numFmtId="0" fontId="31" fillId="23" borderId="74" xfId="0" applyFont="1" applyFill="1" applyBorder="1" applyAlignment="1">
      <alignment horizontal="left" vertical="center" wrapText="1"/>
    </xf>
    <xf numFmtId="0" fontId="31" fillId="0" borderId="99" xfId="0" applyFont="1" applyFill="1" applyBorder="1" applyAlignment="1">
      <alignment horizontal="center" vertical="top" wrapText="1"/>
    </xf>
    <xf numFmtId="0" fontId="38" fillId="19" borderId="100" xfId="0" applyFont="1" applyFill="1" applyBorder="1" applyAlignment="1">
      <alignment horizontal="center" vertical="center" wrapText="1"/>
    </xf>
    <xf numFmtId="0" fontId="38" fillId="19" borderId="101" xfId="0" applyFont="1" applyFill="1" applyBorder="1" applyAlignment="1">
      <alignment horizontal="center" vertical="center" wrapText="1"/>
    </xf>
    <xf numFmtId="0" fontId="31" fillId="0" borderId="101" xfId="0" applyFont="1" applyFill="1" applyBorder="1" applyAlignment="1">
      <alignment horizontal="center" vertical="center" wrapText="1"/>
    </xf>
    <xf numFmtId="0" fontId="31" fillId="0" borderId="102" xfId="0" applyFont="1" applyFill="1" applyBorder="1" applyAlignment="1">
      <alignment horizontal="center" vertical="center" wrapText="1"/>
    </xf>
    <xf numFmtId="0" fontId="54" fillId="0" borderId="46" xfId="0" applyFont="1" applyBorder="1" applyAlignment="1">
      <alignment horizontal="center" vertical="center" wrapText="1"/>
    </xf>
    <xf numFmtId="0" fontId="55" fillId="0" borderId="46" xfId="0" applyFont="1" applyBorder="1" applyAlignment="1">
      <alignment vertical="center" wrapText="1"/>
    </xf>
    <xf numFmtId="0" fontId="38" fillId="17" borderId="51" xfId="0" applyFont="1" applyFill="1" applyBorder="1" applyAlignment="1">
      <alignment horizontal="center" vertical="center" wrapText="1"/>
    </xf>
    <xf numFmtId="0" fontId="54" fillId="0" borderId="50" xfId="0" applyFont="1" applyBorder="1" applyAlignment="1">
      <alignment horizontal="center" vertical="center" wrapText="1"/>
    </xf>
    <xf numFmtId="0" fontId="54" fillId="0" borderId="51" xfId="0" applyFont="1" applyBorder="1" applyAlignment="1">
      <alignment vertical="center" wrapText="1"/>
    </xf>
    <xf numFmtId="0" fontId="56" fillId="27" borderId="50" xfId="0" applyFont="1" applyFill="1" applyBorder="1" applyAlignment="1">
      <alignment horizontal="center" vertical="center" wrapText="1"/>
    </xf>
    <xf numFmtId="0" fontId="54" fillId="26" borderId="50" xfId="0" applyFont="1" applyFill="1" applyBorder="1" applyAlignment="1">
      <alignment horizontal="center" vertical="center" wrapText="1"/>
    </xf>
    <xf numFmtId="0" fontId="31" fillId="0" borderId="53" xfId="0" applyFont="1" applyFill="1" applyBorder="1" applyAlignment="1">
      <alignment vertical="center" wrapText="1"/>
    </xf>
    <xf numFmtId="0" fontId="31" fillId="0" borderId="66" xfId="0" applyFont="1" applyFill="1" applyBorder="1" applyAlignment="1">
      <alignment horizontal="center" vertical="center" wrapText="1"/>
    </xf>
    <xf numFmtId="0" fontId="55" fillId="0" borderId="66" xfId="0" applyFont="1" applyBorder="1" applyAlignment="1">
      <alignment vertical="center" wrapText="1"/>
    </xf>
    <xf numFmtId="0" fontId="31" fillId="0" borderId="80" xfId="0" applyFont="1" applyFill="1" applyBorder="1" applyAlignment="1">
      <alignment horizontal="center" vertical="center" wrapText="1"/>
    </xf>
    <xf numFmtId="0" fontId="38" fillId="17" borderId="103" xfId="0" applyFont="1" applyFill="1" applyBorder="1" applyAlignment="1">
      <alignment horizontal="center" vertical="center" wrapText="1"/>
    </xf>
    <xf numFmtId="0" fontId="38" fillId="17" borderId="104" xfId="0" applyFont="1" applyFill="1" applyBorder="1" applyAlignment="1">
      <alignment horizontal="center" vertical="center" wrapText="1"/>
    </xf>
    <xf numFmtId="0" fontId="31" fillId="0" borderId="104" xfId="0" applyFont="1" applyFill="1" applyBorder="1" applyAlignment="1">
      <alignment horizontal="left" vertical="center" wrapText="1"/>
    </xf>
    <xf numFmtId="0" fontId="54" fillId="0" borderId="104" xfId="0" applyFont="1" applyBorder="1" applyAlignment="1">
      <alignment vertical="center" wrapText="1"/>
    </xf>
    <xf numFmtId="0" fontId="31" fillId="0" borderId="105" xfId="0" applyFont="1" applyFill="1" applyBorder="1" applyAlignment="1">
      <alignment horizontal="left" vertical="center" wrapText="1"/>
    </xf>
    <xf numFmtId="0" fontId="55" fillId="0" borderId="51" xfId="0" applyFont="1" applyBorder="1" applyAlignment="1">
      <alignment vertical="center" wrapText="1"/>
    </xf>
    <xf numFmtId="0" fontId="31" fillId="0" borderId="54" xfId="0" applyFont="1" applyFill="1" applyBorder="1" applyAlignment="1">
      <alignment vertical="center" wrapText="1"/>
    </xf>
    <xf numFmtId="0" fontId="34" fillId="0" borderId="0" xfId="0" applyFont="1" applyFill="1" applyBorder="1" applyAlignment="1">
      <alignment horizontal="center" vertical="center" wrapText="1"/>
    </xf>
    <xf numFmtId="0" fontId="57" fillId="0" borderId="51" xfId="0" applyFont="1" applyFill="1" applyBorder="1" applyAlignment="1">
      <alignment horizontal="center" vertical="center" wrapText="1"/>
    </xf>
    <xf numFmtId="0" fontId="34" fillId="0" borderId="51" xfId="0" applyFont="1" applyFill="1" applyBorder="1" applyAlignment="1">
      <alignment horizontal="left" vertical="center" wrapText="1"/>
    </xf>
    <xf numFmtId="0" fontId="34" fillId="22" borderId="51" xfId="0" applyFont="1" applyFill="1" applyBorder="1" applyAlignment="1">
      <alignment horizontal="center" vertical="center" wrapText="1"/>
    </xf>
    <xf numFmtId="0" fontId="34" fillId="0" borderId="54" xfId="0" applyFont="1" applyFill="1" applyBorder="1" applyAlignment="1">
      <alignment horizontal="center" vertical="center" wrapText="1"/>
    </xf>
    <xf numFmtId="0" fontId="23"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23" fillId="2" borderId="2" xfId="0" applyFont="1" applyFill="1" applyBorder="1" applyAlignment="1">
      <alignment vertical="center"/>
    </xf>
    <xf numFmtId="0" fontId="23" fillId="2" borderId="3" xfId="0" applyFont="1" applyFill="1" applyBorder="1" applyAlignment="1">
      <alignment horizontal="center" vertical="center"/>
    </xf>
    <xf numFmtId="0" fontId="23"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3" fillId="2" borderId="0" xfId="0" applyFont="1" applyFill="1" applyBorder="1" applyAlignment="1">
      <alignment vertical="center"/>
    </xf>
    <xf numFmtId="0" fontId="23" fillId="2" borderId="6" xfId="0" applyFont="1" applyFill="1" applyBorder="1" applyAlignment="1">
      <alignment vertical="center"/>
    </xf>
    <xf numFmtId="0" fontId="24" fillId="2" borderId="0" xfId="0" applyFont="1" applyFill="1" applyBorder="1" applyAlignment="1">
      <alignment horizontal="left" vertical="center"/>
    </xf>
    <xf numFmtId="0" fontId="58" fillId="8" borderId="44" xfId="0" applyFont="1" applyFill="1" applyBorder="1" applyAlignment="1">
      <alignment horizontal="center" vertical="center"/>
    </xf>
    <xf numFmtId="0" fontId="58" fillId="8" borderId="44" xfId="0" applyFont="1" applyFill="1" applyBorder="1" applyAlignment="1">
      <alignment horizontal="center" vertical="center" wrapText="1"/>
    </xf>
    <xf numFmtId="0" fontId="58" fillId="3" borderId="1" xfId="0" applyFont="1" applyFill="1" applyBorder="1" applyAlignment="1">
      <alignment horizontal="center" vertical="center"/>
    </xf>
    <xf numFmtId="0" fontId="23" fillId="0" borderId="5" xfId="0" applyFont="1" applyFill="1" applyBorder="1" applyAlignment="1">
      <alignment vertical="center"/>
    </xf>
    <xf numFmtId="0" fontId="23" fillId="0" borderId="44" xfId="0" applyFont="1" applyFill="1" applyBorder="1" applyAlignment="1">
      <alignment horizontal="left" vertical="center" wrapText="1"/>
    </xf>
    <xf numFmtId="0" fontId="23" fillId="0" borderId="44"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44" xfId="0" applyFont="1" applyFill="1" applyBorder="1" applyAlignment="1">
      <alignment horizontal="center" vertical="center"/>
    </xf>
    <xf numFmtId="0" fontId="58" fillId="9"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6" xfId="0" applyFont="1" applyFill="1" applyBorder="1" applyAlignment="1">
      <alignment vertical="center"/>
    </xf>
    <xf numFmtId="0" fontId="58"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58" fillId="12"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2" borderId="0" xfId="0" applyFont="1" applyFill="1" applyBorder="1" applyAlignment="1">
      <alignment vertical="center"/>
    </xf>
    <xf numFmtId="0" fontId="23" fillId="0" borderId="91" xfId="0" applyFont="1" applyFill="1" applyBorder="1" applyAlignment="1">
      <alignment horizontal="left" vertical="center" wrapText="1"/>
    </xf>
    <xf numFmtId="0" fontId="23" fillId="2" borderId="13" xfId="0" applyFont="1" applyFill="1" applyBorder="1" applyAlignment="1">
      <alignment vertical="center"/>
    </xf>
    <xf numFmtId="0" fontId="23" fillId="2" borderId="14" xfId="0" applyFont="1" applyFill="1" applyBorder="1" applyAlignment="1">
      <alignment horizontal="center" vertical="center"/>
    </xf>
    <xf numFmtId="0" fontId="23" fillId="2"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0" fontId="24" fillId="0" borderId="0" xfId="0" applyFont="1" applyFill="1" applyBorder="1" applyAlignment="1">
      <alignment vertical="center"/>
    </xf>
    <xf numFmtId="0" fontId="41" fillId="20" borderId="51" xfId="0" applyFont="1" applyFill="1" applyBorder="1" applyAlignment="1">
      <alignment horizontal="center" vertical="center" wrapText="1"/>
    </xf>
    <xf numFmtId="0" fontId="41" fillId="20" borderId="50" xfId="0" applyFont="1" applyFill="1" applyBorder="1" applyAlignment="1">
      <alignment horizontal="center" vertical="center" wrapText="1"/>
    </xf>
    <xf numFmtId="0" fontId="42" fillId="20" borderId="50" xfId="0" applyFont="1" applyFill="1" applyBorder="1" applyAlignment="1">
      <alignment horizontal="left" vertical="center" wrapText="1"/>
    </xf>
    <xf numFmtId="0" fontId="41" fillId="20" borderId="51" xfId="0" applyFont="1" applyFill="1" applyBorder="1" applyAlignment="1">
      <alignment horizontal="left" vertical="center" wrapText="1"/>
    </xf>
    <xf numFmtId="0" fontId="42" fillId="0" borderId="40" xfId="0" applyFont="1" applyFill="1" applyBorder="1" applyAlignment="1">
      <alignment horizontal="left" vertical="center" wrapText="1"/>
    </xf>
    <xf numFmtId="0" fontId="42" fillId="0" borderId="26" xfId="0" applyFont="1" applyFill="1" applyBorder="1" applyAlignment="1">
      <alignment horizontal="center" vertical="center" wrapText="1"/>
    </xf>
    <xf numFmtId="0" fontId="31" fillId="0" borderId="106" xfId="0" applyFont="1" applyFill="1" applyBorder="1" applyAlignment="1">
      <alignment horizontal="center" vertical="center" wrapText="1"/>
    </xf>
    <xf numFmtId="0" fontId="54" fillId="0" borderId="67" xfId="0" applyFont="1" applyBorder="1" applyAlignment="1">
      <alignment horizontal="center" vertical="center" wrapText="1"/>
    </xf>
    <xf numFmtId="0" fontId="54" fillId="0" borderId="87" xfId="0" applyFont="1" applyBorder="1" applyAlignment="1">
      <alignment horizontal="center" vertical="center" wrapText="1"/>
    </xf>
    <xf numFmtId="49" fontId="42" fillId="0" borderId="32" xfId="0" applyNumberFormat="1" applyFont="1" applyFill="1" applyBorder="1" applyAlignment="1">
      <alignment horizontal="left" vertical="center" wrapText="1"/>
    </xf>
    <xf numFmtId="49" fontId="42" fillId="0" borderId="33" xfId="0" applyNumberFormat="1" applyFont="1" applyFill="1" applyBorder="1" applyAlignment="1">
      <alignment horizontal="center" vertical="center" wrapText="1"/>
    </xf>
    <xf numFmtId="0" fontId="45" fillId="23" borderId="46" xfId="0" quotePrefix="1" applyNumberFormat="1" applyFont="1" applyFill="1" applyBorder="1" applyAlignment="1">
      <alignment horizontal="left" vertical="top" wrapText="1"/>
    </xf>
    <xf numFmtId="0" fontId="41" fillId="0" borderId="95" xfId="0" applyFont="1" applyFill="1" applyBorder="1" applyAlignment="1">
      <alignment horizontal="left" vertical="top" wrapText="1"/>
    </xf>
    <xf numFmtId="0" fontId="41" fillId="0" borderId="97" xfId="0" applyFont="1" applyFill="1" applyBorder="1" applyAlignment="1">
      <alignment horizontal="left" vertical="top" wrapText="1"/>
    </xf>
    <xf numFmtId="0" fontId="58" fillId="8" borderId="98" xfId="0" applyFont="1" applyFill="1" applyBorder="1" applyAlignment="1">
      <alignment horizontal="center" vertical="center"/>
    </xf>
    <xf numFmtId="0" fontId="60" fillId="2" borderId="0" xfId="0" applyFont="1" applyFill="1" applyBorder="1" applyAlignment="1">
      <alignment vertical="center"/>
    </xf>
    <xf numFmtId="0" fontId="61" fillId="2" borderId="0" xfId="0" applyFont="1" applyFill="1" applyBorder="1" applyAlignment="1">
      <alignment vertical="center"/>
    </xf>
    <xf numFmtId="49" fontId="38" fillId="17" borderId="107" xfId="0" applyNumberFormat="1" applyFont="1" applyFill="1" applyBorder="1" applyAlignment="1">
      <alignment horizontal="center" vertical="center" wrapText="1"/>
    </xf>
    <xf numFmtId="0" fontId="34" fillId="0" borderId="106" xfId="0" applyFont="1" applyFill="1" applyBorder="1" applyAlignment="1">
      <alignment vertical="center" wrapText="1"/>
    </xf>
    <xf numFmtId="49" fontId="31" fillId="0" borderId="106" xfId="0" applyNumberFormat="1" applyFont="1" applyFill="1" applyBorder="1" applyAlignment="1">
      <alignment horizontal="center" vertical="center" wrapText="1"/>
    </xf>
    <xf numFmtId="49" fontId="31" fillId="0" borderId="108" xfId="0" applyNumberFormat="1" applyFont="1" applyFill="1" applyBorder="1" applyAlignment="1">
      <alignment horizontal="center" vertical="center" wrapText="1"/>
    </xf>
    <xf numFmtId="49" fontId="31" fillId="0" borderId="106" xfId="0" quotePrefix="1" applyNumberFormat="1" applyFont="1" applyFill="1" applyBorder="1" applyAlignment="1">
      <alignment horizontal="center" vertical="center" wrapText="1"/>
    </xf>
    <xf numFmtId="49" fontId="31" fillId="20" borderId="106" xfId="0" applyNumberFormat="1" applyFont="1" applyFill="1" applyBorder="1" applyAlignment="1">
      <alignment horizontal="center" vertical="center" wrapText="1"/>
    </xf>
    <xf numFmtId="0" fontId="53" fillId="2" borderId="0" xfId="0" applyFont="1" applyFill="1" applyBorder="1" applyAlignment="1">
      <alignment horizontal="left" vertical="center"/>
    </xf>
    <xf numFmtId="0" fontId="17" fillId="0" borderId="0" xfId="0" applyFont="1" applyBorder="1" applyAlignment="1">
      <alignment vertical="center"/>
    </xf>
    <xf numFmtId="0" fontId="26" fillId="0" borderId="0" xfId="0" applyFont="1" applyBorder="1" applyAlignment="1">
      <alignment vertical="center"/>
    </xf>
    <xf numFmtId="0" fontId="28" fillId="2" borderId="0" xfId="0" applyFont="1" applyFill="1" applyBorder="1" applyAlignment="1">
      <alignment vertical="center"/>
    </xf>
    <xf numFmtId="0" fontId="62" fillId="2" borderId="0" xfId="0" applyFont="1" applyFill="1" applyBorder="1" applyAlignment="1">
      <alignment horizontal="left"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2" borderId="0"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8" fillId="0" borderId="9" xfId="0" applyFont="1" applyBorder="1" applyAlignment="1">
      <alignment vertical="center"/>
    </xf>
    <xf numFmtId="0" fontId="8" fillId="0" borderId="10" xfId="0" applyFont="1" applyBorder="1" applyAlignment="1">
      <alignment vertical="center"/>
    </xf>
    <xf numFmtId="0" fontId="7" fillId="2" borderId="3" xfId="0" applyFont="1" applyFill="1" applyBorder="1" applyAlignment="1">
      <alignment horizontal="center" vertical="center"/>
    </xf>
    <xf numFmtId="0" fontId="8" fillId="0" borderId="3" xfId="0" applyFont="1" applyBorder="1" applyAlignment="1">
      <alignment vertical="center"/>
    </xf>
    <xf numFmtId="0" fontId="9" fillId="2" borderId="0" xfId="0" applyFont="1" applyFill="1" applyBorder="1" applyAlignment="1">
      <alignment horizontal="center" vertical="center"/>
    </xf>
    <xf numFmtId="0" fontId="4" fillId="0" borderId="0" xfId="0" applyFont="1" applyBorder="1" applyAlignment="1">
      <alignmen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7" fillId="2" borderId="8" xfId="0" applyFont="1" applyFill="1" applyBorder="1" applyAlignment="1">
      <alignment horizontal="left" vertical="center"/>
    </xf>
    <xf numFmtId="0" fontId="62" fillId="2" borderId="0" xfId="0" applyFont="1" applyFill="1" applyBorder="1" applyAlignment="1">
      <alignment horizontal="left" vertical="center" wrapText="1" indent="2"/>
    </xf>
    <xf numFmtId="0" fontId="62" fillId="0" borderId="0" xfId="0" applyFont="1" applyBorder="1" applyAlignment="1">
      <alignment horizontal="left" vertical="center" indent="2"/>
    </xf>
    <xf numFmtId="0" fontId="4" fillId="0" borderId="45" xfId="0" applyFont="1" applyBorder="1" applyAlignment="1">
      <alignment vertical="center"/>
    </xf>
    <xf numFmtId="0" fontId="3" fillId="0" borderId="45" xfId="0" applyFont="1" applyBorder="1" applyAlignment="1">
      <alignment vertical="center"/>
    </xf>
    <xf numFmtId="0" fontId="15" fillId="0" borderId="8" xfId="0" applyFont="1" applyBorder="1" applyAlignment="1">
      <alignment horizontal="left" vertical="center" wrapText="1"/>
    </xf>
    <xf numFmtId="0" fontId="33" fillId="0" borderId="9" xfId="0" applyFont="1" applyBorder="1" applyAlignment="1">
      <alignment vertical="center"/>
    </xf>
    <xf numFmtId="0" fontId="33" fillId="0" borderId="10" xfId="0" applyFont="1" applyBorder="1" applyAlignment="1">
      <alignment vertical="center"/>
    </xf>
    <xf numFmtId="0" fontId="14" fillId="2" borderId="8" xfId="0" applyFont="1" applyFill="1" applyBorder="1" applyAlignment="1">
      <alignment horizontal="center" vertical="center"/>
    </xf>
    <xf numFmtId="0" fontId="4" fillId="2" borderId="8" xfId="0" applyFont="1" applyFill="1" applyBorder="1" applyAlignment="1">
      <alignment vertical="center"/>
    </xf>
    <xf numFmtId="0" fontId="15" fillId="2" borderId="8" xfId="0" applyFont="1" applyFill="1" applyBorder="1" applyAlignment="1">
      <alignment vertical="center"/>
    </xf>
    <xf numFmtId="0" fontId="59" fillId="2" borderId="0" xfId="0" applyFont="1" applyFill="1" applyBorder="1" applyAlignment="1">
      <alignment horizontal="center" vertical="center"/>
    </xf>
    <xf numFmtId="0" fontId="38" fillId="17" borderId="55" xfId="0" applyFont="1" applyFill="1" applyBorder="1" applyAlignment="1">
      <alignment horizontal="center" vertical="center" wrapText="1"/>
    </xf>
    <xf numFmtId="0" fontId="34" fillId="0" borderId="56" xfId="0" applyFont="1" applyFill="1" applyBorder="1" applyAlignment="1">
      <alignment vertical="center" wrapText="1"/>
    </xf>
    <xf numFmtId="0" fontId="39" fillId="17" borderId="47" xfId="0" applyFont="1" applyFill="1" applyBorder="1" applyAlignment="1">
      <alignment horizontal="center" vertical="center" wrapText="1"/>
    </xf>
    <xf numFmtId="0" fontId="34" fillId="0" borderId="50" xfId="0" applyFont="1" applyFill="1" applyBorder="1" applyAlignment="1">
      <alignment vertical="center" wrapText="1"/>
    </xf>
    <xf numFmtId="0" fontId="39" fillId="17" borderId="49" xfId="0" applyFont="1" applyFill="1" applyBorder="1" applyAlignment="1">
      <alignment horizontal="center" vertical="center" wrapText="1"/>
    </xf>
    <xf numFmtId="0" fontId="34" fillId="0" borderId="51" xfId="0" applyFont="1" applyFill="1" applyBorder="1" applyAlignment="1">
      <alignment vertical="center" wrapText="1"/>
    </xf>
    <xf numFmtId="0" fontId="29" fillId="14" borderId="0" xfId="0" applyFont="1" applyFill="1" applyBorder="1" applyAlignment="1">
      <alignment horizontal="center" vertical="center" wrapText="1"/>
    </xf>
    <xf numFmtId="0" fontId="30" fillId="0" borderId="0" xfId="0" applyFont="1" applyFill="1" applyBorder="1" applyAlignment="1">
      <alignment vertical="center" wrapText="1"/>
    </xf>
    <xf numFmtId="0" fontId="38" fillId="17" borderId="48" xfId="0" applyFont="1" applyFill="1" applyBorder="1" applyAlignment="1">
      <alignment horizontal="center" vertical="center" wrapText="1"/>
    </xf>
    <xf numFmtId="0" fontId="34" fillId="0" borderId="46" xfId="0" applyFont="1" applyFill="1" applyBorder="1" applyAlignment="1">
      <alignment vertical="center" wrapText="1"/>
    </xf>
    <xf numFmtId="0" fontId="38" fillId="17" borderId="49" xfId="0" applyFont="1" applyFill="1" applyBorder="1" applyAlignment="1">
      <alignment horizontal="center" vertical="center" wrapText="1"/>
    </xf>
    <xf numFmtId="49" fontId="38" fillId="17" borderId="55" xfId="0" applyNumberFormat="1" applyFont="1" applyFill="1" applyBorder="1" applyAlignment="1">
      <alignment horizontal="center" vertical="center" wrapText="1"/>
    </xf>
    <xf numFmtId="0" fontId="38" fillId="17" borderId="47" xfId="0" applyFont="1" applyFill="1" applyBorder="1" applyAlignment="1">
      <alignment horizontal="center" vertical="center" wrapText="1"/>
    </xf>
    <xf numFmtId="0" fontId="38" fillId="17" borderId="58" xfId="0" applyFont="1" applyFill="1" applyBorder="1" applyAlignment="1">
      <alignment horizontal="center" vertical="center" wrapText="1"/>
    </xf>
    <xf numFmtId="0" fontId="34" fillId="0" borderId="59" xfId="0" applyFont="1" applyFill="1" applyBorder="1" applyAlignment="1">
      <alignment vertical="center" wrapText="1"/>
    </xf>
    <xf numFmtId="0" fontId="32" fillId="0" borderId="50" xfId="0" applyFont="1" applyFill="1" applyBorder="1" applyAlignment="1">
      <alignment horizontal="center" vertical="center" wrapText="1"/>
    </xf>
    <xf numFmtId="0" fontId="44" fillId="17" borderId="49"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12" xfId="0" applyFont="1" applyFill="1" applyBorder="1" applyAlignment="1">
      <alignment horizontal="center" vertical="center" wrapText="1"/>
    </xf>
    <xf numFmtId="0" fontId="34" fillId="0" borderId="19" xfId="0" applyFont="1" applyFill="1" applyBorder="1" applyAlignment="1">
      <alignment vertical="center" wrapText="1"/>
    </xf>
    <xf numFmtId="0" fontId="38" fillId="17" borderId="29" xfId="0" applyFont="1" applyFill="1" applyBorder="1" applyAlignment="1">
      <alignment horizontal="center" vertical="center" wrapText="1"/>
    </xf>
    <xf numFmtId="0" fontId="34" fillId="0" borderId="94" xfId="0" applyFont="1" applyFill="1" applyBorder="1" applyAlignment="1">
      <alignment vertical="center" wrapText="1"/>
    </xf>
    <xf numFmtId="0" fontId="38" fillId="17" borderId="94" xfId="0" applyFont="1" applyFill="1" applyBorder="1" applyAlignment="1">
      <alignment horizontal="center" vertical="center" wrapText="1"/>
    </xf>
    <xf numFmtId="0" fontId="34" fillId="0" borderId="34" xfId="0" applyFont="1" applyFill="1" applyBorder="1" applyAlignment="1">
      <alignment vertical="center" wrapText="1"/>
    </xf>
    <xf numFmtId="0" fontId="38" fillId="17" borderId="27" xfId="0" applyFont="1" applyFill="1" applyBorder="1" applyAlignment="1">
      <alignment horizontal="center" vertical="center" wrapText="1"/>
    </xf>
    <xf numFmtId="0" fontId="44" fillId="0" borderId="31" xfId="0" applyFont="1" applyFill="1" applyBorder="1" applyAlignment="1">
      <alignment vertical="center" wrapText="1"/>
    </xf>
    <xf numFmtId="0" fontId="38" fillId="17" borderId="28" xfId="0" applyFont="1" applyFill="1" applyBorder="1" applyAlignment="1">
      <alignment horizontal="center" vertical="center" wrapText="1"/>
    </xf>
    <xf numFmtId="0" fontId="44" fillId="0" borderId="22" xfId="0" applyFont="1" applyFill="1" applyBorder="1" applyAlignment="1">
      <alignment vertical="center" wrapText="1"/>
    </xf>
    <xf numFmtId="0" fontId="34" fillId="0" borderId="30" xfId="0" applyFont="1" applyFill="1" applyBorder="1" applyAlignment="1">
      <alignment vertical="center" wrapText="1"/>
    </xf>
    <xf numFmtId="0" fontId="38" fillId="17" borderId="68" xfId="0" applyFont="1" applyFill="1" applyBorder="1" applyAlignment="1">
      <alignment horizontal="center" vertical="center" wrapText="1"/>
    </xf>
    <xf numFmtId="0" fontId="34" fillId="0" borderId="72" xfId="0" applyFont="1" applyBorder="1" applyAlignment="1">
      <alignment vertical="center" wrapText="1"/>
    </xf>
    <xf numFmtId="0" fontId="39" fillId="17" borderId="69" xfId="0" applyFont="1" applyFill="1" applyBorder="1" applyAlignment="1">
      <alignment horizontal="center" vertical="center" wrapText="1"/>
    </xf>
    <xf numFmtId="0" fontId="34" fillId="0" borderId="73" xfId="0" applyFont="1" applyBorder="1" applyAlignment="1">
      <alignment horizontal="center" vertical="center" wrapText="1"/>
    </xf>
    <xf numFmtId="0" fontId="39" fillId="17" borderId="71" xfId="0" applyFont="1" applyFill="1" applyBorder="1" applyAlignment="1">
      <alignment horizontal="center" vertical="center" wrapText="1"/>
    </xf>
    <xf numFmtId="0" fontId="34" fillId="0" borderId="75" xfId="0" applyFont="1" applyBorder="1" applyAlignment="1">
      <alignment vertical="center" wrapText="1"/>
    </xf>
    <xf numFmtId="0" fontId="30" fillId="0" borderId="0" xfId="0" applyFont="1" applyBorder="1" applyAlignment="1">
      <alignment vertical="center" wrapText="1"/>
    </xf>
    <xf numFmtId="0" fontId="38" fillId="17" borderId="70" xfId="0" applyFont="1" applyFill="1" applyBorder="1" applyAlignment="1">
      <alignment horizontal="center" vertical="center" wrapText="1"/>
    </xf>
    <xf numFmtId="0" fontId="34" fillId="0" borderId="74" xfId="0" applyFont="1" applyBorder="1" applyAlignment="1">
      <alignment horizontal="center" vertical="center" wrapText="1"/>
    </xf>
    <xf numFmtId="0" fontId="38" fillId="17" borderId="71" xfId="0" applyFont="1" applyFill="1" applyBorder="1" applyAlignment="1">
      <alignment horizontal="center" vertical="center" wrapText="1"/>
    </xf>
    <xf numFmtId="0" fontId="34" fillId="0" borderId="75" xfId="0" applyFont="1" applyBorder="1" applyAlignment="1">
      <alignment horizontal="center" vertical="center" wrapText="1"/>
    </xf>
    <xf numFmtId="49" fontId="38" fillId="17" borderId="68" xfId="0" applyNumberFormat="1" applyFont="1" applyFill="1" applyBorder="1" applyAlignment="1">
      <alignment horizontal="center" vertical="center" wrapText="1"/>
    </xf>
    <xf numFmtId="0" fontId="38" fillId="17" borderId="69" xfId="0" applyFont="1" applyFill="1" applyBorder="1" applyAlignment="1">
      <alignment horizontal="center" vertical="center" wrapText="1"/>
    </xf>
    <xf numFmtId="0" fontId="34" fillId="0" borderId="5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4" fillId="0" borderId="48"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51" fillId="14"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45" fillId="0" borderId="67" xfId="0" applyFont="1" applyFill="1" applyBorder="1" applyAlignment="1">
      <alignment horizontal="left" vertical="top" wrapText="1"/>
    </xf>
    <xf numFmtId="0" fontId="45" fillId="0" borderId="88" xfId="0" applyFont="1" applyFill="1" applyBorder="1" applyAlignment="1">
      <alignment horizontal="left" vertical="top" wrapText="1"/>
    </xf>
    <xf numFmtId="0" fontId="45" fillId="0" borderId="87" xfId="0" applyFont="1" applyFill="1" applyBorder="1" applyAlignment="1">
      <alignment horizontal="left" vertical="top" wrapText="1"/>
    </xf>
    <xf numFmtId="0" fontId="45" fillId="0" borderId="46" xfId="0" applyFont="1" applyFill="1" applyBorder="1" applyAlignment="1">
      <alignment horizontal="left" vertical="top" wrapText="1"/>
    </xf>
    <xf numFmtId="0" fontId="34" fillId="0" borderId="65" xfId="0" applyFont="1" applyFill="1" applyBorder="1" applyAlignment="1">
      <alignment horizontal="center" vertical="center" wrapText="1"/>
    </xf>
    <xf numFmtId="0" fontId="34" fillId="0" borderId="56" xfId="0" applyFont="1" applyFill="1" applyBorder="1" applyAlignment="1">
      <alignment horizontal="center" vertical="center" wrapText="1"/>
    </xf>
  </cellXfs>
  <cellStyles count="2">
    <cellStyle name="표준" xfId="0" builtinId="0"/>
    <cellStyle name="하이퍼링크" xfId="1" builtinId="8"/>
  </cellStyles>
  <dxfs count="2809">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font>
      <fill>
        <patternFill patternType="solid">
          <fgColor rgb="FFC5D9F1"/>
          <bgColor rgb="FFC5D9F1"/>
        </patternFill>
      </fill>
    </dxf>
    <dxf>
      <font>
        <b/>
      </font>
      <fill>
        <patternFill patternType="none"/>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s>
  <tableStyles count="0" defaultTableStyle="TableStyleMedium2" defaultPivotStyle="PivotStyleLight16"/>
  <colors>
    <mruColors>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14" zoomScaleNormal="100" workbookViewId="0">
      <selection activeCell="G23" sqref="G23"/>
    </sheetView>
  </sheetViews>
  <sheetFormatPr defaultColWidth="14.42578125" defaultRowHeight="15" customHeight="1"/>
  <cols>
    <col min="1" max="1" width="2.28515625" style="5" customWidth="1"/>
    <col min="2" max="2" width="4.5703125" style="5" customWidth="1"/>
    <col min="3" max="3" width="19.42578125" style="5" customWidth="1"/>
    <col min="4" max="4" width="13" style="5" customWidth="1"/>
    <col min="5" max="9" width="12.85546875" style="5" customWidth="1"/>
    <col min="10" max="10" width="4.5703125" style="5" customWidth="1"/>
    <col min="11" max="11" width="1.7109375" style="5" customWidth="1"/>
    <col min="12" max="14" width="9" style="5" hidden="1" customWidth="1"/>
    <col min="15" max="26" width="9" style="5" customWidth="1"/>
    <col min="27" max="16384" width="14.42578125" style="5"/>
  </cols>
  <sheetData>
    <row r="1" spans="1:26" ht="8.25" customHeight="1" thickBot="1">
      <c r="A1" s="1"/>
      <c r="B1" s="2"/>
      <c r="C1" s="2"/>
      <c r="D1" s="2"/>
      <c r="E1" s="2"/>
      <c r="F1" s="2"/>
      <c r="G1" s="2"/>
      <c r="H1" s="2"/>
      <c r="I1" s="2"/>
      <c r="J1" s="3"/>
      <c r="K1" s="4"/>
      <c r="L1" s="4"/>
      <c r="M1" s="4"/>
      <c r="N1" s="4"/>
      <c r="O1" s="4"/>
      <c r="P1" s="4"/>
      <c r="Q1" s="4"/>
      <c r="R1" s="4"/>
      <c r="S1" s="4"/>
      <c r="T1" s="4"/>
      <c r="U1" s="4"/>
      <c r="V1" s="4"/>
      <c r="W1" s="4"/>
      <c r="X1" s="4"/>
      <c r="Y1" s="4"/>
      <c r="Z1" s="4"/>
    </row>
    <row r="2" spans="1:26" ht="3.75" customHeight="1">
      <c r="A2" s="1"/>
      <c r="B2" s="6"/>
      <c r="C2" s="526"/>
      <c r="D2" s="527"/>
      <c r="E2" s="527"/>
      <c r="F2" s="527"/>
      <c r="G2" s="527"/>
      <c r="H2" s="527"/>
      <c r="I2" s="527"/>
      <c r="J2" s="7"/>
      <c r="K2" s="4"/>
      <c r="L2" s="4"/>
      <c r="M2" s="4"/>
      <c r="N2" s="4"/>
      <c r="O2" s="4"/>
      <c r="P2" s="4"/>
      <c r="Q2" s="4"/>
      <c r="R2" s="4"/>
      <c r="S2" s="4"/>
      <c r="T2" s="4"/>
      <c r="U2" s="4"/>
      <c r="V2" s="4"/>
      <c r="W2" s="4"/>
      <c r="X2" s="4"/>
      <c r="Y2" s="4"/>
      <c r="Z2" s="4"/>
    </row>
    <row r="3" spans="1:26" ht="38.25" customHeight="1">
      <c r="A3" s="1"/>
      <c r="B3" s="8"/>
      <c r="C3" s="528" t="s">
        <v>6677</v>
      </c>
      <c r="D3" s="529"/>
      <c r="E3" s="529"/>
      <c r="F3" s="529"/>
      <c r="G3" s="529"/>
      <c r="H3" s="529"/>
      <c r="I3" s="529"/>
      <c r="J3" s="9"/>
      <c r="K3" s="4"/>
      <c r="L3" s="4"/>
      <c r="M3" s="4"/>
      <c r="N3" s="4"/>
      <c r="O3" s="4"/>
      <c r="P3" s="4"/>
      <c r="Q3" s="10"/>
      <c r="R3" s="4"/>
      <c r="S3" s="4"/>
      <c r="T3" s="4"/>
      <c r="U3" s="4"/>
      <c r="V3" s="4"/>
      <c r="W3" s="4"/>
      <c r="X3" s="4"/>
      <c r="Y3" s="4"/>
      <c r="Z3" s="4"/>
    </row>
    <row r="4" spans="1:26" ht="3.75" customHeight="1">
      <c r="A4" s="1"/>
      <c r="B4" s="8"/>
      <c r="C4" s="11"/>
      <c r="D4" s="11"/>
      <c r="E4" s="11"/>
      <c r="F4" s="11"/>
      <c r="G4" s="11"/>
      <c r="H4" s="11"/>
      <c r="I4" s="11"/>
      <c r="J4" s="9"/>
      <c r="K4" s="4"/>
      <c r="L4" s="4"/>
      <c r="M4" s="4"/>
      <c r="N4" s="4"/>
      <c r="O4" s="4"/>
      <c r="P4" s="4"/>
      <c r="Q4" s="4"/>
      <c r="R4" s="4"/>
      <c r="S4" s="4"/>
      <c r="T4" s="4"/>
      <c r="U4" s="4"/>
      <c r="V4" s="4"/>
      <c r="W4" s="4"/>
      <c r="X4" s="4"/>
      <c r="Y4" s="4"/>
      <c r="Z4" s="4"/>
    </row>
    <row r="5" spans="1:26" ht="20.25" customHeight="1">
      <c r="A5" s="1"/>
      <c r="B5" s="8"/>
      <c r="C5" s="12" t="s">
        <v>0</v>
      </c>
      <c r="D5" s="11"/>
      <c r="E5" s="11"/>
      <c r="F5" s="11"/>
      <c r="G5" s="11"/>
      <c r="H5" s="11"/>
      <c r="I5" s="11"/>
      <c r="J5" s="9"/>
      <c r="K5" s="4"/>
      <c r="L5" s="4"/>
      <c r="M5" s="4"/>
      <c r="N5" s="4"/>
      <c r="O5" s="4"/>
      <c r="P5" s="4"/>
      <c r="Q5" s="4"/>
      <c r="R5" s="4"/>
      <c r="S5" s="4"/>
      <c r="T5" s="4"/>
      <c r="U5" s="4"/>
      <c r="V5" s="4"/>
      <c r="W5" s="4"/>
      <c r="X5" s="4"/>
      <c r="Y5" s="4"/>
      <c r="Z5" s="4"/>
    </row>
    <row r="6" spans="1:26" ht="3.75" customHeight="1">
      <c r="A6" s="1"/>
      <c r="B6" s="8"/>
      <c r="C6" s="11"/>
      <c r="D6" s="11"/>
      <c r="E6" s="11"/>
      <c r="F6" s="11"/>
      <c r="G6" s="11"/>
      <c r="H6" s="11"/>
      <c r="I6" s="11"/>
      <c r="J6" s="9"/>
      <c r="K6" s="4"/>
      <c r="L6" s="4"/>
      <c r="M6" s="4"/>
      <c r="N6" s="4"/>
      <c r="O6" s="4"/>
      <c r="P6" s="4"/>
      <c r="Q6" s="4"/>
      <c r="R6" s="4"/>
      <c r="S6" s="4"/>
      <c r="T6" s="4"/>
      <c r="U6" s="4"/>
      <c r="V6" s="4"/>
      <c r="W6" s="4"/>
      <c r="X6" s="4"/>
      <c r="Y6" s="4"/>
      <c r="Z6" s="4"/>
    </row>
    <row r="7" spans="1:26" ht="16.5" customHeight="1">
      <c r="A7" s="1"/>
      <c r="B7" s="8"/>
      <c r="C7" s="13" t="s">
        <v>1</v>
      </c>
      <c r="D7" s="530"/>
      <c r="E7" s="524"/>
      <c r="F7" s="524"/>
      <c r="G7" s="524"/>
      <c r="H7" s="524"/>
      <c r="I7" s="525"/>
      <c r="J7" s="9"/>
      <c r="K7" s="4"/>
      <c r="L7" s="4"/>
      <c r="M7" s="4"/>
      <c r="N7" s="4"/>
      <c r="O7" s="4"/>
      <c r="P7" s="4"/>
      <c r="Q7" s="4"/>
      <c r="R7" s="4"/>
      <c r="S7" s="4"/>
      <c r="T7" s="4"/>
      <c r="U7" s="4"/>
      <c r="V7" s="4"/>
      <c r="W7" s="4"/>
      <c r="X7" s="4"/>
      <c r="Y7" s="4"/>
      <c r="Z7" s="4"/>
    </row>
    <row r="8" spans="1:26" ht="45.75" customHeight="1">
      <c r="A8" s="1"/>
      <c r="B8" s="8"/>
      <c r="C8" s="13" t="s">
        <v>2</v>
      </c>
      <c r="D8" s="531"/>
      <c r="E8" s="524"/>
      <c r="F8" s="524"/>
      <c r="G8" s="524"/>
      <c r="H8" s="524"/>
      <c r="I8" s="525"/>
      <c r="J8" s="9"/>
      <c r="K8" s="4"/>
      <c r="L8" s="4"/>
      <c r="M8" s="4"/>
      <c r="N8" s="4"/>
      <c r="O8" s="4"/>
      <c r="P8" s="4"/>
      <c r="Q8" s="4"/>
      <c r="R8" s="4"/>
      <c r="S8" s="4"/>
      <c r="T8" s="4"/>
      <c r="U8" s="4"/>
      <c r="V8" s="4"/>
      <c r="W8" s="4"/>
      <c r="X8" s="4"/>
      <c r="Y8" s="4"/>
      <c r="Z8" s="4"/>
    </row>
    <row r="9" spans="1:26" ht="16.5" customHeight="1">
      <c r="A9" s="1"/>
      <c r="B9" s="8"/>
      <c r="C9" s="13" t="s">
        <v>3</v>
      </c>
      <c r="D9" s="532"/>
      <c r="E9" s="524"/>
      <c r="F9" s="524"/>
      <c r="G9" s="524"/>
      <c r="H9" s="524"/>
      <c r="I9" s="525"/>
      <c r="J9" s="9"/>
      <c r="K9" s="4"/>
      <c r="L9" s="4"/>
      <c r="M9" s="4"/>
      <c r="N9" s="4"/>
      <c r="O9" s="4"/>
      <c r="P9" s="4"/>
      <c r="Q9" s="4"/>
      <c r="R9" s="4"/>
      <c r="S9" s="4"/>
      <c r="T9" s="4"/>
      <c r="U9" s="4"/>
      <c r="V9" s="4"/>
      <c r="W9" s="4"/>
      <c r="X9" s="4"/>
      <c r="Y9" s="4"/>
      <c r="Z9" s="4"/>
    </row>
    <row r="10" spans="1:26" ht="118.15" customHeight="1">
      <c r="A10" s="1"/>
      <c r="B10" s="8"/>
      <c r="C10" s="13" t="s">
        <v>4</v>
      </c>
      <c r="D10" s="523"/>
      <c r="E10" s="524"/>
      <c r="F10" s="524"/>
      <c r="G10" s="524"/>
      <c r="H10" s="524"/>
      <c r="I10" s="525"/>
      <c r="J10" s="9"/>
      <c r="K10" s="4"/>
      <c r="L10" s="4"/>
      <c r="M10" s="10"/>
      <c r="N10" s="4"/>
      <c r="O10" s="4"/>
      <c r="P10" s="4"/>
      <c r="Q10" s="4"/>
      <c r="R10" s="4"/>
      <c r="S10" s="4"/>
      <c r="T10" s="4"/>
      <c r="U10" s="4"/>
      <c r="V10" s="4"/>
      <c r="W10" s="4"/>
      <c r="X10" s="4"/>
      <c r="Y10" s="4"/>
      <c r="Z10" s="4"/>
    </row>
    <row r="11" spans="1:26" ht="112.9" customHeight="1">
      <c r="A11" s="1"/>
      <c r="B11" s="8"/>
      <c r="C11" s="13" t="s">
        <v>5</v>
      </c>
      <c r="D11" s="537"/>
      <c r="E11" s="538"/>
      <c r="F11" s="538"/>
      <c r="G11" s="538"/>
      <c r="H11" s="538"/>
      <c r="I11" s="539"/>
      <c r="J11" s="9"/>
      <c r="K11" s="4"/>
      <c r="L11" s="4"/>
      <c r="M11" s="4"/>
      <c r="N11" s="4"/>
      <c r="O11" s="4"/>
      <c r="P11" s="4"/>
      <c r="Q11" s="4"/>
      <c r="R11" s="4"/>
      <c r="S11" s="4"/>
      <c r="T11" s="4"/>
      <c r="U11" s="4"/>
      <c r="V11" s="4"/>
      <c r="W11" s="4"/>
      <c r="X11" s="4"/>
      <c r="Y11" s="4"/>
      <c r="Z11" s="4"/>
    </row>
    <row r="12" spans="1:26" ht="16.5" customHeight="1">
      <c r="A12" s="1"/>
      <c r="B12" s="8"/>
      <c r="C12" s="13" t="s">
        <v>6</v>
      </c>
      <c r="D12" s="530" t="s">
        <v>4334</v>
      </c>
      <c r="E12" s="524"/>
      <c r="F12" s="524"/>
      <c r="G12" s="524"/>
      <c r="H12" s="524"/>
      <c r="I12" s="525"/>
      <c r="J12" s="9"/>
      <c r="K12" s="4"/>
      <c r="L12" s="4"/>
      <c r="M12" s="4"/>
      <c r="N12" s="4"/>
      <c r="O12" s="4"/>
      <c r="P12" s="4"/>
      <c r="Q12" s="4"/>
      <c r="R12" s="4"/>
      <c r="S12" s="4"/>
      <c r="T12" s="4"/>
      <c r="U12" s="4"/>
      <c r="V12" s="4"/>
      <c r="W12" s="4"/>
      <c r="X12" s="4"/>
      <c r="Y12" s="4"/>
      <c r="Z12" s="4"/>
    </row>
    <row r="13" spans="1:26" ht="16.5" hidden="1" customHeight="1">
      <c r="A13" s="1"/>
      <c r="B13" s="8"/>
      <c r="C13" s="13" t="s">
        <v>7</v>
      </c>
      <c r="D13" s="540"/>
      <c r="E13" s="524"/>
      <c r="F13" s="524"/>
      <c r="G13" s="524"/>
      <c r="H13" s="524"/>
      <c r="I13" s="525"/>
      <c r="J13" s="9"/>
      <c r="K13" s="4"/>
      <c r="L13" s="4"/>
      <c r="M13" s="4"/>
      <c r="N13" s="4"/>
      <c r="O13" s="4"/>
      <c r="P13" s="4"/>
      <c r="Q13" s="4"/>
      <c r="R13" s="4"/>
      <c r="S13" s="4"/>
      <c r="T13" s="4"/>
      <c r="U13" s="4"/>
      <c r="V13" s="4"/>
      <c r="W13" s="4"/>
      <c r="X13" s="4"/>
      <c r="Y13" s="4"/>
      <c r="Z13" s="4"/>
    </row>
    <row r="14" spans="1:26" ht="3.75" customHeight="1">
      <c r="A14" s="1"/>
      <c r="B14" s="8"/>
      <c r="C14" s="11"/>
      <c r="D14" s="14"/>
      <c r="E14" s="14"/>
      <c r="F14" s="14"/>
      <c r="G14" s="14"/>
      <c r="H14" s="14"/>
      <c r="I14" s="14"/>
      <c r="J14" s="9"/>
      <c r="K14" s="4"/>
      <c r="L14" s="4"/>
      <c r="M14" s="4"/>
      <c r="N14" s="4"/>
      <c r="O14" s="4"/>
      <c r="P14" s="4"/>
      <c r="Q14" s="4"/>
      <c r="R14" s="4"/>
      <c r="S14" s="4"/>
      <c r="T14" s="4"/>
      <c r="U14" s="4"/>
      <c r="V14" s="4"/>
      <c r="W14" s="4"/>
      <c r="X14" s="4"/>
      <c r="Y14" s="4"/>
      <c r="Z14" s="4"/>
    </row>
    <row r="15" spans="1:26" ht="20.25" customHeight="1">
      <c r="A15" s="1"/>
      <c r="B15" s="8"/>
      <c r="C15" s="12" t="s">
        <v>8</v>
      </c>
      <c r="D15" s="14"/>
      <c r="E15" s="14"/>
      <c r="F15" s="14"/>
      <c r="G15" s="14"/>
      <c r="H15" s="14"/>
      <c r="I15" s="14"/>
      <c r="J15" s="9"/>
      <c r="K15" s="4"/>
      <c r="L15" s="4"/>
      <c r="M15" s="4"/>
      <c r="N15" s="4"/>
      <c r="O15" s="4"/>
      <c r="P15" s="4"/>
      <c r="Q15" s="4"/>
      <c r="R15" s="4"/>
      <c r="S15" s="4"/>
      <c r="T15" s="4"/>
      <c r="U15" s="4"/>
      <c r="V15" s="4"/>
      <c r="W15" s="4"/>
      <c r="X15" s="4"/>
      <c r="Y15" s="4"/>
      <c r="Z15" s="4"/>
    </row>
    <row r="16" spans="1:26" ht="3.75" customHeight="1">
      <c r="A16" s="1"/>
      <c r="B16" s="8"/>
      <c r="C16" s="11"/>
      <c r="D16" s="14"/>
      <c r="E16" s="14"/>
      <c r="F16" s="14"/>
      <c r="G16" s="14"/>
      <c r="H16" s="14"/>
      <c r="I16" s="14"/>
      <c r="J16" s="9"/>
      <c r="K16" s="4"/>
      <c r="L16" s="4"/>
      <c r="M16" s="4"/>
      <c r="N16" s="4"/>
      <c r="O16" s="4"/>
      <c r="P16" s="4"/>
      <c r="Q16" s="4"/>
      <c r="R16" s="4"/>
      <c r="S16" s="4"/>
      <c r="T16" s="4"/>
      <c r="U16" s="4"/>
      <c r="V16" s="4"/>
      <c r="W16" s="4"/>
      <c r="X16" s="4"/>
      <c r="Y16" s="4"/>
      <c r="Z16" s="4"/>
    </row>
    <row r="17" spans="1:26" ht="16.5" customHeight="1">
      <c r="A17" s="1"/>
      <c r="B17" s="8"/>
      <c r="C17" s="13" t="s">
        <v>9</v>
      </c>
      <c r="D17" s="541"/>
      <c r="E17" s="524"/>
      <c r="F17" s="524"/>
      <c r="G17" s="524"/>
      <c r="H17" s="524"/>
      <c r="I17" s="525"/>
      <c r="J17" s="9"/>
      <c r="K17" s="4"/>
      <c r="L17" s="4"/>
      <c r="M17" s="4"/>
      <c r="N17" s="4"/>
      <c r="O17" s="4"/>
      <c r="P17" s="4"/>
      <c r="Q17" s="4"/>
      <c r="R17" s="4"/>
      <c r="S17" s="4"/>
      <c r="T17" s="4"/>
      <c r="U17" s="4"/>
      <c r="V17" s="4"/>
      <c r="W17" s="4"/>
      <c r="X17" s="4"/>
      <c r="Y17" s="4"/>
      <c r="Z17" s="4"/>
    </row>
    <row r="18" spans="1:26" ht="16.5" customHeight="1">
      <c r="A18" s="1"/>
      <c r="B18" s="8"/>
      <c r="C18" s="13" t="s">
        <v>10</v>
      </c>
      <c r="D18" s="542"/>
      <c r="E18" s="524"/>
      <c r="F18" s="524"/>
      <c r="G18" s="524"/>
      <c r="H18" s="524"/>
      <c r="I18" s="525"/>
      <c r="J18" s="9"/>
      <c r="K18" s="4"/>
      <c r="L18" s="4"/>
      <c r="M18" s="4"/>
      <c r="N18" s="4"/>
      <c r="O18" s="4"/>
      <c r="P18" s="4"/>
      <c r="Q18" s="4"/>
      <c r="R18" s="4"/>
      <c r="S18" s="4"/>
      <c r="T18" s="4"/>
      <c r="U18" s="4"/>
      <c r="V18" s="4"/>
      <c r="W18" s="4"/>
      <c r="X18" s="4"/>
      <c r="Y18" s="4"/>
      <c r="Z18" s="4"/>
    </row>
    <row r="19" spans="1:26" ht="3.75" customHeight="1">
      <c r="A19" s="1"/>
      <c r="B19" s="8"/>
      <c r="C19" s="11"/>
      <c r="D19" s="11"/>
      <c r="E19" s="11"/>
      <c r="F19" s="11"/>
      <c r="G19" s="11"/>
      <c r="H19" s="11"/>
      <c r="I19" s="11"/>
      <c r="J19" s="9"/>
      <c r="K19" s="4"/>
      <c r="L19" s="4"/>
      <c r="M19" s="4"/>
      <c r="N19" s="4"/>
      <c r="O19" s="4"/>
      <c r="P19" s="4"/>
      <c r="Q19" s="4"/>
      <c r="R19" s="4"/>
      <c r="S19" s="4"/>
      <c r="T19" s="4"/>
      <c r="U19" s="4"/>
      <c r="V19" s="4"/>
      <c r="W19" s="4"/>
      <c r="X19" s="4"/>
      <c r="Y19" s="4"/>
      <c r="Z19" s="4"/>
    </row>
    <row r="20" spans="1:26" ht="16.5" customHeight="1">
      <c r="A20" s="1"/>
      <c r="B20" s="8"/>
      <c r="C20" s="15" t="s">
        <v>11</v>
      </c>
      <c r="D20" s="11"/>
      <c r="E20" s="11"/>
      <c r="F20" s="11"/>
      <c r="G20" s="11"/>
      <c r="H20" s="16" t="s">
        <v>12</v>
      </c>
      <c r="I20" s="17" t="e">
        <f>(SUM(I26:I27)/SUM(I22:I23))</f>
        <v>#DIV/0!</v>
      </c>
      <c r="J20" s="9"/>
      <c r="K20" s="4"/>
      <c r="L20" s="4"/>
      <c r="M20" s="4"/>
      <c r="N20" s="4"/>
      <c r="O20" s="4"/>
      <c r="P20" s="4"/>
      <c r="Q20" s="4"/>
      <c r="R20" s="4"/>
      <c r="S20" s="4"/>
      <c r="T20" s="4"/>
      <c r="U20" s="4"/>
      <c r="V20" s="4"/>
      <c r="W20" s="4"/>
      <c r="X20" s="4"/>
      <c r="Y20" s="4"/>
      <c r="Z20" s="4"/>
    </row>
    <row r="21" spans="1:26" ht="16.5" customHeight="1">
      <c r="A21" s="1"/>
      <c r="B21" s="8"/>
      <c r="C21" s="46" t="s">
        <v>13</v>
      </c>
      <c r="D21" s="49" t="s">
        <v>14</v>
      </c>
      <c r="E21" s="49" t="s">
        <v>15</v>
      </c>
      <c r="F21" s="49" t="s">
        <v>16</v>
      </c>
      <c r="G21" s="49" t="s">
        <v>17</v>
      </c>
      <c r="H21" s="49" t="s">
        <v>18</v>
      </c>
      <c r="I21" s="49" t="s">
        <v>19</v>
      </c>
      <c r="J21" s="18"/>
      <c r="K21" s="4"/>
      <c r="L21" s="4"/>
      <c r="M21" s="4"/>
      <c r="N21" s="4"/>
      <c r="O21" s="4"/>
      <c r="P21" s="4"/>
      <c r="Q21" s="4"/>
      <c r="R21" s="4"/>
      <c r="S21" s="4"/>
      <c r="T21" s="4"/>
      <c r="U21" s="4"/>
      <c r="V21" s="4"/>
      <c r="W21" s="4"/>
      <c r="X21" s="4"/>
      <c r="Y21" s="4"/>
      <c r="Z21" s="4"/>
    </row>
    <row r="22" spans="1:26" ht="16.5" customHeight="1">
      <c r="A22" s="1"/>
      <c r="B22" s="8"/>
      <c r="C22" s="56" t="s">
        <v>20</v>
      </c>
      <c r="D22" s="57">
        <f>COUNTIFS('Defect List'!$G:$G,"0차", 'Defect List'!$F:$F, Summary!D21)</f>
        <v>0</v>
      </c>
      <c r="E22" s="57">
        <f>COUNTIFS('Defect List'!$G:$G,"0차", 'Defect List'!$F:$F, Summary!E21)</f>
        <v>0</v>
      </c>
      <c r="F22" s="57">
        <f>COUNTIFS('Defect List'!$G:$G,"0차", 'Defect List'!$F:$F, Summary!F21)</f>
        <v>0</v>
      </c>
      <c r="G22" s="58">
        <f>COUNTIFS('Defect List'!$G:$G,"0차", 'Defect List'!$F:$F, Summary!G21)</f>
        <v>0</v>
      </c>
      <c r="H22" s="58">
        <f>COUNTIFS('Defect List'!$G:$G,"0차", 'Defect List'!$F:$F, Summary!H21)</f>
        <v>0</v>
      </c>
      <c r="I22" s="59">
        <f t="shared" ref="I22:I28" si="0">SUM(D22:H22)</f>
        <v>0</v>
      </c>
      <c r="J22" s="18"/>
      <c r="K22" s="4"/>
      <c r="L22" s="4"/>
      <c r="M22" s="4"/>
      <c r="N22" s="4"/>
      <c r="O22" s="4"/>
      <c r="P22" s="4"/>
      <c r="Q22" s="4"/>
      <c r="R22" s="4"/>
      <c r="S22" s="4"/>
      <c r="T22" s="4"/>
      <c r="U22" s="4"/>
      <c r="V22" s="4"/>
      <c r="W22" s="4"/>
      <c r="X22" s="4"/>
      <c r="Y22" s="4"/>
      <c r="Z22" s="4"/>
    </row>
    <row r="23" spans="1:26" ht="16.5" customHeight="1">
      <c r="A23" s="1"/>
      <c r="B23" s="8"/>
      <c r="C23" s="56" t="s">
        <v>21</v>
      </c>
      <c r="D23" s="57">
        <f>COUNTIFS('Defect List'!$G:$G,"Pre", 'Defect List'!$F:$F, Summary!D21)+COUNTIFS('Defect List'!$G:$G,"1차", 'Defect List'!$F:$F, Summary!D21)+COUNTIFS('Defect List'!$G:$G,"2차", 'Defect List'!$F:$F, Summary!D21)</f>
        <v>0</v>
      </c>
      <c r="E23" s="57">
        <f>COUNTIFS('Defect List'!$G:$G,"Pre", 'Defect List'!$F:$F, Summary!E21)+COUNTIFS('Defect List'!$G:$G,"1차", 'Defect List'!$F:$F, Summary!E21)+COUNTIFS('Defect List'!$G:$G,"2차", 'Defect List'!$F:$F, Summary!E21)</f>
        <v>0</v>
      </c>
      <c r="F23" s="57">
        <f>COUNTIFS('Defect List'!$G:$G,"Pre", 'Defect List'!$F:$F, Summary!F21)+COUNTIFS('Defect List'!$G:$G,"1차", 'Defect List'!$F:$F, Summary!F21)+COUNTIFS('Defect List'!$G:$G,"2차", 'Defect List'!$F:$F, Summary!F21)</f>
        <v>0</v>
      </c>
      <c r="G23" s="58">
        <f>COUNTIFS('Defect List'!$G:$G,"Pre", 'Defect List'!$F:$F, Summary!G21)+COUNTIFS('Defect List'!$G:$G,"1차", 'Defect List'!$F:$F, Summary!G21)+COUNTIFS('Defect List'!$G:$G,"2차", 'Defect List'!$F:$F, Summary!G21)</f>
        <v>0</v>
      </c>
      <c r="H23" s="58">
        <f>COUNTIFS('Defect List'!$G:$G,"Pre", 'Defect List'!$F:$F, Summary!H21)+COUNTIFS('Defect List'!$G:$G,"1차", 'Defect List'!$F:$F, Summary!H21)+COUNTIFS('Defect List'!$G:$G,"2차", 'Defect List'!$F:$F, Summary!H21)</f>
        <v>0</v>
      </c>
      <c r="I23" s="59">
        <f t="shared" si="0"/>
        <v>0</v>
      </c>
      <c r="J23" s="18"/>
      <c r="K23" s="4"/>
      <c r="L23" s="4"/>
      <c r="M23" s="4"/>
      <c r="N23" s="4"/>
      <c r="O23" s="4"/>
      <c r="P23" s="4"/>
      <c r="Q23" s="4"/>
      <c r="R23" s="4"/>
      <c r="S23" s="4"/>
      <c r="T23" s="4"/>
      <c r="U23" s="4"/>
      <c r="V23" s="4"/>
      <c r="W23" s="4"/>
      <c r="X23" s="4"/>
      <c r="Y23" s="4"/>
      <c r="Z23" s="4"/>
    </row>
    <row r="24" spans="1:26" ht="16.5" customHeight="1">
      <c r="A24" s="1"/>
      <c r="B24" s="8"/>
      <c r="C24" s="51" t="s">
        <v>22</v>
      </c>
      <c r="D24" s="60">
        <f>COUNTIFS('Defect List'!$G:$G,"0차",'Defect List'!$F:$F,Summary!D21)+COUNTIFS('Defect List'!$G:$G,"Pre",'Defect List'!$F:$F,Summary!D21)+COUNTIFS('Defect List'!$G:$G,"1차",'Defect List'!$F:$F,Summary!D21)</f>
        <v>0</v>
      </c>
      <c r="E24" s="60">
        <f>COUNTIFS('Defect List'!$G:$G,"0차",'Defect List'!$F:$F,Summary!E21)+COUNTIFS('Defect List'!$G:$G,"Pre",'Defect List'!$F:$F,Summary!E21)+COUNTIFS('Defect List'!$G:$G,"1차",'Defect List'!$F:$F,Summary!E21)</f>
        <v>0</v>
      </c>
      <c r="F24" s="60">
        <f>COUNTIFS('Defect List'!$G:$G,"0차",'Defect List'!$F:$F,Summary!F21)+COUNTIFS('Defect List'!$G:$G,"Pre",'Defect List'!$F:$F,Summary!F21)+COUNTIFS('Defect List'!$G:$G,"1차",'Defect List'!$F:$F,Summary!F21)</f>
        <v>0</v>
      </c>
      <c r="G24" s="61">
        <f>COUNTIFS('Defect List'!$G:$G,"0차",'Defect List'!$F:$F,Summary!G21)+COUNTIFS('Defect List'!$G:$G,"Pre",'Defect List'!$F:$F,Summary!G21)+COUNTIFS('Defect List'!$G:$G,"1차",'Defect List'!$F:$F,Summary!G21)</f>
        <v>0</v>
      </c>
      <c r="H24" s="61">
        <f>COUNTIFS('Defect List'!$G:$G,"0차",'Defect List'!$F:$F,Summary!H21)+COUNTIFS('Defect List'!$G:$G,"Pre",'Defect List'!$F:$F,Summary!H21)+COUNTIFS('Defect List'!$G:$G,"1차",'Defect List'!$F:$F,Summary!H21)</f>
        <v>0</v>
      </c>
      <c r="I24" s="62">
        <f t="shared" si="0"/>
        <v>0</v>
      </c>
      <c r="J24" s="18"/>
      <c r="K24" s="4"/>
      <c r="L24" s="4"/>
      <c r="M24" s="4"/>
      <c r="N24" s="4"/>
      <c r="O24" s="4"/>
      <c r="P24" s="4"/>
      <c r="Q24" s="4"/>
      <c r="R24" s="4"/>
      <c r="S24" s="4"/>
      <c r="T24" s="4"/>
      <c r="U24" s="4"/>
      <c r="V24" s="4"/>
      <c r="W24" s="4"/>
      <c r="X24" s="4"/>
      <c r="Y24" s="4"/>
      <c r="Z24" s="4"/>
    </row>
    <row r="25" spans="1:26" ht="16.5" customHeight="1">
      <c r="A25" s="1"/>
      <c r="B25" s="8"/>
      <c r="C25" s="51" t="s">
        <v>23</v>
      </c>
      <c r="D25" s="60">
        <f>COUNTIFS('Defect List'!$G:$G,"2차", 'Defect List'!$F:$F, Summary!D21)</f>
        <v>0</v>
      </c>
      <c r="E25" s="60">
        <f>COUNTIFS('Defect List'!$G:$G,"2차", 'Defect List'!$F:$F, Summary!E21)</f>
        <v>0</v>
      </c>
      <c r="F25" s="60">
        <f>COUNTIFS('Defect List'!$G:$G,"2차", 'Defect List'!$F:$F, Summary!F21)</f>
        <v>0</v>
      </c>
      <c r="G25" s="61">
        <f>COUNTIFS('Defect List'!$G:$G,"2차", 'Defect List'!$F:$F, Summary!G21)</f>
        <v>0</v>
      </c>
      <c r="H25" s="61">
        <f>COUNTIFS('Defect List'!$G:$G,"2차", 'Defect List'!$F:$F, Summary!H21)</f>
        <v>0</v>
      </c>
      <c r="I25" s="62">
        <f t="shared" si="0"/>
        <v>0</v>
      </c>
      <c r="J25" s="18"/>
      <c r="K25" s="4"/>
      <c r="L25" s="4"/>
      <c r="M25" s="4"/>
      <c r="N25" s="4"/>
      <c r="O25" s="4"/>
      <c r="P25" s="4"/>
      <c r="Q25" s="4"/>
      <c r="R25" s="4"/>
      <c r="S25" s="4"/>
      <c r="T25" s="4"/>
      <c r="U25" s="4"/>
      <c r="V25" s="4"/>
      <c r="W25" s="4"/>
      <c r="X25" s="4"/>
      <c r="Y25" s="4"/>
      <c r="Z25" s="4"/>
    </row>
    <row r="26" spans="1:26" ht="16.5" customHeight="1">
      <c r="A26" s="1"/>
      <c r="B26" s="8"/>
      <c r="C26" s="51" t="s">
        <v>24</v>
      </c>
      <c r="D26" s="60">
        <f>COUNTIFS('Defect List'!$F:$F, D$21,'Defect List'!$I:$I, "Close")+COUNTIFS('Defect List'!$F:$F, D$21,'Defect List'!$I:$I, "Next_MileStone")</f>
        <v>0</v>
      </c>
      <c r="E26" s="60">
        <f>COUNTIFS('Defect List'!$F:$F, E$21,'Defect List'!$I:$I, "Close")+COUNTIFS('Defect List'!$F:$F, E$21,'Defect List'!$I:$I, "Next_MileStone")</f>
        <v>0</v>
      </c>
      <c r="F26" s="60">
        <f>COUNTIFS('Defect List'!$F:$F, F$21,'Defect List'!$I:$I, "Close")+COUNTIFS('Defect List'!$F:$F, F$21,'Defect List'!$I:$I, "Next_MileStone")</f>
        <v>0</v>
      </c>
      <c r="G26" s="61">
        <f>COUNTIFS('Defect List'!$F:$F, G$21,'Defect List'!$I:$I, "Close")+COUNTIFS('Defect List'!$F:$F, G$21,'Defect List'!$I:$I, "Next_MileStone")</f>
        <v>0</v>
      </c>
      <c r="H26" s="61">
        <f>COUNTIFS('Defect List'!$F:$F, H$21,'Defect List'!$I:$I, "Close")+COUNTIFS('Defect List'!$F:$F, H$21,'Defect List'!$I:$I, "Next_MileStone")</f>
        <v>0</v>
      </c>
      <c r="I26" s="62">
        <f t="shared" si="0"/>
        <v>0</v>
      </c>
      <c r="J26" s="18"/>
      <c r="K26" s="4"/>
      <c r="L26" s="4"/>
      <c r="M26" s="4"/>
      <c r="N26" s="4"/>
      <c r="O26" s="4"/>
      <c r="P26" s="4"/>
      <c r="Q26" s="4"/>
      <c r="R26" s="4"/>
      <c r="S26" s="4"/>
      <c r="T26" s="4"/>
      <c r="U26" s="4"/>
      <c r="V26" s="4"/>
      <c r="W26" s="4"/>
      <c r="X26" s="4"/>
      <c r="Y26" s="4"/>
      <c r="Z26" s="4"/>
    </row>
    <row r="27" spans="1:26" ht="17.25" customHeight="1" thickBot="1">
      <c r="A27" s="1"/>
      <c r="B27" s="8"/>
      <c r="C27" s="37" t="s">
        <v>25</v>
      </c>
      <c r="D27" s="38">
        <f>COUNTIFS('Defect List'!$F:$F, D$21,'Defect List'!$I:$I, "SPEC")</f>
        <v>0</v>
      </c>
      <c r="E27" s="38">
        <f>COUNTIFS('Defect List'!$F:$F, E$21,'Defect List'!$I:$I, "SPEC")</f>
        <v>0</v>
      </c>
      <c r="F27" s="38">
        <f>COUNTIFS('Defect List'!$F:$F, F$21,'Defect List'!$I:$I, "SPEC")</f>
        <v>0</v>
      </c>
      <c r="G27" s="39">
        <f>COUNTIFS('Defect List'!$F:$F, G$21,'Defect List'!$I:$I, "SPEC")</f>
        <v>0</v>
      </c>
      <c r="H27" s="39">
        <f>COUNTIFS('Defect List'!$F:$F, H$21,'Defect List'!$I:$I, "SPEC")</f>
        <v>0</v>
      </c>
      <c r="I27" s="40">
        <f t="shared" si="0"/>
        <v>0</v>
      </c>
      <c r="J27" s="18"/>
      <c r="K27" s="4"/>
      <c r="L27" s="4"/>
      <c r="M27" s="4"/>
      <c r="N27" s="4"/>
      <c r="O27" s="4"/>
      <c r="P27" s="4"/>
      <c r="Q27" s="4"/>
      <c r="R27" s="4"/>
      <c r="S27" s="4"/>
      <c r="T27" s="4"/>
      <c r="U27" s="4"/>
      <c r="V27" s="4"/>
      <c r="W27" s="4"/>
      <c r="X27" s="4"/>
      <c r="Y27" s="4"/>
      <c r="Z27" s="4"/>
    </row>
    <row r="28" spans="1:26" ht="17.25" customHeight="1" thickTop="1">
      <c r="A28" s="1"/>
      <c r="B28" s="8"/>
      <c r="C28" s="41" t="s">
        <v>26</v>
      </c>
      <c r="D28" s="42">
        <f>SUM(D22:D23)-SUM(D26:D27)</f>
        <v>0</v>
      </c>
      <c r="E28" s="42">
        <f>SUM(E22:E23)-SUM(E26:E27)</f>
        <v>0</v>
      </c>
      <c r="F28" s="42">
        <f>SUM(F22:F23)-SUM(F26:F27)</f>
        <v>0</v>
      </c>
      <c r="G28" s="43">
        <f>SUM(G22:G23)-SUM(G26:G27)</f>
        <v>0</v>
      </c>
      <c r="H28" s="43">
        <f>SUM(H22:H23)-SUM(H26:H27)</f>
        <v>0</v>
      </c>
      <c r="I28" s="44">
        <f t="shared" si="0"/>
        <v>0</v>
      </c>
      <c r="J28" s="18"/>
      <c r="K28" s="4"/>
      <c r="L28" s="4"/>
      <c r="M28" s="4"/>
      <c r="N28" s="4"/>
      <c r="O28" s="4"/>
      <c r="P28" s="4"/>
      <c r="Q28" s="4"/>
      <c r="R28" s="4"/>
      <c r="S28" s="4"/>
      <c r="T28" s="4"/>
      <c r="U28" s="4"/>
      <c r="V28" s="4"/>
      <c r="W28" s="4"/>
      <c r="X28" s="4"/>
      <c r="Y28" s="4"/>
      <c r="Z28" s="4"/>
    </row>
    <row r="29" spans="1:26" ht="3.75" customHeight="1">
      <c r="A29" s="1"/>
      <c r="B29" s="8"/>
      <c r="C29" s="11"/>
      <c r="D29" s="11"/>
      <c r="E29" s="11"/>
      <c r="F29" s="11"/>
      <c r="G29" s="11"/>
      <c r="H29" s="11"/>
      <c r="I29" s="11"/>
      <c r="J29" s="9"/>
      <c r="K29" s="4"/>
      <c r="L29" s="4"/>
      <c r="M29" s="4"/>
      <c r="N29" s="4"/>
      <c r="O29" s="4"/>
      <c r="P29" s="4"/>
      <c r="Q29" s="4"/>
      <c r="R29" s="4"/>
      <c r="S29" s="4"/>
      <c r="T29" s="4"/>
      <c r="U29" s="4"/>
      <c r="V29" s="4"/>
      <c r="W29" s="4"/>
      <c r="X29" s="4"/>
      <c r="Y29" s="4"/>
      <c r="Z29" s="4"/>
    </row>
    <row r="30" spans="1:26" ht="16.5" customHeight="1">
      <c r="A30" s="1"/>
      <c r="B30" s="8"/>
      <c r="C30" s="19" t="s">
        <v>27</v>
      </c>
      <c r="D30" s="11"/>
      <c r="E30" s="11"/>
      <c r="F30" s="11"/>
      <c r="G30" s="11"/>
      <c r="H30" s="11"/>
      <c r="I30" s="11"/>
      <c r="J30" s="9"/>
      <c r="K30" s="4"/>
      <c r="L30" s="20"/>
      <c r="M30" s="20"/>
      <c r="N30" s="20"/>
      <c r="O30" s="4"/>
      <c r="P30" s="4"/>
      <c r="Q30" s="4"/>
      <c r="R30" s="4"/>
      <c r="S30" s="4"/>
      <c r="T30" s="4"/>
      <c r="U30" s="4"/>
      <c r="V30" s="4"/>
      <c r="W30" s="4"/>
      <c r="X30" s="4"/>
      <c r="Y30" s="4"/>
      <c r="Z30" s="4"/>
    </row>
    <row r="31" spans="1:26" ht="16.5" customHeight="1">
      <c r="A31" s="1"/>
      <c r="B31" s="8"/>
      <c r="C31" s="46" t="s">
        <v>28</v>
      </c>
      <c r="D31" s="535" t="s">
        <v>5302</v>
      </c>
      <c r="E31" s="536"/>
      <c r="F31" s="536"/>
      <c r="G31" s="536"/>
      <c r="H31" s="536"/>
      <c r="I31" s="536"/>
      <c r="J31" s="9"/>
      <c r="K31" s="4"/>
      <c r="L31" s="21" t="s">
        <v>29</v>
      </c>
      <c r="M31" s="21" t="s">
        <v>30</v>
      </c>
      <c r="N31" s="20"/>
      <c r="O31" s="4"/>
      <c r="P31" s="4"/>
      <c r="Q31" s="4"/>
      <c r="R31" s="4"/>
      <c r="S31" s="4"/>
      <c r="T31" s="4"/>
      <c r="U31" s="4"/>
      <c r="V31" s="4"/>
      <c r="W31" s="4"/>
      <c r="X31" s="4"/>
      <c r="Y31" s="4"/>
      <c r="Z31" s="4"/>
    </row>
    <row r="32" spans="1:26" ht="16.5" customHeight="1">
      <c r="A32" s="1"/>
      <c r="B32" s="8"/>
      <c r="C32" s="49" t="s">
        <v>31</v>
      </c>
      <c r="D32" s="50" t="s">
        <v>32</v>
      </c>
      <c r="E32" s="50" t="s">
        <v>33</v>
      </c>
      <c r="F32" s="50" t="s">
        <v>34</v>
      </c>
      <c r="G32" s="50" t="s">
        <v>35</v>
      </c>
      <c r="H32" s="50" t="s">
        <v>36</v>
      </c>
      <c r="I32" s="50" t="s">
        <v>37</v>
      </c>
      <c r="J32" s="9"/>
      <c r="K32" s="4"/>
      <c r="L32" s="22" t="s">
        <v>38</v>
      </c>
      <c r="M32" s="22" t="s">
        <v>38</v>
      </c>
      <c r="N32" s="23" t="s">
        <v>39</v>
      </c>
      <c r="O32" s="4"/>
      <c r="P32" s="4"/>
      <c r="Q32" s="4"/>
      <c r="R32" s="4"/>
      <c r="S32" s="4"/>
      <c r="T32" s="4"/>
      <c r="U32" s="4"/>
      <c r="V32" s="4"/>
      <c r="W32" s="4"/>
      <c r="X32" s="4"/>
      <c r="Y32" s="4"/>
      <c r="Z32" s="4"/>
    </row>
    <row r="33" spans="1:26" ht="16.5" customHeight="1">
      <c r="A33" s="1"/>
      <c r="B33" s="24"/>
      <c r="C33" s="51" t="s">
        <v>40</v>
      </c>
      <c r="D33" s="52">
        <f>실행!N5</f>
        <v>52</v>
      </c>
      <c r="E33" s="53" t="e">
        <f>F33/(F33+G33+H33)</f>
        <v>#DIV/0!</v>
      </c>
      <c r="F33" s="52">
        <f>실행!Q5</f>
        <v>0</v>
      </c>
      <c r="G33" s="52">
        <f>실행!R5</f>
        <v>0</v>
      </c>
      <c r="H33" s="52">
        <f>실행!S5</f>
        <v>0</v>
      </c>
      <c r="I33" s="52">
        <f>실행!T5</f>
        <v>0</v>
      </c>
      <c r="J33" s="9"/>
      <c r="K33" s="4"/>
      <c r="L33" s="25">
        <f>(실행!Q3+실행!R3+실행!T3)/실행!N3</f>
        <v>0</v>
      </c>
      <c r="M33" s="25">
        <f>(실행!Q4+실행!R4+실행!T4)/실행!N4</f>
        <v>0</v>
      </c>
      <c r="N33" s="20"/>
      <c r="O33" s="4"/>
      <c r="P33" s="4"/>
      <c r="Q33" s="4"/>
      <c r="R33" s="4"/>
      <c r="S33" s="4"/>
      <c r="T33" s="4"/>
      <c r="U33" s="4"/>
      <c r="V33" s="4"/>
      <c r="W33" s="4"/>
      <c r="X33" s="4"/>
      <c r="Y33" s="4"/>
      <c r="Z33" s="4"/>
    </row>
    <row r="34" spans="1:26" ht="16.5" customHeight="1">
      <c r="A34" s="1"/>
      <c r="B34" s="24"/>
      <c r="C34" s="51" t="s">
        <v>5191</v>
      </c>
      <c r="D34" s="52">
        <f>연결!N5</f>
        <v>754</v>
      </c>
      <c r="E34" s="53" t="e">
        <f>F34/(F34+G34+H34)</f>
        <v>#DIV/0!</v>
      </c>
      <c r="F34" s="52">
        <f>연결!Q5</f>
        <v>0</v>
      </c>
      <c r="G34" s="52">
        <f>연결!R5</f>
        <v>0</v>
      </c>
      <c r="H34" s="52">
        <f>연결!S5</f>
        <v>0</v>
      </c>
      <c r="I34" s="52">
        <f>연결!T5</f>
        <v>0</v>
      </c>
      <c r="J34" s="9"/>
      <c r="K34" s="4"/>
      <c r="L34" s="25">
        <f>(연결!Q3+연결!R3+연결!T3)/연결!N3</f>
        <v>0</v>
      </c>
      <c r="M34" s="25">
        <f>(연결!Q4+연결!R4+연결!T4)/연결!N4</f>
        <v>0</v>
      </c>
      <c r="N34" s="20"/>
      <c r="O34" s="4"/>
      <c r="P34" s="4"/>
      <c r="Q34" s="4"/>
      <c r="R34" s="4"/>
      <c r="S34" s="4"/>
      <c r="T34" s="4"/>
      <c r="U34" s="4"/>
      <c r="V34" s="4"/>
      <c r="W34" s="4"/>
      <c r="X34" s="4"/>
      <c r="Y34" s="4"/>
      <c r="Z34" s="4"/>
    </row>
    <row r="35" spans="1:26" ht="16.5" customHeight="1">
      <c r="A35" s="1"/>
      <c r="B35" s="24"/>
      <c r="C35" s="51" t="s">
        <v>41</v>
      </c>
      <c r="D35" s="52">
        <f>홈!N5</f>
        <v>274</v>
      </c>
      <c r="E35" s="53" t="e">
        <f>F35/(F35+G35+H35)</f>
        <v>#DIV/0!</v>
      </c>
      <c r="F35" s="52">
        <f>홈!Q5</f>
        <v>0</v>
      </c>
      <c r="G35" s="52">
        <f>홈!R5</f>
        <v>0</v>
      </c>
      <c r="H35" s="52">
        <f>홈!S5</f>
        <v>0</v>
      </c>
      <c r="I35" s="52">
        <f>홈!T5</f>
        <v>0</v>
      </c>
      <c r="J35" s="9"/>
      <c r="K35" s="4"/>
      <c r="L35" s="25">
        <f>(홈!Q3+홈!R3+홈!T3)/홈!N3</f>
        <v>0</v>
      </c>
      <c r="M35" s="25">
        <f>(홈!Q4+홈!R4+홈!T4)/홈!N4</f>
        <v>0</v>
      </c>
      <c r="N35" s="20"/>
      <c r="O35" s="4"/>
      <c r="P35" s="4"/>
      <c r="Q35" s="4"/>
      <c r="R35" s="4"/>
      <c r="S35" s="4"/>
      <c r="T35" s="4"/>
      <c r="U35" s="4"/>
      <c r="V35" s="4"/>
      <c r="W35" s="4"/>
      <c r="X35" s="4"/>
      <c r="Y35" s="4"/>
      <c r="Z35" s="4"/>
    </row>
    <row r="36" spans="1:26" ht="16.5" customHeight="1">
      <c r="A36" s="1"/>
      <c r="B36" s="24"/>
      <c r="C36" s="51" t="s">
        <v>42</v>
      </c>
      <c r="D36" s="52">
        <f>메뉴!N5</f>
        <v>592</v>
      </c>
      <c r="E36" s="53" t="e">
        <f>F36/(F36+G36+H36)</f>
        <v>#DIV/0!</v>
      </c>
      <c r="F36" s="52">
        <f>메뉴!Q5</f>
        <v>0</v>
      </c>
      <c r="G36" s="52">
        <f>메뉴!R5</f>
        <v>0</v>
      </c>
      <c r="H36" s="52">
        <f>메뉴!S5</f>
        <v>0</v>
      </c>
      <c r="I36" s="52">
        <f>메뉴!T5</f>
        <v>0</v>
      </c>
      <c r="J36" s="9"/>
      <c r="K36" s="4"/>
      <c r="L36" s="25">
        <f>(메뉴!Q3+메뉴!R3+메뉴!T3)/메뉴!N3</f>
        <v>0</v>
      </c>
      <c r="M36" s="25">
        <f>(메뉴!Q4+메뉴!R4+메뉴!T4)/메뉴!N4</f>
        <v>0</v>
      </c>
      <c r="N36" s="20"/>
      <c r="O36" s="4"/>
      <c r="P36" s="4"/>
      <c r="Q36" s="4"/>
      <c r="R36" s="4"/>
      <c r="S36" s="4"/>
      <c r="T36" s="4"/>
      <c r="U36" s="4"/>
      <c r="V36" s="4"/>
      <c r="W36" s="4"/>
      <c r="X36" s="4"/>
      <c r="Y36" s="4"/>
      <c r="Z36" s="4"/>
    </row>
    <row r="37" spans="1:26" ht="16.149999999999999" hidden="1" customHeight="1">
      <c r="A37" s="1"/>
      <c r="B37" s="24"/>
      <c r="C37" s="51" t="s">
        <v>2902</v>
      </c>
      <c r="D37" s="52"/>
      <c r="E37" s="53"/>
      <c r="F37" s="52"/>
      <c r="G37" s="52"/>
      <c r="H37" s="52"/>
      <c r="I37" s="52"/>
      <c r="J37" s="9"/>
      <c r="K37" s="4"/>
      <c r="L37" s="26"/>
      <c r="M37" s="26"/>
      <c r="N37" s="20"/>
      <c r="O37" s="4"/>
      <c r="P37" s="4"/>
      <c r="Q37" s="4"/>
      <c r="R37" s="4"/>
      <c r="S37" s="4"/>
      <c r="T37" s="4"/>
      <c r="U37" s="4"/>
      <c r="V37" s="4"/>
      <c r="W37" s="4"/>
      <c r="X37" s="4"/>
      <c r="Y37" s="4"/>
      <c r="Z37" s="4"/>
    </row>
    <row r="38" spans="1:26" ht="16.5" hidden="1" customHeight="1">
      <c r="A38" s="1"/>
      <c r="B38" s="24"/>
      <c r="C38" s="51" t="s">
        <v>43</v>
      </c>
      <c r="D38" s="52"/>
      <c r="E38" s="53"/>
      <c r="F38" s="52"/>
      <c r="G38" s="52"/>
      <c r="H38" s="52"/>
      <c r="I38" s="52"/>
      <c r="J38" s="27"/>
      <c r="K38" s="4"/>
      <c r="L38" s="26"/>
      <c r="M38" s="26"/>
      <c r="N38" s="20"/>
      <c r="O38" s="4"/>
      <c r="P38" s="4"/>
      <c r="Q38" s="4"/>
      <c r="R38" s="4"/>
      <c r="S38" s="4"/>
      <c r="T38" s="4"/>
      <c r="U38" s="4"/>
      <c r="V38" s="4"/>
      <c r="W38" s="4"/>
      <c r="X38" s="4"/>
      <c r="Y38" s="4"/>
      <c r="Z38" s="4"/>
    </row>
    <row r="39" spans="1:26" ht="16.5" customHeight="1">
      <c r="A39" s="1"/>
      <c r="B39" s="8"/>
      <c r="C39" s="51" t="s">
        <v>44</v>
      </c>
      <c r="D39" s="52">
        <f>CP기능!AI5</f>
        <v>182</v>
      </c>
      <c r="E39" s="53" t="e">
        <f>F39/(F39+G39+H39)</f>
        <v>#DIV/0!</v>
      </c>
      <c r="F39" s="52">
        <f>CP기능!AL5</f>
        <v>0</v>
      </c>
      <c r="G39" s="52">
        <f>CP기능!AM5</f>
        <v>0</v>
      </c>
      <c r="H39" s="52">
        <f>CP기능!AN5</f>
        <v>0</v>
      </c>
      <c r="I39" s="52">
        <f>CP기능!AO5</f>
        <v>0</v>
      </c>
      <c r="J39" s="9"/>
      <c r="K39" s="4"/>
      <c r="L39" s="25">
        <f>(CP기능!AL3+CP기능!AM3+CP기능!AO3)/CP기능!AI3</f>
        <v>0</v>
      </c>
      <c r="M39" s="25">
        <f>(CP기능!AL4+CP기능!AM4+CP기능!AO4)/CP기능!AI4</f>
        <v>0</v>
      </c>
      <c r="N39" s="20"/>
      <c r="O39" s="4"/>
      <c r="P39" s="4"/>
      <c r="Q39" s="4"/>
      <c r="R39" s="4"/>
      <c r="S39" s="4"/>
      <c r="T39" s="4"/>
      <c r="U39" s="4"/>
      <c r="V39" s="4"/>
      <c r="W39" s="4"/>
      <c r="X39" s="4"/>
      <c r="Y39" s="4"/>
      <c r="Z39" s="4"/>
    </row>
    <row r="40" spans="1:26" ht="16.5" customHeight="1">
      <c r="A40" s="54"/>
      <c r="B40" s="8"/>
      <c r="C40" s="51" t="s">
        <v>4353</v>
      </c>
      <c r="D40" s="52">
        <f>'NUGU Call'!M5</f>
        <v>506</v>
      </c>
      <c r="E40" s="53" t="e">
        <f>F40/(F40+G40+H40)</f>
        <v>#DIV/0!</v>
      </c>
      <c r="F40" s="52">
        <f>'NUGU Call'!P5</f>
        <v>0</v>
      </c>
      <c r="G40" s="52">
        <f>'NUGU Call'!Q5</f>
        <v>0</v>
      </c>
      <c r="H40" s="52">
        <f>'NUGU Call'!R5</f>
        <v>0</v>
      </c>
      <c r="I40" s="52">
        <f>'NUGU Call'!S5</f>
        <v>0</v>
      </c>
      <c r="J40" s="9"/>
      <c r="K40" s="4"/>
      <c r="L40" s="77"/>
      <c r="M40" s="77"/>
      <c r="N40" s="20"/>
      <c r="O40" s="4"/>
      <c r="P40" s="4"/>
      <c r="Q40" s="4"/>
      <c r="R40" s="4"/>
      <c r="S40" s="4"/>
      <c r="T40" s="4"/>
      <c r="U40" s="4"/>
      <c r="V40" s="4"/>
      <c r="W40" s="4"/>
      <c r="X40" s="4"/>
      <c r="Y40" s="4"/>
      <c r="Z40" s="4"/>
    </row>
    <row r="41" spans="1:26" ht="16.5" customHeight="1" thickBot="1">
      <c r="A41" s="54"/>
      <c r="B41" s="8"/>
      <c r="C41" s="416" t="s">
        <v>3570</v>
      </c>
      <c r="D41" s="417">
        <f>'3.2.0 업데이트'!K5</f>
        <v>514</v>
      </c>
      <c r="E41" s="400" t="e">
        <f>F41/(F41+G41+H41)</f>
        <v>#DIV/0!</v>
      </c>
      <c r="F41" s="417">
        <f>'3.2.0 업데이트'!N5</f>
        <v>0</v>
      </c>
      <c r="G41" s="417">
        <f>'3.2.0 업데이트'!O5</f>
        <v>0</v>
      </c>
      <c r="H41" s="417">
        <f>'3.2.0 업데이트'!P5</f>
        <v>0</v>
      </c>
      <c r="I41" s="417">
        <f>'3.2.0 업데이트'!Q5</f>
        <v>0</v>
      </c>
      <c r="J41" s="9"/>
      <c r="K41" s="4"/>
      <c r="L41" s="77"/>
      <c r="M41" s="77"/>
      <c r="N41" s="20"/>
      <c r="O41" s="4"/>
      <c r="P41" s="4"/>
      <c r="Q41" s="4"/>
      <c r="R41" s="4"/>
      <c r="S41" s="4"/>
      <c r="T41" s="4"/>
      <c r="U41" s="4"/>
      <c r="V41" s="4"/>
      <c r="W41" s="4"/>
      <c r="X41" s="4"/>
      <c r="Y41" s="4"/>
      <c r="Z41" s="4"/>
    </row>
    <row r="42" spans="1:26" ht="16.5" hidden="1" customHeight="1">
      <c r="A42" s="54"/>
      <c r="B42" s="8"/>
      <c r="C42" s="413" t="s">
        <v>5192</v>
      </c>
      <c r="D42" s="414"/>
      <c r="E42" s="415"/>
      <c r="F42" s="414"/>
      <c r="G42" s="414"/>
      <c r="H42" s="414"/>
      <c r="I42" s="414"/>
      <c r="J42" s="9"/>
      <c r="K42" s="4"/>
      <c r="L42" s="77"/>
      <c r="M42" s="77"/>
      <c r="N42" s="20"/>
      <c r="O42" s="4"/>
      <c r="P42" s="4"/>
      <c r="Q42" s="4"/>
      <c r="R42" s="4"/>
      <c r="S42" s="4"/>
      <c r="T42" s="4"/>
      <c r="U42" s="4"/>
      <c r="V42" s="4"/>
      <c r="W42" s="4"/>
      <c r="X42" s="4"/>
      <c r="Y42" s="4"/>
      <c r="Z42" s="4"/>
    </row>
    <row r="43" spans="1:26" ht="16.5" hidden="1" customHeight="1" thickBot="1">
      <c r="A43" s="54"/>
      <c r="B43" s="8"/>
      <c r="C43" s="398" t="s">
        <v>5193</v>
      </c>
      <c r="D43" s="399"/>
      <c r="E43" s="400"/>
      <c r="F43" s="399"/>
      <c r="G43" s="399"/>
      <c r="H43" s="399"/>
      <c r="I43" s="399"/>
      <c r="J43" s="9"/>
      <c r="K43" s="4"/>
      <c r="L43" s="77"/>
      <c r="M43" s="77"/>
      <c r="N43" s="20"/>
      <c r="O43" s="4"/>
      <c r="P43" s="4"/>
      <c r="Q43" s="4"/>
      <c r="R43" s="4"/>
      <c r="S43" s="4"/>
      <c r="T43" s="4"/>
      <c r="U43" s="4"/>
      <c r="V43" s="4"/>
      <c r="W43" s="4"/>
      <c r="X43" s="4"/>
      <c r="Y43" s="4"/>
      <c r="Z43" s="4"/>
    </row>
    <row r="44" spans="1:26" ht="16.5" hidden="1" customHeight="1">
      <c r="A44" s="54"/>
      <c r="B44" s="8"/>
      <c r="C44" s="395" t="s">
        <v>3567</v>
      </c>
      <c r="D44" s="396"/>
      <c r="E44" s="397"/>
      <c r="F44" s="396"/>
      <c r="G44" s="396"/>
      <c r="H44" s="396"/>
      <c r="I44" s="396"/>
      <c r="J44" s="9"/>
      <c r="K44" s="4"/>
      <c r="L44" s="77"/>
      <c r="M44" s="77"/>
      <c r="N44" s="20"/>
      <c r="O44" s="4"/>
      <c r="P44" s="4"/>
      <c r="Q44" s="4"/>
      <c r="R44" s="4"/>
      <c r="S44" s="4"/>
      <c r="T44" s="4"/>
      <c r="U44" s="4"/>
      <c r="V44" s="4"/>
      <c r="W44" s="4"/>
      <c r="X44" s="4"/>
      <c r="Y44" s="4"/>
      <c r="Z44" s="4"/>
    </row>
    <row r="45" spans="1:26" ht="16.5" hidden="1" customHeight="1">
      <c r="A45" s="54"/>
      <c r="B45" s="8"/>
      <c r="C45" s="373" t="s">
        <v>3568</v>
      </c>
      <c r="D45" s="374"/>
      <c r="E45" s="375"/>
      <c r="F45" s="374"/>
      <c r="G45" s="374"/>
      <c r="H45" s="374"/>
      <c r="I45" s="374"/>
      <c r="J45" s="9"/>
      <c r="K45" s="4"/>
      <c r="L45" s="77"/>
      <c r="M45" s="77"/>
      <c r="N45" s="20"/>
      <c r="O45" s="4"/>
      <c r="P45" s="4"/>
      <c r="Q45" s="4"/>
      <c r="R45" s="4"/>
      <c r="S45" s="4"/>
      <c r="T45" s="4"/>
      <c r="U45" s="4"/>
      <c r="V45" s="4"/>
      <c r="W45" s="4"/>
      <c r="X45" s="4"/>
      <c r="Y45" s="4"/>
      <c r="Z45" s="4"/>
    </row>
    <row r="46" spans="1:26" ht="16.5" hidden="1" customHeight="1" thickBot="1">
      <c r="A46" s="54"/>
      <c r="B46" s="8"/>
      <c r="C46" s="376" t="s">
        <v>3569</v>
      </c>
      <c r="D46" s="377"/>
      <c r="E46" s="378"/>
      <c r="F46" s="377"/>
      <c r="G46" s="377"/>
      <c r="H46" s="377"/>
      <c r="I46" s="377"/>
      <c r="J46" s="9"/>
      <c r="K46" s="4"/>
      <c r="L46" s="77"/>
      <c r="M46" s="77"/>
      <c r="N46" s="20"/>
      <c r="O46" s="4"/>
      <c r="P46" s="4"/>
      <c r="Q46" s="4"/>
      <c r="R46" s="4"/>
      <c r="S46" s="4"/>
      <c r="T46" s="4"/>
      <c r="U46" s="4"/>
      <c r="V46" s="4"/>
      <c r="W46" s="4"/>
      <c r="X46" s="4"/>
      <c r="Y46" s="4"/>
      <c r="Z46" s="4"/>
    </row>
    <row r="47" spans="1:26" ht="16.899999999999999" customHeight="1" thickTop="1">
      <c r="A47" s="1"/>
      <c r="B47" s="8"/>
      <c r="C47" s="81" t="s">
        <v>19</v>
      </c>
      <c r="D47" s="82">
        <f>SUM(D33:D46)</f>
        <v>2874</v>
      </c>
      <c r="E47" s="83" t="e">
        <f>AVERAGE(E33:E44)</f>
        <v>#DIV/0!</v>
      </c>
      <c r="F47" s="82">
        <f>SUM(F33:F46)</f>
        <v>0</v>
      </c>
      <c r="G47" s="82">
        <f>SUM(G33:G46)</f>
        <v>0</v>
      </c>
      <c r="H47" s="82">
        <f>SUM(H33:H46)</f>
        <v>0</v>
      </c>
      <c r="I47" s="82">
        <f>SUM(I33:I46)</f>
        <v>0</v>
      </c>
      <c r="J47" s="9"/>
      <c r="K47" s="4"/>
      <c r="L47" s="28">
        <f>AVERAGE(L33:L46)</f>
        <v>0</v>
      </c>
      <c r="M47" s="28">
        <f>AVERAGE(M33:M46)</f>
        <v>0</v>
      </c>
      <c r="N47" s="23"/>
      <c r="O47" s="4"/>
      <c r="P47" s="4"/>
      <c r="Q47" s="4"/>
      <c r="R47" s="4"/>
      <c r="S47" s="4"/>
      <c r="T47" s="4"/>
      <c r="U47" s="4"/>
      <c r="V47" s="4"/>
      <c r="W47" s="4"/>
      <c r="X47" s="4"/>
      <c r="Y47" s="4"/>
      <c r="Z47" s="4"/>
    </row>
    <row r="48" spans="1:26" ht="3.75" customHeight="1">
      <c r="A48" s="1"/>
      <c r="B48" s="8"/>
      <c r="C48" s="11"/>
      <c r="D48" s="11"/>
      <c r="E48" s="11"/>
      <c r="F48" s="11"/>
      <c r="G48" s="11"/>
      <c r="H48" s="11"/>
      <c r="I48" s="11"/>
      <c r="J48" s="9"/>
      <c r="K48" s="4"/>
      <c r="L48" s="20"/>
      <c r="M48" s="20"/>
      <c r="N48" s="20"/>
      <c r="O48" s="4"/>
      <c r="P48" s="4"/>
      <c r="Q48" s="4"/>
      <c r="R48" s="4"/>
      <c r="S48" s="4"/>
      <c r="T48" s="4"/>
      <c r="U48" s="4"/>
      <c r="V48" s="4"/>
      <c r="W48" s="4"/>
      <c r="X48" s="4"/>
      <c r="Y48" s="4"/>
      <c r="Z48" s="4"/>
    </row>
    <row r="49" spans="1:26" ht="20.25" customHeight="1">
      <c r="A49" s="1"/>
      <c r="B49" s="8"/>
      <c r="C49" s="12" t="s">
        <v>46</v>
      </c>
      <c r="D49" s="11"/>
      <c r="E49" s="11"/>
      <c r="F49" s="11"/>
      <c r="G49" s="11"/>
      <c r="H49" s="11"/>
      <c r="I49" s="11"/>
      <c r="J49" s="9"/>
      <c r="K49" s="4"/>
      <c r="L49" s="20"/>
      <c r="M49" s="20"/>
      <c r="N49" s="20"/>
      <c r="O49" s="4"/>
      <c r="P49" s="4"/>
      <c r="Q49" s="4"/>
      <c r="R49" s="4"/>
      <c r="S49" s="4"/>
      <c r="T49" s="4"/>
      <c r="U49" s="4"/>
      <c r="V49" s="4"/>
      <c r="W49" s="4"/>
      <c r="X49" s="4"/>
      <c r="Y49" s="4"/>
      <c r="Z49" s="4"/>
    </row>
    <row r="50" spans="1:26" ht="3.75" customHeight="1">
      <c r="A50" s="1"/>
      <c r="B50" s="8"/>
      <c r="C50" s="11"/>
      <c r="D50" s="11"/>
      <c r="E50" s="11"/>
      <c r="F50" s="11"/>
      <c r="G50" s="11"/>
      <c r="H50" s="11"/>
      <c r="I50" s="11"/>
      <c r="J50" s="9"/>
      <c r="K50" s="4"/>
      <c r="L50" s="4"/>
      <c r="M50" s="4"/>
      <c r="N50" s="4"/>
      <c r="O50" s="4"/>
      <c r="P50" s="4"/>
      <c r="Q50" s="4"/>
      <c r="R50" s="4"/>
      <c r="S50" s="4"/>
      <c r="T50" s="4"/>
      <c r="U50" s="4"/>
      <c r="V50" s="4"/>
      <c r="W50" s="4"/>
      <c r="X50" s="4"/>
      <c r="Y50" s="4"/>
      <c r="Z50" s="4"/>
    </row>
    <row r="51" spans="1:26" ht="16.5" customHeight="1">
      <c r="A51" s="1"/>
      <c r="B51" s="8"/>
      <c r="C51" s="80" t="s">
        <v>47</v>
      </c>
      <c r="D51" s="47"/>
      <c r="E51" s="47"/>
      <c r="F51" s="47"/>
      <c r="G51" s="47"/>
      <c r="H51" s="47"/>
      <c r="I51" s="47"/>
      <c r="J51" s="9"/>
      <c r="K51" s="4"/>
      <c r="L51" s="4"/>
      <c r="M51" s="4"/>
      <c r="N51" s="4"/>
      <c r="O51" s="4"/>
      <c r="P51" s="4"/>
      <c r="Q51" s="4"/>
      <c r="R51" s="4"/>
      <c r="S51" s="4"/>
      <c r="T51" s="4"/>
      <c r="U51" s="4"/>
      <c r="V51" s="4"/>
      <c r="W51" s="4"/>
      <c r="X51" s="4"/>
      <c r="Y51" s="4"/>
      <c r="Z51" s="4"/>
    </row>
    <row r="52" spans="1:26" ht="16.5" customHeight="1">
      <c r="A52" s="1"/>
      <c r="B52" s="8"/>
      <c r="C52" s="507" t="s">
        <v>5303</v>
      </c>
      <c r="D52" s="508"/>
      <c r="E52" s="508"/>
      <c r="F52" s="508"/>
      <c r="G52" s="508"/>
      <c r="H52" s="508"/>
      <c r="I52" s="508"/>
      <c r="J52" s="9"/>
      <c r="K52" s="4"/>
      <c r="L52" s="4"/>
      <c r="M52" s="4"/>
      <c r="N52" s="4"/>
      <c r="O52" s="4"/>
      <c r="P52" s="4"/>
      <c r="Q52" s="4"/>
      <c r="R52" s="4"/>
      <c r="S52" s="4"/>
      <c r="T52" s="4"/>
      <c r="U52" s="4"/>
      <c r="V52" s="4"/>
      <c r="W52" s="4"/>
      <c r="X52" s="4"/>
      <c r="Y52" s="4"/>
      <c r="Z52" s="4"/>
    </row>
    <row r="53" spans="1:26" ht="16.5" customHeight="1">
      <c r="A53" s="54"/>
      <c r="B53" s="8"/>
      <c r="C53" s="533" t="s">
        <v>5304</v>
      </c>
      <c r="D53" s="534"/>
      <c r="E53" s="534"/>
      <c r="F53" s="534"/>
      <c r="G53" s="534"/>
      <c r="H53" s="534"/>
      <c r="I53" s="534"/>
      <c r="J53" s="9"/>
      <c r="K53" s="4"/>
      <c r="L53" s="4"/>
      <c r="M53" s="4"/>
      <c r="N53" s="4"/>
      <c r="O53" s="4"/>
      <c r="P53" s="4"/>
      <c r="Q53" s="4"/>
      <c r="R53" s="4"/>
      <c r="S53" s="4"/>
      <c r="T53" s="4"/>
      <c r="U53" s="4"/>
      <c r="V53" s="4"/>
      <c r="W53" s="4"/>
      <c r="X53" s="4"/>
      <c r="Y53" s="4"/>
      <c r="Z53" s="4"/>
    </row>
    <row r="54" spans="1:26" ht="3.75" customHeight="1">
      <c r="A54" s="1"/>
      <c r="B54" s="8"/>
      <c r="C54" s="47"/>
      <c r="D54" s="47"/>
      <c r="E54" s="47"/>
      <c r="F54" s="47"/>
      <c r="G54" s="47"/>
      <c r="H54" s="47"/>
      <c r="I54" s="47"/>
      <c r="J54" s="9"/>
      <c r="K54" s="4"/>
      <c r="L54" s="4"/>
      <c r="M54" s="4"/>
      <c r="N54" s="4"/>
      <c r="O54" s="4"/>
      <c r="P54" s="4"/>
      <c r="Q54" s="4"/>
      <c r="R54" s="4"/>
      <c r="S54" s="4"/>
      <c r="T54" s="4"/>
      <c r="U54" s="4"/>
      <c r="V54" s="4"/>
      <c r="W54" s="4"/>
      <c r="X54" s="4"/>
      <c r="Y54" s="4"/>
      <c r="Z54" s="4"/>
    </row>
    <row r="55" spans="1:26" ht="16.5" customHeight="1">
      <c r="A55" s="1"/>
      <c r="B55" s="8"/>
      <c r="C55" s="363" t="s">
        <v>48</v>
      </c>
      <c r="D55" s="47"/>
      <c r="E55" s="47"/>
      <c r="F55" s="47"/>
      <c r="G55" s="47"/>
      <c r="H55" s="47"/>
      <c r="I55" s="47"/>
      <c r="J55" s="9"/>
      <c r="K55" s="4"/>
      <c r="L55" s="4"/>
      <c r="M55" s="4"/>
      <c r="N55" s="4"/>
      <c r="O55" s="4"/>
      <c r="P55" s="4"/>
      <c r="Q55" s="4"/>
      <c r="R55" s="4"/>
      <c r="S55" s="4"/>
      <c r="T55" s="4"/>
      <c r="U55" s="4"/>
      <c r="V55" s="4"/>
      <c r="W55" s="4"/>
      <c r="X55" s="4"/>
      <c r="Y55" s="4"/>
      <c r="Z55" s="4"/>
    </row>
    <row r="56" spans="1:26" ht="16.5" customHeight="1">
      <c r="A56" s="1"/>
      <c r="B56" s="8"/>
      <c r="C56" s="507" t="s">
        <v>5305</v>
      </c>
      <c r="D56" s="508"/>
      <c r="E56" s="508"/>
      <c r="F56" s="508"/>
      <c r="G56" s="508"/>
      <c r="H56" s="508"/>
      <c r="I56" s="508"/>
      <c r="J56" s="9"/>
      <c r="K56" s="4"/>
      <c r="L56" s="4"/>
      <c r="M56" s="4"/>
      <c r="N56" s="4"/>
      <c r="O56" s="4"/>
      <c r="P56" s="4"/>
      <c r="Q56" s="4"/>
      <c r="R56" s="4"/>
      <c r="S56" s="4"/>
      <c r="T56" s="4"/>
      <c r="U56" s="4"/>
      <c r="V56" s="4"/>
      <c r="W56" s="4"/>
      <c r="X56" s="4"/>
      <c r="Y56" s="4"/>
      <c r="Z56" s="4"/>
    </row>
    <row r="57" spans="1:26" ht="16.5" customHeight="1">
      <c r="A57" s="1"/>
      <c r="B57" s="8"/>
      <c r="C57" s="520" t="s">
        <v>6673</v>
      </c>
      <c r="D57" s="521"/>
      <c r="E57" s="521"/>
      <c r="F57" s="521"/>
      <c r="G57" s="521"/>
      <c r="H57" s="521"/>
      <c r="I57" s="521"/>
      <c r="J57" s="9"/>
      <c r="K57" s="4"/>
      <c r="L57" s="4"/>
      <c r="M57" s="4"/>
      <c r="N57" s="4"/>
      <c r="O57" s="4"/>
      <c r="P57" s="4"/>
      <c r="Q57" s="4"/>
      <c r="R57" s="4"/>
      <c r="S57" s="4"/>
      <c r="T57" s="4"/>
      <c r="U57" s="4"/>
      <c r="V57" s="4"/>
      <c r="W57" s="4"/>
      <c r="X57" s="4"/>
      <c r="Y57" s="4"/>
      <c r="Z57" s="4"/>
    </row>
    <row r="58" spans="1:26" ht="16.5" customHeight="1">
      <c r="A58" s="1"/>
      <c r="B58" s="8"/>
      <c r="C58" s="520" t="s">
        <v>6674</v>
      </c>
      <c r="D58" s="521"/>
      <c r="E58" s="521"/>
      <c r="F58" s="521"/>
      <c r="G58" s="521"/>
      <c r="H58" s="521"/>
      <c r="I58" s="521"/>
      <c r="J58" s="9"/>
      <c r="K58" s="4"/>
      <c r="L58" s="4"/>
      <c r="M58" s="4"/>
      <c r="N58" s="4"/>
      <c r="O58" s="4"/>
      <c r="P58" s="4"/>
      <c r="Q58" s="4"/>
      <c r="R58" s="4"/>
      <c r="S58" s="4"/>
      <c r="T58" s="4"/>
      <c r="U58" s="4"/>
      <c r="V58" s="4"/>
      <c r="W58" s="4"/>
      <c r="X58" s="4"/>
      <c r="Y58" s="4"/>
      <c r="Z58" s="4"/>
    </row>
    <row r="59" spans="1:26" ht="16.5" customHeight="1">
      <c r="A59" s="1"/>
      <c r="B59" s="8"/>
      <c r="C59" s="520" t="s">
        <v>6675</v>
      </c>
      <c r="D59" s="521"/>
      <c r="E59" s="521"/>
      <c r="F59" s="521"/>
      <c r="G59" s="521"/>
      <c r="H59" s="521"/>
      <c r="I59" s="521"/>
      <c r="J59" s="9"/>
      <c r="K59" s="4"/>
      <c r="L59" s="4"/>
      <c r="M59" s="4"/>
      <c r="N59" s="4"/>
      <c r="O59" s="4"/>
      <c r="P59" s="4"/>
      <c r="Q59" s="4"/>
      <c r="R59" s="4"/>
      <c r="S59" s="4"/>
      <c r="T59" s="4"/>
      <c r="U59" s="4"/>
      <c r="V59" s="4"/>
      <c r="W59" s="4"/>
      <c r="X59" s="4"/>
      <c r="Y59" s="4"/>
      <c r="Z59" s="4"/>
    </row>
    <row r="60" spans="1:26" ht="16.5" customHeight="1">
      <c r="A60" s="1"/>
      <c r="B60" s="8"/>
      <c r="C60" s="520" t="s">
        <v>6676</v>
      </c>
      <c r="D60" s="521"/>
      <c r="E60" s="521"/>
      <c r="F60" s="521"/>
      <c r="G60" s="521"/>
      <c r="H60" s="521"/>
      <c r="I60" s="521"/>
      <c r="J60" s="9"/>
      <c r="K60" s="4"/>
      <c r="L60" s="4"/>
      <c r="M60" s="4"/>
      <c r="N60" s="4"/>
      <c r="O60" s="4"/>
      <c r="P60" s="4"/>
      <c r="Q60" s="4"/>
      <c r="R60" s="4"/>
      <c r="S60" s="4"/>
      <c r="T60" s="4"/>
      <c r="U60" s="4"/>
      <c r="V60" s="4"/>
      <c r="W60" s="4"/>
      <c r="X60" s="4"/>
      <c r="Y60" s="4"/>
      <c r="Z60" s="4"/>
    </row>
    <row r="61" spans="1:26" ht="6.75" customHeight="1">
      <c r="A61" s="1"/>
      <c r="B61" s="8"/>
      <c r="C61" s="45"/>
      <c r="D61" s="401"/>
      <c r="E61" s="401"/>
      <c r="F61" s="401"/>
      <c r="G61" s="401"/>
      <c r="H61" s="401"/>
      <c r="I61" s="401"/>
      <c r="J61" s="9"/>
      <c r="K61" s="4"/>
      <c r="L61" s="4"/>
      <c r="M61" s="4"/>
      <c r="N61" s="4"/>
      <c r="O61" s="4"/>
      <c r="P61" s="4"/>
      <c r="Q61" s="4"/>
      <c r="R61" s="4"/>
      <c r="S61" s="4"/>
      <c r="T61" s="4"/>
      <c r="U61" s="4"/>
      <c r="V61" s="4"/>
      <c r="W61" s="4"/>
      <c r="X61" s="4"/>
      <c r="Y61" s="4"/>
      <c r="Z61" s="4"/>
    </row>
    <row r="62" spans="1:26" ht="16.5" customHeight="1">
      <c r="A62" s="1"/>
      <c r="B62" s="8"/>
      <c r="C62" s="402" t="s">
        <v>49</v>
      </c>
      <c r="D62" s="47"/>
      <c r="E62" s="47"/>
      <c r="F62" s="47"/>
      <c r="G62" s="47"/>
      <c r="H62" s="47"/>
      <c r="I62" s="47"/>
      <c r="J62" s="9"/>
      <c r="K62" s="4"/>
      <c r="L62" s="4"/>
      <c r="M62" s="4"/>
      <c r="N62" s="4"/>
      <c r="O62" s="4"/>
      <c r="P62" s="4"/>
      <c r="Q62" s="4"/>
      <c r="R62" s="4"/>
      <c r="S62" s="4"/>
      <c r="T62" s="4"/>
      <c r="U62" s="4"/>
      <c r="V62" s="4"/>
      <c r="W62" s="4"/>
      <c r="X62" s="4"/>
      <c r="Y62" s="4"/>
      <c r="Z62" s="4"/>
    </row>
    <row r="63" spans="1:26" ht="35.450000000000003" customHeight="1">
      <c r="A63" s="54"/>
      <c r="B63" s="8"/>
      <c r="C63" s="522" t="s">
        <v>6669</v>
      </c>
      <c r="D63" s="522"/>
      <c r="E63" s="522"/>
      <c r="F63" s="522"/>
      <c r="G63" s="522"/>
      <c r="H63" s="522"/>
      <c r="I63" s="522"/>
      <c r="J63" s="9"/>
      <c r="K63" s="4"/>
      <c r="L63" s="4"/>
      <c r="M63" s="4"/>
      <c r="N63" s="4"/>
      <c r="O63" s="4"/>
      <c r="P63" s="4"/>
      <c r="Q63" s="4"/>
      <c r="R63" s="4"/>
      <c r="S63" s="4"/>
      <c r="T63" s="4"/>
      <c r="U63" s="4"/>
      <c r="V63" s="4"/>
      <c r="W63" s="4"/>
      <c r="X63" s="4"/>
      <c r="Y63" s="4"/>
      <c r="Z63" s="4"/>
    </row>
    <row r="64" spans="1:26" ht="16.5" hidden="1" customHeight="1">
      <c r="A64" s="36"/>
      <c r="B64" s="8"/>
      <c r="C64" s="515" t="s">
        <v>3204</v>
      </c>
      <c r="D64" s="515"/>
      <c r="E64" s="515"/>
      <c r="F64" s="515"/>
      <c r="G64" s="515"/>
      <c r="H64" s="515"/>
      <c r="I64" s="515"/>
      <c r="J64" s="9"/>
      <c r="K64" s="4"/>
      <c r="L64" s="4"/>
      <c r="M64" s="4"/>
      <c r="N64" s="4"/>
      <c r="O64" s="4"/>
      <c r="P64" s="4"/>
      <c r="Q64" s="4"/>
      <c r="R64" s="4"/>
      <c r="S64" s="4"/>
      <c r="T64" s="4"/>
      <c r="U64" s="4"/>
      <c r="V64" s="4"/>
      <c r="W64" s="4"/>
      <c r="X64" s="4"/>
      <c r="Y64" s="4"/>
      <c r="Z64" s="4"/>
    </row>
    <row r="65" spans="1:26" ht="6" customHeight="1">
      <c r="A65" s="1"/>
      <c r="B65" s="8"/>
      <c r="C65" s="516"/>
      <c r="D65" s="517"/>
      <c r="E65" s="517"/>
      <c r="F65" s="517"/>
      <c r="G65" s="517"/>
      <c r="H65" s="517"/>
      <c r="I65" s="517"/>
      <c r="J65" s="9"/>
      <c r="K65" s="4"/>
      <c r="L65" s="4"/>
      <c r="M65" s="4"/>
      <c r="N65" s="4"/>
      <c r="O65" s="4"/>
      <c r="P65" s="4"/>
      <c r="Q65" s="4"/>
      <c r="R65" s="4"/>
      <c r="S65" s="4"/>
      <c r="T65" s="4"/>
      <c r="U65" s="4"/>
      <c r="V65" s="4"/>
      <c r="W65" s="4"/>
      <c r="X65" s="4"/>
      <c r="Y65" s="4"/>
      <c r="Z65" s="4"/>
    </row>
    <row r="66" spans="1:26" ht="16.5" customHeight="1">
      <c r="A66" s="1"/>
      <c r="B66" s="8"/>
      <c r="C66" s="518" t="s">
        <v>50</v>
      </c>
      <c r="D66" s="517"/>
      <c r="E66" s="517"/>
      <c r="F66" s="517"/>
      <c r="G66" s="517"/>
      <c r="H66" s="517"/>
      <c r="I66" s="517"/>
      <c r="J66" s="9"/>
      <c r="K66" s="4"/>
      <c r="L66" s="4"/>
      <c r="M66" s="4"/>
      <c r="N66" s="4"/>
      <c r="O66" s="4"/>
      <c r="P66" s="4"/>
      <c r="Q66" s="4"/>
      <c r="R66" s="4"/>
      <c r="S66" s="4"/>
      <c r="T66" s="4"/>
      <c r="U66" s="4"/>
      <c r="V66" s="4"/>
      <c r="W66" s="4"/>
      <c r="X66" s="4"/>
      <c r="Y66" s="4"/>
      <c r="Z66" s="4"/>
    </row>
    <row r="67" spans="1:26" ht="16.5" customHeight="1">
      <c r="A67" s="54"/>
      <c r="B67" s="8"/>
      <c r="C67" s="519" t="s">
        <v>6672</v>
      </c>
      <c r="D67" s="519"/>
      <c r="E67" s="519"/>
      <c r="F67" s="519"/>
      <c r="G67" s="519"/>
      <c r="H67" s="519"/>
      <c r="I67" s="519"/>
      <c r="J67" s="9"/>
      <c r="K67" s="4"/>
      <c r="L67" s="4"/>
      <c r="M67" s="4"/>
      <c r="N67" s="4"/>
      <c r="O67" s="4"/>
      <c r="P67" s="4"/>
      <c r="Q67" s="4"/>
      <c r="R67" s="4"/>
      <c r="S67" s="4"/>
      <c r="T67" s="4"/>
      <c r="U67" s="4"/>
      <c r="V67" s="4"/>
      <c r="W67" s="4"/>
      <c r="X67" s="4"/>
      <c r="Y67" s="4"/>
      <c r="Z67" s="4"/>
    </row>
    <row r="68" spans="1:26" ht="16.5" customHeight="1">
      <c r="A68" s="1"/>
      <c r="B68" s="8"/>
      <c r="C68" s="519" t="s">
        <v>6671</v>
      </c>
      <c r="D68" s="519"/>
      <c r="E68" s="519"/>
      <c r="F68" s="519"/>
      <c r="G68" s="519"/>
      <c r="H68" s="519"/>
      <c r="I68" s="519"/>
      <c r="J68" s="9"/>
      <c r="K68" s="4"/>
      <c r="L68" s="4"/>
      <c r="M68" s="4"/>
      <c r="N68" s="4"/>
      <c r="O68" s="4"/>
      <c r="P68" s="4"/>
      <c r="Q68" s="4"/>
      <c r="R68" s="4"/>
      <c r="S68" s="4"/>
      <c r="T68" s="4"/>
      <c r="U68" s="4"/>
      <c r="V68" s="4"/>
      <c r="W68" s="4"/>
      <c r="X68" s="4"/>
      <c r="Y68" s="4"/>
      <c r="Z68" s="4"/>
    </row>
    <row r="69" spans="1:26" ht="6" customHeight="1" thickBot="1">
      <c r="A69" s="1"/>
      <c r="B69" s="29"/>
      <c r="C69" s="30"/>
      <c r="D69" s="30"/>
      <c r="E69" s="30"/>
      <c r="F69" s="30"/>
      <c r="G69" s="30"/>
      <c r="H69" s="30"/>
      <c r="I69" s="30"/>
      <c r="J69" s="31"/>
      <c r="K69" s="4"/>
      <c r="L69" s="4"/>
      <c r="M69" s="4"/>
      <c r="N69" s="4"/>
      <c r="O69" s="4"/>
      <c r="P69" s="4"/>
      <c r="Q69" s="4"/>
      <c r="R69" s="4"/>
      <c r="S69" s="4"/>
      <c r="T69" s="4"/>
      <c r="U69" s="4"/>
      <c r="V69" s="4"/>
      <c r="W69" s="4"/>
      <c r="X69" s="4"/>
      <c r="Y69" s="4"/>
      <c r="Z69" s="4"/>
    </row>
    <row r="70" spans="1:26" ht="16.5" customHeight="1">
      <c r="A70" s="1"/>
      <c r="B70" s="1"/>
      <c r="C70" s="1"/>
      <c r="D70" s="1"/>
      <c r="E70" s="1"/>
      <c r="F70" s="1"/>
      <c r="G70" s="1"/>
      <c r="H70" s="1"/>
      <c r="I70" s="1"/>
      <c r="J70" s="4"/>
      <c r="K70" s="4"/>
      <c r="L70" s="4"/>
      <c r="M70" s="4"/>
      <c r="N70" s="4"/>
      <c r="O70" s="4"/>
      <c r="P70" s="4"/>
      <c r="Q70" s="4"/>
      <c r="R70" s="4"/>
      <c r="S70" s="4"/>
      <c r="T70" s="4"/>
      <c r="U70" s="4"/>
      <c r="V70" s="4"/>
      <c r="W70" s="4"/>
      <c r="X70" s="4"/>
      <c r="Y70" s="4"/>
      <c r="Z70" s="4"/>
    </row>
    <row r="71" spans="1:26" ht="16.5" customHeight="1">
      <c r="A71" s="1"/>
      <c r="B71" s="1"/>
      <c r="C71" s="1"/>
      <c r="D71" s="1"/>
      <c r="E71" s="1"/>
      <c r="F71" s="1"/>
      <c r="G71" s="1"/>
      <c r="H71" s="1"/>
      <c r="I71" s="1"/>
      <c r="J71" s="4"/>
      <c r="K71" s="4"/>
      <c r="L71" s="4"/>
      <c r="M71" s="4"/>
      <c r="N71" s="4"/>
      <c r="O71" s="4"/>
      <c r="P71" s="4"/>
      <c r="Q71" s="4"/>
      <c r="R71" s="4"/>
      <c r="S71" s="4"/>
      <c r="T71" s="4"/>
      <c r="U71" s="4"/>
      <c r="V71" s="4"/>
      <c r="W71" s="4"/>
      <c r="X71" s="4"/>
      <c r="Y71" s="4"/>
      <c r="Z71" s="4"/>
    </row>
    <row r="72" spans="1:26" ht="16.5" customHeight="1">
      <c r="A72" s="1"/>
      <c r="B72" s="1"/>
      <c r="C72" s="1"/>
      <c r="D72" s="1"/>
      <c r="E72" s="1"/>
      <c r="F72" s="1"/>
      <c r="G72" s="1"/>
      <c r="H72" s="1"/>
      <c r="I72" s="1"/>
      <c r="J72" s="4"/>
      <c r="K72" s="4"/>
      <c r="L72" s="4"/>
      <c r="M72" s="4"/>
      <c r="N72" s="4"/>
      <c r="O72" s="4"/>
      <c r="P72" s="4"/>
      <c r="Q72" s="4"/>
      <c r="R72" s="4"/>
      <c r="S72" s="4"/>
      <c r="T72" s="4"/>
      <c r="U72" s="4"/>
      <c r="V72" s="4"/>
      <c r="W72" s="4"/>
      <c r="X72" s="4"/>
      <c r="Y72" s="4"/>
      <c r="Z72" s="4"/>
    </row>
    <row r="73" spans="1:26" ht="16.5" customHeight="1">
      <c r="A73" s="1"/>
      <c r="B73" s="1"/>
      <c r="C73" s="1"/>
      <c r="D73" s="1"/>
      <c r="E73" s="1"/>
      <c r="F73" s="1"/>
      <c r="G73" s="1"/>
      <c r="H73" s="1"/>
      <c r="I73" s="1"/>
      <c r="J73" s="4"/>
      <c r="K73" s="4"/>
      <c r="L73" s="4"/>
      <c r="M73" s="4"/>
      <c r="N73" s="4"/>
      <c r="O73" s="4"/>
      <c r="P73" s="4"/>
      <c r="Q73" s="4"/>
      <c r="R73" s="4"/>
      <c r="S73" s="4"/>
      <c r="T73" s="4"/>
      <c r="U73" s="4"/>
      <c r="V73" s="4"/>
      <c r="W73" s="4"/>
      <c r="X73" s="4"/>
      <c r="Y73" s="4"/>
      <c r="Z73" s="4"/>
    </row>
    <row r="74" spans="1:26" ht="16.5" customHeight="1">
      <c r="A74" s="1"/>
      <c r="B74" s="1"/>
      <c r="C74" s="1"/>
      <c r="D74" s="1"/>
      <c r="E74" s="1"/>
      <c r="F74" s="1"/>
      <c r="G74" s="1"/>
      <c r="H74" s="1"/>
      <c r="I74" s="1"/>
      <c r="J74" s="4"/>
      <c r="K74" s="4"/>
      <c r="L74" s="4"/>
      <c r="M74" s="4"/>
      <c r="N74" s="4"/>
      <c r="O74" s="4"/>
      <c r="P74" s="4"/>
      <c r="Q74" s="4"/>
      <c r="R74" s="4"/>
      <c r="S74" s="4"/>
      <c r="T74" s="4"/>
      <c r="U74" s="4"/>
      <c r="V74" s="4"/>
      <c r="W74" s="4"/>
      <c r="X74" s="4"/>
      <c r="Y74" s="4"/>
      <c r="Z74" s="4"/>
    </row>
    <row r="75" spans="1:26" ht="16.5" customHeight="1">
      <c r="A75" s="1"/>
      <c r="B75" s="1"/>
      <c r="C75" s="1"/>
      <c r="D75" s="1"/>
      <c r="E75" s="1"/>
      <c r="F75" s="1"/>
      <c r="G75" s="1"/>
      <c r="H75" s="1"/>
      <c r="I75" s="1"/>
      <c r="J75" s="4"/>
      <c r="K75" s="4"/>
      <c r="L75" s="4"/>
      <c r="M75" s="4"/>
      <c r="N75" s="4"/>
      <c r="O75" s="4"/>
      <c r="P75" s="4"/>
      <c r="Q75" s="4"/>
      <c r="R75" s="4"/>
      <c r="S75" s="4"/>
      <c r="T75" s="4"/>
      <c r="U75" s="4"/>
      <c r="V75" s="4"/>
      <c r="W75" s="4"/>
      <c r="X75" s="4"/>
      <c r="Y75" s="4"/>
      <c r="Z75" s="4"/>
    </row>
    <row r="76" spans="1:26" ht="16.5" customHeight="1">
      <c r="A76" s="1"/>
      <c r="B76" s="1"/>
      <c r="C76" s="1"/>
      <c r="D76" s="1"/>
      <c r="E76" s="1"/>
      <c r="F76" s="1"/>
      <c r="G76" s="1"/>
      <c r="H76" s="1"/>
      <c r="I76" s="1"/>
      <c r="J76" s="4"/>
      <c r="K76" s="4"/>
      <c r="L76" s="4"/>
      <c r="M76" s="4"/>
      <c r="N76" s="4"/>
      <c r="O76" s="4"/>
      <c r="P76" s="4"/>
      <c r="Q76" s="4"/>
      <c r="R76" s="4"/>
      <c r="S76" s="4"/>
      <c r="T76" s="4"/>
      <c r="U76" s="4"/>
      <c r="V76" s="4"/>
      <c r="W76" s="4"/>
      <c r="X76" s="4"/>
      <c r="Y76" s="4"/>
      <c r="Z76" s="4"/>
    </row>
    <row r="77" spans="1:26" ht="16.5" customHeight="1">
      <c r="A77" s="1"/>
      <c r="B77" s="1"/>
      <c r="C77" s="1"/>
      <c r="D77" s="1"/>
      <c r="E77" s="1"/>
      <c r="F77" s="1"/>
      <c r="G77" s="1"/>
      <c r="H77" s="1"/>
      <c r="I77" s="1"/>
      <c r="J77" s="4"/>
      <c r="K77" s="4"/>
      <c r="L77" s="4"/>
      <c r="M77" s="4"/>
      <c r="N77" s="4"/>
      <c r="O77" s="4"/>
      <c r="P77" s="4"/>
      <c r="Q77" s="4"/>
      <c r="R77" s="4"/>
      <c r="S77" s="4"/>
      <c r="T77" s="4"/>
      <c r="U77" s="4"/>
      <c r="V77" s="4"/>
      <c r="W77" s="4"/>
      <c r="X77" s="4"/>
      <c r="Y77" s="4"/>
      <c r="Z77" s="4"/>
    </row>
    <row r="78" spans="1:26" ht="16.5" customHeight="1">
      <c r="A78" s="1"/>
      <c r="B78" s="1"/>
      <c r="C78" s="1"/>
      <c r="D78" s="1"/>
      <c r="E78" s="1"/>
      <c r="F78" s="1"/>
      <c r="G78" s="1"/>
      <c r="H78" s="1"/>
      <c r="I78" s="1"/>
      <c r="J78" s="4"/>
      <c r="K78" s="4"/>
      <c r="L78" s="4"/>
      <c r="M78" s="4"/>
      <c r="N78" s="4"/>
      <c r="O78" s="4"/>
      <c r="P78" s="4"/>
      <c r="Q78" s="4"/>
      <c r="R78" s="4"/>
      <c r="S78" s="4"/>
      <c r="T78" s="4"/>
      <c r="U78" s="4"/>
      <c r="V78" s="4"/>
      <c r="W78" s="4"/>
      <c r="X78" s="4"/>
      <c r="Y78" s="4"/>
      <c r="Z78" s="4"/>
    </row>
    <row r="79" spans="1:26" ht="16.5" customHeight="1">
      <c r="A79" s="1"/>
      <c r="B79" s="1"/>
      <c r="C79" s="1"/>
      <c r="D79" s="1"/>
      <c r="E79" s="1"/>
      <c r="F79" s="1"/>
      <c r="G79" s="1"/>
      <c r="H79" s="1"/>
      <c r="I79" s="1"/>
      <c r="J79" s="4"/>
      <c r="K79" s="4"/>
      <c r="L79" s="4"/>
      <c r="M79" s="4"/>
      <c r="N79" s="4"/>
      <c r="O79" s="4"/>
      <c r="P79" s="4"/>
      <c r="Q79" s="4"/>
      <c r="R79" s="4"/>
      <c r="S79" s="4"/>
      <c r="T79" s="4"/>
      <c r="U79" s="4"/>
      <c r="V79" s="4"/>
      <c r="W79" s="4"/>
      <c r="X79" s="4"/>
      <c r="Y79" s="4"/>
      <c r="Z79" s="4"/>
    </row>
    <row r="80" spans="1:26" ht="16.5" customHeight="1">
      <c r="A80" s="1"/>
      <c r="B80" s="1"/>
      <c r="C80" s="1"/>
      <c r="D80" s="1"/>
      <c r="E80" s="1"/>
      <c r="F80" s="1"/>
      <c r="G80" s="1"/>
      <c r="H80" s="1"/>
      <c r="I80" s="1"/>
      <c r="J80" s="4"/>
      <c r="K80" s="4"/>
      <c r="L80" s="4"/>
      <c r="M80" s="4"/>
      <c r="N80" s="4"/>
      <c r="O80" s="4"/>
      <c r="P80" s="4"/>
      <c r="Q80" s="4"/>
      <c r="R80" s="4"/>
      <c r="S80" s="4"/>
      <c r="T80" s="4"/>
      <c r="U80" s="4"/>
      <c r="V80" s="4"/>
      <c r="W80" s="4"/>
      <c r="X80" s="4"/>
      <c r="Y80" s="4"/>
      <c r="Z80" s="4"/>
    </row>
    <row r="81" spans="1:26" ht="16.5" customHeight="1">
      <c r="A81" s="1"/>
      <c r="B81" s="1"/>
      <c r="C81" s="1"/>
      <c r="D81" s="1"/>
      <c r="E81" s="1"/>
      <c r="F81" s="1"/>
      <c r="G81" s="1"/>
      <c r="H81" s="1"/>
      <c r="I81" s="1"/>
      <c r="J81" s="4"/>
      <c r="K81" s="4"/>
      <c r="L81" s="4"/>
      <c r="M81" s="4"/>
      <c r="N81" s="4"/>
      <c r="O81" s="4"/>
      <c r="P81" s="4"/>
      <c r="Q81" s="4"/>
      <c r="R81" s="4"/>
      <c r="S81" s="4"/>
      <c r="T81" s="4"/>
      <c r="U81" s="4"/>
      <c r="V81" s="4"/>
      <c r="W81" s="4"/>
      <c r="X81" s="4"/>
      <c r="Y81" s="4"/>
      <c r="Z81" s="4"/>
    </row>
    <row r="82" spans="1:26" ht="16.5" customHeight="1">
      <c r="A82" s="1"/>
      <c r="B82" s="1"/>
      <c r="C82" s="1"/>
      <c r="D82" s="1"/>
      <c r="E82" s="1"/>
      <c r="F82" s="1"/>
      <c r="G82" s="1"/>
      <c r="H82" s="1"/>
      <c r="I82" s="1"/>
      <c r="J82" s="4"/>
      <c r="K82" s="4"/>
      <c r="L82" s="4"/>
      <c r="M82" s="4"/>
      <c r="N82" s="4"/>
      <c r="O82" s="4"/>
      <c r="P82" s="4"/>
      <c r="Q82" s="4"/>
      <c r="R82" s="4"/>
      <c r="S82" s="4"/>
      <c r="T82" s="4"/>
      <c r="U82" s="4"/>
      <c r="V82" s="4"/>
      <c r="W82" s="4"/>
      <c r="X82" s="4"/>
      <c r="Y82" s="4"/>
      <c r="Z82" s="4"/>
    </row>
    <row r="83" spans="1:26" ht="16.5" customHeight="1">
      <c r="A83" s="1"/>
      <c r="B83" s="1"/>
      <c r="C83" s="1"/>
      <c r="D83" s="1"/>
      <c r="E83" s="1"/>
      <c r="F83" s="1"/>
      <c r="G83" s="1"/>
      <c r="H83" s="1"/>
      <c r="I83" s="1"/>
      <c r="J83" s="4"/>
      <c r="K83" s="4"/>
      <c r="L83" s="4"/>
      <c r="M83" s="4"/>
      <c r="N83" s="4"/>
      <c r="O83" s="4"/>
      <c r="P83" s="4"/>
      <c r="Q83" s="4"/>
      <c r="R83" s="4"/>
      <c r="S83" s="4"/>
      <c r="T83" s="4"/>
      <c r="U83" s="4"/>
      <c r="V83" s="4"/>
      <c r="W83" s="4"/>
      <c r="X83" s="4"/>
      <c r="Y83" s="4"/>
      <c r="Z83" s="4"/>
    </row>
    <row r="84" spans="1:26" ht="16.5" customHeight="1">
      <c r="A84" s="1"/>
      <c r="B84" s="1"/>
      <c r="C84" s="1"/>
      <c r="D84" s="1"/>
      <c r="E84" s="1"/>
      <c r="F84" s="1"/>
      <c r="G84" s="1"/>
      <c r="H84" s="1"/>
      <c r="I84" s="1"/>
      <c r="J84" s="4"/>
      <c r="K84" s="4"/>
      <c r="L84" s="4"/>
      <c r="M84" s="4"/>
      <c r="N84" s="4"/>
      <c r="O84" s="4"/>
      <c r="P84" s="4"/>
      <c r="Q84" s="4"/>
      <c r="R84" s="4"/>
      <c r="S84" s="4"/>
      <c r="T84" s="4"/>
      <c r="U84" s="4"/>
      <c r="V84" s="4"/>
      <c r="W84" s="4"/>
      <c r="X84" s="4"/>
      <c r="Y84" s="4"/>
      <c r="Z84" s="4"/>
    </row>
    <row r="85" spans="1:26" ht="16.5" customHeight="1">
      <c r="A85" s="1"/>
      <c r="B85" s="1"/>
      <c r="C85" s="1"/>
      <c r="D85" s="1"/>
      <c r="E85" s="1"/>
      <c r="F85" s="1"/>
      <c r="G85" s="1"/>
      <c r="H85" s="1"/>
      <c r="I85" s="1"/>
      <c r="J85" s="4"/>
      <c r="K85" s="4"/>
      <c r="L85" s="4"/>
      <c r="M85" s="4"/>
      <c r="N85" s="4"/>
      <c r="O85" s="4"/>
      <c r="P85" s="4"/>
      <c r="Q85" s="4"/>
      <c r="R85" s="4"/>
      <c r="S85" s="4"/>
      <c r="T85" s="4"/>
      <c r="U85" s="4"/>
      <c r="V85" s="4"/>
      <c r="W85" s="4"/>
      <c r="X85" s="4"/>
      <c r="Y85" s="4"/>
      <c r="Z85" s="4"/>
    </row>
    <row r="86" spans="1:26" ht="16.5" customHeight="1">
      <c r="A86" s="1"/>
      <c r="B86" s="1"/>
      <c r="C86" s="1"/>
      <c r="D86" s="1"/>
      <c r="E86" s="1"/>
      <c r="F86" s="1"/>
      <c r="G86" s="1"/>
      <c r="H86" s="1"/>
      <c r="I86" s="1"/>
      <c r="J86" s="4"/>
      <c r="K86" s="4"/>
      <c r="L86" s="4"/>
      <c r="M86" s="4"/>
      <c r="N86" s="4"/>
      <c r="O86" s="4"/>
      <c r="P86" s="4"/>
      <c r="Q86" s="4"/>
      <c r="R86" s="4"/>
      <c r="S86" s="4"/>
      <c r="T86" s="4"/>
      <c r="U86" s="4"/>
      <c r="V86" s="4"/>
      <c r="W86" s="4"/>
      <c r="X86" s="4"/>
      <c r="Y86" s="4"/>
      <c r="Z86" s="4"/>
    </row>
    <row r="87" spans="1:26" ht="16.5" customHeight="1">
      <c r="A87" s="1"/>
      <c r="B87" s="1"/>
      <c r="C87" s="1"/>
      <c r="D87" s="1"/>
      <c r="E87" s="1"/>
      <c r="F87" s="1"/>
      <c r="G87" s="1"/>
      <c r="H87" s="1"/>
      <c r="I87" s="1"/>
      <c r="J87" s="4"/>
      <c r="K87" s="4"/>
      <c r="L87" s="4"/>
      <c r="M87" s="4"/>
      <c r="N87" s="4"/>
      <c r="O87" s="4"/>
      <c r="P87" s="4"/>
      <c r="Q87" s="4"/>
      <c r="R87" s="4"/>
      <c r="S87" s="4"/>
      <c r="T87" s="4"/>
      <c r="U87" s="4"/>
      <c r="V87" s="4"/>
      <c r="W87" s="4"/>
      <c r="X87" s="4"/>
      <c r="Y87" s="4"/>
      <c r="Z87" s="4"/>
    </row>
    <row r="88" spans="1:26" ht="16.5" customHeight="1">
      <c r="A88" s="1"/>
      <c r="B88" s="1"/>
      <c r="C88" s="1"/>
      <c r="D88" s="1"/>
      <c r="E88" s="1"/>
      <c r="F88" s="1"/>
      <c r="G88" s="1"/>
      <c r="H88" s="1"/>
      <c r="I88" s="1"/>
      <c r="J88" s="4"/>
      <c r="K88" s="4"/>
      <c r="L88" s="4"/>
      <c r="M88" s="4"/>
      <c r="N88" s="4"/>
      <c r="O88" s="4"/>
      <c r="P88" s="4"/>
      <c r="Q88" s="4"/>
      <c r="R88" s="4"/>
      <c r="S88" s="4"/>
      <c r="T88" s="4"/>
      <c r="U88" s="4"/>
      <c r="V88" s="4"/>
      <c r="W88" s="4"/>
      <c r="X88" s="4"/>
      <c r="Y88" s="4"/>
      <c r="Z88" s="4"/>
    </row>
    <row r="89" spans="1:26" ht="16.5" customHeight="1">
      <c r="A89" s="1"/>
      <c r="B89" s="1"/>
      <c r="C89" s="1"/>
      <c r="D89" s="1"/>
      <c r="E89" s="1"/>
      <c r="F89" s="1"/>
      <c r="G89" s="1"/>
      <c r="H89" s="1"/>
      <c r="I89" s="1"/>
      <c r="J89" s="4"/>
      <c r="K89" s="4"/>
      <c r="L89" s="4"/>
      <c r="M89" s="4"/>
      <c r="N89" s="4"/>
      <c r="O89" s="4"/>
      <c r="P89" s="4"/>
      <c r="Q89" s="4"/>
      <c r="R89" s="4"/>
      <c r="S89" s="4"/>
      <c r="T89" s="4"/>
      <c r="U89" s="4"/>
      <c r="V89" s="4"/>
      <c r="W89" s="4"/>
      <c r="X89" s="4"/>
      <c r="Y89" s="4"/>
      <c r="Z89" s="4"/>
    </row>
    <row r="90" spans="1:26" ht="16.5" customHeight="1">
      <c r="A90" s="1"/>
      <c r="B90" s="1"/>
      <c r="C90" s="1"/>
      <c r="D90" s="1"/>
      <c r="E90" s="1"/>
      <c r="F90" s="1"/>
      <c r="G90" s="1"/>
      <c r="H90" s="1"/>
      <c r="I90" s="1"/>
      <c r="J90" s="4"/>
      <c r="K90" s="4"/>
      <c r="L90" s="4"/>
      <c r="M90" s="4"/>
      <c r="N90" s="4"/>
      <c r="O90" s="4"/>
      <c r="P90" s="4"/>
      <c r="Q90" s="4"/>
      <c r="R90" s="4"/>
      <c r="S90" s="4"/>
      <c r="T90" s="4"/>
      <c r="U90" s="4"/>
      <c r="V90" s="4"/>
      <c r="W90" s="4"/>
      <c r="X90" s="4"/>
      <c r="Y90" s="4"/>
      <c r="Z90" s="4"/>
    </row>
    <row r="91" spans="1:26" ht="16.5" customHeight="1">
      <c r="A91" s="1"/>
      <c r="B91" s="1"/>
      <c r="C91" s="1"/>
      <c r="D91" s="1"/>
      <c r="E91" s="1"/>
      <c r="F91" s="1"/>
      <c r="G91" s="1"/>
      <c r="H91" s="1"/>
      <c r="I91" s="1"/>
      <c r="J91" s="4"/>
      <c r="K91" s="4"/>
      <c r="L91" s="4"/>
      <c r="M91" s="4"/>
      <c r="N91" s="4"/>
      <c r="O91" s="4"/>
      <c r="P91" s="4"/>
      <c r="Q91" s="4"/>
      <c r="R91" s="4"/>
      <c r="S91" s="4"/>
      <c r="T91" s="4"/>
      <c r="U91" s="4"/>
      <c r="V91" s="4"/>
      <c r="W91" s="4"/>
      <c r="X91" s="4"/>
      <c r="Y91" s="4"/>
      <c r="Z91" s="4"/>
    </row>
    <row r="92" spans="1:26" ht="16.5" customHeight="1">
      <c r="A92" s="1"/>
      <c r="B92" s="1"/>
      <c r="C92" s="1"/>
      <c r="D92" s="1"/>
      <c r="E92" s="1"/>
      <c r="F92" s="1"/>
      <c r="G92" s="1"/>
      <c r="H92" s="1"/>
      <c r="I92" s="1"/>
      <c r="J92" s="4"/>
      <c r="K92" s="4"/>
      <c r="L92" s="4"/>
      <c r="M92" s="4"/>
      <c r="N92" s="4"/>
      <c r="O92" s="4"/>
      <c r="P92" s="4"/>
      <c r="Q92" s="4"/>
      <c r="R92" s="4"/>
      <c r="S92" s="4"/>
      <c r="T92" s="4"/>
      <c r="U92" s="4"/>
      <c r="V92" s="4"/>
      <c r="W92" s="4"/>
      <c r="X92" s="4"/>
      <c r="Y92" s="4"/>
      <c r="Z92" s="4"/>
    </row>
    <row r="93" spans="1:26" ht="16.5" customHeight="1">
      <c r="A93" s="1"/>
      <c r="B93" s="1"/>
      <c r="C93" s="1"/>
      <c r="D93" s="1"/>
      <c r="E93" s="1"/>
      <c r="F93" s="1"/>
      <c r="G93" s="1"/>
      <c r="H93" s="1"/>
      <c r="I93" s="1"/>
      <c r="J93" s="4"/>
      <c r="K93" s="4"/>
      <c r="L93" s="4"/>
      <c r="M93" s="4"/>
      <c r="N93" s="4"/>
      <c r="O93" s="4"/>
      <c r="P93" s="4"/>
      <c r="Q93" s="4"/>
      <c r="R93" s="4"/>
      <c r="S93" s="4"/>
      <c r="T93" s="4"/>
      <c r="U93" s="4"/>
      <c r="V93" s="4"/>
      <c r="W93" s="4"/>
      <c r="X93" s="4"/>
      <c r="Y93" s="4"/>
      <c r="Z93" s="4"/>
    </row>
    <row r="94" spans="1:26" ht="16.5" customHeight="1">
      <c r="A94" s="1"/>
      <c r="B94" s="1"/>
      <c r="C94" s="1"/>
      <c r="D94" s="1"/>
      <c r="E94" s="1"/>
      <c r="F94" s="1"/>
      <c r="G94" s="1"/>
      <c r="H94" s="1"/>
      <c r="I94" s="1"/>
      <c r="J94" s="4"/>
      <c r="K94" s="4"/>
      <c r="L94" s="4"/>
      <c r="M94" s="4"/>
      <c r="N94" s="4"/>
      <c r="O94" s="4"/>
      <c r="P94" s="4"/>
      <c r="Q94" s="4"/>
      <c r="R94" s="4"/>
      <c r="S94" s="4"/>
      <c r="T94" s="4"/>
      <c r="U94" s="4"/>
      <c r="V94" s="4"/>
      <c r="W94" s="4"/>
      <c r="X94" s="4"/>
      <c r="Y94" s="4"/>
      <c r="Z94" s="4"/>
    </row>
    <row r="95" spans="1:26" ht="16.5" customHeight="1">
      <c r="A95" s="1"/>
      <c r="B95" s="1"/>
      <c r="C95" s="1"/>
      <c r="D95" s="1"/>
      <c r="E95" s="1"/>
      <c r="F95" s="1"/>
      <c r="G95" s="1"/>
      <c r="H95" s="1"/>
      <c r="I95" s="1"/>
      <c r="J95" s="4"/>
      <c r="K95" s="4"/>
      <c r="L95" s="4"/>
      <c r="M95" s="4"/>
      <c r="N95" s="4"/>
      <c r="O95" s="4"/>
      <c r="P95" s="4"/>
      <c r="Q95" s="4"/>
      <c r="R95" s="4"/>
      <c r="S95" s="4"/>
      <c r="T95" s="4"/>
      <c r="U95" s="4"/>
      <c r="V95" s="4"/>
      <c r="W95" s="4"/>
      <c r="X95" s="4"/>
      <c r="Y95" s="4"/>
      <c r="Z95" s="4"/>
    </row>
    <row r="96" spans="1:26" ht="16.5" customHeight="1">
      <c r="A96" s="1"/>
      <c r="B96" s="1"/>
      <c r="C96" s="1"/>
      <c r="D96" s="1"/>
      <c r="E96" s="1"/>
      <c r="F96" s="1"/>
      <c r="G96" s="1"/>
      <c r="H96" s="1"/>
      <c r="I96" s="1"/>
      <c r="J96" s="4"/>
      <c r="K96" s="4"/>
      <c r="L96" s="4"/>
      <c r="M96" s="4"/>
      <c r="N96" s="4"/>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3">
    <mergeCell ref="C53:I53"/>
    <mergeCell ref="D31:I31"/>
    <mergeCell ref="D11:I11"/>
    <mergeCell ref="D12:I12"/>
    <mergeCell ref="D13:I13"/>
    <mergeCell ref="D17:I17"/>
    <mergeCell ref="D18:I18"/>
    <mergeCell ref="D10:I10"/>
    <mergeCell ref="C2:I2"/>
    <mergeCell ref="C3:I3"/>
    <mergeCell ref="D7:I7"/>
    <mergeCell ref="D8:I8"/>
    <mergeCell ref="D9:I9"/>
    <mergeCell ref="C64:I64"/>
    <mergeCell ref="C65:I65"/>
    <mergeCell ref="C66:I66"/>
    <mergeCell ref="C68:I68"/>
    <mergeCell ref="C57:I57"/>
    <mergeCell ref="C58:I58"/>
    <mergeCell ref="C59:I59"/>
    <mergeCell ref="C60:I60"/>
    <mergeCell ref="C67:I67"/>
    <mergeCell ref="C63:I63"/>
  </mergeCells>
  <phoneticPr fontId="1" type="noConversion"/>
  <pageMargins left="0.7" right="0.7" top="0.75" bottom="0.75" header="0" footer="0"/>
  <pageSetup paperSize="9"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1"/>
  <sheetViews>
    <sheetView showGridLines="0" zoomScaleNormal="100" workbookViewId="0">
      <pane xSplit="7" ySplit="10" topLeftCell="H257" activePane="bottomRight" state="frozen"/>
      <selection activeCell="Y44" sqref="Y44"/>
      <selection pane="topRight" activeCell="Y44" sqref="Y44"/>
      <selection pane="bottomLeft" activeCell="Y44" sqref="Y44"/>
      <selection pane="bottomRight" activeCell="K18" sqref="K18"/>
    </sheetView>
  </sheetViews>
  <sheetFormatPr defaultColWidth="14.42578125" defaultRowHeight="11.25"/>
  <cols>
    <col min="1" max="1" width="1.42578125" style="75" customWidth="1"/>
    <col min="2" max="2" width="10" style="236" customWidth="1"/>
    <col min="3" max="3" width="12.85546875" style="176" customWidth="1"/>
    <col min="4" max="4" width="9.85546875" style="176" customWidth="1"/>
    <col min="5" max="5" width="41.140625" style="176" customWidth="1"/>
    <col min="6" max="6" width="44" style="176" customWidth="1"/>
    <col min="7" max="7" width="12.85546875" style="176" hidden="1" customWidth="1"/>
    <col min="8" max="8" width="31.140625" style="225" customWidth="1"/>
    <col min="9" max="9" width="13.28515625" style="225" customWidth="1"/>
    <col min="10" max="17" width="9" style="75" customWidth="1"/>
    <col min="18" max="19" width="9" style="75" hidden="1" customWidth="1"/>
    <col min="20" max="20" width="15.140625" style="86" customWidth="1"/>
    <col min="21" max="21" width="29"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0" t="s">
        <v>4536</v>
      </c>
      <c r="D2" s="589"/>
      <c r="E2" s="589"/>
      <c r="F2" s="589"/>
      <c r="G2" s="224"/>
      <c r="H2" s="226"/>
      <c r="I2" s="226"/>
      <c r="J2" s="153" t="s">
        <v>64</v>
      </c>
      <c r="K2" s="154" t="s">
        <v>65</v>
      </c>
      <c r="L2" s="155" t="s">
        <v>66</v>
      </c>
      <c r="M2" s="156" t="s">
        <v>33</v>
      </c>
      <c r="N2" s="155" t="s">
        <v>34</v>
      </c>
      <c r="O2" s="157" t="s">
        <v>35</v>
      </c>
      <c r="P2" s="157" t="s">
        <v>36</v>
      </c>
      <c r="Q2" s="156" t="s">
        <v>37</v>
      </c>
      <c r="T2" s="75"/>
      <c r="U2" s="75"/>
    </row>
    <row r="3" spans="1:21">
      <c r="B3" s="224"/>
      <c r="C3" s="589"/>
      <c r="D3" s="589"/>
      <c r="E3" s="589"/>
      <c r="F3" s="589"/>
      <c r="G3" s="224"/>
      <c r="H3" s="226"/>
      <c r="I3" s="226"/>
      <c r="J3" s="93" t="s">
        <v>67</v>
      </c>
      <c r="K3" s="94">
        <f>COUNTA($B$11:$B951)</f>
        <v>260</v>
      </c>
      <c r="L3" s="95">
        <f>(N3+O3+P3)/(K3)</f>
        <v>0</v>
      </c>
      <c r="M3" s="96" t="e">
        <f>N3/(N3+O3+P3)</f>
        <v>#DIV/0!</v>
      </c>
      <c r="N3" s="97">
        <f>COUNTIF($J$11:$J$270, "P")</f>
        <v>0</v>
      </c>
      <c r="O3" s="97">
        <f>COUNTIF($J$11:$J$270, "F")</f>
        <v>0</v>
      </c>
      <c r="P3" s="97">
        <f>COUNTIF($J$11:$J$270, "NT")</f>
        <v>0</v>
      </c>
      <c r="Q3" s="94">
        <f>COUNTIF($J$11:$J$270, "NA")</f>
        <v>0</v>
      </c>
      <c r="T3" s="75"/>
      <c r="U3" s="75"/>
    </row>
    <row r="4" spans="1:21">
      <c r="B4" s="224"/>
      <c r="C4" s="596" t="s">
        <v>5182</v>
      </c>
      <c r="D4" s="597"/>
      <c r="E4" s="597"/>
      <c r="F4" s="597"/>
      <c r="G4" s="224"/>
      <c r="H4" s="226"/>
      <c r="I4" s="226"/>
      <c r="J4" s="98" t="s">
        <v>69</v>
      </c>
      <c r="K4" s="99">
        <f>COUNTA($B$11:$B951)</f>
        <v>260</v>
      </c>
      <c r="L4" s="100">
        <f>(N4+O4+P4)/(K4)</f>
        <v>0</v>
      </c>
      <c r="M4" s="101" t="e">
        <f>N4/(N4+O4+P4)</f>
        <v>#DIV/0!</v>
      </c>
      <c r="N4" s="97">
        <f>COUNTIF($K$11:$K$270, "P")</f>
        <v>0</v>
      </c>
      <c r="O4" s="97">
        <f>COUNTIF($K$11:$K$270, "F")</f>
        <v>0</v>
      </c>
      <c r="P4" s="97">
        <f>COUNTIF($K$11:$K$270, "NT")</f>
        <v>0</v>
      </c>
      <c r="Q4" s="94">
        <f>COUNTIF($K$11:$K$270, "NA")</f>
        <v>0</v>
      </c>
      <c r="T4" s="75"/>
      <c r="U4" s="75"/>
    </row>
    <row r="5" spans="1:21">
      <c r="B5" s="224"/>
      <c r="C5" s="597"/>
      <c r="D5" s="597"/>
      <c r="E5" s="597"/>
      <c r="F5" s="597"/>
      <c r="G5" s="224"/>
      <c r="H5" s="226"/>
      <c r="I5" s="226"/>
      <c r="J5" s="102" t="s">
        <v>70</v>
      </c>
      <c r="K5" s="103">
        <f>SUM(K3+K4)</f>
        <v>520</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44" t="s">
        <v>1909</v>
      </c>
      <c r="C8" s="556" t="s">
        <v>1734</v>
      </c>
      <c r="D8" s="590"/>
      <c r="E8" s="590"/>
      <c r="F8" s="552" t="s">
        <v>77</v>
      </c>
      <c r="G8" s="557" t="s">
        <v>78</v>
      </c>
      <c r="H8" s="546" t="s">
        <v>2414</v>
      </c>
      <c r="I8" s="548" t="s">
        <v>80</v>
      </c>
      <c r="J8" s="109" t="s">
        <v>67</v>
      </c>
      <c r="K8" s="110" t="s">
        <v>69</v>
      </c>
      <c r="L8" s="109" t="s">
        <v>3292</v>
      </c>
      <c r="M8" s="111" t="s">
        <v>3293</v>
      </c>
      <c r="N8" s="111" t="s">
        <v>3292</v>
      </c>
      <c r="O8" s="112" t="s">
        <v>2415</v>
      </c>
      <c r="P8" s="113" t="s">
        <v>3294</v>
      </c>
      <c r="Q8" s="114" t="s">
        <v>3294</v>
      </c>
      <c r="R8" s="114" t="s">
        <v>81</v>
      </c>
      <c r="S8" s="110" t="s">
        <v>81</v>
      </c>
      <c r="T8" s="592" t="s">
        <v>82</v>
      </c>
      <c r="U8" s="594" t="s">
        <v>10</v>
      </c>
    </row>
    <row r="9" spans="1:21">
      <c r="A9" s="63"/>
      <c r="B9" s="545"/>
      <c r="C9" s="227" t="s">
        <v>1738</v>
      </c>
      <c r="D9" s="228" t="s">
        <v>1739</v>
      </c>
      <c r="E9" s="228" t="s">
        <v>1740</v>
      </c>
      <c r="F9" s="591"/>
      <c r="G9" s="588"/>
      <c r="H9" s="559"/>
      <c r="I9" s="563"/>
      <c r="J9" s="115" t="s">
        <v>83</v>
      </c>
      <c r="K9" s="116" t="s">
        <v>83</v>
      </c>
      <c r="L9" s="117"/>
      <c r="M9" s="118"/>
      <c r="N9" s="118"/>
      <c r="O9" s="119"/>
      <c r="P9" s="120"/>
      <c r="Q9" s="121"/>
      <c r="R9" s="121"/>
      <c r="S9" s="116"/>
      <c r="T9" s="593"/>
      <c r="U9" s="595"/>
    </row>
    <row r="10" spans="1:21">
      <c r="A10" s="63"/>
      <c r="B10" s="64"/>
      <c r="C10" s="65"/>
      <c r="D10" s="66"/>
      <c r="E10" s="66"/>
      <c r="F10" s="66"/>
      <c r="G10" s="78"/>
      <c r="H10" s="68"/>
      <c r="I10" s="69"/>
      <c r="J10" s="70"/>
      <c r="K10" s="72"/>
      <c r="L10" s="70"/>
      <c r="M10" s="71"/>
      <c r="N10" s="71"/>
      <c r="O10" s="72"/>
      <c r="P10" s="70"/>
      <c r="Q10" s="71"/>
      <c r="R10" s="71"/>
      <c r="S10" s="72"/>
      <c r="T10" s="73"/>
      <c r="U10" s="74"/>
    </row>
    <row r="11" spans="1:21" ht="56.25">
      <c r="A11" s="63"/>
      <c r="B11" s="64" t="s">
        <v>6438</v>
      </c>
      <c r="C11" s="229" t="s">
        <v>4780</v>
      </c>
      <c r="D11" s="66" t="s">
        <v>4781</v>
      </c>
      <c r="E11" s="412" t="s">
        <v>6439</v>
      </c>
      <c r="F11" s="412" t="s">
        <v>4782</v>
      </c>
      <c r="G11" s="78"/>
      <c r="H11" s="68"/>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70"/>
      <c r="M11" s="71"/>
      <c r="N11" s="71"/>
      <c r="O11" s="72"/>
      <c r="P11" s="70"/>
      <c r="Q11" s="71"/>
      <c r="R11" s="71"/>
      <c r="S11" s="72"/>
      <c r="T11" s="73"/>
      <c r="U11" s="74"/>
    </row>
    <row r="12" spans="1:21" ht="22.5">
      <c r="A12" s="63"/>
      <c r="B12" s="64" t="s">
        <v>4537</v>
      </c>
      <c r="C12" s="229"/>
      <c r="D12" s="412"/>
      <c r="E12" s="359" t="s">
        <v>4783</v>
      </c>
      <c r="F12" s="412" t="s">
        <v>4784</v>
      </c>
      <c r="G12" s="78"/>
      <c r="H12" s="68"/>
      <c r="I12" s="69"/>
      <c r="J12" s="127" t="str">
        <f>IF(COUNTBLANK(L12:N12)=3," ",IF(COUNTIF(L12:N12,"F"),"F",IF(COUNTIF(L12:N12,"P"),"P",IF(COUNTIF(L12:N12,"NA"),"NA",IF(COUNTIF(L12:N12,"NT"),"NT")))))</f>
        <v xml:space="preserve"> </v>
      </c>
      <c r="K12" s="128" t="str">
        <f>IF(COUNTBLANK(P12:R12)=3," ",IF(COUNTIF(P12:R12,"F"),"F",IF(COUNTIF(P12:R12,"P"),"P",IF(COUNTIF(P12:R12,"NA"),"NA",IF(COUNTIF(P12:R12,"NT"),"NT")))))</f>
        <v xml:space="preserve"> </v>
      </c>
      <c r="L12" s="70"/>
      <c r="M12" s="71"/>
      <c r="N12" s="71"/>
      <c r="O12" s="72"/>
      <c r="P12" s="70"/>
      <c r="Q12" s="71"/>
      <c r="R12" s="71"/>
      <c r="S12" s="72"/>
      <c r="T12" s="73"/>
      <c r="U12" s="74"/>
    </row>
    <row r="13" spans="1:21" ht="22.5">
      <c r="A13" s="63"/>
      <c r="B13" s="64" t="s">
        <v>4538</v>
      </c>
      <c r="C13" s="229"/>
      <c r="D13" s="412"/>
      <c r="E13" s="359" t="s">
        <v>4783</v>
      </c>
      <c r="F13" s="412" t="s">
        <v>4785</v>
      </c>
      <c r="G13" s="78"/>
      <c r="H13" s="68"/>
      <c r="I13" s="69"/>
      <c r="J13" s="127" t="str">
        <f t="shared" ref="J13:J76" si="0">IF(COUNTBLANK(L13:N13)=3," ",IF(COUNTIF(L13:N13,"F"),"F",IF(COUNTIF(L13:N13,"P"),"P",IF(COUNTIF(L13:N13,"NA"),"NA",IF(COUNTIF(L13:N13,"NT"),"NT")))))</f>
        <v xml:space="preserve"> </v>
      </c>
      <c r="K13" s="128" t="str">
        <f t="shared" ref="K13:K76" si="1">IF(COUNTBLANK(P13:R13)=3," ",IF(COUNTIF(P13:R13,"F"),"F",IF(COUNTIF(P13:R13,"P"),"P",IF(COUNTIF(P13:R13,"NA"),"NA",IF(COUNTIF(P13:R13,"NT"),"NT")))))</f>
        <v xml:space="preserve"> </v>
      </c>
      <c r="L13" s="70"/>
      <c r="M13" s="71"/>
      <c r="N13" s="71"/>
      <c r="O13" s="72"/>
      <c r="P13" s="70"/>
      <c r="Q13" s="71"/>
      <c r="R13" s="71"/>
      <c r="S13" s="72"/>
      <c r="T13" s="73"/>
      <c r="U13" s="74"/>
    </row>
    <row r="14" spans="1:21" ht="33.75">
      <c r="A14" s="63"/>
      <c r="B14" s="64" t="s">
        <v>4539</v>
      </c>
      <c r="C14" s="229"/>
      <c r="D14" s="412"/>
      <c r="E14" s="359" t="s">
        <v>6440</v>
      </c>
      <c r="F14" s="412" t="s">
        <v>4786</v>
      </c>
      <c r="G14" s="78"/>
      <c r="H14" s="68"/>
      <c r="I14" s="69"/>
      <c r="J14" s="127" t="str">
        <f t="shared" si="0"/>
        <v xml:space="preserve"> </v>
      </c>
      <c r="K14" s="128" t="str">
        <f t="shared" si="1"/>
        <v xml:space="preserve"> </v>
      </c>
      <c r="L14" s="70"/>
      <c r="M14" s="71"/>
      <c r="N14" s="71"/>
      <c r="O14" s="72"/>
      <c r="P14" s="70"/>
      <c r="Q14" s="71"/>
      <c r="R14" s="71"/>
      <c r="S14" s="72"/>
      <c r="T14" s="73"/>
      <c r="U14" s="74"/>
    </row>
    <row r="15" spans="1:21" ht="22.5">
      <c r="A15" s="63"/>
      <c r="B15" s="64" t="s">
        <v>4540</v>
      </c>
      <c r="C15" s="229"/>
      <c r="D15" s="412"/>
      <c r="E15" s="359" t="s">
        <v>4783</v>
      </c>
      <c r="F15" s="412" t="s">
        <v>4787</v>
      </c>
      <c r="G15" s="78"/>
      <c r="H15" s="68"/>
      <c r="I15" s="69"/>
      <c r="J15" s="127" t="str">
        <f t="shared" si="0"/>
        <v xml:space="preserve"> </v>
      </c>
      <c r="K15" s="128" t="str">
        <f t="shared" si="1"/>
        <v xml:space="preserve"> </v>
      </c>
      <c r="L15" s="70"/>
      <c r="M15" s="71"/>
      <c r="N15" s="71"/>
      <c r="O15" s="72"/>
      <c r="P15" s="70"/>
      <c r="Q15" s="71"/>
      <c r="R15" s="71"/>
      <c r="S15" s="72"/>
      <c r="T15" s="73"/>
      <c r="U15" s="74"/>
    </row>
    <row r="16" spans="1:21" ht="22.5">
      <c r="A16" s="63"/>
      <c r="B16" s="64" t="s">
        <v>4541</v>
      </c>
      <c r="C16" s="229"/>
      <c r="D16" s="412"/>
      <c r="E16" s="359" t="s">
        <v>4783</v>
      </c>
      <c r="F16" s="412" t="s">
        <v>4788</v>
      </c>
      <c r="G16" s="78"/>
      <c r="H16" s="68"/>
      <c r="I16" s="69"/>
      <c r="J16" s="127" t="str">
        <f t="shared" si="0"/>
        <v xml:space="preserve"> </v>
      </c>
      <c r="K16" s="128" t="str">
        <f t="shared" si="1"/>
        <v xml:space="preserve"> </v>
      </c>
      <c r="L16" s="70"/>
      <c r="M16" s="71"/>
      <c r="N16" s="71"/>
      <c r="O16" s="72"/>
      <c r="P16" s="70"/>
      <c r="Q16" s="71"/>
      <c r="R16" s="71"/>
      <c r="S16" s="72"/>
      <c r="T16" s="73"/>
      <c r="U16" s="74"/>
    </row>
    <row r="17" spans="1:21" ht="22.5">
      <c r="A17" s="63"/>
      <c r="B17" s="64" t="s">
        <v>4542</v>
      </c>
      <c r="C17" s="229"/>
      <c r="D17" s="412"/>
      <c r="E17" s="359" t="s">
        <v>4783</v>
      </c>
      <c r="F17" s="412" t="s">
        <v>4789</v>
      </c>
      <c r="G17" s="78"/>
      <c r="H17" s="68"/>
      <c r="I17" s="69"/>
      <c r="J17" s="127" t="str">
        <f t="shared" si="0"/>
        <v xml:space="preserve"> </v>
      </c>
      <c r="K17" s="128" t="str">
        <f t="shared" si="1"/>
        <v xml:space="preserve"> </v>
      </c>
      <c r="L17" s="70"/>
      <c r="M17" s="71"/>
      <c r="N17" s="71"/>
      <c r="O17" s="72"/>
      <c r="P17" s="70"/>
      <c r="Q17" s="71"/>
      <c r="R17" s="71"/>
      <c r="S17" s="72"/>
      <c r="T17" s="73"/>
      <c r="U17" s="74"/>
    </row>
    <row r="18" spans="1:21" ht="45">
      <c r="A18" s="63"/>
      <c r="B18" s="64" t="s">
        <v>4543</v>
      </c>
      <c r="C18" s="229"/>
      <c r="D18" s="412"/>
      <c r="E18" s="359" t="s">
        <v>6441</v>
      </c>
      <c r="F18" s="412" t="s">
        <v>4790</v>
      </c>
      <c r="G18" s="78"/>
      <c r="H18" s="68" t="s">
        <v>6442</v>
      </c>
      <c r="I18" s="69"/>
      <c r="J18" s="127" t="str">
        <f t="shared" si="0"/>
        <v xml:space="preserve"> </v>
      </c>
      <c r="K18" s="128" t="str">
        <f t="shared" si="1"/>
        <v xml:space="preserve"> </v>
      </c>
      <c r="L18" s="70"/>
      <c r="M18" s="71"/>
      <c r="N18" s="71"/>
      <c r="O18" s="72"/>
      <c r="P18" s="70"/>
      <c r="Q18" s="71"/>
      <c r="R18" s="71"/>
      <c r="S18" s="72"/>
      <c r="T18" s="73"/>
      <c r="U18" s="74"/>
    </row>
    <row r="19" spans="1:21" ht="22.5">
      <c r="A19" s="63"/>
      <c r="B19" s="64" t="s">
        <v>4544</v>
      </c>
      <c r="C19" s="229"/>
      <c r="D19" s="412"/>
      <c r="E19" s="359" t="s">
        <v>4783</v>
      </c>
      <c r="F19" s="412" t="s">
        <v>4791</v>
      </c>
      <c r="G19" s="78"/>
      <c r="H19" s="68"/>
      <c r="I19" s="69"/>
      <c r="J19" s="127" t="str">
        <f t="shared" si="0"/>
        <v xml:space="preserve"> </v>
      </c>
      <c r="K19" s="128" t="str">
        <f t="shared" si="1"/>
        <v xml:space="preserve"> </v>
      </c>
      <c r="L19" s="70"/>
      <c r="M19" s="71"/>
      <c r="N19" s="71"/>
      <c r="O19" s="72"/>
      <c r="P19" s="70"/>
      <c r="Q19" s="71"/>
      <c r="R19" s="71"/>
      <c r="S19" s="72"/>
      <c r="T19" s="73"/>
      <c r="U19" s="74"/>
    </row>
    <row r="20" spans="1:21">
      <c r="A20" s="63"/>
      <c r="B20" s="64" t="s">
        <v>4545</v>
      </c>
      <c r="C20" s="229"/>
      <c r="D20" s="412"/>
      <c r="E20" s="359" t="s">
        <v>4783</v>
      </c>
      <c r="F20" s="412" t="s">
        <v>4792</v>
      </c>
      <c r="G20" s="78"/>
      <c r="H20" s="68"/>
      <c r="I20" s="69"/>
      <c r="J20" s="127" t="str">
        <f t="shared" si="0"/>
        <v xml:space="preserve"> </v>
      </c>
      <c r="K20" s="128" t="str">
        <f t="shared" si="1"/>
        <v xml:space="preserve"> </v>
      </c>
      <c r="L20" s="70"/>
      <c r="M20" s="71"/>
      <c r="N20" s="71"/>
      <c r="O20" s="72"/>
      <c r="P20" s="70"/>
      <c r="Q20" s="71"/>
      <c r="R20" s="71"/>
      <c r="S20" s="72"/>
      <c r="T20" s="73"/>
      <c r="U20" s="74"/>
    </row>
    <row r="21" spans="1:21">
      <c r="A21" s="63"/>
      <c r="B21" s="64" t="s">
        <v>4546</v>
      </c>
      <c r="C21" s="229"/>
      <c r="D21" s="412"/>
      <c r="E21" s="359" t="s">
        <v>4783</v>
      </c>
      <c r="F21" s="412" t="s">
        <v>4793</v>
      </c>
      <c r="G21" s="78"/>
      <c r="H21" s="68"/>
      <c r="I21" s="69"/>
      <c r="J21" s="127" t="str">
        <f t="shared" si="0"/>
        <v xml:space="preserve"> </v>
      </c>
      <c r="K21" s="128" t="str">
        <f t="shared" si="1"/>
        <v xml:space="preserve"> </v>
      </c>
      <c r="L21" s="70"/>
      <c r="M21" s="71"/>
      <c r="N21" s="71"/>
      <c r="O21" s="72"/>
      <c r="P21" s="70"/>
      <c r="Q21" s="71"/>
      <c r="R21" s="71"/>
      <c r="S21" s="72"/>
      <c r="T21" s="73"/>
      <c r="U21" s="74"/>
    </row>
    <row r="22" spans="1:21" ht="33.75">
      <c r="A22" s="63"/>
      <c r="B22" s="64" t="s">
        <v>4547</v>
      </c>
      <c r="C22" s="229"/>
      <c r="D22" s="412"/>
      <c r="E22" s="359" t="s">
        <v>6443</v>
      </c>
      <c r="F22" s="412" t="s">
        <v>4794</v>
      </c>
      <c r="G22" s="78"/>
      <c r="H22" s="68"/>
      <c r="I22" s="69"/>
      <c r="J22" s="127" t="str">
        <f t="shared" si="0"/>
        <v xml:space="preserve"> </v>
      </c>
      <c r="K22" s="128" t="str">
        <f t="shared" si="1"/>
        <v xml:space="preserve"> </v>
      </c>
      <c r="L22" s="70"/>
      <c r="M22" s="71"/>
      <c r="N22" s="71"/>
      <c r="O22" s="72"/>
      <c r="P22" s="70"/>
      <c r="Q22" s="71"/>
      <c r="R22" s="71"/>
      <c r="S22" s="72"/>
      <c r="T22" s="73"/>
      <c r="U22" s="74"/>
    </row>
    <row r="23" spans="1:21" ht="45">
      <c r="A23" s="63"/>
      <c r="B23" s="64" t="s">
        <v>4548</v>
      </c>
      <c r="C23" s="229"/>
      <c r="D23" s="412"/>
      <c r="E23" s="359" t="s">
        <v>6444</v>
      </c>
      <c r="F23" s="412" t="s">
        <v>4795</v>
      </c>
      <c r="G23" s="78"/>
      <c r="H23" s="68"/>
      <c r="I23" s="69"/>
      <c r="J23" s="127" t="str">
        <f t="shared" si="0"/>
        <v xml:space="preserve"> </v>
      </c>
      <c r="K23" s="128" t="str">
        <f t="shared" si="1"/>
        <v xml:space="preserve"> </v>
      </c>
      <c r="L23" s="70"/>
      <c r="M23" s="71"/>
      <c r="N23" s="71"/>
      <c r="O23" s="72"/>
      <c r="P23" s="70"/>
      <c r="Q23" s="71"/>
      <c r="R23" s="71"/>
      <c r="S23" s="72"/>
      <c r="T23" s="73"/>
      <c r="U23" s="74"/>
    </row>
    <row r="24" spans="1:21" ht="22.5">
      <c r="A24" s="63"/>
      <c r="B24" s="64" t="s">
        <v>4549</v>
      </c>
      <c r="C24" s="229"/>
      <c r="D24" s="412"/>
      <c r="E24" s="359" t="s">
        <v>4783</v>
      </c>
      <c r="F24" s="412" t="s">
        <v>4796</v>
      </c>
      <c r="G24" s="78"/>
      <c r="H24" s="68"/>
      <c r="I24" s="69"/>
      <c r="J24" s="127" t="str">
        <f t="shared" si="0"/>
        <v xml:space="preserve"> </v>
      </c>
      <c r="K24" s="128" t="str">
        <f t="shared" si="1"/>
        <v xml:space="preserve"> </v>
      </c>
      <c r="L24" s="70"/>
      <c r="M24" s="71"/>
      <c r="N24" s="71"/>
      <c r="O24" s="72"/>
      <c r="P24" s="70"/>
      <c r="Q24" s="71"/>
      <c r="R24" s="71"/>
      <c r="S24" s="72"/>
      <c r="T24" s="73"/>
      <c r="U24" s="74"/>
    </row>
    <row r="25" spans="1:21" ht="33.75">
      <c r="A25" s="63"/>
      <c r="B25" s="64" t="s">
        <v>4550</v>
      </c>
      <c r="C25" s="229"/>
      <c r="D25" s="412"/>
      <c r="E25" s="359" t="s">
        <v>6445</v>
      </c>
      <c r="F25" s="412" t="s">
        <v>4797</v>
      </c>
      <c r="G25" s="78"/>
      <c r="H25" s="68"/>
      <c r="I25" s="69"/>
      <c r="J25" s="127" t="str">
        <f t="shared" si="0"/>
        <v xml:space="preserve"> </v>
      </c>
      <c r="K25" s="128" t="str">
        <f t="shared" si="1"/>
        <v xml:space="preserve"> </v>
      </c>
      <c r="L25" s="70"/>
      <c r="M25" s="71"/>
      <c r="N25" s="71"/>
      <c r="O25" s="72"/>
      <c r="P25" s="70"/>
      <c r="Q25" s="71"/>
      <c r="R25" s="71"/>
      <c r="S25" s="72"/>
      <c r="T25" s="73"/>
      <c r="U25" s="74"/>
    </row>
    <row r="26" spans="1:21" ht="33.75">
      <c r="A26" s="63"/>
      <c r="B26" s="64" t="s">
        <v>4551</v>
      </c>
      <c r="C26" s="229"/>
      <c r="D26" s="412"/>
      <c r="E26" s="359" t="s">
        <v>6446</v>
      </c>
      <c r="F26" s="412" t="s">
        <v>4798</v>
      </c>
      <c r="G26" s="78"/>
      <c r="H26" s="68"/>
      <c r="I26" s="69"/>
      <c r="J26" s="127" t="str">
        <f t="shared" si="0"/>
        <v xml:space="preserve"> </v>
      </c>
      <c r="K26" s="128" t="str">
        <f t="shared" si="1"/>
        <v xml:space="preserve"> </v>
      </c>
      <c r="L26" s="70"/>
      <c r="M26" s="71"/>
      <c r="N26" s="71"/>
      <c r="O26" s="72"/>
      <c r="P26" s="70"/>
      <c r="Q26" s="71"/>
      <c r="R26" s="71"/>
      <c r="S26" s="72"/>
      <c r="T26" s="73"/>
      <c r="U26" s="74"/>
    </row>
    <row r="27" spans="1:21" ht="22.5">
      <c r="A27" s="63"/>
      <c r="B27" s="64" t="s">
        <v>4552</v>
      </c>
      <c r="C27" s="229"/>
      <c r="D27" s="412"/>
      <c r="E27" s="359" t="s">
        <v>4783</v>
      </c>
      <c r="F27" s="412" t="s">
        <v>4799</v>
      </c>
      <c r="G27" s="78"/>
      <c r="H27" s="68"/>
      <c r="I27" s="69"/>
      <c r="J27" s="127" t="str">
        <f t="shared" si="0"/>
        <v xml:space="preserve"> </v>
      </c>
      <c r="K27" s="128" t="str">
        <f t="shared" si="1"/>
        <v xml:space="preserve"> </v>
      </c>
      <c r="L27" s="70"/>
      <c r="M27" s="71"/>
      <c r="N27" s="71"/>
      <c r="O27" s="72"/>
      <c r="P27" s="70"/>
      <c r="Q27" s="71"/>
      <c r="R27" s="71"/>
      <c r="S27" s="72"/>
      <c r="T27" s="73"/>
      <c r="U27" s="74"/>
    </row>
    <row r="28" spans="1:21" ht="33.75">
      <c r="A28" s="63"/>
      <c r="B28" s="64" t="s">
        <v>4553</v>
      </c>
      <c r="C28" s="229"/>
      <c r="D28" s="412"/>
      <c r="E28" s="359" t="s">
        <v>4783</v>
      </c>
      <c r="F28" s="412" t="s">
        <v>4800</v>
      </c>
      <c r="G28" s="78"/>
      <c r="H28" s="68"/>
      <c r="I28" s="69"/>
      <c r="J28" s="127" t="str">
        <f t="shared" si="0"/>
        <v xml:space="preserve"> </v>
      </c>
      <c r="K28" s="128" t="str">
        <f t="shared" si="1"/>
        <v xml:space="preserve"> </v>
      </c>
      <c r="L28" s="70"/>
      <c r="M28" s="71"/>
      <c r="N28" s="71"/>
      <c r="O28" s="72"/>
      <c r="P28" s="70"/>
      <c r="Q28" s="71"/>
      <c r="R28" s="71"/>
      <c r="S28" s="72"/>
      <c r="T28" s="73"/>
      <c r="U28" s="74"/>
    </row>
    <row r="29" spans="1:21" ht="45">
      <c r="A29" s="63"/>
      <c r="B29" s="64" t="s">
        <v>6623</v>
      </c>
      <c r="C29" s="229"/>
      <c r="D29" s="412"/>
      <c r="E29" s="412" t="s">
        <v>6447</v>
      </c>
      <c r="F29" s="412" t="s">
        <v>4801</v>
      </c>
      <c r="G29" s="78"/>
      <c r="H29" s="384"/>
      <c r="I29" s="385"/>
      <c r="J29" s="127" t="str">
        <f t="shared" si="0"/>
        <v xml:space="preserve"> </v>
      </c>
      <c r="K29" s="128" t="str">
        <f t="shared" si="1"/>
        <v xml:space="preserve"> </v>
      </c>
      <c r="L29" s="70"/>
      <c r="M29" s="71"/>
      <c r="N29" s="71"/>
      <c r="O29" s="72"/>
      <c r="P29" s="70"/>
      <c r="Q29" s="71"/>
      <c r="R29" s="71"/>
      <c r="S29" s="72"/>
      <c r="T29" s="73"/>
      <c r="U29" s="74"/>
    </row>
    <row r="30" spans="1:21" ht="22.5">
      <c r="A30" s="63"/>
      <c r="B30" s="64" t="s">
        <v>4554</v>
      </c>
      <c r="C30" s="229"/>
      <c r="D30" s="412"/>
      <c r="E30" s="412" t="s">
        <v>4783</v>
      </c>
      <c r="F30" s="412" t="s">
        <v>4802</v>
      </c>
      <c r="G30" s="78"/>
      <c r="H30" s="68"/>
      <c r="I30" s="69"/>
      <c r="J30" s="127" t="str">
        <f t="shared" si="0"/>
        <v xml:space="preserve"> </v>
      </c>
      <c r="K30" s="128" t="str">
        <f t="shared" si="1"/>
        <v xml:space="preserve"> </v>
      </c>
      <c r="L30" s="70"/>
      <c r="M30" s="71"/>
      <c r="N30" s="71"/>
      <c r="O30" s="72"/>
      <c r="P30" s="70"/>
      <c r="Q30" s="71"/>
      <c r="R30" s="71"/>
      <c r="S30" s="72"/>
      <c r="T30" s="73"/>
      <c r="U30" s="74"/>
    </row>
    <row r="31" spans="1:21" ht="33.75">
      <c r="A31" s="63"/>
      <c r="B31" s="64" t="s">
        <v>4555</v>
      </c>
      <c r="C31" s="229"/>
      <c r="D31" s="412"/>
      <c r="E31" s="412" t="s">
        <v>6448</v>
      </c>
      <c r="F31" s="412" t="s">
        <v>4803</v>
      </c>
      <c r="G31" s="78"/>
      <c r="H31" s="68" t="s">
        <v>4804</v>
      </c>
      <c r="I31" s="69"/>
      <c r="J31" s="127" t="str">
        <f t="shared" si="0"/>
        <v xml:space="preserve"> </v>
      </c>
      <c r="K31" s="128" t="str">
        <f t="shared" si="1"/>
        <v xml:space="preserve"> </v>
      </c>
      <c r="L31" s="70"/>
      <c r="M31" s="71"/>
      <c r="N31" s="71"/>
      <c r="O31" s="72"/>
      <c r="P31" s="70"/>
      <c r="Q31" s="71"/>
      <c r="R31" s="71"/>
      <c r="S31" s="72"/>
      <c r="T31" s="73"/>
      <c r="U31" s="74"/>
    </row>
    <row r="32" spans="1:21" ht="33.75">
      <c r="A32" s="63"/>
      <c r="B32" s="64" t="s">
        <v>4556</v>
      </c>
      <c r="C32" s="229"/>
      <c r="D32" s="412"/>
      <c r="E32" s="412" t="s">
        <v>6449</v>
      </c>
      <c r="F32" s="412" t="s">
        <v>4805</v>
      </c>
      <c r="G32" s="78"/>
      <c r="H32" s="68" t="s">
        <v>4804</v>
      </c>
      <c r="I32" s="69"/>
      <c r="J32" s="127" t="str">
        <f t="shared" si="0"/>
        <v xml:space="preserve"> </v>
      </c>
      <c r="K32" s="128" t="str">
        <f t="shared" si="1"/>
        <v xml:space="preserve"> </v>
      </c>
      <c r="L32" s="70"/>
      <c r="M32" s="71"/>
      <c r="N32" s="71"/>
      <c r="O32" s="72"/>
      <c r="P32" s="70"/>
      <c r="Q32" s="71"/>
      <c r="R32" s="71"/>
      <c r="S32" s="72"/>
      <c r="T32" s="73"/>
      <c r="U32" s="74"/>
    </row>
    <row r="33" spans="1:21" ht="33.75">
      <c r="A33" s="63"/>
      <c r="B33" s="64" t="s">
        <v>4557</v>
      </c>
      <c r="C33" s="229"/>
      <c r="D33" s="412"/>
      <c r="E33" s="412" t="s">
        <v>6450</v>
      </c>
      <c r="F33" s="412" t="s">
        <v>4806</v>
      </c>
      <c r="G33" s="78"/>
      <c r="H33" s="68" t="s">
        <v>4804</v>
      </c>
      <c r="I33" s="69"/>
      <c r="J33" s="127" t="str">
        <f t="shared" si="0"/>
        <v xml:space="preserve"> </v>
      </c>
      <c r="K33" s="128" t="str">
        <f t="shared" si="1"/>
        <v xml:space="preserve"> </v>
      </c>
      <c r="L33" s="70"/>
      <c r="M33" s="71"/>
      <c r="N33" s="71"/>
      <c r="O33" s="72"/>
      <c r="P33" s="70"/>
      <c r="Q33" s="71"/>
      <c r="R33" s="71"/>
      <c r="S33" s="72"/>
      <c r="T33" s="73"/>
      <c r="U33" s="74"/>
    </row>
    <row r="34" spans="1:21" ht="90">
      <c r="A34" s="63"/>
      <c r="B34" s="64" t="s">
        <v>4558</v>
      </c>
      <c r="C34" s="229"/>
      <c r="D34" s="412"/>
      <c r="E34" s="412" t="s">
        <v>6451</v>
      </c>
      <c r="F34" s="412" t="s">
        <v>4807</v>
      </c>
      <c r="G34" s="78"/>
      <c r="H34" s="68"/>
      <c r="I34" s="69"/>
      <c r="J34" s="127" t="str">
        <f t="shared" si="0"/>
        <v xml:space="preserve"> </v>
      </c>
      <c r="K34" s="128" t="str">
        <f t="shared" si="1"/>
        <v xml:space="preserve"> </v>
      </c>
      <c r="L34" s="70"/>
      <c r="M34" s="71"/>
      <c r="N34" s="71"/>
      <c r="O34" s="72"/>
      <c r="P34" s="70"/>
      <c r="Q34" s="71"/>
      <c r="R34" s="71"/>
      <c r="S34" s="72"/>
      <c r="T34" s="73"/>
      <c r="U34" s="74"/>
    </row>
    <row r="35" spans="1:21" ht="67.5">
      <c r="A35" s="63"/>
      <c r="B35" s="64" t="s">
        <v>6621</v>
      </c>
      <c r="C35" s="229"/>
      <c r="D35" s="412"/>
      <c r="E35" s="412" t="s">
        <v>6452</v>
      </c>
      <c r="F35" s="412" t="s">
        <v>4808</v>
      </c>
      <c r="G35" s="78"/>
      <c r="H35" s="384"/>
      <c r="I35" s="385"/>
      <c r="J35" s="127" t="str">
        <f t="shared" si="0"/>
        <v xml:space="preserve"> </v>
      </c>
      <c r="K35" s="128" t="str">
        <f t="shared" si="1"/>
        <v xml:space="preserve"> </v>
      </c>
      <c r="L35" s="70"/>
      <c r="M35" s="71"/>
      <c r="N35" s="71"/>
      <c r="O35" s="72"/>
      <c r="P35" s="70"/>
      <c r="Q35" s="71"/>
      <c r="R35" s="71"/>
      <c r="S35" s="72"/>
      <c r="T35" s="73"/>
      <c r="U35" s="74"/>
    </row>
    <row r="36" spans="1:21" ht="90">
      <c r="A36" s="63"/>
      <c r="B36" s="64" t="s">
        <v>4559</v>
      </c>
      <c r="C36" s="229"/>
      <c r="D36" s="412"/>
      <c r="E36" s="359" t="s">
        <v>6453</v>
      </c>
      <c r="F36" s="412" t="s">
        <v>4809</v>
      </c>
      <c r="G36" s="78"/>
      <c r="H36" s="384"/>
      <c r="I36" s="385"/>
      <c r="J36" s="127" t="str">
        <f t="shared" si="0"/>
        <v xml:space="preserve"> </v>
      </c>
      <c r="K36" s="128" t="str">
        <f t="shared" si="1"/>
        <v xml:space="preserve"> </v>
      </c>
      <c r="L36" s="70"/>
      <c r="M36" s="71"/>
      <c r="N36" s="71"/>
      <c r="O36" s="72"/>
      <c r="P36" s="70"/>
      <c r="Q36" s="71"/>
      <c r="R36" s="71"/>
      <c r="S36" s="72"/>
      <c r="T36" s="73"/>
      <c r="U36" s="74"/>
    </row>
    <row r="37" spans="1:21" ht="56.25">
      <c r="A37" s="63"/>
      <c r="B37" s="64" t="s">
        <v>4560</v>
      </c>
      <c r="C37" s="229"/>
      <c r="D37" s="412"/>
      <c r="E37" s="359" t="s">
        <v>6454</v>
      </c>
      <c r="F37" s="412" t="s">
        <v>4810</v>
      </c>
      <c r="G37" s="78"/>
      <c r="H37" s="68" t="s">
        <v>4804</v>
      </c>
      <c r="I37" s="69"/>
      <c r="J37" s="127" t="str">
        <f t="shared" si="0"/>
        <v xml:space="preserve"> </v>
      </c>
      <c r="K37" s="128" t="str">
        <f t="shared" si="1"/>
        <v xml:space="preserve"> </v>
      </c>
      <c r="L37" s="70"/>
      <c r="M37" s="71"/>
      <c r="N37" s="71"/>
      <c r="O37" s="72"/>
      <c r="P37" s="70"/>
      <c r="Q37" s="71"/>
      <c r="R37" s="71"/>
      <c r="S37" s="72"/>
      <c r="T37" s="73"/>
      <c r="U37" s="74"/>
    </row>
    <row r="38" spans="1:21" ht="101.25">
      <c r="A38" s="63"/>
      <c r="B38" s="64" t="s">
        <v>4561</v>
      </c>
      <c r="C38" s="229"/>
      <c r="D38" s="412"/>
      <c r="E38" s="359" t="s">
        <v>6455</v>
      </c>
      <c r="F38" s="412" t="s">
        <v>4811</v>
      </c>
      <c r="G38" s="78"/>
      <c r="H38" s="68" t="s">
        <v>4804</v>
      </c>
      <c r="I38" s="69"/>
      <c r="J38" s="127" t="str">
        <f t="shared" si="0"/>
        <v xml:space="preserve"> </v>
      </c>
      <c r="K38" s="128" t="str">
        <f t="shared" si="1"/>
        <v xml:space="preserve"> </v>
      </c>
      <c r="L38" s="70"/>
      <c r="M38" s="71"/>
      <c r="N38" s="71"/>
      <c r="O38" s="72"/>
      <c r="P38" s="70"/>
      <c r="Q38" s="71"/>
      <c r="R38" s="71"/>
      <c r="S38" s="72"/>
      <c r="T38" s="73"/>
      <c r="U38" s="74"/>
    </row>
    <row r="39" spans="1:21" ht="22.5">
      <c r="A39" s="63"/>
      <c r="B39" s="64" t="s">
        <v>4562</v>
      </c>
      <c r="C39" s="229"/>
      <c r="D39" s="412"/>
      <c r="E39" s="359" t="s">
        <v>4783</v>
      </c>
      <c r="F39" s="412" t="s">
        <v>4812</v>
      </c>
      <c r="G39" s="78"/>
      <c r="H39" s="68"/>
      <c r="I39" s="69"/>
      <c r="J39" s="127" t="str">
        <f t="shared" si="0"/>
        <v xml:space="preserve"> </v>
      </c>
      <c r="K39" s="128" t="str">
        <f t="shared" si="1"/>
        <v xml:space="preserve"> </v>
      </c>
      <c r="L39" s="70"/>
      <c r="M39" s="71"/>
      <c r="N39" s="71"/>
      <c r="O39" s="72"/>
      <c r="P39" s="70"/>
      <c r="Q39" s="71"/>
      <c r="R39" s="71"/>
      <c r="S39" s="72"/>
      <c r="T39" s="73"/>
      <c r="U39" s="74"/>
    </row>
    <row r="40" spans="1:21" ht="22.5">
      <c r="A40" s="63"/>
      <c r="B40" s="64" t="s">
        <v>4563</v>
      </c>
      <c r="C40" s="229"/>
      <c r="D40" s="412"/>
      <c r="E40" s="359" t="s">
        <v>4783</v>
      </c>
      <c r="F40" s="412" t="s">
        <v>4813</v>
      </c>
      <c r="G40" s="78"/>
      <c r="H40" s="68"/>
      <c r="I40" s="69"/>
      <c r="J40" s="127" t="str">
        <f t="shared" si="0"/>
        <v xml:space="preserve"> </v>
      </c>
      <c r="K40" s="128" t="str">
        <f t="shared" si="1"/>
        <v xml:space="preserve"> </v>
      </c>
      <c r="L40" s="70"/>
      <c r="M40" s="71"/>
      <c r="N40" s="71"/>
      <c r="O40" s="72"/>
      <c r="P40" s="70"/>
      <c r="Q40" s="71"/>
      <c r="R40" s="71"/>
      <c r="S40" s="72"/>
      <c r="T40" s="73"/>
      <c r="U40" s="74"/>
    </row>
    <row r="41" spans="1:21" ht="101.25">
      <c r="A41" s="63"/>
      <c r="B41" s="64" t="s">
        <v>6636</v>
      </c>
      <c r="C41" s="229"/>
      <c r="D41" s="412"/>
      <c r="E41" s="359" t="s">
        <v>6456</v>
      </c>
      <c r="F41" s="412" t="s">
        <v>4814</v>
      </c>
      <c r="G41" s="78"/>
      <c r="H41" s="384"/>
      <c r="I41" s="385"/>
      <c r="J41" s="127" t="str">
        <f t="shared" si="0"/>
        <v xml:space="preserve"> </v>
      </c>
      <c r="K41" s="128" t="str">
        <f t="shared" si="1"/>
        <v xml:space="preserve"> </v>
      </c>
      <c r="L41" s="70"/>
      <c r="M41" s="71"/>
      <c r="N41" s="71"/>
      <c r="O41" s="72"/>
      <c r="P41" s="70"/>
      <c r="Q41" s="71"/>
      <c r="R41" s="71"/>
      <c r="S41" s="72"/>
      <c r="T41" s="73"/>
      <c r="U41" s="74"/>
    </row>
    <row r="42" spans="1:21" ht="22.5">
      <c r="A42" s="63"/>
      <c r="B42" s="64" t="s">
        <v>4564</v>
      </c>
      <c r="C42" s="229"/>
      <c r="D42" s="412"/>
      <c r="E42" s="359" t="s">
        <v>4783</v>
      </c>
      <c r="F42" s="412" t="s">
        <v>4815</v>
      </c>
      <c r="G42" s="78"/>
      <c r="H42" s="68"/>
      <c r="I42" s="69"/>
      <c r="J42" s="127" t="str">
        <f t="shared" si="0"/>
        <v xml:space="preserve"> </v>
      </c>
      <c r="K42" s="128" t="str">
        <f t="shared" si="1"/>
        <v xml:space="preserve"> </v>
      </c>
      <c r="L42" s="70"/>
      <c r="M42" s="71"/>
      <c r="N42" s="71"/>
      <c r="O42" s="72"/>
      <c r="P42" s="70"/>
      <c r="Q42" s="71"/>
      <c r="R42" s="71"/>
      <c r="S42" s="72"/>
      <c r="T42" s="73"/>
      <c r="U42" s="74"/>
    </row>
    <row r="43" spans="1:21" ht="22.5">
      <c r="A43" s="63"/>
      <c r="B43" s="64" t="s">
        <v>4565</v>
      </c>
      <c r="C43" s="229"/>
      <c r="D43" s="412"/>
      <c r="E43" s="359" t="s">
        <v>4783</v>
      </c>
      <c r="F43" s="412" t="s">
        <v>4816</v>
      </c>
      <c r="G43" s="78"/>
      <c r="H43" s="68"/>
      <c r="I43" s="69"/>
      <c r="J43" s="127" t="str">
        <f t="shared" si="0"/>
        <v xml:space="preserve"> </v>
      </c>
      <c r="K43" s="128" t="str">
        <f t="shared" si="1"/>
        <v xml:space="preserve"> </v>
      </c>
      <c r="L43" s="70"/>
      <c r="M43" s="71"/>
      <c r="N43" s="71"/>
      <c r="O43" s="72"/>
      <c r="P43" s="70"/>
      <c r="Q43" s="71"/>
      <c r="R43" s="71"/>
      <c r="S43" s="72"/>
      <c r="T43" s="73"/>
      <c r="U43" s="74"/>
    </row>
    <row r="44" spans="1:21" ht="22.5">
      <c r="A44" s="63"/>
      <c r="B44" s="64" t="s">
        <v>4566</v>
      </c>
      <c r="C44" s="229"/>
      <c r="D44" s="412"/>
      <c r="E44" s="359" t="s">
        <v>4783</v>
      </c>
      <c r="F44" s="412" t="s">
        <v>4817</v>
      </c>
      <c r="G44" s="78"/>
      <c r="H44" s="68"/>
      <c r="I44" s="69"/>
      <c r="J44" s="127" t="str">
        <f t="shared" si="0"/>
        <v xml:space="preserve"> </v>
      </c>
      <c r="K44" s="128" t="str">
        <f t="shared" si="1"/>
        <v xml:space="preserve"> </v>
      </c>
      <c r="L44" s="70"/>
      <c r="M44" s="71"/>
      <c r="N44" s="71"/>
      <c r="O44" s="72"/>
      <c r="P44" s="70"/>
      <c r="Q44" s="71"/>
      <c r="R44" s="71"/>
      <c r="S44" s="72"/>
      <c r="T44" s="73"/>
      <c r="U44" s="74"/>
    </row>
    <row r="45" spans="1:21" ht="22.5">
      <c r="A45" s="63"/>
      <c r="B45" s="64" t="s">
        <v>4567</v>
      </c>
      <c r="C45" s="229"/>
      <c r="D45" s="412"/>
      <c r="E45" s="359" t="s">
        <v>4783</v>
      </c>
      <c r="F45" s="412" t="s">
        <v>4818</v>
      </c>
      <c r="G45" s="78"/>
      <c r="H45" s="68"/>
      <c r="I45" s="69"/>
      <c r="J45" s="127" t="str">
        <f t="shared" si="0"/>
        <v xml:space="preserve"> </v>
      </c>
      <c r="K45" s="128" t="str">
        <f t="shared" si="1"/>
        <v xml:space="preserve"> </v>
      </c>
      <c r="L45" s="70"/>
      <c r="M45" s="71"/>
      <c r="N45" s="71"/>
      <c r="O45" s="72"/>
      <c r="P45" s="70"/>
      <c r="Q45" s="71"/>
      <c r="R45" s="71"/>
      <c r="S45" s="72"/>
      <c r="T45" s="73"/>
      <c r="U45" s="74"/>
    </row>
    <row r="46" spans="1:21" ht="112.5">
      <c r="A46" s="63"/>
      <c r="B46" s="64" t="s">
        <v>4568</v>
      </c>
      <c r="C46" s="229"/>
      <c r="D46" s="412"/>
      <c r="E46" s="359" t="s">
        <v>6457</v>
      </c>
      <c r="F46" s="412" t="s">
        <v>4819</v>
      </c>
      <c r="G46" s="78"/>
      <c r="H46" s="68" t="s">
        <v>6458</v>
      </c>
      <c r="I46" s="69"/>
      <c r="J46" s="127" t="str">
        <f t="shared" si="0"/>
        <v xml:space="preserve"> </v>
      </c>
      <c r="K46" s="128" t="str">
        <f t="shared" si="1"/>
        <v xml:space="preserve"> </v>
      </c>
      <c r="L46" s="70"/>
      <c r="M46" s="71"/>
      <c r="N46" s="71"/>
      <c r="O46" s="72"/>
      <c r="P46" s="70"/>
      <c r="Q46" s="71"/>
      <c r="R46" s="71"/>
      <c r="S46" s="72"/>
      <c r="T46" s="73"/>
      <c r="U46" s="74"/>
    </row>
    <row r="47" spans="1:21" ht="22.5">
      <c r="A47" s="63"/>
      <c r="B47" s="64" t="s">
        <v>4569</v>
      </c>
      <c r="C47" s="229"/>
      <c r="D47" s="412"/>
      <c r="E47" s="359" t="s">
        <v>4783</v>
      </c>
      <c r="F47" s="412" t="s">
        <v>4820</v>
      </c>
      <c r="G47" s="78"/>
      <c r="H47" s="68"/>
      <c r="I47" s="69"/>
      <c r="J47" s="127" t="str">
        <f t="shared" si="0"/>
        <v xml:space="preserve"> </v>
      </c>
      <c r="K47" s="128" t="str">
        <f t="shared" si="1"/>
        <v xml:space="preserve"> </v>
      </c>
      <c r="L47" s="70"/>
      <c r="M47" s="71"/>
      <c r="N47" s="71"/>
      <c r="O47" s="72"/>
      <c r="P47" s="70"/>
      <c r="Q47" s="71"/>
      <c r="R47" s="71"/>
      <c r="S47" s="72"/>
      <c r="T47" s="73"/>
      <c r="U47" s="74"/>
    </row>
    <row r="48" spans="1:21" ht="22.5">
      <c r="A48" s="63"/>
      <c r="B48" s="64" t="s">
        <v>4570</v>
      </c>
      <c r="C48" s="229"/>
      <c r="D48" s="412"/>
      <c r="E48" s="359" t="s">
        <v>4783</v>
      </c>
      <c r="F48" s="412" t="s">
        <v>4821</v>
      </c>
      <c r="G48" s="78"/>
      <c r="H48" s="68"/>
      <c r="I48" s="69"/>
      <c r="J48" s="127" t="str">
        <f t="shared" si="0"/>
        <v xml:space="preserve"> </v>
      </c>
      <c r="K48" s="128" t="str">
        <f t="shared" si="1"/>
        <v xml:space="preserve"> </v>
      </c>
      <c r="L48" s="70"/>
      <c r="M48" s="71"/>
      <c r="N48" s="71"/>
      <c r="O48" s="72"/>
      <c r="P48" s="70"/>
      <c r="Q48" s="71"/>
      <c r="R48" s="71"/>
      <c r="S48" s="72"/>
      <c r="T48" s="73"/>
      <c r="U48" s="74"/>
    </row>
    <row r="49" spans="1:21" ht="22.5">
      <c r="A49" s="63"/>
      <c r="B49" s="64" t="s">
        <v>4571</v>
      </c>
      <c r="C49" s="229"/>
      <c r="D49" s="412"/>
      <c r="E49" s="359" t="s">
        <v>4783</v>
      </c>
      <c r="F49" s="412" t="s">
        <v>4822</v>
      </c>
      <c r="G49" s="78"/>
      <c r="H49" s="68"/>
      <c r="I49" s="69"/>
      <c r="J49" s="127" t="str">
        <f t="shared" si="0"/>
        <v xml:space="preserve"> </v>
      </c>
      <c r="K49" s="128" t="str">
        <f t="shared" si="1"/>
        <v xml:space="preserve"> </v>
      </c>
      <c r="L49" s="70"/>
      <c r="M49" s="71"/>
      <c r="N49" s="71"/>
      <c r="O49" s="72"/>
      <c r="P49" s="70"/>
      <c r="Q49" s="71"/>
      <c r="R49" s="71"/>
      <c r="S49" s="72"/>
      <c r="T49" s="73"/>
      <c r="U49" s="74"/>
    </row>
    <row r="50" spans="1:21" ht="22.5">
      <c r="A50" s="63"/>
      <c r="B50" s="64" t="s">
        <v>4572</v>
      </c>
      <c r="C50" s="229"/>
      <c r="D50" s="412"/>
      <c r="E50" s="359" t="s">
        <v>4783</v>
      </c>
      <c r="F50" s="412" t="s">
        <v>4823</v>
      </c>
      <c r="G50" s="78"/>
      <c r="H50" s="68"/>
      <c r="I50" s="69"/>
      <c r="J50" s="127" t="str">
        <f t="shared" si="0"/>
        <v xml:space="preserve"> </v>
      </c>
      <c r="K50" s="128" t="str">
        <f t="shared" si="1"/>
        <v xml:space="preserve"> </v>
      </c>
      <c r="L50" s="70"/>
      <c r="M50" s="71"/>
      <c r="N50" s="71"/>
      <c r="O50" s="72"/>
      <c r="P50" s="70"/>
      <c r="Q50" s="71"/>
      <c r="R50" s="71"/>
      <c r="S50" s="72"/>
      <c r="T50" s="73"/>
      <c r="U50" s="74"/>
    </row>
    <row r="51" spans="1:21" ht="33.75">
      <c r="A51" s="63"/>
      <c r="B51" s="64" t="s">
        <v>4573</v>
      </c>
      <c r="C51" s="229"/>
      <c r="D51" s="412"/>
      <c r="E51" s="412" t="s">
        <v>6459</v>
      </c>
      <c r="F51" s="412" t="s">
        <v>4824</v>
      </c>
      <c r="G51" s="78"/>
      <c r="H51" s="68" t="s">
        <v>4804</v>
      </c>
      <c r="I51" s="69"/>
      <c r="J51" s="127" t="str">
        <f t="shared" si="0"/>
        <v xml:space="preserve"> </v>
      </c>
      <c r="K51" s="128" t="str">
        <f t="shared" si="1"/>
        <v xml:space="preserve"> </v>
      </c>
      <c r="L51" s="70"/>
      <c r="M51" s="71"/>
      <c r="N51" s="71"/>
      <c r="O51" s="72"/>
      <c r="P51" s="70"/>
      <c r="Q51" s="71"/>
      <c r="R51" s="71"/>
      <c r="S51" s="72"/>
      <c r="T51" s="73"/>
      <c r="U51" s="74"/>
    </row>
    <row r="52" spans="1:21" ht="90">
      <c r="A52" s="63"/>
      <c r="B52" s="64" t="s">
        <v>4574</v>
      </c>
      <c r="C52" s="229"/>
      <c r="D52" s="412"/>
      <c r="E52" s="359" t="s">
        <v>6460</v>
      </c>
      <c r="F52" s="412" t="s">
        <v>4825</v>
      </c>
      <c r="G52" s="78"/>
      <c r="H52" s="68"/>
      <c r="I52" s="69"/>
      <c r="J52" s="127" t="str">
        <f t="shared" si="0"/>
        <v xml:space="preserve"> </v>
      </c>
      <c r="K52" s="128" t="str">
        <f t="shared" si="1"/>
        <v xml:space="preserve"> </v>
      </c>
      <c r="L52" s="70"/>
      <c r="M52" s="71"/>
      <c r="N52" s="71"/>
      <c r="O52" s="72"/>
      <c r="P52" s="70"/>
      <c r="Q52" s="71"/>
      <c r="R52" s="71"/>
      <c r="S52" s="72"/>
      <c r="T52" s="73"/>
      <c r="U52" s="74"/>
    </row>
    <row r="53" spans="1:21" ht="45">
      <c r="A53" s="63"/>
      <c r="B53" s="64" t="s">
        <v>4575</v>
      </c>
      <c r="C53" s="229"/>
      <c r="D53" s="412"/>
      <c r="E53" s="359" t="s">
        <v>6461</v>
      </c>
      <c r="F53" s="412" t="s">
        <v>4826</v>
      </c>
      <c r="G53" s="78"/>
      <c r="H53" s="68" t="s">
        <v>4804</v>
      </c>
      <c r="I53" s="69"/>
      <c r="J53" s="127" t="str">
        <f t="shared" si="0"/>
        <v xml:space="preserve"> </v>
      </c>
      <c r="K53" s="128" t="str">
        <f t="shared" si="1"/>
        <v xml:space="preserve"> </v>
      </c>
      <c r="L53" s="70"/>
      <c r="M53" s="71"/>
      <c r="N53" s="71"/>
      <c r="O53" s="72"/>
      <c r="P53" s="70"/>
      <c r="Q53" s="71"/>
      <c r="R53" s="71"/>
      <c r="S53" s="72"/>
      <c r="T53" s="73"/>
      <c r="U53" s="74"/>
    </row>
    <row r="54" spans="1:21" ht="45">
      <c r="A54" s="63"/>
      <c r="B54" s="64" t="s">
        <v>4576</v>
      </c>
      <c r="C54" s="229"/>
      <c r="D54" s="412"/>
      <c r="E54" s="359" t="s">
        <v>6461</v>
      </c>
      <c r="F54" s="412" t="s">
        <v>4827</v>
      </c>
      <c r="G54" s="78"/>
      <c r="H54" s="68" t="s">
        <v>4804</v>
      </c>
      <c r="I54" s="69"/>
      <c r="J54" s="127" t="str">
        <f t="shared" si="0"/>
        <v xml:space="preserve"> </v>
      </c>
      <c r="K54" s="128" t="str">
        <f t="shared" si="1"/>
        <v xml:space="preserve"> </v>
      </c>
      <c r="L54" s="70"/>
      <c r="M54" s="71"/>
      <c r="N54" s="71"/>
      <c r="O54" s="72"/>
      <c r="P54" s="70"/>
      <c r="Q54" s="71"/>
      <c r="R54" s="71"/>
      <c r="S54" s="72"/>
      <c r="T54" s="73"/>
      <c r="U54" s="74"/>
    </row>
    <row r="55" spans="1:21" ht="56.25">
      <c r="A55" s="63"/>
      <c r="B55" s="64" t="s">
        <v>4577</v>
      </c>
      <c r="C55" s="229"/>
      <c r="D55" s="412"/>
      <c r="E55" s="412" t="s">
        <v>6462</v>
      </c>
      <c r="F55" s="412" t="s">
        <v>4828</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22.5">
      <c r="A56" s="63"/>
      <c r="B56" s="64" t="s">
        <v>4578</v>
      </c>
      <c r="C56" s="229"/>
      <c r="D56" s="412"/>
      <c r="E56" s="359" t="s">
        <v>4783</v>
      </c>
      <c r="F56" s="412" t="s">
        <v>4829</v>
      </c>
      <c r="G56" s="78"/>
      <c r="H56" s="68"/>
      <c r="I56" s="69"/>
      <c r="J56" s="127" t="str">
        <f t="shared" si="0"/>
        <v xml:space="preserve"> </v>
      </c>
      <c r="K56" s="128" t="str">
        <f t="shared" si="1"/>
        <v xml:space="preserve"> </v>
      </c>
      <c r="L56" s="70"/>
      <c r="M56" s="71"/>
      <c r="N56" s="71"/>
      <c r="O56" s="72"/>
      <c r="P56" s="70"/>
      <c r="Q56" s="71"/>
      <c r="R56" s="71"/>
      <c r="S56" s="72"/>
      <c r="T56" s="73"/>
      <c r="U56" s="74"/>
    </row>
    <row r="57" spans="1:21" ht="22.5">
      <c r="A57" s="63"/>
      <c r="B57" s="64" t="s">
        <v>4579</v>
      </c>
      <c r="C57" s="229"/>
      <c r="D57" s="412"/>
      <c r="E57" s="359" t="s">
        <v>4783</v>
      </c>
      <c r="F57" s="412" t="s">
        <v>4830</v>
      </c>
      <c r="G57" s="78"/>
      <c r="H57" s="68"/>
      <c r="I57" s="69"/>
      <c r="J57" s="127" t="str">
        <f t="shared" si="0"/>
        <v xml:space="preserve"> </v>
      </c>
      <c r="K57" s="128" t="str">
        <f t="shared" si="1"/>
        <v xml:space="preserve"> </v>
      </c>
      <c r="L57" s="70"/>
      <c r="M57" s="71"/>
      <c r="N57" s="71"/>
      <c r="O57" s="72"/>
      <c r="P57" s="70"/>
      <c r="Q57" s="71"/>
      <c r="R57" s="71"/>
      <c r="S57" s="72"/>
      <c r="T57" s="73"/>
      <c r="U57" s="74"/>
    </row>
    <row r="58" spans="1:21" ht="33.75">
      <c r="A58" s="63"/>
      <c r="B58" s="64" t="s">
        <v>4580</v>
      </c>
      <c r="C58" s="229"/>
      <c r="D58" s="412"/>
      <c r="E58" s="359" t="s">
        <v>6463</v>
      </c>
      <c r="F58" s="412" t="s">
        <v>4831</v>
      </c>
      <c r="G58" s="78"/>
      <c r="H58" s="68" t="s">
        <v>4804</v>
      </c>
      <c r="I58" s="69"/>
      <c r="J58" s="127" t="str">
        <f t="shared" si="0"/>
        <v xml:space="preserve"> </v>
      </c>
      <c r="K58" s="128" t="str">
        <f t="shared" si="1"/>
        <v xml:space="preserve"> </v>
      </c>
      <c r="L58" s="70"/>
      <c r="M58" s="71"/>
      <c r="N58" s="71"/>
      <c r="O58" s="72"/>
      <c r="P58" s="70"/>
      <c r="Q58" s="71"/>
      <c r="R58" s="71"/>
      <c r="S58" s="72"/>
      <c r="T58" s="73"/>
      <c r="U58" s="74"/>
    </row>
    <row r="59" spans="1:21" ht="33.75">
      <c r="A59" s="63"/>
      <c r="B59" s="64" t="s">
        <v>4581</v>
      </c>
      <c r="C59" s="229"/>
      <c r="D59" s="412"/>
      <c r="E59" s="359" t="s">
        <v>6463</v>
      </c>
      <c r="F59" s="412" t="s">
        <v>4832</v>
      </c>
      <c r="G59" s="78"/>
      <c r="H59" s="68" t="s">
        <v>4804</v>
      </c>
      <c r="I59" s="69"/>
      <c r="J59" s="127" t="str">
        <f t="shared" si="0"/>
        <v xml:space="preserve"> </v>
      </c>
      <c r="K59" s="128" t="str">
        <f t="shared" si="1"/>
        <v xml:space="preserve"> </v>
      </c>
      <c r="L59" s="70"/>
      <c r="M59" s="71"/>
      <c r="N59" s="71"/>
      <c r="O59" s="72"/>
      <c r="P59" s="70"/>
      <c r="Q59" s="71"/>
      <c r="R59" s="71"/>
      <c r="S59" s="72"/>
      <c r="T59" s="73"/>
      <c r="U59" s="74"/>
    </row>
    <row r="60" spans="1:21" ht="33.75">
      <c r="A60" s="63"/>
      <c r="B60" s="64" t="s">
        <v>4582</v>
      </c>
      <c r="C60" s="229"/>
      <c r="D60" s="412"/>
      <c r="E60" s="359" t="s">
        <v>6463</v>
      </c>
      <c r="F60" s="412" t="s">
        <v>4833</v>
      </c>
      <c r="G60" s="78"/>
      <c r="H60" s="68" t="s">
        <v>4804</v>
      </c>
      <c r="I60" s="69"/>
      <c r="J60" s="127" t="str">
        <f t="shared" si="0"/>
        <v xml:space="preserve"> </v>
      </c>
      <c r="K60" s="128" t="str">
        <f t="shared" si="1"/>
        <v xml:space="preserve"> </v>
      </c>
      <c r="L60" s="70"/>
      <c r="M60" s="71"/>
      <c r="N60" s="71"/>
      <c r="O60" s="72"/>
      <c r="P60" s="70"/>
      <c r="Q60" s="71"/>
      <c r="R60" s="71"/>
      <c r="S60" s="72"/>
      <c r="T60" s="73"/>
      <c r="U60" s="74"/>
    </row>
    <row r="61" spans="1:21" ht="45">
      <c r="A61" s="63"/>
      <c r="B61" s="64" t="s">
        <v>4583</v>
      </c>
      <c r="C61" s="229"/>
      <c r="D61" s="412"/>
      <c r="E61" s="359" t="s">
        <v>6464</v>
      </c>
      <c r="F61" s="412" t="s">
        <v>4834</v>
      </c>
      <c r="G61" s="78"/>
      <c r="H61" s="68" t="s">
        <v>4804</v>
      </c>
      <c r="I61" s="69"/>
      <c r="J61" s="127" t="str">
        <f t="shared" si="0"/>
        <v xml:space="preserve"> </v>
      </c>
      <c r="K61" s="128" t="str">
        <f t="shared" si="1"/>
        <v xml:space="preserve"> </v>
      </c>
      <c r="L61" s="70"/>
      <c r="M61" s="71"/>
      <c r="N61" s="71"/>
      <c r="O61" s="72"/>
      <c r="P61" s="70"/>
      <c r="Q61" s="71"/>
      <c r="R61" s="71"/>
      <c r="S61" s="72"/>
      <c r="T61" s="73"/>
      <c r="U61" s="74"/>
    </row>
    <row r="62" spans="1:21" ht="22.5">
      <c r="A62" s="63"/>
      <c r="B62" s="64" t="s">
        <v>4584</v>
      </c>
      <c r="C62" s="229"/>
      <c r="D62" s="412"/>
      <c r="E62" s="412" t="s">
        <v>6465</v>
      </c>
      <c r="F62" s="412" t="s">
        <v>4835</v>
      </c>
      <c r="G62" s="78"/>
      <c r="H62" s="68" t="s">
        <v>6466</v>
      </c>
      <c r="I62" s="69"/>
      <c r="J62" s="127" t="str">
        <f t="shared" si="0"/>
        <v xml:space="preserve"> </v>
      </c>
      <c r="K62" s="128" t="str">
        <f t="shared" si="1"/>
        <v xml:space="preserve"> </v>
      </c>
      <c r="L62" s="70"/>
      <c r="M62" s="71"/>
      <c r="N62" s="71"/>
      <c r="O62" s="72"/>
      <c r="P62" s="70"/>
      <c r="Q62" s="71"/>
      <c r="R62" s="71"/>
      <c r="S62" s="72"/>
      <c r="T62" s="73"/>
      <c r="U62" s="74"/>
    </row>
    <row r="63" spans="1:21" ht="22.5">
      <c r="A63" s="63"/>
      <c r="B63" s="64" t="s">
        <v>4585</v>
      </c>
      <c r="C63" s="229"/>
      <c r="D63" s="412"/>
      <c r="E63" s="412" t="s">
        <v>4836</v>
      </c>
      <c r="F63" s="412" t="s">
        <v>4837</v>
      </c>
      <c r="G63" s="78"/>
      <c r="H63" s="68" t="s">
        <v>6466</v>
      </c>
      <c r="I63" s="69"/>
      <c r="J63" s="127" t="str">
        <f t="shared" si="0"/>
        <v xml:space="preserve"> </v>
      </c>
      <c r="K63" s="128" t="str">
        <f t="shared" si="1"/>
        <v xml:space="preserve"> </v>
      </c>
      <c r="L63" s="70"/>
      <c r="M63" s="71"/>
      <c r="N63" s="71"/>
      <c r="O63" s="72"/>
      <c r="P63" s="70"/>
      <c r="Q63" s="71"/>
      <c r="R63" s="71"/>
      <c r="S63" s="72"/>
      <c r="T63" s="73"/>
      <c r="U63" s="74"/>
    </row>
    <row r="64" spans="1:21" ht="22.5">
      <c r="A64" s="63"/>
      <c r="B64" s="64" t="s">
        <v>4586</v>
      </c>
      <c r="C64" s="229"/>
      <c r="D64" s="412"/>
      <c r="E64" s="412" t="s">
        <v>4838</v>
      </c>
      <c r="F64" s="412" t="s">
        <v>4839</v>
      </c>
      <c r="G64" s="78"/>
      <c r="H64" s="68" t="s">
        <v>6467</v>
      </c>
      <c r="I64" s="69"/>
      <c r="J64" s="127" t="str">
        <f t="shared" si="0"/>
        <v xml:space="preserve"> </v>
      </c>
      <c r="K64" s="128" t="str">
        <f t="shared" si="1"/>
        <v xml:space="preserve"> </v>
      </c>
      <c r="L64" s="70"/>
      <c r="M64" s="71"/>
      <c r="N64" s="71"/>
      <c r="O64" s="72"/>
      <c r="P64" s="70"/>
      <c r="Q64" s="71"/>
      <c r="R64" s="71"/>
      <c r="S64" s="72"/>
      <c r="T64" s="73"/>
      <c r="U64" s="74"/>
    </row>
    <row r="65" spans="1:21" ht="33.75">
      <c r="A65" s="63"/>
      <c r="B65" s="64" t="s">
        <v>4587</v>
      </c>
      <c r="C65" s="229"/>
      <c r="D65" s="412"/>
      <c r="E65" s="359" t="s">
        <v>6468</v>
      </c>
      <c r="F65" s="412" t="s">
        <v>4840</v>
      </c>
      <c r="G65" s="78"/>
      <c r="H65" s="68" t="s">
        <v>4804</v>
      </c>
      <c r="I65" s="69"/>
      <c r="J65" s="127" t="str">
        <f t="shared" si="0"/>
        <v xml:space="preserve"> </v>
      </c>
      <c r="K65" s="128" t="str">
        <f t="shared" si="1"/>
        <v xml:space="preserve"> </v>
      </c>
      <c r="L65" s="70"/>
      <c r="M65" s="71"/>
      <c r="N65" s="71"/>
      <c r="O65" s="72"/>
      <c r="P65" s="70"/>
      <c r="Q65" s="71"/>
      <c r="R65" s="71"/>
      <c r="S65" s="72"/>
      <c r="T65" s="73"/>
      <c r="U65" s="74"/>
    </row>
    <row r="66" spans="1:21" ht="45">
      <c r="A66" s="63"/>
      <c r="B66" s="64" t="s">
        <v>4588</v>
      </c>
      <c r="C66" s="229"/>
      <c r="D66" s="412"/>
      <c r="E66" s="412" t="s">
        <v>6469</v>
      </c>
      <c r="F66" s="412" t="s">
        <v>4841</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45">
      <c r="A67" s="63"/>
      <c r="B67" s="64" t="s">
        <v>4589</v>
      </c>
      <c r="C67" s="229"/>
      <c r="D67" s="412"/>
      <c r="E67" s="359" t="s">
        <v>6470</v>
      </c>
      <c r="F67" s="412" t="s">
        <v>4842</v>
      </c>
      <c r="G67" s="78"/>
      <c r="H67" s="68" t="s">
        <v>6471</v>
      </c>
      <c r="I67" s="69"/>
      <c r="J67" s="127" t="str">
        <f t="shared" si="0"/>
        <v xml:space="preserve"> </v>
      </c>
      <c r="K67" s="128" t="str">
        <f t="shared" si="1"/>
        <v xml:space="preserve"> </v>
      </c>
      <c r="L67" s="70"/>
      <c r="M67" s="71"/>
      <c r="N67" s="71"/>
      <c r="O67" s="72"/>
      <c r="P67" s="70"/>
      <c r="Q67" s="71"/>
      <c r="R67" s="71"/>
      <c r="S67" s="72"/>
      <c r="T67" s="73"/>
      <c r="U67" s="74"/>
    </row>
    <row r="68" spans="1:21" ht="45">
      <c r="A68" s="63"/>
      <c r="B68" s="64" t="s">
        <v>4590</v>
      </c>
      <c r="C68" s="229"/>
      <c r="D68" s="412"/>
      <c r="E68" s="359" t="s">
        <v>6470</v>
      </c>
      <c r="F68" s="412" t="s">
        <v>4843</v>
      </c>
      <c r="G68" s="78"/>
      <c r="H68" s="68" t="s">
        <v>6471</v>
      </c>
      <c r="I68" s="69"/>
      <c r="J68" s="127" t="str">
        <f t="shared" si="0"/>
        <v xml:space="preserve"> </v>
      </c>
      <c r="K68" s="128" t="str">
        <f t="shared" si="1"/>
        <v xml:space="preserve"> </v>
      </c>
      <c r="L68" s="70"/>
      <c r="M68" s="71"/>
      <c r="N68" s="71"/>
      <c r="O68" s="72"/>
      <c r="P68" s="70"/>
      <c r="Q68" s="71"/>
      <c r="R68" s="71"/>
      <c r="S68" s="72"/>
      <c r="T68" s="73"/>
      <c r="U68" s="74"/>
    </row>
    <row r="69" spans="1:21" ht="67.5">
      <c r="A69" s="63"/>
      <c r="B69" s="64" t="s">
        <v>4591</v>
      </c>
      <c r="C69" s="229"/>
      <c r="D69" s="412"/>
      <c r="E69" s="359" t="s">
        <v>6472</v>
      </c>
      <c r="F69" s="412" t="s">
        <v>4844</v>
      </c>
      <c r="G69" s="78"/>
      <c r="H69" s="68" t="s">
        <v>4804</v>
      </c>
      <c r="I69" s="69"/>
      <c r="J69" s="127" t="str">
        <f t="shared" si="0"/>
        <v xml:space="preserve"> </v>
      </c>
      <c r="K69" s="128" t="str">
        <f t="shared" si="1"/>
        <v xml:space="preserve"> </v>
      </c>
      <c r="L69" s="70"/>
      <c r="M69" s="71"/>
      <c r="N69" s="71"/>
      <c r="O69" s="72"/>
      <c r="P69" s="70"/>
      <c r="Q69" s="71"/>
      <c r="R69" s="71"/>
      <c r="S69" s="72"/>
      <c r="T69" s="73"/>
      <c r="U69" s="74"/>
    </row>
    <row r="70" spans="1:21" ht="45">
      <c r="A70" s="63"/>
      <c r="B70" s="64" t="s">
        <v>4592</v>
      </c>
      <c r="C70" s="229"/>
      <c r="D70" s="412"/>
      <c r="E70" s="359" t="s">
        <v>6473</v>
      </c>
      <c r="F70" s="412" t="s">
        <v>4845</v>
      </c>
      <c r="G70" s="78"/>
      <c r="H70" s="68"/>
      <c r="I70" s="69"/>
      <c r="J70" s="127" t="str">
        <f t="shared" si="0"/>
        <v xml:space="preserve"> </v>
      </c>
      <c r="K70" s="128" t="str">
        <f t="shared" si="1"/>
        <v xml:space="preserve"> </v>
      </c>
      <c r="L70" s="70"/>
      <c r="M70" s="71"/>
      <c r="N70" s="71"/>
      <c r="O70" s="72"/>
      <c r="P70" s="70"/>
      <c r="Q70" s="71"/>
      <c r="R70" s="71"/>
      <c r="S70" s="72"/>
      <c r="T70" s="73"/>
      <c r="U70" s="74"/>
    </row>
    <row r="71" spans="1:21" ht="56.25">
      <c r="A71" s="63"/>
      <c r="B71" s="64" t="s">
        <v>4593</v>
      </c>
      <c r="C71" s="229"/>
      <c r="D71" s="412"/>
      <c r="E71" s="412" t="s">
        <v>6474</v>
      </c>
      <c r="F71" s="412" t="s">
        <v>4846</v>
      </c>
      <c r="G71" s="78"/>
      <c r="H71" s="68" t="s">
        <v>4804</v>
      </c>
      <c r="I71" s="69"/>
      <c r="J71" s="127" t="str">
        <f t="shared" si="0"/>
        <v xml:space="preserve"> </v>
      </c>
      <c r="K71" s="128" t="str">
        <f t="shared" si="1"/>
        <v xml:space="preserve"> </v>
      </c>
      <c r="L71" s="70"/>
      <c r="M71" s="71"/>
      <c r="N71" s="71"/>
      <c r="O71" s="72"/>
      <c r="P71" s="70"/>
      <c r="Q71" s="71"/>
      <c r="R71" s="71"/>
      <c r="S71" s="72"/>
      <c r="T71" s="73"/>
      <c r="U71" s="74"/>
    </row>
    <row r="72" spans="1:21" ht="45">
      <c r="A72" s="63"/>
      <c r="B72" s="64" t="s">
        <v>4594</v>
      </c>
      <c r="C72" s="229"/>
      <c r="D72" s="412"/>
      <c r="E72" s="412" t="s">
        <v>6475</v>
      </c>
      <c r="F72" s="412" t="s">
        <v>4847</v>
      </c>
      <c r="G72" s="78"/>
      <c r="H72" s="68" t="s">
        <v>4804</v>
      </c>
      <c r="I72" s="69"/>
      <c r="J72" s="127" t="str">
        <f t="shared" si="0"/>
        <v xml:space="preserve"> </v>
      </c>
      <c r="K72" s="128" t="str">
        <f t="shared" si="1"/>
        <v xml:space="preserve"> </v>
      </c>
      <c r="L72" s="70"/>
      <c r="M72" s="71"/>
      <c r="N72" s="71"/>
      <c r="O72" s="72"/>
      <c r="P72" s="70"/>
      <c r="Q72" s="71"/>
      <c r="R72" s="71"/>
      <c r="S72" s="72"/>
      <c r="T72" s="73"/>
      <c r="U72" s="74"/>
    </row>
    <row r="73" spans="1:21" ht="22.5">
      <c r="A73" s="63"/>
      <c r="B73" s="64" t="s">
        <v>4595</v>
      </c>
      <c r="C73" s="229"/>
      <c r="D73" s="412"/>
      <c r="E73" s="412" t="s">
        <v>6465</v>
      </c>
      <c r="F73" s="412" t="s">
        <v>4848</v>
      </c>
      <c r="G73" s="78"/>
      <c r="H73" s="68"/>
      <c r="I73" s="69"/>
      <c r="J73" s="127" t="str">
        <f t="shared" si="0"/>
        <v xml:space="preserve"> </v>
      </c>
      <c r="K73" s="128" t="str">
        <f t="shared" si="1"/>
        <v xml:space="preserve"> </v>
      </c>
      <c r="L73" s="70"/>
      <c r="M73" s="71"/>
      <c r="N73" s="71"/>
      <c r="O73" s="72"/>
      <c r="P73" s="70"/>
      <c r="Q73" s="71"/>
      <c r="R73" s="71"/>
      <c r="S73" s="72"/>
      <c r="T73" s="73"/>
      <c r="U73" s="74"/>
    </row>
    <row r="74" spans="1:21" ht="33.75">
      <c r="A74" s="63"/>
      <c r="B74" s="64" t="s">
        <v>6626</v>
      </c>
      <c r="C74" s="229"/>
      <c r="D74" s="412"/>
      <c r="E74" s="412" t="s">
        <v>6476</v>
      </c>
      <c r="F74" s="412" t="s">
        <v>4849</v>
      </c>
      <c r="G74" s="78"/>
      <c r="H74" s="384"/>
      <c r="I74" s="385"/>
      <c r="J74" s="127" t="str">
        <f t="shared" si="0"/>
        <v xml:space="preserve"> </v>
      </c>
      <c r="K74" s="128" t="str">
        <f t="shared" si="1"/>
        <v xml:space="preserve"> </v>
      </c>
      <c r="L74" s="70"/>
      <c r="M74" s="71"/>
      <c r="N74" s="71"/>
      <c r="O74" s="72"/>
      <c r="P74" s="70"/>
      <c r="Q74" s="71"/>
      <c r="R74" s="71"/>
      <c r="S74" s="72"/>
      <c r="T74" s="73"/>
      <c r="U74" s="74"/>
    </row>
    <row r="75" spans="1:21" ht="22.5">
      <c r="A75" s="63"/>
      <c r="B75" s="64" t="s">
        <v>4596</v>
      </c>
      <c r="C75" s="229"/>
      <c r="D75" s="412"/>
      <c r="E75" s="412" t="s">
        <v>6477</v>
      </c>
      <c r="F75" s="357" t="s">
        <v>4850</v>
      </c>
      <c r="G75" s="78"/>
      <c r="H75" s="68"/>
      <c r="I75" s="69"/>
      <c r="J75" s="127" t="str">
        <f t="shared" si="0"/>
        <v xml:space="preserve"> </v>
      </c>
      <c r="K75" s="128" t="str">
        <f t="shared" si="1"/>
        <v xml:space="preserve"> </v>
      </c>
      <c r="L75" s="70"/>
      <c r="M75" s="71"/>
      <c r="N75" s="71"/>
      <c r="O75" s="72"/>
      <c r="P75" s="70"/>
      <c r="Q75" s="71"/>
      <c r="R75" s="71"/>
      <c r="S75" s="72"/>
      <c r="T75" s="73"/>
      <c r="U75" s="74"/>
    </row>
    <row r="76" spans="1:21" ht="22.5">
      <c r="A76" s="63"/>
      <c r="B76" s="64" t="s">
        <v>4597</v>
      </c>
      <c r="C76" s="229"/>
      <c r="D76" s="412"/>
      <c r="E76" s="412" t="s">
        <v>6478</v>
      </c>
      <c r="F76" s="357" t="s">
        <v>4851</v>
      </c>
      <c r="G76" s="78"/>
      <c r="H76" s="68"/>
      <c r="I76" s="69"/>
      <c r="J76" s="127" t="str">
        <f t="shared" si="0"/>
        <v xml:space="preserve"> </v>
      </c>
      <c r="K76" s="128" t="str">
        <f t="shared" si="1"/>
        <v xml:space="preserve"> </v>
      </c>
      <c r="L76" s="70"/>
      <c r="M76" s="71"/>
      <c r="N76" s="71"/>
      <c r="O76" s="72"/>
      <c r="P76" s="70"/>
      <c r="Q76" s="71"/>
      <c r="R76" s="71"/>
      <c r="S76" s="72"/>
      <c r="T76" s="73"/>
      <c r="U76" s="74"/>
    </row>
    <row r="77" spans="1:21" ht="22.5">
      <c r="A77" s="63"/>
      <c r="B77" s="64" t="s">
        <v>4598</v>
      </c>
      <c r="C77" s="229"/>
      <c r="D77" s="412"/>
      <c r="E77" s="359" t="s">
        <v>4783</v>
      </c>
      <c r="F77" s="360" t="s">
        <v>4852</v>
      </c>
      <c r="G77" s="78"/>
      <c r="H77" s="68"/>
      <c r="I77" s="69"/>
      <c r="J77" s="127" t="str">
        <f t="shared" ref="J77:J140" si="2">IF(COUNTBLANK(L77:N77)=3," ",IF(COUNTIF(L77:N77,"F"),"F",IF(COUNTIF(L77:N77,"P"),"P",IF(COUNTIF(L77:N77,"NA"),"NA",IF(COUNTIF(L77:N77,"NT"),"NT")))))</f>
        <v xml:space="preserve"> </v>
      </c>
      <c r="K77" s="128" t="str">
        <f t="shared" ref="K77:K140" si="3">IF(COUNTBLANK(P77:R77)=3," ",IF(COUNTIF(P77:R77,"F"),"F",IF(COUNTIF(P77:R77,"P"),"P",IF(COUNTIF(P77:R77,"NA"),"NA",IF(COUNTIF(P77:R77,"NT"),"NT")))))</f>
        <v xml:space="preserve"> </v>
      </c>
      <c r="L77" s="70"/>
      <c r="M77" s="71"/>
      <c r="N77" s="71"/>
      <c r="O77" s="72"/>
      <c r="P77" s="70"/>
      <c r="Q77" s="71"/>
      <c r="R77" s="71"/>
      <c r="S77" s="72"/>
      <c r="T77" s="73"/>
      <c r="U77" s="74"/>
    </row>
    <row r="78" spans="1:21" ht="22.5">
      <c r="A78" s="63"/>
      <c r="B78" s="64" t="s">
        <v>4599</v>
      </c>
      <c r="C78" s="229"/>
      <c r="D78" s="412"/>
      <c r="E78" s="359" t="s">
        <v>4783</v>
      </c>
      <c r="F78" s="357" t="s">
        <v>4853</v>
      </c>
      <c r="G78" s="78"/>
      <c r="H78" s="68"/>
      <c r="I78" s="69"/>
      <c r="J78" s="127" t="str">
        <f t="shared" si="2"/>
        <v xml:space="preserve"> </v>
      </c>
      <c r="K78" s="128" t="str">
        <f t="shared" si="3"/>
        <v xml:space="preserve"> </v>
      </c>
      <c r="L78" s="70"/>
      <c r="M78" s="71"/>
      <c r="N78" s="71"/>
      <c r="O78" s="72"/>
      <c r="P78" s="70"/>
      <c r="Q78" s="71"/>
      <c r="R78" s="71"/>
      <c r="S78" s="72"/>
      <c r="T78" s="73"/>
      <c r="U78" s="74"/>
    </row>
    <row r="79" spans="1:21">
      <c r="A79" s="63"/>
      <c r="B79" s="64" t="s">
        <v>4600</v>
      </c>
      <c r="C79" s="229"/>
      <c r="D79" s="412"/>
      <c r="E79" s="359" t="s">
        <v>4783</v>
      </c>
      <c r="F79" s="357" t="s">
        <v>4854</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4601</v>
      </c>
      <c r="C80" s="229"/>
      <c r="D80" s="412"/>
      <c r="E80" s="359" t="s">
        <v>6479</v>
      </c>
      <c r="F80" s="357" t="s">
        <v>4855</v>
      </c>
      <c r="G80" s="78"/>
      <c r="H80" s="68"/>
      <c r="I80" s="69"/>
      <c r="J80" s="127" t="str">
        <f t="shared" si="2"/>
        <v xml:space="preserve"> </v>
      </c>
      <c r="K80" s="128" t="str">
        <f t="shared" si="3"/>
        <v xml:space="preserve"> </v>
      </c>
      <c r="L80" s="70"/>
      <c r="M80" s="71"/>
      <c r="N80" s="71"/>
      <c r="O80" s="72"/>
      <c r="P80" s="70"/>
      <c r="Q80" s="71"/>
      <c r="R80" s="71"/>
      <c r="S80" s="72"/>
      <c r="T80" s="73"/>
      <c r="U80" s="74"/>
    </row>
    <row r="81" spans="1:21" ht="22.5">
      <c r="A81" s="63"/>
      <c r="B81" s="64" t="s">
        <v>4602</v>
      </c>
      <c r="C81" s="229"/>
      <c r="D81" s="412"/>
      <c r="E81" s="412" t="s">
        <v>6480</v>
      </c>
      <c r="F81" s="357" t="s">
        <v>4856</v>
      </c>
      <c r="G81" s="78"/>
      <c r="H81" s="68" t="s">
        <v>4804</v>
      </c>
      <c r="I81" s="69"/>
      <c r="J81" s="127" t="str">
        <f t="shared" si="2"/>
        <v xml:space="preserve"> </v>
      </c>
      <c r="K81" s="128" t="str">
        <f t="shared" si="3"/>
        <v xml:space="preserve"> </v>
      </c>
      <c r="L81" s="70"/>
      <c r="M81" s="71"/>
      <c r="N81" s="71"/>
      <c r="O81" s="72"/>
      <c r="P81" s="70"/>
      <c r="Q81" s="71"/>
      <c r="R81" s="71"/>
      <c r="S81" s="72"/>
      <c r="T81" s="73"/>
      <c r="U81" s="74"/>
    </row>
    <row r="82" spans="1:21" ht="22.5">
      <c r="A82" s="63"/>
      <c r="B82" s="64" t="s">
        <v>4603</v>
      </c>
      <c r="C82" s="229"/>
      <c r="D82" s="412"/>
      <c r="E82" s="412" t="s">
        <v>6481</v>
      </c>
      <c r="F82" s="357" t="s">
        <v>4857</v>
      </c>
      <c r="G82" s="78"/>
      <c r="H82" s="68" t="s">
        <v>4804</v>
      </c>
      <c r="I82" s="69"/>
      <c r="J82" s="127" t="str">
        <f t="shared" si="2"/>
        <v xml:space="preserve"> </v>
      </c>
      <c r="K82" s="128" t="str">
        <f t="shared" si="3"/>
        <v xml:space="preserve"> </v>
      </c>
      <c r="L82" s="70"/>
      <c r="M82" s="71"/>
      <c r="N82" s="71"/>
      <c r="O82" s="72"/>
      <c r="P82" s="70"/>
      <c r="Q82" s="71"/>
      <c r="R82" s="71"/>
      <c r="S82" s="72"/>
      <c r="T82" s="73"/>
      <c r="U82" s="74"/>
    </row>
    <row r="83" spans="1:21" ht="22.5">
      <c r="A83" s="63"/>
      <c r="B83" s="64" t="s">
        <v>4604</v>
      </c>
      <c r="C83" s="229"/>
      <c r="D83" s="412"/>
      <c r="E83" s="412" t="s">
        <v>6482</v>
      </c>
      <c r="F83" s="357" t="s">
        <v>4858</v>
      </c>
      <c r="G83" s="78"/>
      <c r="H83" s="68" t="s">
        <v>4804</v>
      </c>
      <c r="I83" s="69"/>
      <c r="J83" s="127" t="str">
        <f t="shared" si="2"/>
        <v xml:space="preserve"> </v>
      </c>
      <c r="K83" s="128" t="str">
        <f t="shared" si="3"/>
        <v xml:space="preserve"> </v>
      </c>
      <c r="L83" s="70"/>
      <c r="M83" s="71"/>
      <c r="N83" s="71"/>
      <c r="O83" s="72"/>
      <c r="P83" s="70"/>
      <c r="Q83" s="71"/>
      <c r="R83" s="71"/>
      <c r="S83" s="72"/>
      <c r="T83" s="73"/>
      <c r="U83" s="74"/>
    </row>
    <row r="84" spans="1:21" ht="22.5">
      <c r="A84" s="63"/>
      <c r="B84" s="64" t="s">
        <v>4605</v>
      </c>
      <c r="C84" s="229"/>
      <c r="D84" s="412"/>
      <c r="E84" s="359" t="s">
        <v>6483</v>
      </c>
      <c r="F84" s="412" t="s">
        <v>4859</v>
      </c>
      <c r="G84" s="78"/>
      <c r="H84" s="68" t="s">
        <v>4804</v>
      </c>
      <c r="I84" s="69"/>
      <c r="J84" s="127" t="str">
        <f t="shared" si="2"/>
        <v xml:space="preserve"> </v>
      </c>
      <c r="K84" s="128" t="str">
        <f t="shared" si="3"/>
        <v xml:space="preserve"> </v>
      </c>
      <c r="L84" s="70"/>
      <c r="M84" s="71"/>
      <c r="N84" s="71"/>
      <c r="O84" s="72"/>
      <c r="P84" s="70"/>
      <c r="Q84" s="71"/>
      <c r="R84" s="71"/>
      <c r="S84" s="72"/>
      <c r="T84" s="73"/>
      <c r="U84" s="74"/>
    </row>
    <row r="85" spans="1:21" ht="22.5">
      <c r="A85" s="63"/>
      <c r="B85" s="64" t="s">
        <v>4606</v>
      </c>
      <c r="C85" s="229"/>
      <c r="D85" s="412"/>
      <c r="E85" s="412" t="s">
        <v>6484</v>
      </c>
      <c r="F85" s="412" t="s">
        <v>4860</v>
      </c>
      <c r="G85" s="78"/>
      <c r="H85" s="68" t="s">
        <v>4804</v>
      </c>
      <c r="I85" s="69"/>
      <c r="J85" s="127" t="str">
        <f t="shared" si="2"/>
        <v xml:space="preserve"> </v>
      </c>
      <c r="K85" s="128" t="str">
        <f t="shared" si="3"/>
        <v xml:space="preserve"> </v>
      </c>
      <c r="L85" s="70"/>
      <c r="M85" s="71"/>
      <c r="N85" s="71"/>
      <c r="O85" s="72"/>
      <c r="P85" s="70"/>
      <c r="Q85" s="71"/>
      <c r="R85" s="71"/>
      <c r="S85" s="72"/>
      <c r="T85" s="73"/>
      <c r="U85" s="74"/>
    </row>
    <row r="86" spans="1:21" ht="33.75">
      <c r="A86" s="63"/>
      <c r="B86" s="64" t="s">
        <v>6625</v>
      </c>
      <c r="C86" s="229"/>
      <c r="D86" s="412"/>
      <c r="E86" s="412" t="s">
        <v>6485</v>
      </c>
      <c r="F86" s="412" t="s">
        <v>4861</v>
      </c>
      <c r="G86" s="78"/>
      <c r="H86" s="384"/>
      <c r="I86" s="385"/>
      <c r="J86" s="127" t="str">
        <f t="shared" si="2"/>
        <v xml:space="preserve"> </v>
      </c>
      <c r="K86" s="128" t="str">
        <f t="shared" si="3"/>
        <v xml:space="preserve"> </v>
      </c>
      <c r="L86" s="70"/>
      <c r="M86" s="71"/>
      <c r="N86" s="71"/>
      <c r="O86" s="72"/>
      <c r="P86" s="70"/>
      <c r="Q86" s="71"/>
      <c r="R86" s="71"/>
      <c r="S86" s="72"/>
      <c r="T86" s="73"/>
      <c r="U86" s="74"/>
    </row>
    <row r="87" spans="1:21" ht="45">
      <c r="A87" s="63"/>
      <c r="B87" s="64" t="s">
        <v>4607</v>
      </c>
      <c r="C87" s="229"/>
      <c r="D87" s="412"/>
      <c r="E87" s="412" t="s">
        <v>6486</v>
      </c>
      <c r="F87" s="412" t="s">
        <v>4862</v>
      </c>
      <c r="G87" s="78"/>
      <c r="H87" s="68" t="s">
        <v>6487</v>
      </c>
      <c r="I87" s="69"/>
      <c r="J87" s="127" t="str">
        <f t="shared" si="2"/>
        <v xml:space="preserve"> </v>
      </c>
      <c r="K87" s="128" t="str">
        <f t="shared" si="3"/>
        <v xml:space="preserve"> </v>
      </c>
      <c r="L87" s="70"/>
      <c r="M87" s="71"/>
      <c r="N87" s="71"/>
      <c r="O87" s="72"/>
      <c r="P87" s="70"/>
      <c r="Q87" s="71"/>
      <c r="R87" s="71"/>
      <c r="S87" s="72"/>
      <c r="T87" s="73"/>
      <c r="U87" s="74"/>
    </row>
    <row r="88" spans="1:21" ht="33.75">
      <c r="A88" s="63"/>
      <c r="B88" s="64" t="s">
        <v>4608</v>
      </c>
      <c r="C88" s="229"/>
      <c r="D88" s="412"/>
      <c r="E88" s="412" t="s">
        <v>6488</v>
      </c>
      <c r="F88" s="412" t="s">
        <v>4863</v>
      </c>
      <c r="G88" s="78"/>
      <c r="H88" s="68" t="s">
        <v>4804</v>
      </c>
      <c r="I88" s="69"/>
      <c r="J88" s="127" t="str">
        <f t="shared" si="2"/>
        <v xml:space="preserve"> </v>
      </c>
      <c r="K88" s="128" t="str">
        <f t="shared" si="3"/>
        <v xml:space="preserve"> </v>
      </c>
      <c r="L88" s="70"/>
      <c r="M88" s="71"/>
      <c r="N88" s="71"/>
      <c r="O88" s="72"/>
      <c r="P88" s="70"/>
      <c r="Q88" s="71"/>
      <c r="R88" s="71"/>
      <c r="S88" s="72"/>
      <c r="T88" s="73"/>
      <c r="U88" s="74"/>
    </row>
    <row r="89" spans="1:21" ht="45">
      <c r="A89" s="63"/>
      <c r="B89" s="64" t="s">
        <v>4609</v>
      </c>
      <c r="C89" s="229"/>
      <c r="D89" s="412"/>
      <c r="E89" s="412" t="s">
        <v>6489</v>
      </c>
      <c r="F89" s="412" t="s">
        <v>4864</v>
      </c>
      <c r="G89" s="78"/>
      <c r="H89" s="68" t="s">
        <v>4804</v>
      </c>
      <c r="I89" s="69"/>
      <c r="J89" s="127" t="str">
        <f t="shared" si="2"/>
        <v xml:space="preserve"> </v>
      </c>
      <c r="K89" s="128" t="str">
        <f t="shared" si="3"/>
        <v xml:space="preserve"> </v>
      </c>
      <c r="L89" s="70"/>
      <c r="M89" s="71"/>
      <c r="N89" s="71"/>
      <c r="O89" s="72"/>
      <c r="P89" s="70"/>
      <c r="Q89" s="71"/>
      <c r="R89" s="71"/>
      <c r="S89" s="72"/>
      <c r="T89" s="73"/>
      <c r="U89" s="74"/>
    </row>
    <row r="90" spans="1:21" ht="33.75">
      <c r="A90" s="63"/>
      <c r="B90" s="64" t="s">
        <v>4610</v>
      </c>
      <c r="C90" s="229"/>
      <c r="D90" s="412"/>
      <c r="E90" s="412" t="s">
        <v>6490</v>
      </c>
      <c r="F90" s="412" t="s">
        <v>4865</v>
      </c>
      <c r="G90" s="78"/>
      <c r="H90" s="68" t="s">
        <v>4804</v>
      </c>
      <c r="I90" s="69"/>
      <c r="J90" s="127" t="str">
        <f t="shared" si="2"/>
        <v xml:space="preserve"> </v>
      </c>
      <c r="K90" s="128" t="str">
        <f t="shared" si="3"/>
        <v xml:space="preserve"> </v>
      </c>
      <c r="L90" s="70"/>
      <c r="M90" s="71"/>
      <c r="N90" s="71"/>
      <c r="O90" s="72"/>
      <c r="P90" s="70"/>
      <c r="Q90" s="71"/>
      <c r="R90" s="71"/>
      <c r="S90" s="72"/>
      <c r="T90" s="73"/>
      <c r="U90" s="74"/>
    </row>
    <row r="91" spans="1:21" ht="22.5">
      <c r="A91" s="63"/>
      <c r="B91" s="64" t="s">
        <v>4611</v>
      </c>
      <c r="C91" s="229"/>
      <c r="D91" s="412"/>
      <c r="E91" s="359" t="s">
        <v>4783</v>
      </c>
      <c r="F91" s="412" t="s">
        <v>4866</v>
      </c>
      <c r="G91" s="78"/>
      <c r="H91" s="68"/>
      <c r="I91" s="69"/>
      <c r="J91" s="127" t="str">
        <f t="shared" si="2"/>
        <v xml:space="preserve"> </v>
      </c>
      <c r="K91" s="128" t="str">
        <f t="shared" si="3"/>
        <v xml:space="preserve"> </v>
      </c>
      <c r="L91" s="70"/>
      <c r="M91" s="71"/>
      <c r="N91" s="71"/>
      <c r="O91" s="72"/>
      <c r="P91" s="70"/>
      <c r="Q91" s="71"/>
      <c r="R91" s="71"/>
      <c r="S91" s="72"/>
      <c r="T91" s="73"/>
      <c r="U91" s="74"/>
    </row>
    <row r="92" spans="1:21" ht="45">
      <c r="A92" s="63"/>
      <c r="B92" s="64" t="s">
        <v>4612</v>
      </c>
      <c r="C92" s="229"/>
      <c r="D92" s="412"/>
      <c r="E92" s="412" t="s">
        <v>6491</v>
      </c>
      <c r="F92" s="412" t="s">
        <v>4867</v>
      </c>
      <c r="G92" s="78"/>
      <c r="H92" s="68" t="s">
        <v>4804</v>
      </c>
      <c r="I92" s="69"/>
      <c r="J92" s="127" t="str">
        <f t="shared" si="2"/>
        <v xml:space="preserve"> </v>
      </c>
      <c r="K92" s="128" t="str">
        <f t="shared" si="3"/>
        <v xml:space="preserve"> </v>
      </c>
      <c r="L92" s="70"/>
      <c r="M92" s="71"/>
      <c r="N92" s="71"/>
      <c r="O92" s="72"/>
      <c r="P92" s="70"/>
      <c r="Q92" s="71"/>
      <c r="R92" s="71"/>
      <c r="S92" s="72"/>
      <c r="T92" s="73"/>
      <c r="U92" s="74"/>
    </row>
    <row r="93" spans="1:21" ht="22.5">
      <c r="A93" s="63"/>
      <c r="B93" s="64" t="s">
        <v>4613</v>
      </c>
      <c r="C93" s="229"/>
      <c r="D93" s="412"/>
      <c r="E93" s="412" t="s">
        <v>6492</v>
      </c>
      <c r="F93" s="412" t="s">
        <v>4868</v>
      </c>
      <c r="G93" s="78"/>
      <c r="H93" s="68" t="s">
        <v>4804</v>
      </c>
      <c r="I93" s="69"/>
      <c r="J93" s="127" t="str">
        <f t="shared" si="2"/>
        <v xml:space="preserve"> </v>
      </c>
      <c r="K93" s="128" t="str">
        <f t="shared" si="3"/>
        <v xml:space="preserve"> </v>
      </c>
      <c r="L93" s="70"/>
      <c r="M93" s="71"/>
      <c r="N93" s="71"/>
      <c r="O93" s="72"/>
      <c r="P93" s="70"/>
      <c r="Q93" s="71"/>
      <c r="R93" s="71"/>
      <c r="S93" s="72"/>
      <c r="T93" s="73"/>
      <c r="U93" s="74"/>
    </row>
    <row r="94" spans="1:21" ht="22.5">
      <c r="A94" s="63"/>
      <c r="B94" s="64" t="s">
        <v>4614</v>
      </c>
      <c r="C94" s="229"/>
      <c r="D94" s="412"/>
      <c r="E94" s="412" t="s">
        <v>6493</v>
      </c>
      <c r="F94" s="412" t="s">
        <v>4869</v>
      </c>
      <c r="G94" s="78"/>
      <c r="H94" s="68" t="s">
        <v>4804</v>
      </c>
      <c r="I94" s="69"/>
      <c r="J94" s="127" t="str">
        <f t="shared" si="2"/>
        <v xml:space="preserve"> </v>
      </c>
      <c r="K94" s="128" t="str">
        <f t="shared" si="3"/>
        <v xml:space="preserve"> </v>
      </c>
      <c r="L94" s="70"/>
      <c r="M94" s="71"/>
      <c r="N94" s="71"/>
      <c r="O94" s="72"/>
      <c r="P94" s="70"/>
      <c r="Q94" s="71"/>
      <c r="R94" s="71"/>
      <c r="S94" s="72"/>
      <c r="T94" s="73"/>
      <c r="U94" s="74"/>
    </row>
    <row r="95" spans="1:21" ht="22.5">
      <c r="A95" s="63"/>
      <c r="B95" s="64" t="s">
        <v>4615</v>
      </c>
      <c r="C95" s="229"/>
      <c r="D95" s="412"/>
      <c r="E95" s="359" t="s">
        <v>4783</v>
      </c>
      <c r="F95" s="358" t="s">
        <v>4870</v>
      </c>
      <c r="G95" s="78"/>
      <c r="H95" s="68"/>
      <c r="I95" s="69"/>
      <c r="J95" s="127" t="str">
        <f t="shared" si="2"/>
        <v xml:space="preserve"> </v>
      </c>
      <c r="K95" s="128" t="str">
        <f t="shared" si="3"/>
        <v xml:space="preserve"> </v>
      </c>
      <c r="L95" s="70"/>
      <c r="M95" s="71"/>
      <c r="N95" s="71"/>
      <c r="O95" s="72"/>
      <c r="P95" s="70"/>
      <c r="Q95" s="71"/>
      <c r="R95" s="71"/>
      <c r="S95" s="72"/>
      <c r="T95" s="73"/>
      <c r="U95" s="74"/>
    </row>
    <row r="96" spans="1:21" ht="22.5">
      <c r="A96" s="63"/>
      <c r="B96" s="64" t="s">
        <v>4616</v>
      </c>
      <c r="C96" s="229"/>
      <c r="D96" s="412"/>
      <c r="E96" s="359" t="s">
        <v>4783</v>
      </c>
      <c r="F96" s="358" t="s">
        <v>4871</v>
      </c>
      <c r="G96" s="78"/>
      <c r="H96" s="68"/>
      <c r="I96" s="69"/>
      <c r="J96" s="127" t="str">
        <f t="shared" si="2"/>
        <v xml:space="preserve"> </v>
      </c>
      <c r="K96" s="128" t="str">
        <f t="shared" si="3"/>
        <v xml:space="preserve"> </v>
      </c>
      <c r="L96" s="70"/>
      <c r="M96" s="71"/>
      <c r="N96" s="71"/>
      <c r="O96" s="72"/>
      <c r="P96" s="70"/>
      <c r="Q96" s="71"/>
      <c r="R96" s="71"/>
      <c r="S96" s="72"/>
      <c r="T96" s="73"/>
      <c r="U96" s="74"/>
    </row>
    <row r="97" spans="1:21" ht="22.5">
      <c r="A97" s="63"/>
      <c r="B97" s="64" t="s">
        <v>4617</v>
      </c>
      <c r="C97" s="229"/>
      <c r="D97" s="412"/>
      <c r="E97" s="359" t="s">
        <v>4783</v>
      </c>
      <c r="F97" s="358" t="s">
        <v>4872</v>
      </c>
      <c r="G97" s="78"/>
      <c r="H97" s="68"/>
      <c r="I97" s="69"/>
      <c r="J97" s="127" t="str">
        <f t="shared" si="2"/>
        <v xml:space="preserve"> </v>
      </c>
      <c r="K97" s="128" t="str">
        <f t="shared" si="3"/>
        <v xml:space="preserve"> </v>
      </c>
      <c r="L97" s="70"/>
      <c r="M97" s="71"/>
      <c r="N97" s="71"/>
      <c r="O97" s="72"/>
      <c r="P97" s="70"/>
      <c r="Q97" s="71"/>
      <c r="R97" s="71"/>
      <c r="S97" s="72"/>
      <c r="T97" s="73"/>
      <c r="U97" s="74"/>
    </row>
    <row r="98" spans="1:21" ht="22.5">
      <c r="A98" s="63"/>
      <c r="B98" s="64" t="s">
        <v>4618</v>
      </c>
      <c r="C98" s="229"/>
      <c r="D98" s="412"/>
      <c r="E98" s="359" t="s">
        <v>4783</v>
      </c>
      <c r="F98" s="358" t="s">
        <v>4873</v>
      </c>
      <c r="G98" s="78"/>
      <c r="H98" s="68"/>
      <c r="I98" s="69"/>
      <c r="J98" s="127" t="str">
        <f t="shared" si="2"/>
        <v xml:space="preserve"> </v>
      </c>
      <c r="K98" s="128" t="str">
        <f t="shared" si="3"/>
        <v xml:space="preserve"> </v>
      </c>
      <c r="L98" s="70"/>
      <c r="M98" s="71"/>
      <c r="N98" s="71"/>
      <c r="O98" s="72"/>
      <c r="P98" s="70"/>
      <c r="Q98" s="71"/>
      <c r="R98" s="71"/>
      <c r="S98" s="72"/>
      <c r="T98" s="73"/>
      <c r="U98" s="74"/>
    </row>
    <row r="99" spans="1:21" ht="33.75">
      <c r="A99" s="63"/>
      <c r="B99" s="64" t="s">
        <v>4619</v>
      </c>
      <c r="C99" s="229"/>
      <c r="D99" s="412"/>
      <c r="E99" s="412" t="s">
        <v>6494</v>
      </c>
      <c r="F99" s="358" t="s">
        <v>4874</v>
      </c>
      <c r="G99" s="78"/>
      <c r="H99" s="68" t="s">
        <v>4804</v>
      </c>
      <c r="I99" s="69"/>
      <c r="J99" s="127" t="str">
        <f t="shared" si="2"/>
        <v xml:space="preserve"> </v>
      </c>
      <c r="K99" s="128" t="str">
        <f t="shared" si="3"/>
        <v xml:space="preserve"> </v>
      </c>
      <c r="L99" s="70"/>
      <c r="M99" s="71"/>
      <c r="N99" s="71"/>
      <c r="O99" s="72"/>
      <c r="P99" s="70"/>
      <c r="Q99" s="71"/>
      <c r="R99" s="71"/>
      <c r="S99" s="72"/>
      <c r="T99" s="73"/>
      <c r="U99" s="74"/>
    </row>
    <row r="100" spans="1:21" ht="33.75">
      <c r="A100" s="63"/>
      <c r="B100" s="64" t="s">
        <v>4620</v>
      </c>
      <c r="C100" s="229"/>
      <c r="D100" s="412"/>
      <c r="E100" s="412" t="s">
        <v>6495</v>
      </c>
      <c r="F100" s="358" t="s">
        <v>4875</v>
      </c>
      <c r="G100" s="78"/>
      <c r="H100" s="68" t="s">
        <v>4804</v>
      </c>
      <c r="I100" s="69"/>
      <c r="J100" s="127" t="str">
        <f t="shared" si="2"/>
        <v xml:space="preserve"> </v>
      </c>
      <c r="K100" s="128" t="str">
        <f t="shared" si="3"/>
        <v xml:space="preserve"> </v>
      </c>
      <c r="L100" s="70"/>
      <c r="M100" s="71"/>
      <c r="N100" s="71"/>
      <c r="O100" s="72"/>
      <c r="P100" s="70"/>
      <c r="Q100" s="71"/>
      <c r="R100" s="71"/>
      <c r="S100" s="72"/>
      <c r="T100" s="73"/>
      <c r="U100" s="74"/>
    </row>
    <row r="101" spans="1:21" ht="33.75">
      <c r="A101" s="63"/>
      <c r="B101" s="64" t="s">
        <v>4621</v>
      </c>
      <c r="C101" s="229"/>
      <c r="D101" s="412"/>
      <c r="E101" s="359" t="s">
        <v>4783</v>
      </c>
      <c r="F101" s="358" t="s">
        <v>4876</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33.75">
      <c r="A102" s="63"/>
      <c r="B102" s="64" t="s">
        <v>4622</v>
      </c>
      <c r="C102" s="229"/>
      <c r="D102" s="412"/>
      <c r="E102" s="412" t="s">
        <v>6496</v>
      </c>
      <c r="F102" s="358" t="s">
        <v>4877</v>
      </c>
      <c r="G102" s="78"/>
      <c r="H102" s="68" t="s">
        <v>4804</v>
      </c>
      <c r="I102" s="69"/>
      <c r="J102" s="127" t="str">
        <f t="shared" si="2"/>
        <v xml:space="preserve"> </v>
      </c>
      <c r="K102" s="128" t="str">
        <f t="shared" si="3"/>
        <v xml:space="preserve"> </v>
      </c>
      <c r="L102" s="70"/>
      <c r="M102" s="71"/>
      <c r="N102" s="71"/>
      <c r="O102" s="72"/>
      <c r="P102" s="70"/>
      <c r="Q102" s="71"/>
      <c r="R102" s="71"/>
      <c r="S102" s="72"/>
      <c r="T102" s="73"/>
      <c r="U102" s="74"/>
    </row>
    <row r="103" spans="1:21" ht="22.5">
      <c r="A103" s="63"/>
      <c r="B103" s="64" t="s">
        <v>4623</v>
      </c>
      <c r="C103" s="229"/>
      <c r="D103" s="412"/>
      <c r="E103" s="359" t="s">
        <v>4783</v>
      </c>
      <c r="F103" s="358" t="s">
        <v>4878</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33.75">
      <c r="A104" s="63"/>
      <c r="B104" s="64" t="s">
        <v>6632</v>
      </c>
      <c r="C104" s="229"/>
      <c r="D104" s="412"/>
      <c r="E104" s="412" t="s">
        <v>6497</v>
      </c>
      <c r="F104" s="358" t="s">
        <v>4879</v>
      </c>
      <c r="G104" s="78"/>
      <c r="H104" s="384"/>
      <c r="I104" s="385"/>
      <c r="J104" s="127" t="str">
        <f t="shared" si="2"/>
        <v xml:space="preserve"> </v>
      </c>
      <c r="K104" s="128" t="str">
        <f t="shared" si="3"/>
        <v xml:space="preserve"> </v>
      </c>
      <c r="L104" s="70"/>
      <c r="M104" s="71"/>
      <c r="N104" s="71"/>
      <c r="O104" s="72"/>
      <c r="P104" s="70"/>
      <c r="Q104" s="71"/>
      <c r="R104" s="71"/>
      <c r="S104" s="72"/>
      <c r="T104" s="73"/>
      <c r="U104" s="74"/>
    </row>
    <row r="105" spans="1:21" ht="22.5">
      <c r="A105" s="63"/>
      <c r="B105" s="64" t="s">
        <v>6628</v>
      </c>
      <c r="C105" s="229"/>
      <c r="D105" s="412"/>
      <c r="E105" s="412" t="s">
        <v>6498</v>
      </c>
      <c r="F105" s="358" t="s">
        <v>4880</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33.75">
      <c r="A106" s="63"/>
      <c r="B106" s="64" t="s">
        <v>4624</v>
      </c>
      <c r="C106" s="229"/>
      <c r="D106" s="412"/>
      <c r="E106" s="359" t="s">
        <v>6499</v>
      </c>
      <c r="F106" s="358" t="s">
        <v>4881</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22.5">
      <c r="A107" s="63"/>
      <c r="B107" s="64" t="s">
        <v>4625</v>
      </c>
      <c r="C107" s="229"/>
      <c r="D107" s="412"/>
      <c r="E107" s="359" t="s">
        <v>4783</v>
      </c>
      <c r="F107" s="358" t="s">
        <v>4882</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33.75">
      <c r="A108" s="63"/>
      <c r="B108" s="64" t="s">
        <v>4626</v>
      </c>
      <c r="C108" s="229"/>
      <c r="D108" s="412"/>
      <c r="E108" s="412" t="s">
        <v>6500</v>
      </c>
      <c r="F108" s="358" t="s">
        <v>4883</v>
      </c>
      <c r="G108" s="78"/>
      <c r="H108" s="68" t="s">
        <v>4804</v>
      </c>
      <c r="I108" s="69"/>
      <c r="J108" s="127" t="str">
        <f t="shared" si="2"/>
        <v xml:space="preserve"> </v>
      </c>
      <c r="K108" s="128" t="str">
        <f t="shared" si="3"/>
        <v xml:space="preserve"> </v>
      </c>
      <c r="L108" s="70"/>
      <c r="M108" s="71"/>
      <c r="N108" s="71"/>
      <c r="O108" s="72"/>
      <c r="P108" s="70"/>
      <c r="Q108" s="71"/>
      <c r="R108" s="71"/>
      <c r="S108" s="72"/>
      <c r="T108" s="73"/>
      <c r="U108" s="74"/>
    </row>
    <row r="109" spans="1:21" ht="22.5">
      <c r="A109" s="63"/>
      <c r="B109" s="64" t="s">
        <v>4627</v>
      </c>
      <c r="C109" s="229"/>
      <c r="D109" s="412"/>
      <c r="E109" s="359" t="s">
        <v>4783</v>
      </c>
      <c r="F109" s="358" t="s">
        <v>4884</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22.5">
      <c r="A110" s="63"/>
      <c r="B110" s="64" t="s">
        <v>4628</v>
      </c>
      <c r="C110" s="229"/>
      <c r="D110" s="412"/>
      <c r="E110" s="412" t="s">
        <v>6501</v>
      </c>
      <c r="F110" s="358" t="s">
        <v>4885</v>
      </c>
      <c r="G110" s="78"/>
      <c r="H110" s="68" t="s">
        <v>6502</v>
      </c>
      <c r="I110" s="69"/>
      <c r="J110" s="127" t="str">
        <f t="shared" si="2"/>
        <v xml:space="preserve"> </v>
      </c>
      <c r="K110" s="128" t="str">
        <f t="shared" si="3"/>
        <v xml:space="preserve"> </v>
      </c>
      <c r="L110" s="70"/>
      <c r="M110" s="71"/>
      <c r="N110" s="71"/>
      <c r="O110" s="72"/>
      <c r="P110" s="70"/>
      <c r="Q110" s="71"/>
      <c r="R110" s="71"/>
      <c r="S110" s="72"/>
      <c r="T110" s="73"/>
      <c r="U110" s="74"/>
    </row>
    <row r="111" spans="1:21" ht="56.25">
      <c r="A111" s="63"/>
      <c r="B111" s="64" t="s">
        <v>4629</v>
      </c>
      <c r="C111" s="229"/>
      <c r="D111" s="412"/>
      <c r="E111" s="412" t="s">
        <v>6503</v>
      </c>
      <c r="F111" s="358" t="s">
        <v>4886</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22.5">
      <c r="A112" s="63"/>
      <c r="B112" s="64" t="s">
        <v>4630</v>
      </c>
      <c r="C112" s="229"/>
      <c r="D112" s="412"/>
      <c r="E112" s="412" t="s">
        <v>4887</v>
      </c>
      <c r="F112" s="412" t="s">
        <v>4888</v>
      </c>
      <c r="G112" s="78"/>
      <c r="H112" s="68" t="s">
        <v>4804</v>
      </c>
      <c r="I112" s="69"/>
      <c r="J112" s="127" t="str">
        <f t="shared" si="2"/>
        <v xml:space="preserve"> </v>
      </c>
      <c r="K112" s="128" t="str">
        <f t="shared" si="3"/>
        <v xml:space="preserve"> </v>
      </c>
      <c r="L112" s="70"/>
      <c r="M112" s="71"/>
      <c r="N112" s="71"/>
      <c r="O112" s="72"/>
      <c r="P112" s="70"/>
      <c r="Q112" s="71"/>
      <c r="R112" s="71"/>
      <c r="S112" s="72"/>
      <c r="T112" s="73"/>
      <c r="U112" s="74"/>
    </row>
    <row r="113" spans="1:21" ht="22.5">
      <c r="A113" s="63"/>
      <c r="B113" s="64" t="s">
        <v>4631</v>
      </c>
      <c r="C113" s="229"/>
      <c r="D113" s="412"/>
      <c r="E113" s="412" t="s">
        <v>4887</v>
      </c>
      <c r="F113" s="412" t="s">
        <v>4889</v>
      </c>
      <c r="G113" s="78"/>
      <c r="H113" s="68" t="s">
        <v>4804</v>
      </c>
      <c r="I113" s="69"/>
      <c r="J113" s="127" t="str">
        <f t="shared" si="2"/>
        <v xml:space="preserve"> </v>
      </c>
      <c r="K113" s="128" t="str">
        <f t="shared" si="3"/>
        <v xml:space="preserve"> </v>
      </c>
      <c r="L113" s="70"/>
      <c r="M113" s="71"/>
      <c r="N113" s="71"/>
      <c r="O113" s="72"/>
      <c r="P113" s="70"/>
      <c r="Q113" s="71"/>
      <c r="R113" s="71"/>
      <c r="S113" s="72"/>
      <c r="T113" s="73"/>
      <c r="U113" s="74"/>
    </row>
    <row r="114" spans="1:21" ht="33.75">
      <c r="A114" s="63"/>
      <c r="B114" s="64" t="s">
        <v>4632</v>
      </c>
      <c r="C114" s="229"/>
      <c r="D114" s="412"/>
      <c r="E114" s="412" t="s">
        <v>6504</v>
      </c>
      <c r="F114" s="412" t="s">
        <v>4890</v>
      </c>
      <c r="G114" s="78"/>
      <c r="H114" s="68" t="s">
        <v>4804</v>
      </c>
      <c r="I114" s="69"/>
      <c r="J114" s="127" t="str">
        <f t="shared" si="2"/>
        <v xml:space="preserve"> </v>
      </c>
      <c r="K114" s="128" t="str">
        <f t="shared" si="3"/>
        <v xml:space="preserve"> </v>
      </c>
      <c r="L114" s="70"/>
      <c r="M114" s="71"/>
      <c r="N114" s="71"/>
      <c r="O114" s="72"/>
      <c r="P114" s="70"/>
      <c r="Q114" s="71"/>
      <c r="R114" s="71"/>
      <c r="S114" s="72"/>
      <c r="T114" s="73"/>
      <c r="U114" s="74"/>
    </row>
    <row r="115" spans="1:21" ht="33.75">
      <c r="A115" s="63"/>
      <c r="B115" s="64" t="s">
        <v>4633</v>
      </c>
      <c r="C115" s="229"/>
      <c r="D115" s="412"/>
      <c r="E115" s="359" t="s">
        <v>6505</v>
      </c>
      <c r="F115" s="412" t="s">
        <v>4891</v>
      </c>
      <c r="G115" s="78"/>
      <c r="H115" s="68" t="s">
        <v>4804</v>
      </c>
      <c r="I115" s="69"/>
      <c r="J115" s="127" t="str">
        <f t="shared" si="2"/>
        <v xml:space="preserve"> </v>
      </c>
      <c r="K115" s="128" t="str">
        <f t="shared" si="3"/>
        <v xml:space="preserve"> </v>
      </c>
      <c r="L115" s="70"/>
      <c r="M115" s="71"/>
      <c r="N115" s="71"/>
      <c r="O115" s="72"/>
      <c r="P115" s="70"/>
      <c r="Q115" s="71"/>
      <c r="R115" s="71"/>
      <c r="S115" s="72"/>
      <c r="T115" s="73"/>
      <c r="U115" s="74"/>
    </row>
    <row r="116" spans="1:21" ht="33.75">
      <c r="A116" s="63"/>
      <c r="B116" s="64" t="s">
        <v>4634</v>
      </c>
      <c r="C116" s="229"/>
      <c r="D116" s="412"/>
      <c r="E116" s="359" t="s">
        <v>6506</v>
      </c>
      <c r="F116" s="412" t="s">
        <v>4892</v>
      </c>
      <c r="G116" s="78"/>
      <c r="H116" s="68" t="s">
        <v>4804</v>
      </c>
      <c r="I116" s="69"/>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4635</v>
      </c>
      <c r="C117" s="229"/>
      <c r="D117" s="412"/>
      <c r="E117" s="359" t="s">
        <v>6507</v>
      </c>
      <c r="F117" s="412" t="s">
        <v>4893</v>
      </c>
      <c r="G117" s="78"/>
      <c r="H117" s="68" t="s">
        <v>4804</v>
      </c>
      <c r="I117" s="69"/>
      <c r="J117" s="127" t="str">
        <f t="shared" si="2"/>
        <v xml:space="preserve"> </v>
      </c>
      <c r="K117" s="128" t="str">
        <f t="shared" si="3"/>
        <v xml:space="preserve"> </v>
      </c>
      <c r="L117" s="70"/>
      <c r="M117" s="71"/>
      <c r="N117" s="71"/>
      <c r="O117" s="72"/>
      <c r="P117" s="70"/>
      <c r="Q117" s="71"/>
      <c r="R117" s="71"/>
      <c r="S117" s="72"/>
      <c r="T117" s="73"/>
      <c r="U117" s="74"/>
    </row>
    <row r="118" spans="1:21" ht="33.75">
      <c r="A118" s="63"/>
      <c r="B118" s="64" t="s">
        <v>4636</v>
      </c>
      <c r="C118" s="229"/>
      <c r="D118" s="412"/>
      <c r="E118" s="359" t="s">
        <v>6508</v>
      </c>
      <c r="F118" s="412" t="s">
        <v>4894</v>
      </c>
      <c r="G118" s="78"/>
      <c r="H118" s="68" t="s">
        <v>4804</v>
      </c>
      <c r="I118" s="69"/>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4637</v>
      </c>
      <c r="C119" s="229"/>
      <c r="D119" s="412"/>
      <c r="E119" s="359" t="s">
        <v>6509</v>
      </c>
      <c r="F119" s="412" t="s">
        <v>4895</v>
      </c>
      <c r="G119" s="78"/>
      <c r="H119" s="68" t="s">
        <v>4804</v>
      </c>
      <c r="I119" s="69"/>
      <c r="J119" s="127" t="str">
        <f t="shared" si="2"/>
        <v xml:space="preserve"> </v>
      </c>
      <c r="K119" s="128" t="str">
        <f t="shared" si="3"/>
        <v xml:space="preserve"> </v>
      </c>
      <c r="L119" s="70"/>
      <c r="M119" s="71"/>
      <c r="N119" s="71"/>
      <c r="O119" s="72"/>
      <c r="P119" s="70"/>
      <c r="Q119" s="71"/>
      <c r="R119" s="71"/>
      <c r="S119" s="72"/>
      <c r="T119" s="73"/>
      <c r="U119" s="74"/>
    </row>
    <row r="120" spans="1:21" ht="45">
      <c r="A120" s="63"/>
      <c r="B120" s="64" t="s">
        <v>4638</v>
      </c>
      <c r="C120" s="229"/>
      <c r="D120" s="412"/>
      <c r="E120" s="359" t="s">
        <v>6510</v>
      </c>
      <c r="F120" s="412" t="s">
        <v>4896</v>
      </c>
      <c r="G120" s="78"/>
      <c r="H120" s="68" t="s">
        <v>4804</v>
      </c>
      <c r="I120" s="69"/>
      <c r="J120" s="127" t="str">
        <f t="shared" si="2"/>
        <v xml:space="preserve"> </v>
      </c>
      <c r="K120" s="128" t="str">
        <f t="shared" si="3"/>
        <v xml:space="preserve"> </v>
      </c>
      <c r="L120" s="70"/>
      <c r="M120" s="71"/>
      <c r="N120" s="71"/>
      <c r="O120" s="72"/>
      <c r="P120" s="70"/>
      <c r="Q120" s="71"/>
      <c r="R120" s="71"/>
      <c r="S120" s="72"/>
      <c r="T120" s="73"/>
      <c r="U120" s="74"/>
    </row>
    <row r="121" spans="1:21" ht="22.5">
      <c r="A121" s="63"/>
      <c r="B121" s="64" t="s">
        <v>4639</v>
      </c>
      <c r="C121" s="229"/>
      <c r="D121" s="412"/>
      <c r="E121" s="359" t="s">
        <v>4783</v>
      </c>
      <c r="F121" s="412" t="s">
        <v>4897</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4640</v>
      </c>
      <c r="C122" s="229"/>
      <c r="D122" s="412"/>
      <c r="E122" s="359" t="s">
        <v>6511</v>
      </c>
      <c r="F122" s="412" t="s">
        <v>4898</v>
      </c>
      <c r="G122" s="78"/>
      <c r="H122" s="68" t="s">
        <v>4804</v>
      </c>
      <c r="I122" s="69"/>
      <c r="J122" s="127" t="str">
        <f t="shared" si="2"/>
        <v xml:space="preserve"> </v>
      </c>
      <c r="K122" s="128" t="str">
        <f t="shared" si="3"/>
        <v xml:space="preserve"> </v>
      </c>
      <c r="L122" s="70"/>
      <c r="M122" s="71"/>
      <c r="N122" s="71"/>
      <c r="O122" s="72"/>
      <c r="P122" s="70"/>
      <c r="Q122" s="71"/>
      <c r="R122" s="71"/>
      <c r="S122" s="72"/>
      <c r="T122" s="73"/>
      <c r="U122" s="74"/>
    </row>
    <row r="123" spans="1:21" ht="33.75">
      <c r="A123" s="63"/>
      <c r="B123" s="64" t="s">
        <v>4641</v>
      </c>
      <c r="C123" s="229"/>
      <c r="D123" s="412"/>
      <c r="E123" s="359" t="s">
        <v>6512</v>
      </c>
      <c r="F123" s="412" t="s">
        <v>4899</v>
      </c>
      <c r="G123" s="78"/>
      <c r="H123" s="68" t="s">
        <v>4804</v>
      </c>
      <c r="I123" s="69"/>
      <c r="J123" s="127" t="str">
        <f t="shared" si="2"/>
        <v xml:space="preserve"> </v>
      </c>
      <c r="K123" s="128" t="str">
        <f t="shared" si="3"/>
        <v xml:space="preserve"> </v>
      </c>
      <c r="L123" s="70"/>
      <c r="M123" s="71"/>
      <c r="N123" s="71"/>
      <c r="O123" s="72"/>
      <c r="P123" s="70"/>
      <c r="Q123" s="71"/>
      <c r="R123" s="71"/>
      <c r="S123" s="72"/>
      <c r="T123" s="73"/>
      <c r="U123" s="74"/>
    </row>
    <row r="124" spans="1:21" ht="33.75">
      <c r="A124" s="63"/>
      <c r="B124" s="64" t="s">
        <v>4642</v>
      </c>
      <c r="C124" s="229"/>
      <c r="D124" s="412"/>
      <c r="E124" s="359" t="s">
        <v>6513</v>
      </c>
      <c r="F124" s="412" t="s">
        <v>4900</v>
      </c>
      <c r="G124" s="78"/>
      <c r="H124" s="68" t="s">
        <v>4804</v>
      </c>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4643</v>
      </c>
      <c r="C125" s="229"/>
      <c r="D125" s="412"/>
      <c r="E125" s="359" t="s">
        <v>6514</v>
      </c>
      <c r="F125" s="412" t="s">
        <v>4901</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4644</v>
      </c>
      <c r="C126" s="229"/>
      <c r="D126" s="412"/>
      <c r="E126" s="359" t="s">
        <v>6515</v>
      </c>
      <c r="F126" s="412" t="s">
        <v>4902</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33.75">
      <c r="A127" s="63"/>
      <c r="B127" s="64" t="s">
        <v>4645</v>
      </c>
      <c r="C127" s="229"/>
      <c r="D127" s="412"/>
      <c r="E127" s="359" t="s">
        <v>6516</v>
      </c>
      <c r="F127" s="412" t="s">
        <v>4903</v>
      </c>
      <c r="G127" s="78"/>
      <c r="H127" s="68" t="s">
        <v>4804</v>
      </c>
      <c r="I127" s="69"/>
      <c r="J127" s="127" t="str">
        <f t="shared" si="2"/>
        <v xml:space="preserve"> </v>
      </c>
      <c r="K127" s="128" t="str">
        <f t="shared" si="3"/>
        <v xml:space="preserve"> </v>
      </c>
      <c r="L127" s="70"/>
      <c r="M127" s="71"/>
      <c r="N127" s="71"/>
      <c r="O127" s="72"/>
      <c r="P127" s="70"/>
      <c r="Q127" s="71"/>
      <c r="R127" s="71"/>
      <c r="S127" s="72"/>
      <c r="T127" s="73"/>
      <c r="U127" s="74"/>
    </row>
    <row r="128" spans="1:21" ht="33.75">
      <c r="A128" s="63"/>
      <c r="B128" s="64" t="s">
        <v>4646</v>
      </c>
      <c r="C128" s="229"/>
      <c r="D128" s="412"/>
      <c r="E128" s="359" t="s">
        <v>6517</v>
      </c>
      <c r="F128" s="412" t="s">
        <v>4904</v>
      </c>
      <c r="G128" s="78"/>
      <c r="H128" s="68" t="s">
        <v>4804</v>
      </c>
      <c r="I128" s="69"/>
      <c r="J128" s="127" t="str">
        <f t="shared" si="2"/>
        <v xml:space="preserve"> </v>
      </c>
      <c r="K128" s="128" t="str">
        <f t="shared" si="3"/>
        <v xml:space="preserve"> </v>
      </c>
      <c r="L128" s="70"/>
      <c r="M128" s="71"/>
      <c r="N128" s="71"/>
      <c r="O128" s="72"/>
      <c r="P128" s="70"/>
      <c r="Q128" s="71"/>
      <c r="R128" s="71"/>
      <c r="S128" s="72"/>
      <c r="T128" s="73"/>
      <c r="U128" s="74"/>
    </row>
    <row r="129" spans="1:21" ht="22.5">
      <c r="A129" s="63"/>
      <c r="B129" s="64" t="s">
        <v>4647</v>
      </c>
      <c r="C129" s="229"/>
      <c r="D129" s="412"/>
      <c r="E129" s="359" t="s">
        <v>4783</v>
      </c>
      <c r="F129" s="412" t="s">
        <v>4905</v>
      </c>
      <c r="G129" s="78"/>
      <c r="H129" s="68"/>
      <c r="I129" s="69"/>
      <c r="J129" s="127" t="str">
        <f t="shared" si="2"/>
        <v xml:space="preserve"> </v>
      </c>
      <c r="K129" s="128" t="str">
        <f t="shared" si="3"/>
        <v xml:space="preserve"> </v>
      </c>
      <c r="L129" s="70"/>
      <c r="M129" s="71"/>
      <c r="N129" s="71"/>
      <c r="O129" s="72"/>
      <c r="P129" s="70"/>
      <c r="Q129" s="71"/>
      <c r="R129" s="71"/>
      <c r="S129" s="72"/>
      <c r="T129" s="73"/>
      <c r="U129" s="74"/>
    </row>
    <row r="130" spans="1:21" ht="22.5">
      <c r="A130" s="63"/>
      <c r="B130" s="64" t="s">
        <v>4648</v>
      </c>
      <c r="C130" s="229"/>
      <c r="D130" s="412"/>
      <c r="E130" s="359" t="s">
        <v>4783</v>
      </c>
      <c r="F130" s="412" t="s">
        <v>4906</v>
      </c>
      <c r="G130" s="78"/>
      <c r="H130" s="68"/>
      <c r="I130" s="69"/>
      <c r="J130" s="127" t="str">
        <f t="shared" si="2"/>
        <v xml:space="preserve"> </v>
      </c>
      <c r="K130" s="128" t="str">
        <f t="shared" si="3"/>
        <v xml:space="preserve"> </v>
      </c>
      <c r="L130" s="70"/>
      <c r="M130" s="71"/>
      <c r="N130" s="71"/>
      <c r="O130" s="72"/>
      <c r="P130" s="70"/>
      <c r="Q130" s="71"/>
      <c r="R130" s="71"/>
      <c r="S130" s="72"/>
      <c r="T130" s="73"/>
      <c r="U130" s="74"/>
    </row>
    <row r="131" spans="1:21" ht="22.5">
      <c r="A131" s="63"/>
      <c r="B131" s="64" t="s">
        <v>4649</v>
      </c>
      <c r="C131" s="229"/>
      <c r="D131" s="412"/>
      <c r="E131" s="359" t="s">
        <v>4783</v>
      </c>
      <c r="F131" s="412" t="s">
        <v>4907</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33.75">
      <c r="A132" s="63"/>
      <c r="B132" s="64" t="s">
        <v>4650</v>
      </c>
      <c r="C132" s="229"/>
      <c r="D132" s="412"/>
      <c r="E132" s="359" t="s">
        <v>6518</v>
      </c>
      <c r="F132" s="412" t="s">
        <v>4908</v>
      </c>
      <c r="G132" s="78"/>
      <c r="H132" s="68" t="s">
        <v>4804</v>
      </c>
      <c r="I132" s="69"/>
      <c r="J132" s="127" t="str">
        <f t="shared" si="2"/>
        <v xml:space="preserve"> </v>
      </c>
      <c r="K132" s="128" t="str">
        <f t="shared" si="3"/>
        <v xml:space="preserve"> </v>
      </c>
      <c r="L132" s="70"/>
      <c r="M132" s="71"/>
      <c r="N132" s="71"/>
      <c r="O132" s="72"/>
      <c r="P132" s="70"/>
      <c r="Q132" s="71"/>
      <c r="R132" s="71"/>
      <c r="S132" s="72"/>
      <c r="T132" s="73"/>
      <c r="U132" s="74"/>
    </row>
    <row r="133" spans="1:21">
      <c r="A133" s="63"/>
      <c r="B133" s="64" t="s">
        <v>4651</v>
      </c>
      <c r="C133" s="229"/>
      <c r="D133" s="412"/>
      <c r="E133" s="359" t="s">
        <v>4783</v>
      </c>
      <c r="F133" s="412" t="s">
        <v>4909</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c r="A134" s="63"/>
      <c r="B134" s="64" t="s">
        <v>4652</v>
      </c>
      <c r="C134" s="229"/>
      <c r="D134" s="412"/>
      <c r="E134" s="359" t="s">
        <v>4783</v>
      </c>
      <c r="F134" s="412" t="s">
        <v>4910</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c r="A135" s="63"/>
      <c r="B135" s="64" t="s">
        <v>4653</v>
      </c>
      <c r="C135" s="229"/>
      <c r="D135" s="412"/>
      <c r="E135" s="359" t="s">
        <v>4783</v>
      </c>
      <c r="F135" s="412" t="s">
        <v>4911</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33.75">
      <c r="A136" s="63"/>
      <c r="B136" s="64" t="s">
        <v>6629</v>
      </c>
      <c r="C136" s="229"/>
      <c r="D136" s="412"/>
      <c r="E136" s="412" t="s">
        <v>6519</v>
      </c>
      <c r="F136" s="412" t="s">
        <v>4912</v>
      </c>
      <c r="G136" s="78"/>
      <c r="H136" s="384"/>
      <c r="I136" s="385"/>
      <c r="J136" s="127" t="str">
        <f t="shared" si="2"/>
        <v xml:space="preserve"> </v>
      </c>
      <c r="K136" s="128" t="str">
        <f t="shared" si="3"/>
        <v xml:space="preserve"> </v>
      </c>
      <c r="L136" s="70"/>
      <c r="M136" s="71"/>
      <c r="N136" s="71"/>
      <c r="O136" s="72"/>
      <c r="P136" s="70"/>
      <c r="Q136" s="71"/>
      <c r="R136" s="71"/>
      <c r="S136" s="72"/>
      <c r="T136" s="73"/>
      <c r="U136" s="74"/>
    </row>
    <row r="137" spans="1:21" ht="22.5">
      <c r="A137" s="63"/>
      <c r="B137" s="64" t="s">
        <v>4654</v>
      </c>
      <c r="C137" s="229"/>
      <c r="D137" s="412"/>
      <c r="E137" s="359" t="s">
        <v>4783</v>
      </c>
      <c r="F137" s="412" t="s">
        <v>4913</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33.75">
      <c r="A138" s="63"/>
      <c r="B138" s="64" t="s">
        <v>4655</v>
      </c>
      <c r="C138" s="229"/>
      <c r="D138" s="412"/>
      <c r="E138" s="412" t="s">
        <v>6520</v>
      </c>
      <c r="F138" s="412" t="s">
        <v>4914</v>
      </c>
      <c r="G138" s="78"/>
      <c r="H138" s="68" t="s">
        <v>4804</v>
      </c>
      <c r="I138" s="69"/>
      <c r="J138" s="127" t="str">
        <f t="shared" si="2"/>
        <v xml:space="preserve"> </v>
      </c>
      <c r="K138" s="128" t="str">
        <f t="shared" si="3"/>
        <v xml:space="preserve"> </v>
      </c>
      <c r="L138" s="70"/>
      <c r="M138" s="71"/>
      <c r="N138" s="71"/>
      <c r="O138" s="72"/>
      <c r="P138" s="70"/>
      <c r="Q138" s="71"/>
      <c r="R138" s="71"/>
      <c r="S138" s="72"/>
      <c r="T138" s="73"/>
      <c r="U138" s="74"/>
    </row>
    <row r="139" spans="1:21" ht="45">
      <c r="A139" s="63"/>
      <c r="B139" s="64" t="s">
        <v>4656</v>
      </c>
      <c r="C139" s="229"/>
      <c r="D139" s="412"/>
      <c r="E139" s="412" t="s">
        <v>6521</v>
      </c>
      <c r="F139" s="412" t="s">
        <v>4915</v>
      </c>
      <c r="G139" s="78"/>
      <c r="H139" s="68" t="s">
        <v>4804</v>
      </c>
      <c r="I139" s="69"/>
      <c r="J139" s="127" t="str">
        <f t="shared" si="2"/>
        <v xml:space="preserve"> </v>
      </c>
      <c r="K139" s="128" t="str">
        <f t="shared" si="3"/>
        <v xml:space="preserve"> </v>
      </c>
      <c r="L139" s="70"/>
      <c r="M139" s="71"/>
      <c r="N139" s="71"/>
      <c r="O139" s="72"/>
      <c r="P139" s="70"/>
      <c r="Q139" s="71"/>
      <c r="R139" s="71"/>
      <c r="S139" s="72"/>
      <c r="T139" s="73"/>
      <c r="U139" s="74"/>
    </row>
    <row r="140" spans="1:21" ht="33.75">
      <c r="A140" s="63"/>
      <c r="B140" s="64" t="s">
        <v>4657</v>
      </c>
      <c r="C140" s="229"/>
      <c r="D140" s="412"/>
      <c r="E140" s="359" t="s">
        <v>6522</v>
      </c>
      <c r="F140" s="412" t="s">
        <v>4916</v>
      </c>
      <c r="G140" s="78"/>
      <c r="H140" s="68" t="s">
        <v>6523</v>
      </c>
      <c r="I140" s="69"/>
      <c r="J140" s="127" t="str">
        <f t="shared" si="2"/>
        <v xml:space="preserve"> </v>
      </c>
      <c r="K140" s="128" t="str">
        <f t="shared" si="3"/>
        <v xml:space="preserve"> </v>
      </c>
      <c r="L140" s="70"/>
      <c r="M140" s="71"/>
      <c r="N140" s="71"/>
      <c r="O140" s="72"/>
      <c r="P140" s="70"/>
      <c r="Q140" s="71"/>
      <c r="R140" s="71"/>
      <c r="S140" s="72"/>
      <c r="T140" s="73"/>
      <c r="U140" s="74"/>
    </row>
    <row r="141" spans="1:21" ht="45">
      <c r="A141" s="63"/>
      <c r="B141" s="64" t="s">
        <v>4658</v>
      </c>
      <c r="C141" s="229"/>
      <c r="D141" s="412"/>
      <c r="E141" s="359" t="s">
        <v>6524</v>
      </c>
      <c r="F141" s="412" t="s">
        <v>4917</v>
      </c>
      <c r="G141" s="78"/>
      <c r="H141" s="68" t="s">
        <v>6523</v>
      </c>
      <c r="I141" s="69"/>
      <c r="J141" s="127" t="str">
        <f t="shared" ref="J141:J204" si="4">IF(COUNTBLANK(L141:N141)=3," ",IF(COUNTIF(L141:N141,"F"),"F",IF(COUNTIF(L141:N141,"P"),"P",IF(COUNTIF(L141:N141,"NA"),"NA",IF(COUNTIF(L141:N141,"NT"),"NT")))))</f>
        <v xml:space="preserve"> </v>
      </c>
      <c r="K141" s="128" t="str">
        <f t="shared" ref="K141:K204" si="5">IF(COUNTBLANK(P141:R141)=3," ",IF(COUNTIF(P141:R141,"F"),"F",IF(COUNTIF(P141:R141,"P"),"P",IF(COUNTIF(P141:R141,"NA"),"NA",IF(COUNTIF(P141:R141,"NT"),"NT")))))</f>
        <v xml:space="preserve"> </v>
      </c>
      <c r="L141" s="70"/>
      <c r="M141" s="71"/>
      <c r="N141" s="71"/>
      <c r="O141" s="72"/>
      <c r="P141" s="70"/>
      <c r="Q141" s="71"/>
      <c r="R141" s="71"/>
      <c r="S141" s="72"/>
      <c r="T141" s="73"/>
      <c r="U141" s="74"/>
    </row>
    <row r="142" spans="1:21" ht="22.5">
      <c r="A142" s="63"/>
      <c r="B142" s="64" t="s">
        <v>4659</v>
      </c>
      <c r="C142" s="229"/>
      <c r="D142" s="412"/>
      <c r="E142" s="412" t="s">
        <v>6525</v>
      </c>
      <c r="F142" s="412" t="s">
        <v>4918</v>
      </c>
      <c r="G142" s="78"/>
      <c r="H142" s="384"/>
      <c r="I142" s="385"/>
      <c r="J142" s="127" t="str">
        <f t="shared" si="4"/>
        <v xml:space="preserve"> </v>
      </c>
      <c r="K142" s="128" t="str">
        <f t="shared" si="5"/>
        <v xml:space="preserve"> </v>
      </c>
      <c r="L142" s="70"/>
      <c r="M142" s="71"/>
      <c r="N142" s="71"/>
      <c r="O142" s="72"/>
      <c r="P142" s="70"/>
      <c r="Q142" s="71"/>
      <c r="R142" s="71"/>
      <c r="S142" s="72"/>
      <c r="T142" s="73"/>
      <c r="U142" s="74"/>
    </row>
    <row r="143" spans="1:21" ht="33.75">
      <c r="A143" s="63"/>
      <c r="B143" s="64" t="s">
        <v>4660</v>
      </c>
      <c r="C143" s="229"/>
      <c r="D143" s="412"/>
      <c r="E143" s="412" t="s">
        <v>6526</v>
      </c>
      <c r="F143" s="412" t="s">
        <v>4919</v>
      </c>
      <c r="G143" s="78"/>
      <c r="H143" s="68" t="s">
        <v>6523</v>
      </c>
      <c r="I143" s="69"/>
      <c r="J143" s="127" t="str">
        <f t="shared" si="4"/>
        <v xml:space="preserve"> </v>
      </c>
      <c r="K143" s="128" t="str">
        <f t="shared" si="5"/>
        <v xml:space="preserve"> </v>
      </c>
      <c r="L143" s="70"/>
      <c r="M143" s="71"/>
      <c r="N143" s="71"/>
      <c r="O143" s="72"/>
      <c r="P143" s="70"/>
      <c r="Q143" s="71"/>
      <c r="R143" s="71"/>
      <c r="S143" s="72"/>
      <c r="T143" s="73"/>
      <c r="U143" s="74"/>
    </row>
    <row r="144" spans="1:21" ht="33.75">
      <c r="A144" s="63"/>
      <c r="B144" s="64" t="s">
        <v>4661</v>
      </c>
      <c r="C144" s="229"/>
      <c r="D144" s="412"/>
      <c r="E144" s="412" t="s">
        <v>6527</v>
      </c>
      <c r="F144" s="412" t="s">
        <v>4920</v>
      </c>
      <c r="G144" s="78"/>
      <c r="H144" s="68" t="s">
        <v>6523</v>
      </c>
      <c r="I144" s="69"/>
      <c r="J144" s="127" t="str">
        <f t="shared" si="4"/>
        <v xml:space="preserve"> </v>
      </c>
      <c r="K144" s="128" t="str">
        <f t="shared" si="5"/>
        <v xml:space="preserve"> </v>
      </c>
      <c r="L144" s="70"/>
      <c r="M144" s="71"/>
      <c r="N144" s="71"/>
      <c r="O144" s="72"/>
      <c r="P144" s="70"/>
      <c r="Q144" s="71"/>
      <c r="R144" s="71"/>
      <c r="S144" s="72"/>
      <c r="T144" s="73"/>
      <c r="U144" s="74"/>
    </row>
    <row r="145" spans="1:21" ht="33.75">
      <c r="A145" s="63"/>
      <c r="B145" s="64" t="s">
        <v>4662</v>
      </c>
      <c r="C145" s="229"/>
      <c r="D145" s="412"/>
      <c r="E145" s="412" t="s">
        <v>6528</v>
      </c>
      <c r="F145" s="412" t="s">
        <v>4921</v>
      </c>
      <c r="G145" s="78"/>
      <c r="H145" s="68" t="s">
        <v>4804</v>
      </c>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4663</v>
      </c>
      <c r="C146" s="229"/>
      <c r="D146" s="412"/>
      <c r="E146" s="359" t="s">
        <v>6529</v>
      </c>
      <c r="F146" s="412" t="s">
        <v>4922</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33.75">
      <c r="A147" s="63"/>
      <c r="B147" s="64" t="s">
        <v>4664</v>
      </c>
      <c r="C147" s="229"/>
      <c r="D147" s="412"/>
      <c r="E147" s="412" t="s">
        <v>6530</v>
      </c>
      <c r="F147" s="412" t="s">
        <v>4923</v>
      </c>
      <c r="G147" s="78"/>
      <c r="H147" s="68" t="s">
        <v>4804</v>
      </c>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4665</v>
      </c>
      <c r="C148" s="229"/>
      <c r="D148" s="412"/>
      <c r="E148" s="412" t="s">
        <v>6530</v>
      </c>
      <c r="F148" s="412" t="s">
        <v>4924</v>
      </c>
      <c r="G148" s="78"/>
      <c r="H148" s="68" t="s">
        <v>4804</v>
      </c>
      <c r="I148" s="69"/>
      <c r="J148" s="127" t="str">
        <f t="shared" si="4"/>
        <v xml:space="preserve"> </v>
      </c>
      <c r="K148" s="128" t="str">
        <f t="shared" si="5"/>
        <v xml:space="preserve"> </v>
      </c>
      <c r="L148" s="70"/>
      <c r="M148" s="71"/>
      <c r="N148" s="71"/>
      <c r="O148" s="72"/>
      <c r="P148" s="70"/>
      <c r="Q148" s="71"/>
      <c r="R148" s="71"/>
      <c r="S148" s="72"/>
      <c r="T148" s="73"/>
      <c r="U148" s="74"/>
    </row>
    <row r="149" spans="1:21" ht="33.75">
      <c r="A149" s="63"/>
      <c r="B149" s="64" t="s">
        <v>4666</v>
      </c>
      <c r="C149" s="229"/>
      <c r="D149" s="412"/>
      <c r="E149" s="412" t="s">
        <v>6530</v>
      </c>
      <c r="F149" s="412" t="s">
        <v>4925</v>
      </c>
      <c r="G149" s="78"/>
      <c r="H149" s="68" t="s">
        <v>4804</v>
      </c>
      <c r="I149" s="69"/>
      <c r="J149" s="127" t="str">
        <f t="shared" si="4"/>
        <v xml:space="preserve"> </v>
      </c>
      <c r="K149" s="128" t="str">
        <f t="shared" si="5"/>
        <v xml:space="preserve"> </v>
      </c>
      <c r="L149" s="70"/>
      <c r="M149" s="71"/>
      <c r="N149" s="71"/>
      <c r="O149" s="72"/>
      <c r="P149" s="70"/>
      <c r="Q149" s="71"/>
      <c r="R149" s="71"/>
      <c r="S149" s="72"/>
      <c r="T149" s="73"/>
      <c r="U149" s="74"/>
    </row>
    <row r="150" spans="1:21" ht="22.5">
      <c r="A150" s="63"/>
      <c r="B150" s="64" t="s">
        <v>4667</v>
      </c>
      <c r="C150" s="229"/>
      <c r="D150" s="412"/>
      <c r="E150" s="359" t="s">
        <v>4783</v>
      </c>
      <c r="F150" s="412" t="s">
        <v>4926</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22.5">
      <c r="A151" s="63"/>
      <c r="B151" s="64" t="s">
        <v>4668</v>
      </c>
      <c r="C151" s="229"/>
      <c r="D151" s="412"/>
      <c r="E151" s="359" t="s">
        <v>4783</v>
      </c>
      <c r="F151" s="412" t="s">
        <v>4927</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c r="A152" s="63"/>
      <c r="B152" s="64" t="s">
        <v>4669</v>
      </c>
      <c r="C152" s="229"/>
      <c r="D152" s="412"/>
      <c r="E152" s="359" t="s">
        <v>4783</v>
      </c>
      <c r="F152" s="412" t="s">
        <v>4928</v>
      </c>
      <c r="G152" s="78"/>
      <c r="H152" s="68"/>
      <c r="I152" s="69"/>
      <c r="J152" s="127" t="str">
        <f t="shared" si="4"/>
        <v xml:space="preserve"> </v>
      </c>
      <c r="K152" s="128" t="str">
        <f t="shared" si="5"/>
        <v xml:space="preserve"> </v>
      </c>
      <c r="L152" s="70"/>
      <c r="M152" s="71"/>
      <c r="N152" s="71"/>
      <c r="O152" s="72"/>
      <c r="P152" s="70"/>
      <c r="Q152" s="71"/>
      <c r="R152" s="71"/>
      <c r="S152" s="72"/>
      <c r="T152" s="73"/>
      <c r="U152" s="74"/>
    </row>
    <row r="153" spans="1:21" ht="33.75">
      <c r="A153" s="63"/>
      <c r="B153" s="64" t="s">
        <v>4670</v>
      </c>
      <c r="C153" s="229"/>
      <c r="D153" s="412"/>
      <c r="E153" s="412" t="s">
        <v>6531</v>
      </c>
      <c r="F153" s="412" t="s">
        <v>4929</v>
      </c>
      <c r="G153" s="78"/>
      <c r="H153" s="68" t="s">
        <v>4804</v>
      </c>
      <c r="I153" s="69"/>
      <c r="J153" s="127" t="str">
        <f t="shared" si="4"/>
        <v xml:space="preserve"> </v>
      </c>
      <c r="K153" s="128" t="str">
        <f t="shared" si="5"/>
        <v xml:space="preserve"> </v>
      </c>
      <c r="L153" s="70"/>
      <c r="M153" s="71"/>
      <c r="N153" s="71"/>
      <c r="O153" s="72"/>
      <c r="P153" s="70"/>
      <c r="Q153" s="71"/>
      <c r="R153" s="71"/>
      <c r="S153" s="72"/>
      <c r="T153" s="73"/>
      <c r="U153" s="74"/>
    </row>
    <row r="154" spans="1:21" ht="33.75">
      <c r="A154" s="63"/>
      <c r="B154" s="64" t="s">
        <v>4671</v>
      </c>
      <c r="C154" s="229"/>
      <c r="D154" s="412"/>
      <c r="E154" s="412" t="s">
        <v>6531</v>
      </c>
      <c r="F154" s="412" t="s">
        <v>4930</v>
      </c>
      <c r="G154" s="78"/>
      <c r="H154" s="68" t="s">
        <v>4804</v>
      </c>
      <c r="I154" s="69"/>
      <c r="J154" s="127" t="str">
        <f t="shared" si="4"/>
        <v xml:space="preserve"> </v>
      </c>
      <c r="K154" s="128" t="str">
        <f t="shared" si="5"/>
        <v xml:space="preserve"> </v>
      </c>
      <c r="L154" s="70"/>
      <c r="M154" s="71"/>
      <c r="N154" s="71"/>
      <c r="O154" s="72"/>
      <c r="P154" s="70"/>
      <c r="Q154" s="71"/>
      <c r="R154" s="71"/>
      <c r="S154" s="72"/>
      <c r="T154" s="73"/>
      <c r="U154" s="74"/>
    </row>
    <row r="155" spans="1:21" ht="56.25">
      <c r="A155" s="63"/>
      <c r="B155" s="64" t="s">
        <v>4672</v>
      </c>
      <c r="C155" s="229"/>
      <c r="D155" s="412"/>
      <c r="E155" s="359" t="s">
        <v>6532</v>
      </c>
      <c r="F155" s="412" t="s">
        <v>4931</v>
      </c>
      <c r="G155" s="78"/>
      <c r="H155" s="68" t="s">
        <v>4804</v>
      </c>
      <c r="I155" s="69"/>
      <c r="J155" s="127" t="str">
        <f t="shared" si="4"/>
        <v xml:space="preserve"> </v>
      </c>
      <c r="K155" s="128" t="str">
        <f t="shared" si="5"/>
        <v xml:space="preserve"> </v>
      </c>
      <c r="L155" s="70"/>
      <c r="M155" s="71"/>
      <c r="N155" s="71"/>
      <c r="O155" s="72"/>
      <c r="P155" s="70"/>
      <c r="Q155" s="71"/>
      <c r="R155" s="71"/>
      <c r="S155" s="72"/>
      <c r="T155" s="73"/>
      <c r="U155" s="74"/>
    </row>
    <row r="156" spans="1:21" ht="56.25">
      <c r="A156" s="63"/>
      <c r="B156" s="64" t="s">
        <v>4673</v>
      </c>
      <c r="C156" s="229"/>
      <c r="D156" s="412"/>
      <c r="E156" s="359" t="s">
        <v>6532</v>
      </c>
      <c r="F156" s="412" t="s">
        <v>4932</v>
      </c>
      <c r="G156" s="78"/>
      <c r="H156" s="68" t="s">
        <v>4804</v>
      </c>
      <c r="I156" s="69"/>
      <c r="J156" s="127" t="str">
        <f t="shared" si="4"/>
        <v xml:space="preserve"> </v>
      </c>
      <c r="K156" s="128" t="str">
        <f t="shared" si="5"/>
        <v xml:space="preserve"> </v>
      </c>
      <c r="L156" s="70"/>
      <c r="M156" s="71"/>
      <c r="N156" s="71"/>
      <c r="O156" s="72"/>
      <c r="P156" s="70"/>
      <c r="Q156" s="71"/>
      <c r="R156" s="71"/>
      <c r="S156" s="72"/>
      <c r="T156" s="73"/>
      <c r="U156" s="74"/>
    </row>
    <row r="157" spans="1:21" ht="56.25">
      <c r="A157" s="63"/>
      <c r="B157" s="64" t="s">
        <v>4674</v>
      </c>
      <c r="C157" s="229"/>
      <c r="D157" s="412"/>
      <c r="E157" s="359" t="s">
        <v>6532</v>
      </c>
      <c r="F157" s="412" t="s">
        <v>4933</v>
      </c>
      <c r="G157" s="78"/>
      <c r="H157" s="68" t="s">
        <v>4804</v>
      </c>
      <c r="I157" s="69"/>
      <c r="J157" s="127" t="str">
        <f t="shared" si="4"/>
        <v xml:space="preserve"> </v>
      </c>
      <c r="K157" s="128" t="str">
        <f t="shared" si="5"/>
        <v xml:space="preserve"> </v>
      </c>
      <c r="L157" s="70"/>
      <c r="M157" s="71"/>
      <c r="N157" s="71"/>
      <c r="O157" s="72"/>
      <c r="P157" s="70"/>
      <c r="Q157" s="71"/>
      <c r="R157" s="71"/>
      <c r="S157" s="72"/>
      <c r="T157" s="73"/>
      <c r="U157" s="74"/>
    </row>
    <row r="158" spans="1:21" ht="33.75">
      <c r="A158" s="63"/>
      <c r="B158" s="64" t="s">
        <v>4675</v>
      </c>
      <c r="C158" s="229"/>
      <c r="D158" s="412"/>
      <c r="E158" s="412" t="s">
        <v>6533</v>
      </c>
      <c r="F158" s="412" t="s">
        <v>4934</v>
      </c>
      <c r="G158" s="78"/>
      <c r="H158" s="68" t="s">
        <v>4804</v>
      </c>
      <c r="I158" s="69"/>
      <c r="J158" s="127" t="str">
        <f t="shared" si="4"/>
        <v xml:space="preserve"> </v>
      </c>
      <c r="K158" s="128" t="str">
        <f t="shared" si="5"/>
        <v xml:space="preserve"> </v>
      </c>
      <c r="L158" s="70"/>
      <c r="M158" s="71"/>
      <c r="N158" s="71"/>
      <c r="O158" s="72"/>
      <c r="P158" s="70"/>
      <c r="Q158" s="71"/>
      <c r="R158" s="71"/>
      <c r="S158" s="72"/>
      <c r="T158" s="73"/>
      <c r="U158" s="74"/>
    </row>
    <row r="159" spans="1:21" ht="33.75">
      <c r="A159" s="63"/>
      <c r="B159" s="64" t="s">
        <v>4676</v>
      </c>
      <c r="C159" s="229"/>
      <c r="D159" s="412"/>
      <c r="E159" s="412" t="s">
        <v>6534</v>
      </c>
      <c r="F159" s="412" t="s">
        <v>4935</v>
      </c>
      <c r="G159" s="78"/>
      <c r="H159" s="68" t="s">
        <v>6535</v>
      </c>
      <c r="I159" s="69"/>
      <c r="J159" s="127" t="str">
        <f t="shared" si="4"/>
        <v xml:space="preserve"> </v>
      </c>
      <c r="K159" s="128" t="str">
        <f t="shared" si="5"/>
        <v xml:space="preserve"> </v>
      </c>
      <c r="L159" s="70"/>
      <c r="M159" s="71"/>
      <c r="N159" s="71"/>
      <c r="O159" s="72"/>
      <c r="P159" s="70"/>
      <c r="Q159" s="71"/>
      <c r="R159" s="71"/>
      <c r="S159" s="72"/>
      <c r="T159" s="73"/>
      <c r="U159" s="74"/>
    </row>
    <row r="160" spans="1:21" ht="33.75">
      <c r="A160" s="63"/>
      <c r="B160" s="64" t="s">
        <v>4677</v>
      </c>
      <c r="C160" s="229"/>
      <c r="D160" s="412"/>
      <c r="E160" s="412" t="s">
        <v>6530</v>
      </c>
      <c r="F160" s="412" t="s">
        <v>4936</v>
      </c>
      <c r="G160" s="78"/>
      <c r="H160" s="68" t="s">
        <v>4804</v>
      </c>
      <c r="I160" s="69"/>
      <c r="J160" s="127" t="str">
        <f t="shared" si="4"/>
        <v xml:space="preserve"> </v>
      </c>
      <c r="K160" s="128" t="str">
        <f t="shared" si="5"/>
        <v xml:space="preserve"> </v>
      </c>
      <c r="L160" s="70"/>
      <c r="M160" s="71"/>
      <c r="N160" s="71"/>
      <c r="O160" s="72"/>
      <c r="P160" s="70"/>
      <c r="Q160" s="71"/>
      <c r="R160" s="71"/>
      <c r="S160" s="72"/>
      <c r="T160" s="73"/>
      <c r="U160" s="74"/>
    </row>
    <row r="161" spans="1:21" ht="22.5">
      <c r="A161" s="63"/>
      <c r="B161" s="64" t="s">
        <v>4678</v>
      </c>
      <c r="C161" s="229"/>
      <c r="D161" s="412"/>
      <c r="E161" s="412" t="s">
        <v>6536</v>
      </c>
      <c r="F161" s="412" t="s">
        <v>4937</v>
      </c>
      <c r="G161" s="78"/>
      <c r="H161" s="68" t="s">
        <v>4804</v>
      </c>
      <c r="I161" s="69"/>
      <c r="J161" s="127" t="str">
        <f t="shared" si="4"/>
        <v xml:space="preserve"> </v>
      </c>
      <c r="K161" s="128" t="str">
        <f t="shared" si="5"/>
        <v xml:space="preserve"> </v>
      </c>
      <c r="L161" s="70"/>
      <c r="M161" s="71"/>
      <c r="N161" s="71"/>
      <c r="O161" s="72"/>
      <c r="P161" s="70"/>
      <c r="Q161" s="71"/>
      <c r="R161" s="71"/>
      <c r="S161" s="72"/>
      <c r="T161" s="73"/>
      <c r="U161" s="74"/>
    </row>
    <row r="162" spans="1:21" ht="33.75">
      <c r="A162" s="63"/>
      <c r="B162" s="64" t="s">
        <v>4679</v>
      </c>
      <c r="C162" s="229"/>
      <c r="D162" s="412"/>
      <c r="E162" s="412" t="s">
        <v>6537</v>
      </c>
      <c r="F162" s="412" t="s">
        <v>4938</v>
      </c>
      <c r="G162" s="78"/>
      <c r="H162" s="68" t="s">
        <v>4804</v>
      </c>
      <c r="I162" s="69"/>
      <c r="J162" s="127" t="str">
        <f t="shared" si="4"/>
        <v xml:space="preserve"> </v>
      </c>
      <c r="K162" s="128" t="str">
        <f t="shared" si="5"/>
        <v xml:space="preserve"> </v>
      </c>
      <c r="L162" s="70"/>
      <c r="M162" s="71"/>
      <c r="N162" s="71"/>
      <c r="O162" s="72"/>
      <c r="P162" s="70"/>
      <c r="Q162" s="71"/>
      <c r="R162" s="71"/>
      <c r="S162" s="72"/>
      <c r="T162" s="73"/>
      <c r="U162" s="74"/>
    </row>
    <row r="163" spans="1:21" ht="45">
      <c r="A163" s="63"/>
      <c r="B163" s="64" t="s">
        <v>4680</v>
      </c>
      <c r="C163" s="229"/>
      <c r="D163" s="412"/>
      <c r="E163" s="412" t="s">
        <v>6538</v>
      </c>
      <c r="F163" s="412" t="s">
        <v>4939</v>
      </c>
      <c r="G163" s="78"/>
      <c r="H163" s="68" t="s">
        <v>4804</v>
      </c>
      <c r="I163" s="69"/>
      <c r="J163" s="127" t="str">
        <f t="shared" si="4"/>
        <v xml:space="preserve"> </v>
      </c>
      <c r="K163" s="128" t="str">
        <f t="shared" si="5"/>
        <v xml:space="preserve"> </v>
      </c>
      <c r="L163" s="70"/>
      <c r="M163" s="71"/>
      <c r="N163" s="71"/>
      <c r="O163" s="72"/>
      <c r="P163" s="70"/>
      <c r="Q163" s="71"/>
      <c r="R163" s="71"/>
      <c r="S163" s="72"/>
      <c r="T163" s="73"/>
      <c r="U163" s="74"/>
    </row>
    <row r="164" spans="1:21" ht="45">
      <c r="A164" s="63"/>
      <c r="B164" s="64" t="s">
        <v>4681</v>
      </c>
      <c r="C164" s="229"/>
      <c r="D164" s="412"/>
      <c r="E164" s="412" t="s">
        <v>6539</v>
      </c>
      <c r="F164" s="412" t="s">
        <v>4940</v>
      </c>
      <c r="G164" s="78"/>
      <c r="H164" s="68" t="s">
        <v>4804</v>
      </c>
      <c r="I164" s="69"/>
      <c r="J164" s="127" t="str">
        <f t="shared" si="4"/>
        <v xml:space="preserve"> </v>
      </c>
      <c r="K164" s="128" t="str">
        <f t="shared" si="5"/>
        <v xml:space="preserve"> </v>
      </c>
      <c r="L164" s="70"/>
      <c r="M164" s="71"/>
      <c r="N164" s="71"/>
      <c r="O164" s="72"/>
      <c r="P164" s="70"/>
      <c r="Q164" s="71"/>
      <c r="R164" s="71"/>
      <c r="S164" s="72"/>
      <c r="T164" s="73"/>
      <c r="U164" s="74"/>
    </row>
    <row r="165" spans="1:21" ht="45">
      <c r="A165" s="63"/>
      <c r="B165" s="64" t="s">
        <v>4682</v>
      </c>
      <c r="C165" s="229"/>
      <c r="D165" s="412"/>
      <c r="E165" s="412" t="s">
        <v>6540</v>
      </c>
      <c r="F165" s="412" t="s">
        <v>4941</v>
      </c>
      <c r="G165" s="78"/>
      <c r="H165" s="68" t="s">
        <v>6541</v>
      </c>
      <c r="I165" s="69"/>
      <c r="J165" s="127" t="str">
        <f t="shared" si="4"/>
        <v xml:space="preserve"> </v>
      </c>
      <c r="K165" s="128" t="str">
        <f t="shared" si="5"/>
        <v xml:space="preserve"> </v>
      </c>
      <c r="L165" s="70"/>
      <c r="M165" s="71"/>
      <c r="N165" s="71"/>
      <c r="O165" s="72"/>
      <c r="P165" s="70"/>
      <c r="Q165" s="71"/>
      <c r="R165" s="71"/>
      <c r="S165" s="72"/>
      <c r="T165" s="73"/>
      <c r="U165" s="74"/>
    </row>
    <row r="166" spans="1:21" ht="45">
      <c r="A166" s="63"/>
      <c r="B166" s="64" t="s">
        <v>4683</v>
      </c>
      <c r="C166" s="229"/>
      <c r="D166" s="412"/>
      <c r="E166" s="412" t="s">
        <v>6538</v>
      </c>
      <c r="F166" s="412" t="s">
        <v>4942</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45">
      <c r="A167" s="63"/>
      <c r="B167" s="64" t="s">
        <v>4684</v>
      </c>
      <c r="C167" s="229"/>
      <c r="D167" s="412"/>
      <c r="E167" s="412" t="s">
        <v>6539</v>
      </c>
      <c r="F167" s="412" t="s">
        <v>4943</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33.75">
      <c r="A168" s="63"/>
      <c r="B168" s="64" t="s">
        <v>4685</v>
      </c>
      <c r="C168" s="229"/>
      <c r="D168" s="412"/>
      <c r="E168" s="412" t="s">
        <v>6542</v>
      </c>
      <c r="F168" s="412" t="s">
        <v>4944</v>
      </c>
      <c r="G168" s="78"/>
      <c r="H168" s="384"/>
      <c r="I168" s="385"/>
      <c r="J168" s="127" t="str">
        <f t="shared" si="4"/>
        <v xml:space="preserve"> </v>
      </c>
      <c r="K168" s="128" t="str">
        <f t="shared" si="5"/>
        <v xml:space="preserve"> </v>
      </c>
      <c r="L168" s="70"/>
      <c r="M168" s="71"/>
      <c r="N168" s="71"/>
      <c r="O168" s="72"/>
      <c r="P168" s="70"/>
      <c r="Q168" s="71"/>
      <c r="R168" s="71"/>
      <c r="S168" s="72"/>
      <c r="T168" s="73"/>
      <c r="U168" s="74"/>
    </row>
    <row r="169" spans="1:21" ht="22.5">
      <c r="A169" s="63"/>
      <c r="B169" s="64" t="s">
        <v>4686</v>
      </c>
      <c r="C169" s="229"/>
      <c r="D169" s="412"/>
      <c r="E169" s="412" t="s">
        <v>6543</v>
      </c>
      <c r="F169" s="412" t="s">
        <v>4945</v>
      </c>
      <c r="G169" s="78"/>
      <c r="H169" s="68" t="s">
        <v>4804</v>
      </c>
      <c r="I169" s="69"/>
      <c r="J169" s="127" t="str">
        <f t="shared" si="4"/>
        <v xml:space="preserve"> </v>
      </c>
      <c r="K169" s="128" t="str">
        <f t="shared" si="5"/>
        <v xml:space="preserve"> </v>
      </c>
      <c r="L169" s="70"/>
      <c r="M169" s="71"/>
      <c r="N169" s="71"/>
      <c r="O169" s="72"/>
      <c r="P169" s="70"/>
      <c r="Q169" s="71"/>
      <c r="R169" s="71"/>
      <c r="S169" s="72"/>
      <c r="T169" s="73"/>
      <c r="U169" s="74"/>
    </row>
    <row r="170" spans="1:21" ht="33.75">
      <c r="A170" s="63"/>
      <c r="B170" s="64" t="s">
        <v>6633</v>
      </c>
      <c r="C170" s="229"/>
      <c r="D170" s="412"/>
      <c r="E170" s="412" t="s">
        <v>6544</v>
      </c>
      <c r="F170" s="412" t="s">
        <v>4946</v>
      </c>
      <c r="G170" s="78"/>
      <c r="H170" s="384"/>
      <c r="I170" s="385"/>
      <c r="J170" s="127" t="str">
        <f t="shared" si="4"/>
        <v xml:space="preserve"> </v>
      </c>
      <c r="K170" s="128" t="str">
        <f t="shared" si="5"/>
        <v xml:space="preserve"> </v>
      </c>
      <c r="L170" s="70"/>
      <c r="M170" s="71"/>
      <c r="N170" s="71"/>
      <c r="O170" s="72"/>
      <c r="P170" s="70"/>
      <c r="Q170" s="71"/>
      <c r="R170" s="71"/>
      <c r="S170" s="72"/>
      <c r="T170" s="73"/>
      <c r="U170" s="74"/>
    </row>
    <row r="171" spans="1:21" ht="45">
      <c r="A171" s="63"/>
      <c r="B171" s="64" t="s">
        <v>4687</v>
      </c>
      <c r="C171" s="229"/>
      <c r="D171" s="412"/>
      <c r="E171" s="412" t="s">
        <v>6545</v>
      </c>
      <c r="F171" s="412" t="s">
        <v>4947</v>
      </c>
      <c r="G171" s="78"/>
      <c r="H171" s="68" t="s">
        <v>4804</v>
      </c>
      <c r="I171" s="69"/>
      <c r="J171" s="127" t="str">
        <f t="shared" si="4"/>
        <v xml:space="preserve"> </v>
      </c>
      <c r="K171" s="128" t="str">
        <f t="shared" si="5"/>
        <v xml:space="preserve"> </v>
      </c>
      <c r="L171" s="70"/>
      <c r="M171" s="71"/>
      <c r="N171" s="71"/>
      <c r="O171" s="72"/>
      <c r="P171" s="70"/>
      <c r="Q171" s="71"/>
      <c r="R171" s="71"/>
      <c r="S171" s="72"/>
      <c r="T171" s="73"/>
      <c r="U171" s="74"/>
    </row>
    <row r="172" spans="1:21" ht="67.5">
      <c r="A172" s="63"/>
      <c r="B172" s="64" t="s">
        <v>4688</v>
      </c>
      <c r="C172" s="229"/>
      <c r="D172" s="412"/>
      <c r="E172" s="359" t="s">
        <v>6546</v>
      </c>
      <c r="F172" s="412" t="s">
        <v>4948</v>
      </c>
      <c r="G172" s="78"/>
      <c r="H172" s="68" t="s">
        <v>4804</v>
      </c>
      <c r="I172" s="69"/>
      <c r="J172" s="127" t="str">
        <f t="shared" si="4"/>
        <v xml:space="preserve"> </v>
      </c>
      <c r="K172" s="128" t="str">
        <f t="shared" si="5"/>
        <v xml:space="preserve"> </v>
      </c>
      <c r="L172" s="70"/>
      <c r="M172" s="71"/>
      <c r="N172" s="71"/>
      <c r="O172" s="72"/>
      <c r="P172" s="70"/>
      <c r="Q172" s="71"/>
      <c r="R172" s="71"/>
      <c r="S172" s="72"/>
      <c r="T172" s="73"/>
      <c r="U172" s="74"/>
    </row>
    <row r="173" spans="1:21" ht="45">
      <c r="A173" s="63"/>
      <c r="B173" s="64" t="s">
        <v>4689</v>
      </c>
      <c r="C173" s="229"/>
      <c r="D173" s="412"/>
      <c r="E173" s="359" t="s">
        <v>6547</v>
      </c>
      <c r="F173" s="412" t="s">
        <v>4949</v>
      </c>
      <c r="G173" s="78"/>
      <c r="H173" s="68" t="s">
        <v>4804</v>
      </c>
      <c r="I173" s="69"/>
      <c r="J173" s="127" t="str">
        <f t="shared" si="4"/>
        <v xml:space="preserve"> </v>
      </c>
      <c r="K173" s="128" t="str">
        <f t="shared" si="5"/>
        <v xml:space="preserve"> </v>
      </c>
      <c r="L173" s="70"/>
      <c r="M173" s="71"/>
      <c r="N173" s="71"/>
      <c r="O173" s="72"/>
      <c r="P173" s="70"/>
      <c r="Q173" s="71"/>
      <c r="R173" s="71"/>
      <c r="S173" s="72"/>
      <c r="T173" s="73"/>
      <c r="U173" s="74"/>
    </row>
    <row r="174" spans="1:21" ht="45">
      <c r="A174" s="63"/>
      <c r="B174" s="64" t="s">
        <v>4690</v>
      </c>
      <c r="C174" s="229"/>
      <c r="D174" s="412"/>
      <c r="E174" s="359" t="s">
        <v>6547</v>
      </c>
      <c r="F174" s="412" t="s">
        <v>4950</v>
      </c>
      <c r="G174" s="78"/>
      <c r="H174" s="68" t="s">
        <v>4804</v>
      </c>
      <c r="I174" s="69"/>
      <c r="J174" s="127" t="str">
        <f t="shared" si="4"/>
        <v xml:space="preserve"> </v>
      </c>
      <c r="K174" s="128" t="str">
        <f t="shared" si="5"/>
        <v xml:space="preserve"> </v>
      </c>
      <c r="L174" s="70"/>
      <c r="M174" s="71"/>
      <c r="N174" s="71"/>
      <c r="O174" s="72"/>
      <c r="P174" s="70"/>
      <c r="Q174" s="71"/>
      <c r="R174" s="71"/>
      <c r="S174" s="72"/>
      <c r="T174" s="73"/>
      <c r="U174" s="74"/>
    </row>
    <row r="175" spans="1:21" ht="33.75">
      <c r="A175" s="63"/>
      <c r="B175" s="64" t="s">
        <v>4691</v>
      </c>
      <c r="C175" s="229"/>
      <c r="D175" s="412"/>
      <c r="E175" s="412" t="s">
        <v>6548</v>
      </c>
      <c r="F175" s="412" t="s">
        <v>4951</v>
      </c>
      <c r="G175" s="78"/>
      <c r="H175" s="68" t="s">
        <v>4804</v>
      </c>
      <c r="I175" s="69"/>
      <c r="J175" s="127" t="str">
        <f t="shared" si="4"/>
        <v xml:space="preserve"> </v>
      </c>
      <c r="K175" s="128" t="str">
        <f t="shared" si="5"/>
        <v xml:space="preserve"> </v>
      </c>
      <c r="L175" s="70"/>
      <c r="M175" s="71"/>
      <c r="N175" s="71"/>
      <c r="O175" s="72"/>
      <c r="P175" s="70"/>
      <c r="Q175" s="71"/>
      <c r="R175" s="71"/>
      <c r="S175" s="72"/>
      <c r="T175" s="73"/>
      <c r="U175" s="74"/>
    </row>
    <row r="176" spans="1:21" ht="22.5">
      <c r="A176" s="63"/>
      <c r="B176" s="64" t="s">
        <v>4692</v>
      </c>
      <c r="C176" s="229"/>
      <c r="D176" s="412"/>
      <c r="E176" s="412" t="s">
        <v>6543</v>
      </c>
      <c r="F176" s="412" t="s">
        <v>4952</v>
      </c>
      <c r="G176" s="78"/>
      <c r="H176" s="68" t="s">
        <v>4804</v>
      </c>
      <c r="I176" s="69"/>
      <c r="J176" s="127" t="str">
        <f t="shared" si="4"/>
        <v xml:space="preserve"> </v>
      </c>
      <c r="K176" s="128" t="str">
        <f t="shared" si="5"/>
        <v xml:space="preserve"> </v>
      </c>
      <c r="L176" s="70"/>
      <c r="M176" s="71"/>
      <c r="N176" s="71"/>
      <c r="O176" s="72"/>
      <c r="P176" s="70"/>
      <c r="Q176" s="71"/>
      <c r="R176" s="71"/>
      <c r="S176" s="72"/>
      <c r="T176" s="73"/>
      <c r="U176" s="74"/>
    </row>
    <row r="177" spans="1:21" ht="22.5">
      <c r="A177" s="63"/>
      <c r="B177" s="64" t="s">
        <v>4693</v>
      </c>
      <c r="C177" s="229"/>
      <c r="D177" s="412"/>
      <c r="E177" s="359" t="s">
        <v>4783</v>
      </c>
      <c r="F177" s="412" t="s">
        <v>4953</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22.5">
      <c r="A178" s="63"/>
      <c r="B178" s="64" t="s">
        <v>4694</v>
      </c>
      <c r="C178" s="229"/>
      <c r="D178" s="412"/>
      <c r="E178" s="359" t="s">
        <v>4783</v>
      </c>
      <c r="F178" s="412" t="s">
        <v>4954</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22.5">
      <c r="A179" s="63"/>
      <c r="B179" s="64" t="s">
        <v>4695</v>
      </c>
      <c r="C179" s="229"/>
      <c r="D179" s="412"/>
      <c r="E179" s="359" t="s">
        <v>4783</v>
      </c>
      <c r="F179" s="412" t="s">
        <v>4955</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22.5">
      <c r="A180" s="63"/>
      <c r="B180" s="64" t="s">
        <v>4696</v>
      </c>
      <c r="C180" s="229"/>
      <c r="D180" s="412"/>
      <c r="E180" s="359" t="s">
        <v>4783</v>
      </c>
      <c r="F180" s="412" t="s">
        <v>4956</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22.5">
      <c r="A181" s="63"/>
      <c r="B181" s="64" t="s">
        <v>4697</v>
      </c>
      <c r="C181" s="229"/>
      <c r="D181" s="412"/>
      <c r="E181" s="359" t="s">
        <v>4783</v>
      </c>
      <c r="F181" s="412" t="s">
        <v>4957</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22.5">
      <c r="A182" s="63"/>
      <c r="B182" s="64" t="s">
        <v>4698</v>
      </c>
      <c r="C182" s="229"/>
      <c r="D182" s="412"/>
      <c r="E182" s="359" t="s">
        <v>4783</v>
      </c>
      <c r="F182" s="412" t="s">
        <v>4958</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22.5">
      <c r="A183" s="63"/>
      <c r="B183" s="64" t="s">
        <v>4699</v>
      </c>
      <c r="C183" s="229"/>
      <c r="D183" s="412"/>
      <c r="E183" s="359" t="s">
        <v>4783</v>
      </c>
      <c r="F183" s="412" t="s">
        <v>4959</v>
      </c>
      <c r="G183" s="78"/>
      <c r="H183" s="68"/>
      <c r="I183" s="69"/>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4700</v>
      </c>
      <c r="C184" s="229"/>
      <c r="D184" s="412"/>
      <c r="E184" s="359" t="s">
        <v>6549</v>
      </c>
      <c r="F184" s="412" t="s">
        <v>4960</v>
      </c>
      <c r="G184" s="78"/>
      <c r="H184" s="68" t="s">
        <v>4804</v>
      </c>
      <c r="I184" s="69"/>
      <c r="J184" s="127" t="str">
        <f t="shared" si="4"/>
        <v xml:space="preserve"> </v>
      </c>
      <c r="K184" s="128" t="str">
        <f t="shared" si="5"/>
        <v xml:space="preserve"> </v>
      </c>
      <c r="L184" s="70"/>
      <c r="M184" s="71"/>
      <c r="N184" s="71"/>
      <c r="O184" s="72"/>
      <c r="P184" s="70"/>
      <c r="Q184" s="71"/>
      <c r="R184" s="71"/>
      <c r="S184" s="72"/>
      <c r="T184" s="73"/>
      <c r="U184" s="74"/>
    </row>
    <row r="185" spans="1:21" ht="33.75">
      <c r="A185" s="63"/>
      <c r="B185" s="64" t="s">
        <v>4701</v>
      </c>
      <c r="C185" s="229"/>
      <c r="D185" s="412"/>
      <c r="E185" s="412" t="s">
        <v>6550</v>
      </c>
      <c r="F185" s="412" t="s">
        <v>4961</v>
      </c>
      <c r="G185" s="78"/>
      <c r="H185" s="68" t="s">
        <v>4804</v>
      </c>
      <c r="I185" s="69"/>
      <c r="J185" s="127" t="str">
        <f t="shared" si="4"/>
        <v xml:space="preserve"> </v>
      </c>
      <c r="K185" s="128" t="str">
        <f t="shared" si="5"/>
        <v xml:space="preserve"> </v>
      </c>
      <c r="L185" s="70"/>
      <c r="M185" s="71"/>
      <c r="N185" s="71"/>
      <c r="O185" s="72"/>
      <c r="P185" s="70"/>
      <c r="Q185" s="71"/>
      <c r="R185" s="71"/>
      <c r="S185" s="72"/>
      <c r="T185" s="73"/>
      <c r="U185" s="74"/>
    </row>
    <row r="186" spans="1:21" ht="33.75">
      <c r="A186" s="63"/>
      <c r="B186" s="64" t="s">
        <v>4702</v>
      </c>
      <c r="C186" s="229"/>
      <c r="D186" s="412"/>
      <c r="E186" s="359" t="s">
        <v>4783</v>
      </c>
      <c r="F186" s="412" t="s">
        <v>6551</v>
      </c>
      <c r="G186" s="78"/>
      <c r="H186" s="68" t="s">
        <v>4804</v>
      </c>
      <c r="I186" s="69"/>
      <c r="J186" s="127" t="str">
        <f t="shared" si="4"/>
        <v xml:space="preserve"> </v>
      </c>
      <c r="K186" s="128" t="str">
        <f t="shared" si="5"/>
        <v xml:space="preserve"> </v>
      </c>
      <c r="L186" s="70"/>
      <c r="M186" s="71"/>
      <c r="N186" s="71"/>
      <c r="O186" s="72"/>
      <c r="P186" s="70"/>
      <c r="Q186" s="71"/>
      <c r="R186" s="71"/>
      <c r="S186" s="72"/>
      <c r="T186" s="73"/>
      <c r="U186" s="74"/>
    </row>
    <row r="187" spans="1:21" ht="22.5">
      <c r="A187" s="63"/>
      <c r="B187" s="64" t="s">
        <v>4703</v>
      </c>
      <c r="C187" s="229"/>
      <c r="D187" s="412"/>
      <c r="E187" s="412" t="s">
        <v>6552</v>
      </c>
      <c r="F187" s="412" t="s">
        <v>4962</v>
      </c>
      <c r="G187" s="78"/>
      <c r="H187" s="68" t="s">
        <v>4804</v>
      </c>
      <c r="I187" s="69"/>
      <c r="J187" s="127" t="str">
        <f t="shared" si="4"/>
        <v xml:space="preserve"> </v>
      </c>
      <c r="K187" s="128" t="str">
        <f t="shared" si="5"/>
        <v xml:space="preserve"> </v>
      </c>
      <c r="L187" s="70"/>
      <c r="M187" s="71"/>
      <c r="N187" s="71"/>
      <c r="O187" s="72"/>
      <c r="P187" s="70"/>
      <c r="Q187" s="71"/>
      <c r="R187" s="71"/>
      <c r="S187" s="72"/>
      <c r="T187" s="73"/>
      <c r="U187" s="74"/>
    </row>
    <row r="188" spans="1:21" ht="22.5">
      <c r="A188" s="63"/>
      <c r="B188" s="64" t="s">
        <v>4704</v>
      </c>
      <c r="C188" s="229"/>
      <c r="D188" s="412"/>
      <c r="E188" s="359" t="s">
        <v>4783</v>
      </c>
      <c r="F188" s="412" t="s">
        <v>4963</v>
      </c>
      <c r="G188" s="78"/>
      <c r="H188" s="68" t="s">
        <v>4804</v>
      </c>
      <c r="I188" s="69"/>
      <c r="J188" s="127" t="str">
        <f t="shared" si="4"/>
        <v xml:space="preserve"> </v>
      </c>
      <c r="K188" s="128" t="str">
        <f t="shared" si="5"/>
        <v xml:space="preserve"> </v>
      </c>
      <c r="L188" s="70"/>
      <c r="M188" s="71"/>
      <c r="N188" s="71"/>
      <c r="O188" s="72"/>
      <c r="P188" s="70"/>
      <c r="Q188" s="71"/>
      <c r="R188" s="71"/>
      <c r="S188" s="72"/>
      <c r="T188" s="73"/>
      <c r="U188" s="74"/>
    </row>
    <row r="189" spans="1:21" ht="33.75">
      <c r="A189" s="63"/>
      <c r="B189" s="64" t="s">
        <v>6635</v>
      </c>
      <c r="C189" s="229"/>
      <c r="D189" s="412"/>
      <c r="E189" s="412" t="s">
        <v>6553</v>
      </c>
      <c r="F189" s="412" t="s">
        <v>4964</v>
      </c>
      <c r="G189" s="78"/>
      <c r="H189" s="384"/>
      <c r="I189" s="385"/>
      <c r="J189" s="127" t="str">
        <f t="shared" si="4"/>
        <v xml:space="preserve"> </v>
      </c>
      <c r="K189" s="128" t="str">
        <f t="shared" si="5"/>
        <v xml:space="preserve"> </v>
      </c>
      <c r="L189" s="70"/>
      <c r="M189" s="71"/>
      <c r="N189" s="71"/>
      <c r="O189" s="72"/>
      <c r="P189" s="70"/>
      <c r="Q189" s="71"/>
      <c r="R189" s="71"/>
      <c r="S189" s="72"/>
      <c r="T189" s="73"/>
      <c r="U189" s="74"/>
    </row>
    <row r="190" spans="1:21" ht="22.5">
      <c r="A190" s="63"/>
      <c r="B190" s="64" t="s">
        <v>4705</v>
      </c>
      <c r="C190" s="229"/>
      <c r="D190" s="412"/>
      <c r="E190" s="412" t="s">
        <v>6554</v>
      </c>
      <c r="F190" s="412" t="s">
        <v>4965</v>
      </c>
      <c r="G190" s="78"/>
      <c r="H190" s="384"/>
      <c r="I190" s="385"/>
      <c r="J190" s="127" t="str">
        <f t="shared" si="4"/>
        <v xml:space="preserve"> </v>
      </c>
      <c r="K190" s="128" t="str">
        <f t="shared" si="5"/>
        <v xml:space="preserve"> </v>
      </c>
      <c r="L190" s="70"/>
      <c r="M190" s="71"/>
      <c r="N190" s="71"/>
      <c r="O190" s="72"/>
      <c r="P190" s="70"/>
      <c r="Q190" s="71"/>
      <c r="R190" s="71"/>
      <c r="S190" s="72"/>
      <c r="T190" s="73"/>
      <c r="U190" s="74"/>
    </row>
    <row r="191" spans="1:21" ht="33.75">
      <c r="A191" s="63"/>
      <c r="B191" s="64" t="s">
        <v>4706</v>
      </c>
      <c r="C191" s="229"/>
      <c r="D191" s="412"/>
      <c r="E191" s="412" t="s">
        <v>6555</v>
      </c>
      <c r="F191" s="412" t="s">
        <v>4966</v>
      </c>
      <c r="G191" s="78"/>
      <c r="H191" s="68" t="s">
        <v>4804</v>
      </c>
      <c r="I191" s="69"/>
      <c r="J191" s="127" t="str">
        <f t="shared" si="4"/>
        <v xml:space="preserve"> </v>
      </c>
      <c r="K191" s="128" t="str">
        <f t="shared" si="5"/>
        <v xml:space="preserve"> </v>
      </c>
      <c r="L191" s="70"/>
      <c r="M191" s="71"/>
      <c r="N191" s="71"/>
      <c r="O191" s="72"/>
      <c r="P191" s="70"/>
      <c r="Q191" s="71"/>
      <c r="R191" s="71"/>
      <c r="S191" s="72"/>
      <c r="T191" s="73"/>
      <c r="U191" s="74"/>
    </row>
    <row r="192" spans="1:21" ht="33.75">
      <c r="A192" s="63"/>
      <c r="B192" s="64" t="s">
        <v>4707</v>
      </c>
      <c r="C192" s="229"/>
      <c r="D192" s="412"/>
      <c r="E192" s="412" t="s">
        <v>6556</v>
      </c>
      <c r="F192" s="412" t="s">
        <v>4967</v>
      </c>
      <c r="G192" s="78"/>
      <c r="H192" s="68" t="s">
        <v>4804</v>
      </c>
      <c r="I192" s="69"/>
      <c r="J192" s="127" t="str">
        <f t="shared" si="4"/>
        <v xml:space="preserve"> </v>
      </c>
      <c r="K192" s="128" t="str">
        <f t="shared" si="5"/>
        <v xml:space="preserve"> </v>
      </c>
      <c r="L192" s="70"/>
      <c r="M192" s="71"/>
      <c r="N192" s="71"/>
      <c r="O192" s="72"/>
      <c r="P192" s="70"/>
      <c r="Q192" s="71"/>
      <c r="R192" s="71"/>
      <c r="S192" s="72"/>
      <c r="T192" s="73"/>
      <c r="U192" s="74"/>
    </row>
    <row r="193" spans="1:21" ht="33.75">
      <c r="A193" s="63"/>
      <c r="B193" s="64" t="s">
        <v>4708</v>
      </c>
      <c r="C193" s="229"/>
      <c r="D193" s="412"/>
      <c r="E193" s="412" t="s">
        <v>6557</v>
      </c>
      <c r="F193" s="412" t="s">
        <v>4968</v>
      </c>
      <c r="G193" s="78"/>
      <c r="H193" s="68" t="s">
        <v>4804</v>
      </c>
      <c r="I193" s="69"/>
      <c r="J193" s="127" t="str">
        <f t="shared" si="4"/>
        <v xml:space="preserve"> </v>
      </c>
      <c r="K193" s="128" t="str">
        <f t="shared" si="5"/>
        <v xml:space="preserve"> </v>
      </c>
      <c r="L193" s="70"/>
      <c r="M193" s="71"/>
      <c r="N193" s="71"/>
      <c r="O193" s="72"/>
      <c r="P193" s="70"/>
      <c r="Q193" s="71"/>
      <c r="R193" s="71"/>
      <c r="S193" s="72"/>
      <c r="T193" s="73"/>
      <c r="U193" s="74"/>
    </row>
    <row r="194" spans="1:21" ht="45">
      <c r="A194" s="63"/>
      <c r="B194" s="64" t="s">
        <v>4709</v>
      </c>
      <c r="C194" s="229"/>
      <c r="D194" s="412"/>
      <c r="E194" s="412" t="s">
        <v>6558</v>
      </c>
      <c r="F194" s="412" t="s">
        <v>4969</v>
      </c>
      <c r="G194" s="78"/>
      <c r="H194" s="68" t="s">
        <v>4804</v>
      </c>
      <c r="I194" s="69"/>
      <c r="J194" s="127" t="str">
        <f t="shared" si="4"/>
        <v xml:space="preserve"> </v>
      </c>
      <c r="K194" s="128" t="str">
        <f t="shared" si="5"/>
        <v xml:space="preserve"> </v>
      </c>
      <c r="L194" s="70"/>
      <c r="M194" s="71"/>
      <c r="N194" s="71"/>
      <c r="O194" s="72"/>
      <c r="P194" s="70"/>
      <c r="Q194" s="71"/>
      <c r="R194" s="71"/>
      <c r="S194" s="72"/>
      <c r="T194" s="73"/>
      <c r="U194" s="74"/>
    </row>
    <row r="195" spans="1:21" ht="22.5">
      <c r="A195" s="63"/>
      <c r="B195" s="64" t="s">
        <v>4710</v>
      </c>
      <c r="C195" s="229"/>
      <c r="D195" s="412"/>
      <c r="E195" s="359" t="s">
        <v>4783</v>
      </c>
      <c r="F195" s="412" t="s">
        <v>4970</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22.5">
      <c r="A196" s="63"/>
      <c r="B196" s="64" t="s">
        <v>4711</v>
      </c>
      <c r="C196" s="229"/>
      <c r="D196" s="412"/>
      <c r="E196" s="359" t="s">
        <v>4783</v>
      </c>
      <c r="F196" s="412" t="s">
        <v>4971</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22.5">
      <c r="A197" s="63"/>
      <c r="B197" s="64" t="s">
        <v>4712</v>
      </c>
      <c r="C197" s="229"/>
      <c r="D197" s="412"/>
      <c r="E197" s="359" t="s">
        <v>6559</v>
      </c>
      <c r="F197" s="412" t="s">
        <v>4972</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22.5">
      <c r="A198" s="63"/>
      <c r="B198" s="64" t="s">
        <v>4713</v>
      </c>
      <c r="C198" s="229"/>
      <c r="D198" s="412"/>
      <c r="E198" s="359" t="s">
        <v>6560</v>
      </c>
      <c r="F198" s="412" t="s">
        <v>4973</v>
      </c>
      <c r="G198" s="78"/>
      <c r="H198" s="68" t="s">
        <v>4804</v>
      </c>
      <c r="I198" s="69"/>
      <c r="J198" s="127" t="str">
        <f t="shared" si="4"/>
        <v xml:space="preserve"> </v>
      </c>
      <c r="K198" s="128" t="str">
        <f t="shared" si="5"/>
        <v xml:space="preserve"> </v>
      </c>
      <c r="L198" s="70"/>
      <c r="M198" s="71"/>
      <c r="N198" s="71"/>
      <c r="O198" s="72"/>
      <c r="P198" s="70"/>
      <c r="Q198" s="71"/>
      <c r="R198" s="71"/>
      <c r="S198" s="72"/>
      <c r="T198" s="73"/>
      <c r="U198" s="74"/>
    </row>
    <row r="199" spans="1:21" ht="22.5">
      <c r="A199" s="63"/>
      <c r="B199" s="64" t="s">
        <v>4714</v>
      </c>
      <c r="C199" s="229"/>
      <c r="D199" s="412"/>
      <c r="E199" s="359" t="s">
        <v>6561</v>
      </c>
      <c r="F199" s="412" t="s">
        <v>4974</v>
      </c>
      <c r="G199" s="78"/>
      <c r="H199" s="68" t="s">
        <v>4804</v>
      </c>
      <c r="I199" s="69"/>
      <c r="J199" s="127" t="str">
        <f t="shared" si="4"/>
        <v xml:space="preserve"> </v>
      </c>
      <c r="K199" s="128" t="str">
        <f t="shared" si="5"/>
        <v xml:space="preserve"> </v>
      </c>
      <c r="L199" s="70"/>
      <c r="M199" s="71"/>
      <c r="N199" s="71"/>
      <c r="O199" s="72"/>
      <c r="P199" s="70"/>
      <c r="Q199" s="71"/>
      <c r="R199" s="71"/>
      <c r="S199" s="72"/>
      <c r="T199" s="73"/>
      <c r="U199" s="74"/>
    </row>
    <row r="200" spans="1:21" ht="22.5">
      <c r="A200" s="63"/>
      <c r="B200" s="64" t="s">
        <v>4715</v>
      </c>
      <c r="C200" s="229"/>
      <c r="D200" s="412"/>
      <c r="E200" s="359" t="s">
        <v>6562</v>
      </c>
      <c r="F200" s="412" t="s">
        <v>4975</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22.5">
      <c r="A201" s="63"/>
      <c r="B201" s="64" t="s">
        <v>4716</v>
      </c>
      <c r="C201" s="229"/>
      <c r="D201" s="412"/>
      <c r="E201" s="359" t="s">
        <v>6563</v>
      </c>
      <c r="F201" s="412" t="s">
        <v>4976</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33.75">
      <c r="A202" s="63"/>
      <c r="B202" s="64" t="s">
        <v>4717</v>
      </c>
      <c r="C202" s="229"/>
      <c r="D202" s="412"/>
      <c r="E202" s="359" t="s">
        <v>4783</v>
      </c>
      <c r="F202" s="412" t="s">
        <v>4977</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22.5">
      <c r="A203" s="63"/>
      <c r="B203" s="64" t="s">
        <v>4718</v>
      </c>
      <c r="C203" s="229"/>
      <c r="D203" s="412"/>
      <c r="E203" s="359" t="s">
        <v>4783</v>
      </c>
      <c r="F203" s="412" t="s">
        <v>4978</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22.5">
      <c r="A204" s="63"/>
      <c r="B204" s="64" t="s">
        <v>4719</v>
      </c>
      <c r="C204" s="229"/>
      <c r="D204" s="412"/>
      <c r="E204" s="359" t="s">
        <v>4783</v>
      </c>
      <c r="F204" s="412" t="s">
        <v>4979</v>
      </c>
      <c r="G204" s="78"/>
      <c r="H204" s="68"/>
      <c r="I204" s="69"/>
      <c r="J204" s="127" t="str">
        <f t="shared" si="4"/>
        <v xml:space="preserve"> </v>
      </c>
      <c r="K204" s="128" t="str">
        <f t="shared" si="5"/>
        <v xml:space="preserve"> </v>
      </c>
      <c r="L204" s="70"/>
      <c r="M204" s="71"/>
      <c r="N204" s="71"/>
      <c r="O204" s="72"/>
      <c r="P204" s="70"/>
      <c r="Q204" s="71"/>
      <c r="R204" s="71"/>
      <c r="S204" s="72"/>
      <c r="T204" s="73"/>
      <c r="U204" s="74"/>
    </row>
    <row r="205" spans="1:21" ht="22.5">
      <c r="A205" s="63"/>
      <c r="B205" s="64" t="s">
        <v>4720</v>
      </c>
      <c r="C205" s="229"/>
      <c r="D205" s="412"/>
      <c r="E205" s="359" t="s">
        <v>4783</v>
      </c>
      <c r="F205" s="412" t="s">
        <v>4980</v>
      </c>
      <c r="G205" s="78"/>
      <c r="H205" s="68"/>
      <c r="I205" s="69"/>
      <c r="J205" s="127" t="str">
        <f t="shared" ref="J205:J268" si="6">IF(COUNTBLANK(L205:N205)=3," ",IF(COUNTIF(L205:N205,"F"),"F",IF(COUNTIF(L205:N205,"P"),"P",IF(COUNTIF(L205:N205,"NA"),"NA",IF(COUNTIF(L205:N205,"NT"),"NT")))))</f>
        <v xml:space="preserve"> </v>
      </c>
      <c r="K205" s="128" t="str">
        <f t="shared" ref="K205:K268" si="7">IF(COUNTBLANK(P205:R205)=3," ",IF(COUNTIF(P205:R205,"F"),"F",IF(COUNTIF(P205:R205,"P"),"P",IF(COUNTIF(P205:R205,"NA"),"NA",IF(COUNTIF(P205:R205,"NT"),"NT")))))</f>
        <v xml:space="preserve"> </v>
      </c>
      <c r="L205" s="70"/>
      <c r="M205" s="71"/>
      <c r="N205" s="71"/>
      <c r="O205" s="72"/>
      <c r="P205" s="70"/>
      <c r="Q205" s="71"/>
      <c r="R205" s="71"/>
      <c r="S205" s="72"/>
      <c r="T205" s="73"/>
      <c r="U205" s="74"/>
    </row>
    <row r="206" spans="1:21" ht="33.75">
      <c r="A206" s="63"/>
      <c r="B206" s="64" t="s">
        <v>4721</v>
      </c>
      <c r="C206" s="229"/>
      <c r="D206" s="412"/>
      <c r="E206" s="359" t="s">
        <v>4783</v>
      </c>
      <c r="F206" s="412" t="s">
        <v>4981</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22.5">
      <c r="A207" s="63"/>
      <c r="B207" s="64" t="s">
        <v>6644</v>
      </c>
      <c r="C207" s="229"/>
      <c r="D207" s="412"/>
      <c r="E207" s="412" t="s">
        <v>6564</v>
      </c>
      <c r="F207" s="412" t="s">
        <v>4982</v>
      </c>
      <c r="G207" s="78"/>
      <c r="H207" s="384"/>
      <c r="I207" s="385"/>
      <c r="J207" s="127" t="str">
        <f t="shared" si="6"/>
        <v xml:space="preserve"> </v>
      </c>
      <c r="K207" s="128" t="str">
        <f t="shared" si="7"/>
        <v xml:space="preserve"> </v>
      </c>
      <c r="L207" s="70"/>
      <c r="M207" s="71"/>
      <c r="N207" s="71"/>
      <c r="O207" s="72"/>
      <c r="P207" s="70"/>
      <c r="Q207" s="71"/>
      <c r="R207" s="71"/>
      <c r="S207" s="72"/>
      <c r="T207" s="73"/>
      <c r="U207" s="74"/>
    </row>
    <row r="208" spans="1:21" ht="22.5">
      <c r="A208" s="63"/>
      <c r="B208" s="64" t="s">
        <v>4722</v>
      </c>
      <c r="C208" s="229"/>
      <c r="D208" s="412"/>
      <c r="E208" s="412" t="s">
        <v>6565</v>
      </c>
      <c r="F208" s="412" t="s">
        <v>4983</v>
      </c>
      <c r="G208" s="78"/>
      <c r="H208" s="68" t="s">
        <v>4804</v>
      </c>
      <c r="I208" s="69"/>
      <c r="J208" s="127" t="str">
        <f t="shared" si="6"/>
        <v xml:space="preserve"> </v>
      </c>
      <c r="K208" s="128" t="str">
        <f t="shared" si="7"/>
        <v xml:space="preserve"> </v>
      </c>
      <c r="L208" s="70"/>
      <c r="M208" s="71"/>
      <c r="N208" s="71"/>
      <c r="O208" s="72"/>
      <c r="P208" s="70"/>
      <c r="Q208" s="71"/>
      <c r="R208" s="71"/>
      <c r="S208" s="72"/>
      <c r="T208" s="73"/>
      <c r="U208" s="74"/>
    </row>
    <row r="209" spans="1:21" ht="22.5">
      <c r="A209" s="63"/>
      <c r="B209" s="64" t="s">
        <v>4723</v>
      </c>
      <c r="C209" s="229"/>
      <c r="D209" s="412"/>
      <c r="E209" s="412" t="s">
        <v>6565</v>
      </c>
      <c r="F209" s="412" t="s">
        <v>4984</v>
      </c>
      <c r="G209" s="78"/>
      <c r="H209" s="68" t="s">
        <v>4804</v>
      </c>
      <c r="I209" s="69"/>
      <c r="J209" s="127" t="str">
        <f t="shared" si="6"/>
        <v xml:space="preserve"> </v>
      </c>
      <c r="K209" s="128" t="str">
        <f t="shared" si="7"/>
        <v xml:space="preserve"> </v>
      </c>
      <c r="L209" s="70"/>
      <c r="M209" s="71"/>
      <c r="N209" s="71"/>
      <c r="O209" s="72"/>
      <c r="P209" s="70"/>
      <c r="Q209" s="71"/>
      <c r="R209" s="71"/>
      <c r="S209" s="72"/>
      <c r="T209" s="73"/>
      <c r="U209" s="74"/>
    </row>
    <row r="210" spans="1:21" ht="22.5">
      <c r="A210" s="63"/>
      <c r="B210" s="64" t="s">
        <v>4724</v>
      </c>
      <c r="C210" s="229"/>
      <c r="D210" s="412"/>
      <c r="E210" s="66" t="s">
        <v>6566</v>
      </c>
      <c r="F210" s="66" t="s">
        <v>4985</v>
      </c>
      <c r="G210" s="78"/>
      <c r="H210" s="68" t="s">
        <v>4804</v>
      </c>
      <c r="I210" s="69"/>
      <c r="J210" s="127" t="str">
        <f t="shared" si="6"/>
        <v xml:space="preserve"> </v>
      </c>
      <c r="K210" s="128" t="str">
        <f t="shared" si="7"/>
        <v xml:space="preserve"> </v>
      </c>
      <c r="L210" s="70"/>
      <c r="M210" s="71"/>
      <c r="N210" s="71"/>
      <c r="O210" s="72"/>
      <c r="P210" s="70"/>
      <c r="Q210" s="71"/>
      <c r="R210" s="71"/>
      <c r="S210" s="72"/>
      <c r="T210" s="73"/>
      <c r="U210" s="74"/>
    </row>
    <row r="211" spans="1:21" ht="33.75">
      <c r="A211" s="63"/>
      <c r="B211" s="64" t="s">
        <v>6631</v>
      </c>
      <c r="C211" s="229"/>
      <c r="D211" s="412"/>
      <c r="E211" s="66" t="s">
        <v>6567</v>
      </c>
      <c r="F211" s="66" t="s">
        <v>4986</v>
      </c>
      <c r="G211" s="78"/>
      <c r="H211" s="384"/>
      <c r="I211" s="385"/>
      <c r="J211" s="127" t="str">
        <f t="shared" si="6"/>
        <v xml:space="preserve"> </v>
      </c>
      <c r="K211" s="128" t="str">
        <f t="shared" si="7"/>
        <v xml:space="preserve"> </v>
      </c>
      <c r="L211" s="70"/>
      <c r="M211" s="71"/>
      <c r="N211" s="71"/>
      <c r="O211" s="72"/>
      <c r="P211" s="70"/>
      <c r="Q211" s="71"/>
      <c r="R211" s="71"/>
      <c r="S211" s="72"/>
      <c r="T211" s="73"/>
      <c r="U211" s="74"/>
    </row>
    <row r="212" spans="1:21" ht="22.5">
      <c r="A212" s="63"/>
      <c r="B212" s="64" t="s">
        <v>6638</v>
      </c>
      <c r="C212" s="229"/>
      <c r="D212" s="412"/>
      <c r="E212" s="66" t="s">
        <v>6568</v>
      </c>
      <c r="F212" s="66" t="s">
        <v>4987</v>
      </c>
      <c r="G212" s="78"/>
      <c r="H212" s="384"/>
      <c r="I212" s="385"/>
      <c r="J212" s="127" t="str">
        <f t="shared" si="6"/>
        <v xml:space="preserve"> </v>
      </c>
      <c r="K212" s="128" t="str">
        <f t="shared" si="7"/>
        <v xml:space="preserve"> </v>
      </c>
      <c r="L212" s="70"/>
      <c r="M212" s="71"/>
      <c r="N212" s="71"/>
      <c r="O212" s="72"/>
      <c r="P212" s="70"/>
      <c r="Q212" s="71"/>
      <c r="R212" s="71"/>
      <c r="S212" s="72"/>
      <c r="T212" s="73"/>
      <c r="U212" s="74"/>
    </row>
    <row r="213" spans="1:21" ht="33.75">
      <c r="A213" s="63"/>
      <c r="B213" s="64" t="s">
        <v>4725</v>
      </c>
      <c r="C213" s="229"/>
      <c r="D213" s="412"/>
      <c r="E213" s="66" t="s">
        <v>6569</v>
      </c>
      <c r="F213" s="66" t="s">
        <v>4988</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22.5">
      <c r="A214" s="63"/>
      <c r="B214" s="64" t="s">
        <v>4726</v>
      </c>
      <c r="C214" s="229"/>
      <c r="D214" s="412"/>
      <c r="E214" s="66" t="s">
        <v>6570</v>
      </c>
      <c r="F214" s="66" t="s">
        <v>4989</v>
      </c>
      <c r="G214" s="78"/>
      <c r="H214" s="68" t="s">
        <v>4804</v>
      </c>
      <c r="I214" s="69"/>
      <c r="J214" s="127" t="str">
        <f t="shared" si="6"/>
        <v xml:space="preserve"> </v>
      </c>
      <c r="K214" s="128" t="str">
        <f t="shared" si="7"/>
        <v xml:space="preserve"> </v>
      </c>
      <c r="L214" s="70"/>
      <c r="M214" s="71"/>
      <c r="N214" s="71"/>
      <c r="O214" s="72"/>
      <c r="P214" s="70"/>
      <c r="Q214" s="71"/>
      <c r="R214" s="71"/>
      <c r="S214" s="72"/>
      <c r="T214" s="73"/>
      <c r="U214" s="74"/>
    </row>
    <row r="215" spans="1:21" ht="22.5">
      <c r="A215" s="63"/>
      <c r="B215" s="64" t="s">
        <v>6637</v>
      </c>
      <c r="C215" s="229"/>
      <c r="D215" s="412"/>
      <c r="E215" s="66" t="s">
        <v>6571</v>
      </c>
      <c r="F215" s="66" t="s">
        <v>4990</v>
      </c>
      <c r="G215" s="78"/>
      <c r="H215" s="384"/>
      <c r="I215" s="385"/>
      <c r="J215" s="127" t="str">
        <f t="shared" si="6"/>
        <v xml:space="preserve"> </v>
      </c>
      <c r="K215" s="128" t="str">
        <f t="shared" si="7"/>
        <v xml:space="preserve"> </v>
      </c>
      <c r="L215" s="70"/>
      <c r="M215" s="71"/>
      <c r="N215" s="71"/>
      <c r="O215" s="72"/>
      <c r="P215" s="70"/>
      <c r="Q215" s="71"/>
      <c r="R215" s="71"/>
      <c r="S215" s="72"/>
      <c r="T215" s="73"/>
      <c r="U215" s="74"/>
    </row>
    <row r="216" spans="1:21" ht="22.5">
      <c r="A216" s="63"/>
      <c r="B216" s="64" t="s">
        <v>4727</v>
      </c>
      <c r="C216" s="229"/>
      <c r="D216" s="412"/>
      <c r="E216" s="66" t="s">
        <v>4991</v>
      </c>
      <c r="F216" s="66" t="s">
        <v>4992</v>
      </c>
      <c r="G216" s="78"/>
      <c r="H216" s="68" t="s">
        <v>4804</v>
      </c>
      <c r="I216" s="69"/>
      <c r="J216" s="127" t="str">
        <f t="shared" si="6"/>
        <v xml:space="preserve"> </v>
      </c>
      <c r="K216" s="128" t="str">
        <f t="shared" si="7"/>
        <v xml:space="preserve"> </v>
      </c>
      <c r="L216" s="70"/>
      <c r="M216" s="71"/>
      <c r="N216" s="71"/>
      <c r="O216" s="72"/>
      <c r="P216" s="70"/>
      <c r="Q216" s="71"/>
      <c r="R216" s="71"/>
      <c r="S216" s="72"/>
      <c r="T216" s="73"/>
      <c r="U216" s="74"/>
    </row>
    <row r="217" spans="1:21" ht="22.5">
      <c r="A217" s="63"/>
      <c r="B217" s="64" t="s">
        <v>4728</v>
      </c>
      <c r="C217" s="229"/>
      <c r="D217" s="412"/>
      <c r="E217" s="66" t="s">
        <v>6572</v>
      </c>
      <c r="F217" s="66" t="s">
        <v>4993</v>
      </c>
      <c r="G217" s="78"/>
      <c r="H217" s="68" t="s">
        <v>4804</v>
      </c>
      <c r="I217" s="69"/>
      <c r="J217" s="127" t="str">
        <f t="shared" si="6"/>
        <v xml:space="preserve"> </v>
      </c>
      <c r="K217" s="128" t="str">
        <f t="shared" si="7"/>
        <v xml:space="preserve"> </v>
      </c>
      <c r="L217" s="70"/>
      <c r="M217" s="71"/>
      <c r="N217" s="71"/>
      <c r="O217" s="72"/>
      <c r="P217" s="70"/>
      <c r="Q217" s="71"/>
      <c r="R217" s="71"/>
      <c r="S217" s="72"/>
      <c r="T217" s="73"/>
      <c r="U217" s="74"/>
    </row>
    <row r="218" spans="1:21" ht="22.5">
      <c r="A218" s="63"/>
      <c r="B218" s="64" t="s">
        <v>4729</v>
      </c>
      <c r="C218" s="229"/>
      <c r="D218" s="412"/>
      <c r="E218" s="66" t="s">
        <v>6573</v>
      </c>
      <c r="F218" s="66" t="s">
        <v>4994</v>
      </c>
      <c r="G218" s="78"/>
      <c r="H218" s="68" t="s">
        <v>4804</v>
      </c>
      <c r="I218" s="69"/>
      <c r="J218" s="127" t="str">
        <f t="shared" si="6"/>
        <v xml:space="preserve"> </v>
      </c>
      <c r="K218" s="128" t="str">
        <f t="shared" si="7"/>
        <v xml:space="preserve"> </v>
      </c>
      <c r="L218" s="70"/>
      <c r="M218" s="71"/>
      <c r="N218" s="71"/>
      <c r="O218" s="72"/>
      <c r="P218" s="70"/>
      <c r="Q218" s="71"/>
      <c r="R218" s="71"/>
      <c r="S218" s="72"/>
      <c r="T218" s="73"/>
      <c r="U218" s="74"/>
    </row>
    <row r="219" spans="1:21" ht="22.5">
      <c r="A219" s="63"/>
      <c r="B219" s="64" t="s">
        <v>4730</v>
      </c>
      <c r="C219" s="229"/>
      <c r="D219" s="412"/>
      <c r="E219" s="66" t="s">
        <v>6574</v>
      </c>
      <c r="F219" s="66" t="s">
        <v>4995</v>
      </c>
      <c r="G219" s="78"/>
      <c r="H219" s="68" t="s">
        <v>4804</v>
      </c>
      <c r="I219" s="69"/>
      <c r="J219" s="127" t="str">
        <f t="shared" si="6"/>
        <v xml:space="preserve"> </v>
      </c>
      <c r="K219" s="128" t="str">
        <f t="shared" si="7"/>
        <v xml:space="preserve"> </v>
      </c>
      <c r="L219" s="70"/>
      <c r="M219" s="71"/>
      <c r="N219" s="71"/>
      <c r="O219" s="72"/>
      <c r="P219" s="70"/>
      <c r="Q219" s="71"/>
      <c r="R219" s="71"/>
      <c r="S219" s="72"/>
      <c r="T219" s="73"/>
      <c r="U219" s="74"/>
    </row>
    <row r="220" spans="1:21" ht="22.5">
      <c r="A220" s="63"/>
      <c r="B220" s="64" t="s">
        <v>4731</v>
      </c>
      <c r="C220" s="229"/>
      <c r="D220" s="412"/>
      <c r="E220" s="66" t="s">
        <v>6575</v>
      </c>
      <c r="F220" s="66" t="s">
        <v>4996</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22.5">
      <c r="A221" s="63"/>
      <c r="B221" s="64" t="s">
        <v>4732</v>
      </c>
      <c r="C221" s="229"/>
      <c r="D221" s="412"/>
      <c r="E221" s="66" t="s">
        <v>6576</v>
      </c>
      <c r="F221" s="66" t="s">
        <v>4997</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22.5">
      <c r="A222" s="63"/>
      <c r="B222" s="64" t="s">
        <v>4733</v>
      </c>
      <c r="C222" s="229"/>
      <c r="D222" s="412"/>
      <c r="E222" s="66" t="s">
        <v>6577</v>
      </c>
      <c r="F222" s="66" t="s">
        <v>4998</v>
      </c>
      <c r="G222" s="78"/>
      <c r="H222" s="68" t="s">
        <v>4804</v>
      </c>
      <c r="I222" s="69"/>
      <c r="J222" s="127" t="str">
        <f t="shared" si="6"/>
        <v xml:space="preserve"> </v>
      </c>
      <c r="K222" s="128" t="str">
        <f t="shared" si="7"/>
        <v xml:space="preserve"> </v>
      </c>
      <c r="L222" s="70"/>
      <c r="M222" s="71"/>
      <c r="N222" s="71"/>
      <c r="O222" s="72"/>
      <c r="P222" s="70"/>
      <c r="Q222" s="71"/>
      <c r="R222" s="71"/>
      <c r="S222" s="72"/>
      <c r="T222" s="73"/>
      <c r="U222" s="74"/>
    </row>
    <row r="223" spans="1:21" ht="22.5">
      <c r="A223" s="63"/>
      <c r="B223" s="64" t="s">
        <v>4734</v>
      </c>
      <c r="C223" s="229"/>
      <c r="D223" s="412"/>
      <c r="E223" s="361" t="s">
        <v>4783</v>
      </c>
      <c r="F223" s="66" t="s">
        <v>4999</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33.75">
      <c r="A224" s="63"/>
      <c r="B224" s="64" t="s">
        <v>4735</v>
      </c>
      <c r="C224" s="229"/>
      <c r="D224" s="412"/>
      <c r="E224" s="361" t="s">
        <v>6578</v>
      </c>
      <c r="F224" s="66" t="s">
        <v>5000</v>
      </c>
      <c r="G224" s="78"/>
      <c r="H224" s="68" t="s">
        <v>4804</v>
      </c>
      <c r="I224" s="69"/>
      <c r="J224" s="127" t="str">
        <f t="shared" si="6"/>
        <v xml:space="preserve"> </v>
      </c>
      <c r="K224" s="128" t="str">
        <f t="shared" si="7"/>
        <v xml:space="preserve"> </v>
      </c>
      <c r="L224" s="70"/>
      <c r="M224" s="71"/>
      <c r="N224" s="71"/>
      <c r="O224" s="72"/>
      <c r="P224" s="70"/>
      <c r="Q224" s="71"/>
      <c r="R224" s="71"/>
      <c r="S224" s="72"/>
      <c r="T224" s="73"/>
      <c r="U224" s="74"/>
    </row>
    <row r="225" spans="1:21" ht="22.5">
      <c r="A225" s="63"/>
      <c r="B225" s="64" t="s">
        <v>6627</v>
      </c>
      <c r="C225" s="229"/>
      <c r="D225" s="412"/>
      <c r="E225" s="66" t="s">
        <v>6579</v>
      </c>
      <c r="F225" s="66" t="s">
        <v>5001</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22.5">
      <c r="A226" s="63"/>
      <c r="B226" s="64" t="s">
        <v>4736</v>
      </c>
      <c r="C226" s="229"/>
      <c r="D226" s="412"/>
      <c r="E226" s="361" t="s">
        <v>4783</v>
      </c>
      <c r="F226" s="66" t="s">
        <v>5002</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c r="A227" s="63"/>
      <c r="B227" s="64" t="s">
        <v>4737</v>
      </c>
      <c r="C227" s="229"/>
      <c r="D227" s="412"/>
      <c r="E227" s="361" t="s">
        <v>4783</v>
      </c>
      <c r="F227" s="66" t="s">
        <v>5003</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33.75">
      <c r="A228" s="63"/>
      <c r="B228" s="64" t="s">
        <v>4738</v>
      </c>
      <c r="C228" s="229"/>
      <c r="D228" s="412"/>
      <c r="E228" s="361" t="s">
        <v>6580</v>
      </c>
      <c r="F228" s="66" t="s">
        <v>5004</v>
      </c>
      <c r="G228" s="78"/>
      <c r="H228" s="68" t="s">
        <v>4804</v>
      </c>
      <c r="I228" s="69"/>
      <c r="J228" s="127" t="str">
        <f t="shared" si="6"/>
        <v xml:space="preserve"> </v>
      </c>
      <c r="K228" s="128" t="str">
        <f t="shared" si="7"/>
        <v xml:space="preserve"> </v>
      </c>
      <c r="L228" s="70"/>
      <c r="M228" s="71"/>
      <c r="N228" s="71"/>
      <c r="O228" s="72"/>
      <c r="P228" s="70"/>
      <c r="Q228" s="71"/>
      <c r="R228" s="71"/>
      <c r="S228" s="72"/>
      <c r="T228" s="73"/>
      <c r="U228" s="74"/>
    </row>
    <row r="229" spans="1:21" ht="33.75">
      <c r="A229" s="63"/>
      <c r="B229" s="64" t="s">
        <v>4739</v>
      </c>
      <c r="C229" s="229"/>
      <c r="D229" s="412"/>
      <c r="E229" s="361" t="s">
        <v>6580</v>
      </c>
      <c r="F229" s="66" t="s">
        <v>5005</v>
      </c>
      <c r="G229" s="78"/>
      <c r="H229" s="68" t="s">
        <v>4804</v>
      </c>
      <c r="I229" s="69"/>
      <c r="J229" s="127" t="str">
        <f t="shared" si="6"/>
        <v xml:space="preserve"> </v>
      </c>
      <c r="K229" s="128" t="str">
        <f t="shared" si="7"/>
        <v xml:space="preserve"> </v>
      </c>
      <c r="L229" s="70"/>
      <c r="M229" s="71"/>
      <c r="N229" s="71"/>
      <c r="O229" s="72"/>
      <c r="P229" s="70"/>
      <c r="Q229" s="71"/>
      <c r="R229" s="71"/>
      <c r="S229" s="72"/>
      <c r="T229" s="73"/>
      <c r="U229" s="74"/>
    </row>
    <row r="230" spans="1:21" ht="33.75">
      <c r="A230" s="63"/>
      <c r="B230" s="64" t="s">
        <v>4740</v>
      </c>
      <c r="C230" s="229"/>
      <c r="D230" s="412"/>
      <c r="E230" s="66" t="s">
        <v>6581</v>
      </c>
      <c r="F230" s="66" t="s">
        <v>5006</v>
      </c>
      <c r="G230" s="78"/>
      <c r="H230" s="68" t="s">
        <v>4804</v>
      </c>
      <c r="I230" s="69"/>
      <c r="J230" s="127" t="str">
        <f t="shared" si="6"/>
        <v xml:space="preserve"> </v>
      </c>
      <c r="K230" s="128" t="str">
        <f t="shared" si="7"/>
        <v xml:space="preserve"> </v>
      </c>
      <c r="L230" s="70"/>
      <c r="M230" s="71"/>
      <c r="N230" s="71"/>
      <c r="O230" s="72"/>
      <c r="P230" s="70"/>
      <c r="Q230" s="71"/>
      <c r="R230" s="71"/>
      <c r="S230" s="72"/>
      <c r="T230" s="73"/>
      <c r="U230" s="74"/>
    </row>
    <row r="231" spans="1:21" ht="45">
      <c r="A231" s="63"/>
      <c r="B231" s="64" t="s">
        <v>4741</v>
      </c>
      <c r="C231" s="229"/>
      <c r="D231" s="412"/>
      <c r="E231" s="66" t="s">
        <v>6582</v>
      </c>
      <c r="F231" s="66" t="s">
        <v>5007</v>
      </c>
      <c r="G231" s="78"/>
      <c r="H231" s="68" t="s">
        <v>4804</v>
      </c>
      <c r="I231" s="69"/>
      <c r="J231" s="127" t="str">
        <f t="shared" si="6"/>
        <v xml:space="preserve"> </v>
      </c>
      <c r="K231" s="128" t="str">
        <f t="shared" si="7"/>
        <v xml:space="preserve"> </v>
      </c>
      <c r="L231" s="70"/>
      <c r="M231" s="71"/>
      <c r="N231" s="71"/>
      <c r="O231" s="72"/>
      <c r="P231" s="70"/>
      <c r="Q231" s="71"/>
      <c r="R231" s="71"/>
      <c r="S231" s="72"/>
      <c r="T231" s="73"/>
      <c r="U231" s="74"/>
    </row>
    <row r="232" spans="1:21" ht="56.25">
      <c r="A232" s="63"/>
      <c r="B232" s="64" t="s">
        <v>4742</v>
      </c>
      <c r="C232" s="229"/>
      <c r="D232" s="412"/>
      <c r="E232" s="66" t="s">
        <v>6583</v>
      </c>
      <c r="F232" s="66" t="s">
        <v>5008</v>
      </c>
      <c r="G232" s="78"/>
      <c r="H232" s="68" t="s">
        <v>4804</v>
      </c>
      <c r="I232" s="69"/>
      <c r="J232" s="127" t="str">
        <f t="shared" si="6"/>
        <v xml:space="preserve"> </v>
      </c>
      <c r="K232" s="128" t="str">
        <f t="shared" si="7"/>
        <v xml:space="preserve"> </v>
      </c>
      <c r="L232" s="70"/>
      <c r="M232" s="71"/>
      <c r="N232" s="71"/>
      <c r="O232" s="72"/>
      <c r="P232" s="70"/>
      <c r="Q232" s="71"/>
      <c r="R232" s="71"/>
      <c r="S232" s="72"/>
      <c r="T232" s="73"/>
      <c r="U232" s="74"/>
    </row>
    <row r="233" spans="1:21" ht="22.5">
      <c r="A233" s="63"/>
      <c r="B233" s="64" t="s">
        <v>4743</v>
      </c>
      <c r="C233" s="229"/>
      <c r="D233" s="412"/>
      <c r="E233" s="66" t="s">
        <v>5009</v>
      </c>
      <c r="F233" s="66" t="s">
        <v>5010</v>
      </c>
      <c r="G233" s="78"/>
      <c r="H233" s="68" t="s">
        <v>6584</v>
      </c>
      <c r="I233" s="69"/>
      <c r="J233" s="127" t="str">
        <f t="shared" si="6"/>
        <v xml:space="preserve"> </v>
      </c>
      <c r="K233" s="128" t="str">
        <f t="shared" si="7"/>
        <v xml:space="preserve"> </v>
      </c>
      <c r="L233" s="70"/>
      <c r="M233" s="71"/>
      <c r="N233" s="71"/>
      <c r="O233" s="72"/>
      <c r="P233" s="70"/>
      <c r="Q233" s="71"/>
      <c r="R233" s="71"/>
      <c r="S233" s="72"/>
      <c r="T233" s="73"/>
      <c r="U233" s="74"/>
    </row>
    <row r="234" spans="1:21" ht="45">
      <c r="A234" s="63"/>
      <c r="B234" s="64" t="s">
        <v>6634</v>
      </c>
      <c r="C234" s="229"/>
      <c r="D234" s="412"/>
      <c r="E234" s="66" t="s">
        <v>6585</v>
      </c>
      <c r="F234" s="66" t="s">
        <v>5011</v>
      </c>
      <c r="G234" s="78"/>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45">
      <c r="A235" s="63"/>
      <c r="B235" s="64" t="s">
        <v>4744</v>
      </c>
      <c r="C235" s="229"/>
      <c r="D235" s="412"/>
      <c r="E235" s="66" t="s">
        <v>6586</v>
      </c>
      <c r="F235" s="66" t="s">
        <v>5012</v>
      </c>
      <c r="G235" s="78"/>
      <c r="H235" s="68" t="s">
        <v>4804</v>
      </c>
      <c r="I235" s="69"/>
      <c r="J235" s="127" t="str">
        <f t="shared" si="6"/>
        <v xml:space="preserve"> </v>
      </c>
      <c r="K235" s="128" t="str">
        <f t="shared" si="7"/>
        <v xml:space="preserve"> </v>
      </c>
      <c r="L235" s="70"/>
      <c r="M235" s="71"/>
      <c r="N235" s="71"/>
      <c r="O235" s="72"/>
      <c r="P235" s="70"/>
      <c r="Q235" s="71"/>
      <c r="R235" s="71"/>
      <c r="S235" s="72"/>
      <c r="T235" s="73"/>
      <c r="U235" s="74"/>
    </row>
    <row r="236" spans="1:21" ht="45">
      <c r="A236" s="63"/>
      <c r="B236" s="64" t="s">
        <v>4745</v>
      </c>
      <c r="C236" s="229"/>
      <c r="D236" s="412"/>
      <c r="E236" s="66" t="s">
        <v>6586</v>
      </c>
      <c r="F236" s="66" t="s">
        <v>5013</v>
      </c>
      <c r="G236" s="78"/>
      <c r="H236" s="68" t="s">
        <v>4804</v>
      </c>
      <c r="I236" s="69"/>
      <c r="J236" s="127" t="str">
        <f t="shared" si="6"/>
        <v xml:space="preserve"> </v>
      </c>
      <c r="K236" s="128" t="str">
        <f t="shared" si="7"/>
        <v xml:space="preserve"> </v>
      </c>
      <c r="L236" s="70"/>
      <c r="M236" s="71"/>
      <c r="N236" s="71"/>
      <c r="O236" s="72"/>
      <c r="P236" s="70"/>
      <c r="Q236" s="71"/>
      <c r="R236" s="71"/>
      <c r="S236" s="72"/>
      <c r="T236" s="73"/>
      <c r="U236" s="74"/>
    </row>
    <row r="237" spans="1:21" ht="33.75">
      <c r="A237" s="63"/>
      <c r="B237" s="64" t="s">
        <v>4746</v>
      </c>
      <c r="C237" s="229"/>
      <c r="D237" s="412"/>
      <c r="E237" s="66" t="s">
        <v>6587</v>
      </c>
      <c r="F237" s="66" t="s">
        <v>5014</v>
      </c>
      <c r="G237" s="78"/>
      <c r="H237" s="68" t="s">
        <v>4804</v>
      </c>
      <c r="I237" s="69"/>
      <c r="J237" s="127" t="str">
        <f t="shared" si="6"/>
        <v xml:space="preserve"> </v>
      </c>
      <c r="K237" s="128" t="str">
        <f t="shared" si="7"/>
        <v xml:space="preserve"> </v>
      </c>
      <c r="L237" s="70"/>
      <c r="M237" s="71"/>
      <c r="N237" s="71"/>
      <c r="O237" s="72"/>
      <c r="P237" s="70"/>
      <c r="Q237" s="71"/>
      <c r="R237" s="71"/>
      <c r="S237" s="72"/>
      <c r="T237" s="73"/>
      <c r="U237" s="74"/>
    </row>
    <row r="238" spans="1:21" ht="33.75">
      <c r="A238" s="63"/>
      <c r="B238" s="64" t="s">
        <v>4747</v>
      </c>
      <c r="C238" s="229"/>
      <c r="D238" s="412"/>
      <c r="E238" s="66" t="s">
        <v>6587</v>
      </c>
      <c r="F238" s="66" t="s">
        <v>5015</v>
      </c>
      <c r="G238" s="78"/>
      <c r="H238" s="68" t="s">
        <v>4804</v>
      </c>
      <c r="I238" s="69"/>
      <c r="J238" s="127" t="str">
        <f t="shared" si="6"/>
        <v xml:space="preserve"> </v>
      </c>
      <c r="K238" s="128" t="str">
        <f t="shared" si="7"/>
        <v xml:space="preserve"> </v>
      </c>
      <c r="L238" s="70"/>
      <c r="M238" s="71"/>
      <c r="N238" s="71"/>
      <c r="O238" s="72"/>
      <c r="P238" s="70"/>
      <c r="Q238" s="71"/>
      <c r="R238" s="71"/>
      <c r="S238" s="72"/>
      <c r="T238" s="73"/>
      <c r="U238" s="74"/>
    </row>
    <row r="239" spans="1:21" ht="33.75">
      <c r="A239" s="63"/>
      <c r="B239" s="64" t="s">
        <v>4748</v>
      </c>
      <c r="C239" s="229"/>
      <c r="D239" s="412"/>
      <c r="E239" s="66" t="s">
        <v>6588</v>
      </c>
      <c r="F239" s="66" t="s">
        <v>5016</v>
      </c>
      <c r="G239" s="78"/>
      <c r="H239" s="68" t="s">
        <v>4804</v>
      </c>
      <c r="I239" s="69"/>
      <c r="J239" s="127" t="str">
        <f t="shared" si="6"/>
        <v xml:space="preserve"> </v>
      </c>
      <c r="K239" s="128" t="str">
        <f t="shared" si="7"/>
        <v xml:space="preserve"> </v>
      </c>
      <c r="L239" s="70"/>
      <c r="M239" s="71"/>
      <c r="N239" s="71"/>
      <c r="O239" s="72"/>
      <c r="P239" s="70"/>
      <c r="Q239" s="71"/>
      <c r="R239" s="71"/>
      <c r="S239" s="72"/>
      <c r="T239" s="73"/>
      <c r="U239" s="74"/>
    </row>
    <row r="240" spans="1:21" ht="33.75">
      <c r="A240" s="63"/>
      <c r="B240" s="64" t="s">
        <v>4749</v>
      </c>
      <c r="C240" s="229"/>
      <c r="D240" s="412"/>
      <c r="E240" s="66" t="s">
        <v>6588</v>
      </c>
      <c r="F240" s="66" t="s">
        <v>5017</v>
      </c>
      <c r="G240" s="78"/>
      <c r="H240" s="68" t="s">
        <v>4804</v>
      </c>
      <c r="I240" s="69"/>
      <c r="J240" s="127" t="str">
        <f t="shared" si="6"/>
        <v xml:space="preserve"> </v>
      </c>
      <c r="K240" s="128" t="str">
        <f t="shared" si="7"/>
        <v xml:space="preserve"> </v>
      </c>
      <c r="L240" s="70"/>
      <c r="M240" s="71"/>
      <c r="N240" s="71"/>
      <c r="O240" s="72"/>
      <c r="P240" s="70"/>
      <c r="Q240" s="71"/>
      <c r="R240" s="71"/>
      <c r="S240" s="72"/>
      <c r="T240" s="73"/>
      <c r="U240" s="74"/>
    </row>
    <row r="241" spans="1:21" ht="33.75">
      <c r="A241" s="63"/>
      <c r="B241" s="64" t="s">
        <v>4750</v>
      </c>
      <c r="C241" s="229"/>
      <c r="D241" s="412"/>
      <c r="E241" s="66" t="s">
        <v>6587</v>
      </c>
      <c r="F241" s="66" t="s">
        <v>5018</v>
      </c>
      <c r="G241" s="78"/>
      <c r="H241" s="68" t="s">
        <v>4804</v>
      </c>
      <c r="I241" s="69"/>
      <c r="J241" s="127" t="str">
        <f t="shared" si="6"/>
        <v xml:space="preserve"> </v>
      </c>
      <c r="K241" s="128" t="str">
        <f t="shared" si="7"/>
        <v xml:space="preserve"> </v>
      </c>
      <c r="L241" s="70"/>
      <c r="M241" s="71"/>
      <c r="N241" s="71"/>
      <c r="O241" s="72"/>
      <c r="P241" s="70"/>
      <c r="Q241" s="71"/>
      <c r="R241" s="71"/>
      <c r="S241" s="72"/>
      <c r="T241" s="73"/>
      <c r="U241" s="74"/>
    </row>
    <row r="242" spans="1:21" ht="56.25">
      <c r="A242" s="63"/>
      <c r="B242" s="64" t="s">
        <v>4751</v>
      </c>
      <c r="C242" s="229"/>
      <c r="D242" s="412"/>
      <c r="E242" s="66" t="s">
        <v>6589</v>
      </c>
      <c r="F242" s="66" t="s">
        <v>5019</v>
      </c>
      <c r="G242" s="78"/>
      <c r="H242" s="68" t="s">
        <v>4804</v>
      </c>
      <c r="I242" s="69"/>
      <c r="J242" s="127" t="str">
        <f t="shared" si="6"/>
        <v xml:space="preserve"> </v>
      </c>
      <c r="K242" s="128" t="str">
        <f t="shared" si="7"/>
        <v xml:space="preserve"> </v>
      </c>
      <c r="L242" s="70"/>
      <c r="M242" s="71"/>
      <c r="N242" s="71"/>
      <c r="O242" s="72"/>
      <c r="P242" s="70"/>
      <c r="Q242" s="71"/>
      <c r="R242" s="71"/>
      <c r="S242" s="72"/>
      <c r="T242" s="73"/>
      <c r="U242" s="74"/>
    </row>
    <row r="243" spans="1:21" ht="33.75">
      <c r="A243" s="63"/>
      <c r="B243" s="64" t="s">
        <v>4752</v>
      </c>
      <c r="C243" s="229"/>
      <c r="D243" s="412"/>
      <c r="E243" s="66" t="s">
        <v>6590</v>
      </c>
      <c r="F243" s="66" t="s">
        <v>5020</v>
      </c>
      <c r="G243" s="78"/>
      <c r="H243" s="68" t="s">
        <v>4804</v>
      </c>
      <c r="I243" s="69"/>
      <c r="J243" s="127" t="str">
        <f t="shared" si="6"/>
        <v xml:space="preserve"> </v>
      </c>
      <c r="K243" s="128" t="str">
        <f t="shared" si="7"/>
        <v xml:space="preserve"> </v>
      </c>
      <c r="L243" s="70"/>
      <c r="M243" s="71"/>
      <c r="N243" s="71"/>
      <c r="O243" s="72"/>
      <c r="P243" s="70"/>
      <c r="Q243" s="71"/>
      <c r="R243" s="71"/>
      <c r="S243" s="72"/>
      <c r="T243" s="73"/>
      <c r="U243" s="74"/>
    </row>
    <row r="244" spans="1:21" ht="33.75">
      <c r="A244" s="63"/>
      <c r="B244" s="64" t="s">
        <v>4753</v>
      </c>
      <c r="C244" s="229"/>
      <c r="D244" s="412"/>
      <c r="E244" s="66" t="s">
        <v>6591</v>
      </c>
      <c r="F244" s="66" t="s">
        <v>5021</v>
      </c>
      <c r="G244" s="78"/>
      <c r="H244" s="68" t="s">
        <v>4804</v>
      </c>
      <c r="I244" s="69"/>
      <c r="J244" s="127" t="str">
        <f t="shared" si="6"/>
        <v xml:space="preserve"> </v>
      </c>
      <c r="K244" s="128" t="str">
        <f t="shared" si="7"/>
        <v xml:space="preserve"> </v>
      </c>
      <c r="L244" s="70"/>
      <c r="M244" s="71"/>
      <c r="N244" s="71"/>
      <c r="O244" s="72"/>
      <c r="P244" s="70"/>
      <c r="Q244" s="71"/>
      <c r="R244" s="71"/>
      <c r="S244" s="72"/>
      <c r="T244" s="73"/>
      <c r="U244" s="74"/>
    </row>
    <row r="245" spans="1:21" ht="33.75">
      <c r="A245" s="63"/>
      <c r="B245" s="64" t="s">
        <v>4754</v>
      </c>
      <c r="C245" s="229"/>
      <c r="D245" s="412"/>
      <c r="E245" s="66" t="s">
        <v>6592</v>
      </c>
      <c r="F245" s="66" t="s">
        <v>5022</v>
      </c>
      <c r="G245" s="78"/>
      <c r="H245" s="68" t="s">
        <v>4804</v>
      </c>
      <c r="I245" s="69"/>
      <c r="J245" s="127" t="str">
        <f t="shared" si="6"/>
        <v xml:space="preserve"> </v>
      </c>
      <c r="K245" s="128" t="str">
        <f t="shared" si="7"/>
        <v xml:space="preserve"> </v>
      </c>
      <c r="L245" s="70"/>
      <c r="M245" s="71"/>
      <c r="N245" s="71"/>
      <c r="O245" s="72"/>
      <c r="P245" s="70"/>
      <c r="Q245" s="71"/>
      <c r="R245" s="71"/>
      <c r="S245" s="72"/>
      <c r="T245" s="73"/>
      <c r="U245" s="74"/>
    </row>
    <row r="246" spans="1:21" ht="33.75">
      <c r="A246" s="63"/>
      <c r="B246" s="64" t="s">
        <v>4755</v>
      </c>
      <c r="C246" s="229"/>
      <c r="D246" s="412"/>
      <c r="E246" s="66" t="s">
        <v>6593</v>
      </c>
      <c r="F246" s="66" t="s">
        <v>5023</v>
      </c>
      <c r="G246" s="78"/>
      <c r="H246" s="68" t="s">
        <v>4804</v>
      </c>
      <c r="I246" s="69"/>
      <c r="J246" s="127" t="str">
        <f t="shared" si="6"/>
        <v xml:space="preserve"> </v>
      </c>
      <c r="K246" s="128" t="str">
        <f t="shared" si="7"/>
        <v xml:space="preserve"> </v>
      </c>
      <c r="L246" s="70"/>
      <c r="M246" s="71"/>
      <c r="N246" s="71"/>
      <c r="O246" s="72"/>
      <c r="P246" s="70"/>
      <c r="Q246" s="71"/>
      <c r="R246" s="71"/>
      <c r="S246" s="72"/>
      <c r="T246" s="73"/>
      <c r="U246" s="74"/>
    </row>
    <row r="247" spans="1:21" ht="45">
      <c r="A247" s="63"/>
      <c r="B247" s="64" t="s">
        <v>4756</v>
      </c>
      <c r="C247" s="229"/>
      <c r="D247" s="412"/>
      <c r="E247" s="66" t="s">
        <v>6594</v>
      </c>
      <c r="F247" s="66" t="s">
        <v>5024</v>
      </c>
      <c r="G247" s="78"/>
      <c r="H247" s="68" t="s">
        <v>4804</v>
      </c>
      <c r="I247" s="69"/>
      <c r="J247" s="127" t="str">
        <f t="shared" si="6"/>
        <v xml:space="preserve"> </v>
      </c>
      <c r="K247" s="128" t="str">
        <f t="shared" si="7"/>
        <v xml:space="preserve"> </v>
      </c>
      <c r="L247" s="70"/>
      <c r="M247" s="71"/>
      <c r="N247" s="71"/>
      <c r="O247" s="72"/>
      <c r="P247" s="70"/>
      <c r="Q247" s="71"/>
      <c r="R247" s="71"/>
      <c r="S247" s="72"/>
      <c r="T247" s="73"/>
      <c r="U247" s="74"/>
    </row>
    <row r="248" spans="1:21" ht="56.25">
      <c r="A248" s="63"/>
      <c r="B248" s="64" t="s">
        <v>6642</v>
      </c>
      <c r="C248" s="229"/>
      <c r="D248" s="412"/>
      <c r="E248" s="66" t="s">
        <v>6595</v>
      </c>
      <c r="F248" s="66" t="s">
        <v>5025</v>
      </c>
      <c r="G248" s="78"/>
      <c r="H248" s="384"/>
      <c r="I248" s="385"/>
      <c r="J248" s="127" t="str">
        <f t="shared" si="6"/>
        <v xml:space="preserve"> </v>
      </c>
      <c r="K248" s="128" t="str">
        <f t="shared" si="7"/>
        <v xml:space="preserve"> </v>
      </c>
      <c r="L248" s="70"/>
      <c r="M248" s="71"/>
      <c r="N248" s="71"/>
      <c r="O248" s="72"/>
      <c r="P248" s="70"/>
      <c r="Q248" s="71"/>
      <c r="R248" s="71"/>
      <c r="S248" s="72"/>
      <c r="T248" s="73"/>
      <c r="U248" s="74"/>
    </row>
    <row r="249" spans="1:21" ht="33.75">
      <c r="A249" s="63"/>
      <c r="B249" s="64" t="s">
        <v>4757</v>
      </c>
      <c r="C249" s="229"/>
      <c r="D249" s="412"/>
      <c r="E249" s="66" t="s">
        <v>6596</v>
      </c>
      <c r="F249" s="66" t="s">
        <v>5026</v>
      </c>
      <c r="G249" s="78"/>
      <c r="H249" s="68" t="s">
        <v>4804</v>
      </c>
      <c r="I249" s="69"/>
      <c r="J249" s="127" t="str">
        <f t="shared" si="6"/>
        <v xml:space="preserve"> </v>
      </c>
      <c r="K249" s="128" t="str">
        <f t="shared" si="7"/>
        <v xml:space="preserve"> </v>
      </c>
      <c r="L249" s="70"/>
      <c r="M249" s="71"/>
      <c r="N249" s="71"/>
      <c r="O249" s="72"/>
      <c r="P249" s="70"/>
      <c r="Q249" s="71"/>
      <c r="R249" s="71"/>
      <c r="S249" s="72"/>
      <c r="T249" s="73"/>
      <c r="U249" s="74"/>
    </row>
    <row r="250" spans="1:21" ht="56.25">
      <c r="A250" s="63"/>
      <c r="B250" s="64" t="s">
        <v>4758</v>
      </c>
      <c r="C250" s="229"/>
      <c r="D250" s="412"/>
      <c r="E250" s="66" t="s">
        <v>6597</v>
      </c>
      <c r="F250" s="66" t="s">
        <v>5027</v>
      </c>
      <c r="G250" s="78"/>
      <c r="H250" s="68" t="s">
        <v>6598</v>
      </c>
      <c r="I250" s="69"/>
      <c r="J250" s="127" t="str">
        <f t="shared" si="6"/>
        <v xml:space="preserve"> </v>
      </c>
      <c r="K250" s="128" t="str">
        <f t="shared" si="7"/>
        <v xml:space="preserve"> </v>
      </c>
      <c r="L250" s="70"/>
      <c r="M250" s="71"/>
      <c r="N250" s="71"/>
      <c r="O250" s="72"/>
      <c r="P250" s="70"/>
      <c r="Q250" s="71"/>
      <c r="R250" s="71"/>
      <c r="S250" s="72"/>
      <c r="T250" s="73"/>
      <c r="U250" s="74"/>
    </row>
    <row r="251" spans="1:21" ht="56.25">
      <c r="A251" s="63"/>
      <c r="B251" s="64" t="s">
        <v>4759</v>
      </c>
      <c r="C251" s="229"/>
      <c r="D251" s="412"/>
      <c r="E251" s="66" t="s">
        <v>6599</v>
      </c>
      <c r="F251" s="66" t="s">
        <v>5028</v>
      </c>
      <c r="G251" s="78"/>
      <c r="H251" s="68" t="s">
        <v>6598</v>
      </c>
      <c r="I251" s="69"/>
      <c r="J251" s="127" t="str">
        <f t="shared" si="6"/>
        <v xml:space="preserve"> </v>
      </c>
      <c r="K251" s="128" t="str">
        <f t="shared" si="7"/>
        <v xml:space="preserve"> </v>
      </c>
      <c r="L251" s="70"/>
      <c r="M251" s="71"/>
      <c r="N251" s="71"/>
      <c r="O251" s="72"/>
      <c r="P251" s="70"/>
      <c r="Q251" s="71"/>
      <c r="R251" s="71"/>
      <c r="S251" s="72"/>
      <c r="T251" s="73"/>
      <c r="U251" s="74"/>
    </row>
    <row r="252" spans="1:21" ht="56.25">
      <c r="A252" s="63"/>
      <c r="B252" s="64" t="s">
        <v>4760</v>
      </c>
      <c r="C252" s="229"/>
      <c r="D252" s="412"/>
      <c r="E252" s="66" t="s">
        <v>6600</v>
      </c>
      <c r="F252" s="66" t="s">
        <v>5029</v>
      </c>
      <c r="G252" s="78"/>
      <c r="H252" s="68" t="s">
        <v>6598</v>
      </c>
      <c r="I252" s="69"/>
      <c r="J252" s="127" t="str">
        <f t="shared" si="6"/>
        <v xml:space="preserve"> </v>
      </c>
      <c r="K252" s="128" t="str">
        <f t="shared" si="7"/>
        <v xml:space="preserve"> </v>
      </c>
      <c r="L252" s="70"/>
      <c r="M252" s="71"/>
      <c r="N252" s="71"/>
      <c r="O252" s="72"/>
      <c r="P252" s="70"/>
      <c r="Q252" s="71"/>
      <c r="R252" s="71"/>
      <c r="S252" s="72"/>
      <c r="T252" s="73"/>
      <c r="U252" s="74"/>
    </row>
    <row r="253" spans="1:21" ht="67.5">
      <c r="A253" s="63"/>
      <c r="B253" s="64" t="s">
        <v>4761</v>
      </c>
      <c r="C253" s="229"/>
      <c r="D253" s="412"/>
      <c r="E253" s="66" t="s">
        <v>6601</v>
      </c>
      <c r="F253" s="66" t="s">
        <v>5030</v>
      </c>
      <c r="G253" s="78"/>
      <c r="H253" s="68" t="s">
        <v>6598</v>
      </c>
      <c r="I253" s="69"/>
      <c r="J253" s="127" t="str">
        <f t="shared" si="6"/>
        <v xml:space="preserve"> </v>
      </c>
      <c r="K253" s="128" t="str">
        <f t="shared" si="7"/>
        <v xml:space="preserve"> </v>
      </c>
      <c r="L253" s="70"/>
      <c r="M253" s="71"/>
      <c r="N253" s="71"/>
      <c r="O253" s="72"/>
      <c r="P253" s="70"/>
      <c r="Q253" s="71"/>
      <c r="R253" s="71"/>
      <c r="S253" s="72"/>
      <c r="T253" s="73"/>
      <c r="U253" s="74"/>
    </row>
    <row r="254" spans="1:21" ht="56.25">
      <c r="A254" s="63"/>
      <c r="B254" s="64" t="s">
        <v>4762</v>
      </c>
      <c r="C254" s="229"/>
      <c r="D254" s="412"/>
      <c r="E254" s="66" t="s">
        <v>6583</v>
      </c>
      <c r="F254" s="66" t="s">
        <v>5031</v>
      </c>
      <c r="G254" s="78"/>
      <c r="H254" s="68" t="s">
        <v>4804</v>
      </c>
      <c r="I254" s="69"/>
      <c r="J254" s="127" t="str">
        <f t="shared" si="6"/>
        <v xml:space="preserve"> </v>
      </c>
      <c r="K254" s="128" t="str">
        <f t="shared" si="7"/>
        <v xml:space="preserve"> </v>
      </c>
      <c r="L254" s="70"/>
      <c r="M254" s="71"/>
      <c r="N254" s="71"/>
      <c r="O254" s="72"/>
      <c r="P254" s="70"/>
      <c r="Q254" s="71"/>
      <c r="R254" s="71"/>
      <c r="S254" s="72"/>
      <c r="T254" s="73"/>
      <c r="U254" s="74"/>
    </row>
    <row r="255" spans="1:21" ht="45">
      <c r="A255" s="63"/>
      <c r="B255" s="64" t="s">
        <v>4763</v>
      </c>
      <c r="C255" s="229"/>
      <c r="D255" s="412"/>
      <c r="E255" s="66" t="s">
        <v>6602</v>
      </c>
      <c r="F255" s="66" t="s">
        <v>5032</v>
      </c>
      <c r="G255" s="78"/>
      <c r="H255" s="68"/>
      <c r="I255" s="69"/>
      <c r="J255" s="127" t="str">
        <f t="shared" si="6"/>
        <v xml:space="preserve"> </v>
      </c>
      <c r="K255" s="128" t="str">
        <f t="shared" si="7"/>
        <v xml:space="preserve"> </v>
      </c>
      <c r="L255" s="70"/>
      <c r="M255" s="71"/>
      <c r="N255" s="71"/>
      <c r="O255" s="72"/>
      <c r="P255" s="70"/>
      <c r="Q255" s="71"/>
      <c r="R255" s="71"/>
      <c r="S255" s="72"/>
      <c r="T255" s="73"/>
      <c r="U255" s="74"/>
    </row>
    <row r="256" spans="1:21" ht="45">
      <c r="A256" s="63"/>
      <c r="B256" s="64" t="s">
        <v>4764</v>
      </c>
      <c r="C256" s="229"/>
      <c r="D256" s="412"/>
      <c r="E256" s="66" t="s">
        <v>6603</v>
      </c>
      <c r="F256" s="66" t="s">
        <v>5033</v>
      </c>
      <c r="G256" s="78"/>
      <c r="H256" s="68" t="s">
        <v>4804</v>
      </c>
      <c r="I256" s="69"/>
      <c r="J256" s="127" t="str">
        <f t="shared" si="6"/>
        <v xml:space="preserve"> </v>
      </c>
      <c r="K256" s="128" t="str">
        <f t="shared" si="7"/>
        <v xml:space="preserve"> </v>
      </c>
      <c r="L256" s="70"/>
      <c r="M256" s="71"/>
      <c r="N256" s="71"/>
      <c r="O256" s="72"/>
      <c r="P256" s="70"/>
      <c r="Q256" s="71"/>
      <c r="R256" s="71"/>
      <c r="S256" s="72"/>
      <c r="T256" s="73"/>
      <c r="U256" s="74"/>
    </row>
    <row r="257" spans="1:21" ht="45">
      <c r="A257" s="63"/>
      <c r="B257" s="64" t="s">
        <v>4765</v>
      </c>
      <c r="C257" s="229"/>
      <c r="D257" s="412"/>
      <c r="E257" s="66" t="s">
        <v>6604</v>
      </c>
      <c r="F257" s="66" t="s">
        <v>5034</v>
      </c>
      <c r="G257" s="78"/>
      <c r="H257" s="68" t="s">
        <v>4804</v>
      </c>
      <c r="I257" s="69"/>
      <c r="J257" s="127" t="str">
        <f t="shared" si="6"/>
        <v xml:space="preserve"> </v>
      </c>
      <c r="K257" s="128" t="str">
        <f t="shared" si="7"/>
        <v xml:space="preserve"> </v>
      </c>
      <c r="L257" s="70"/>
      <c r="M257" s="71"/>
      <c r="N257" s="71"/>
      <c r="O257" s="72"/>
      <c r="P257" s="70"/>
      <c r="Q257" s="71"/>
      <c r="R257" s="71"/>
      <c r="S257" s="72"/>
      <c r="T257" s="73"/>
      <c r="U257" s="74"/>
    </row>
    <row r="258" spans="1:21" ht="45">
      <c r="A258" s="63"/>
      <c r="B258" s="64" t="s">
        <v>4766</v>
      </c>
      <c r="C258" s="229"/>
      <c r="D258" s="412"/>
      <c r="E258" s="66" t="s">
        <v>6605</v>
      </c>
      <c r="F258" s="66" t="s">
        <v>5035</v>
      </c>
      <c r="G258" s="78"/>
      <c r="H258" s="68" t="s">
        <v>6606</v>
      </c>
      <c r="I258" s="69"/>
      <c r="J258" s="127" t="str">
        <f t="shared" si="6"/>
        <v xml:space="preserve"> </v>
      </c>
      <c r="K258" s="128" t="str">
        <f t="shared" si="7"/>
        <v xml:space="preserve"> </v>
      </c>
      <c r="L258" s="70"/>
      <c r="M258" s="71"/>
      <c r="N258" s="71"/>
      <c r="O258" s="72"/>
      <c r="P258" s="70"/>
      <c r="Q258" s="71"/>
      <c r="R258" s="71"/>
      <c r="S258" s="72"/>
      <c r="T258" s="73"/>
      <c r="U258" s="74"/>
    </row>
    <row r="259" spans="1:21" ht="45">
      <c r="A259" s="63"/>
      <c r="B259" s="64" t="s">
        <v>4767</v>
      </c>
      <c r="C259" s="229"/>
      <c r="D259" s="412"/>
      <c r="E259" s="66" t="s">
        <v>6607</v>
      </c>
      <c r="F259" s="66" t="s">
        <v>5036</v>
      </c>
      <c r="G259" s="78"/>
      <c r="H259" s="68" t="s">
        <v>4804</v>
      </c>
      <c r="I259" s="69"/>
      <c r="J259" s="127" t="str">
        <f t="shared" si="6"/>
        <v xml:space="preserve"> </v>
      </c>
      <c r="K259" s="128" t="str">
        <f t="shared" si="7"/>
        <v xml:space="preserve"> </v>
      </c>
      <c r="L259" s="70"/>
      <c r="M259" s="71"/>
      <c r="N259" s="71"/>
      <c r="O259" s="72"/>
      <c r="P259" s="70"/>
      <c r="Q259" s="71"/>
      <c r="R259" s="71"/>
      <c r="S259" s="72"/>
      <c r="T259" s="73"/>
      <c r="U259" s="74"/>
    </row>
    <row r="260" spans="1:21" ht="56.25">
      <c r="A260" s="63"/>
      <c r="B260" s="64" t="s">
        <v>4768</v>
      </c>
      <c r="C260" s="229"/>
      <c r="D260" s="412"/>
      <c r="E260" s="66" t="s">
        <v>6608</v>
      </c>
      <c r="F260" s="66" t="s">
        <v>5037</v>
      </c>
      <c r="G260" s="78"/>
      <c r="H260" s="68" t="s">
        <v>6466</v>
      </c>
      <c r="I260" s="69"/>
      <c r="J260" s="127" t="str">
        <f t="shared" si="6"/>
        <v xml:space="preserve"> </v>
      </c>
      <c r="K260" s="128" t="str">
        <f t="shared" si="7"/>
        <v xml:space="preserve"> </v>
      </c>
      <c r="L260" s="70"/>
      <c r="M260" s="71"/>
      <c r="N260" s="71"/>
      <c r="O260" s="72"/>
      <c r="P260" s="70"/>
      <c r="Q260" s="71"/>
      <c r="R260" s="71"/>
      <c r="S260" s="72"/>
      <c r="T260" s="73"/>
      <c r="U260" s="74"/>
    </row>
    <row r="261" spans="1:21" ht="45">
      <c r="A261" s="63"/>
      <c r="B261" s="64" t="s">
        <v>4769</v>
      </c>
      <c r="C261" s="229"/>
      <c r="D261" s="412"/>
      <c r="E261" s="361" t="s">
        <v>6609</v>
      </c>
      <c r="F261" s="66" t="s">
        <v>5038</v>
      </c>
      <c r="G261" s="78"/>
      <c r="H261" s="68"/>
      <c r="I261" s="69"/>
      <c r="J261" s="127" t="str">
        <f t="shared" si="6"/>
        <v xml:space="preserve"> </v>
      </c>
      <c r="K261" s="128" t="str">
        <f t="shared" si="7"/>
        <v xml:space="preserve"> </v>
      </c>
      <c r="L261" s="70"/>
      <c r="M261" s="71"/>
      <c r="N261" s="71"/>
      <c r="O261" s="72"/>
      <c r="P261" s="70"/>
      <c r="Q261" s="71"/>
      <c r="R261" s="71"/>
      <c r="S261" s="72"/>
      <c r="T261" s="73"/>
      <c r="U261" s="74"/>
    </row>
    <row r="262" spans="1:21" ht="33.75">
      <c r="A262" s="63"/>
      <c r="B262" s="64" t="s">
        <v>4770</v>
      </c>
      <c r="C262" s="229"/>
      <c r="D262" s="66"/>
      <c r="E262" s="66" t="s">
        <v>6610</v>
      </c>
      <c r="F262" s="66" t="s">
        <v>5039</v>
      </c>
      <c r="G262" s="78"/>
      <c r="H262" s="68" t="s">
        <v>4804</v>
      </c>
      <c r="I262" s="69"/>
      <c r="J262" s="127" t="str">
        <f t="shared" si="6"/>
        <v xml:space="preserve"> </v>
      </c>
      <c r="K262" s="128" t="str">
        <f t="shared" si="7"/>
        <v xml:space="preserve"> </v>
      </c>
      <c r="L262" s="70"/>
      <c r="M262" s="71"/>
      <c r="N262" s="71"/>
      <c r="O262" s="72"/>
      <c r="P262" s="70"/>
      <c r="Q262" s="71"/>
      <c r="R262" s="71"/>
      <c r="S262" s="72"/>
      <c r="T262" s="73"/>
      <c r="U262" s="74"/>
    </row>
    <row r="263" spans="1:21">
      <c r="A263" s="63"/>
      <c r="B263" s="64" t="s">
        <v>4771</v>
      </c>
      <c r="C263" s="229"/>
      <c r="D263" s="66"/>
      <c r="E263" s="361" t="s">
        <v>4783</v>
      </c>
      <c r="F263" s="66" t="s">
        <v>5040</v>
      </c>
      <c r="G263" s="78"/>
      <c r="H263" s="68"/>
      <c r="I263" s="69"/>
      <c r="J263" s="127" t="str">
        <f t="shared" si="6"/>
        <v xml:space="preserve"> </v>
      </c>
      <c r="K263" s="128" t="str">
        <f t="shared" si="7"/>
        <v xml:space="preserve"> </v>
      </c>
      <c r="L263" s="70"/>
      <c r="M263" s="71"/>
      <c r="N263" s="71"/>
      <c r="O263" s="72"/>
      <c r="P263" s="70"/>
      <c r="Q263" s="71"/>
      <c r="R263" s="71"/>
      <c r="S263" s="72"/>
      <c r="T263" s="73"/>
      <c r="U263" s="74"/>
    </row>
    <row r="264" spans="1:21" ht="67.5">
      <c r="A264" s="63"/>
      <c r="B264" s="64" t="s">
        <v>4772</v>
      </c>
      <c r="C264" s="229"/>
      <c r="D264" s="66"/>
      <c r="E264" s="361" t="s">
        <v>6611</v>
      </c>
      <c r="F264" s="66" t="s">
        <v>6612</v>
      </c>
      <c r="G264" s="78"/>
      <c r="H264" s="68"/>
      <c r="I264" s="69"/>
      <c r="J264" s="127" t="str">
        <f t="shared" si="6"/>
        <v xml:space="preserve"> </v>
      </c>
      <c r="K264" s="128" t="str">
        <f t="shared" si="7"/>
        <v xml:space="preserve"> </v>
      </c>
      <c r="L264" s="70"/>
      <c r="M264" s="71"/>
      <c r="N264" s="71"/>
      <c r="O264" s="72"/>
      <c r="P264" s="70"/>
      <c r="Q264" s="71"/>
      <c r="R264" s="71"/>
      <c r="S264" s="72"/>
      <c r="T264" s="73"/>
      <c r="U264" s="74"/>
    </row>
    <row r="265" spans="1:21" ht="33.75">
      <c r="A265" s="63"/>
      <c r="B265" s="64" t="s">
        <v>4773</v>
      </c>
      <c r="C265" s="229"/>
      <c r="D265" s="66"/>
      <c r="E265" s="66" t="s">
        <v>6613</v>
      </c>
      <c r="F265" s="66" t="s">
        <v>5041</v>
      </c>
      <c r="G265" s="78"/>
      <c r="H265" s="68"/>
      <c r="I265" s="69"/>
      <c r="J265" s="127" t="str">
        <f t="shared" si="6"/>
        <v xml:space="preserve"> </v>
      </c>
      <c r="K265" s="128" t="str">
        <f t="shared" si="7"/>
        <v xml:space="preserve"> </v>
      </c>
      <c r="L265" s="70"/>
      <c r="M265" s="71"/>
      <c r="N265" s="71"/>
      <c r="O265" s="72"/>
      <c r="P265" s="70"/>
      <c r="Q265" s="71"/>
      <c r="R265" s="71"/>
      <c r="S265" s="72"/>
      <c r="T265" s="73"/>
      <c r="U265" s="74"/>
    </row>
    <row r="266" spans="1:21" ht="33.75">
      <c r="A266" s="63"/>
      <c r="B266" s="64" t="s">
        <v>4774</v>
      </c>
      <c r="C266" s="229"/>
      <c r="D266" s="66"/>
      <c r="E266" s="66" t="s">
        <v>6614</v>
      </c>
      <c r="F266" s="66" t="s">
        <v>5042</v>
      </c>
      <c r="G266" s="78"/>
      <c r="H266" s="384"/>
      <c r="I266" s="385"/>
      <c r="J266" s="127" t="str">
        <f t="shared" si="6"/>
        <v xml:space="preserve"> </v>
      </c>
      <c r="K266" s="128" t="str">
        <f t="shared" si="7"/>
        <v xml:space="preserve"> </v>
      </c>
      <c r="L266" s="70"/>
      <c r="M266" s="71"/>
      <c r="N266" s="71"/>
      <c r="O266" s="72"/>
      <c r="P266" s="70"/>
      <c r="Q266" s="71"/>
      <c r="R266" s="71"/>
      <c r="S266" s="72"/>
      <c r="T266" s="73"/>
      <c r="U266" s="74"/>
    </row>
    <row r="267" spans="1:21">
      <c r="A267" s="63"/>
      <c r="B267" s="64" t="s">
        <v>4775</v>
      </c>
      <c r="C267" s="229"/>
      <c r="D267" s="66"/>
      <c r="E267" s="361" t="s">
        <v>4783</v>
      </c>
      <c r="F267" s="66" t="s">
        <v>5043</v>
      </c>
      <c r="G267" s="78"/>
      <c r="H267" s="68"/>
      <c r="I267" s="69"/>
      <c r="J267" s="127" t="str">
        <f t="shared" si="6"/>
        <v xml:space="preserve"> </v>
      </c>
      <c r="K267" s="128" t="str">
        <f t="shared" si="7"/>
        <v xml:space="preserve"> </v>
      </c>
      <c r="L267" s="70"/>
      <c r="M267" s="71"/>
      <c r="N267" s="71"/>
      <c r="O267" s="72"/>
      <c r="P267" s="70"/>
      <c r="Q267" s="71"/>
      <c r="R267" s="71"/>
      <c r="S267" s="72"/>
      <c r="T267" s="73"/>
      <c r="U267" s="74"/>
    </row>
    <row r="268" spans="1:21">
      <c r="A268" s="63"/>
      <c r="B268" s="64" t="s">
        <v>4776</v>
      </c>
      <c r="C268" s="229"/>
      <c r="D268" s="66"/>
      <c r="E268" s="361" t="s">
        <v>4783</v>
      </c>
      <c r="F268" s="66" t="s">
        <v>5044</v>
      </c>
      <c r="G268" s="78"/>
      <c r="H268" s="68"/>
      <c r="I268" s="69"/>
      <c r="J268" s="127" t="str">
        <f t="shared" si="6"/>
        <v xml:space="preserve"> </v>
      </c>
      <c r="K268" s="128" t="str">
        <f t="shared" si="7"/>
        <v xml:space="preserve"> </v>
      </c>
      <c r="L268" s="70"/>
      <c r="M268" s="71"/>
      <c r="N268" s="71"/>
      <c r="O268" s="72"/>
      <c r="P268" s="70"/>
      <c r="Q268" s="71"/>
      <c r="R268" s="71"/>
      <c r="S268" s="72"/>
      <c r="T268" s="73"/>
      <c r="U268" s="74"/>
    </row>
    <row r="269" spans="1:21" ht="45">
      <c r="A269" s="63"/>
      <c r="B269" s="64" t="s">
        <v>4777</v>
      </c>
      <c r="C269" s="229"/>
      <c r="D269" s="66"/>
      <c r="E269" s="66" t="s">
        <v>6615</v>
      </c>
      <c r="F269" s="66" t="s">
        <v>6616</v>
      </c>
      <c r="G269" s="78"/>
      <c r="H269" s="68"/>
      <c r="I269" s="69"/>
      <c r="J269" s="127" t="str">
        <f>IF(COUNTBLANK(L269:N269)=3," ",IF(COUNTIF(L269:N269,"F"),"F",IF(COUNTIF(L269:N269,"P"),"P",IF(COUNTIF(L269:N269,"NA"),"NA",IF(COUNTIF(L269:N269,"NT"),"NT")))))</f>
        <v xml:space="preserve"> </v>
      </c>
      <c r="K269" s="128" t="str">
        <f>IF(COUNTBLANK(P269:R269)=3," ",IF(COUNTIF(P269:R269,"F"),"F",IF(COUNTIF(P269:R269,"P"),"P",IF(COUNTIF(P269:R269,"NA"),"NA",IF(COUNTIF(P269:R269,"NT"),"NT")))))</f>
        <v xml:space="preserve"> </v>
      </c>
      <c r="L269" s="70"/>
      <c r="M269" s="71"/>
      <c r="N269" s="71"/>
      <c r="O269" s="72"/>
      <c r="P269" s="70"/>
      <c r="Q269" s="71"/>
      <c r="R269" s="71"/>
      <c r="S269" s="72"/>
      <c r="T269" s="73"/>
      <c r="U269" s="74"/>
    </row>
    <row r="270" spans="1:21" ht="45">
      <c r="A270" s="63"/>
      <c r="B270" s="64" t="s">
        <v>4778</v>
      </c>
      <c r="C270" s="229"/>
      <c r="D270" s="66"/>
      <c r="E270" s="66" t="s">
        <v>6617</v>
      </c>
      <c r="F270" s="66" t="s">
        <v>5045</v>
      </c>
      <c r="G270" s="78"/>
      <c r="H270" s="68"/>
      <c r="I270" s="69"/>
      <c r="J270" s="127" t="str">
        <f>IF(COUNTBLANK(L270:N270)=3," ",IF(COUNTIF(L270:N270,"F"),"F",IF(COUNTIF(L270:N270,"P"),"P",IF(COUNTIF(L270:N270,"NA"),"NA",IF(COUNTIF(L270:N270,"NT"),"NT")))))</f>
        <v xml:space="preserve"> </v>
      </c>
      <c r="K270" s="128" t="str">
        <f>IF(COUNTBLANK(P270:R270)=3," ",IF(COUNTIF(P270:R270,"F"),"F",IF(COUNTIF(P270:R270,"P"),"P",IF(COUNTIF(P270:R270,"NA"),"NA",IF(COUNTIF(P270:R270,"NT"),"NT")))))</f>
        <v xml:space="preserve"> </v>
      </c>
      <c r="L270" s="70"/>
      <c r="M270" s="71"/>
      <c r="N270" s="71"/>
      <c r="O270" s="72"/>
      <c r="P270" s="70"/>
      <c r="Q270" s="71"/>
      <c r="R270" s="71"/>
      <c r="S270" s="72"/>
      <c r="T270" s="73"/>
      <c r="U270" s="74"/>
    </row>
    <row r="271" spans="1:21">
      <c r="A271" s="63"/>
      <c r="B271" s="230"/>
      <c r="C271" s="231"/>
      <c r="D271" s="232"/>
      <c r="E271" s="232"/>
      <c r="F271" s="232"/>
      <c r="G271" s="253"/>
      <c r="H271" s="234"/>
      <c r="I271" s="235"/>
      <c r="J271" s="237"/>
      <c r="K271" s="238"/>
      <c r="L271" s="136"/>
      <c r="M271" s="137"/>
      <c r="N271" s="137"/>
      <c r="O271" s="138"/>
      <c r="P271" s="136"/>
      <c r="Q271" s="137"/>
      <c r="R271" s="137"/>
      <c r="S271" s="138"/>
      <c r="T271" s="144"/>
      <c r="U271" s="140"/>
    </row>
  </sheetData>
  <autoFilter ref="B10:U270"/>
  <mergeCells count="10">
    <mergeCell ref="B8:B9"/>
    <mergeCell ref="C8:E8"/>
    <mergeCell ref="F8:F9"/>
    <mergeCell ref="G8:G9"/>
    <mergeCell ref="H8:H9"/>
    <mergeCell ref="I8:I9"/>
    <mergeCell ref="T8:T9"/>
    <mergeCell ref="U8:U9"/>
    <mergeCell ref="C2:F3"/>
    <mergeCell ref="C4:F5"/>
  </mergeCells>
  <phoneticPr fontId="1" type="noConversion"/>
  <conditionalFormatting sqref="J271:P271 J11:P12 J13:K270 L13:P75 L77:P85 L87:P270">
    <cfRule type="expression" dxfId="1298" priority="66">
      <formula>NOT(ISERROR(SEARCH("NA",J11)))</formula>
    </cfRule>
  </conditionalFormatting>
  <conditionalFormatting sqref="J271:P271 J11:P12 J13:K270 L13:P75 L77:P85 L87:P270">
    <cfRule type="expression" dxfId="1297" priority="67">
      <formula>NOT(ISERROR(SEARCH("NT",J11)))</formula>
    </cfRule>
  </conditionalFormatting>
  <conditionalFormatting sqref="J271:P271 J11:P12 J13:K270 L13:P75 L77:P85 L87:P270">
    <cfRule type="expression" dxfId="1296" priority="68">
      <formula>NOT(ISERROR(SEARCH("F",J11)))</formula>
    </cfRule>
  </conditionalFormatting>
  <conditionalFormatting sqref="L76:P76">
    <cfRule type="expression" dxfId="1295" priority="37">
      <formula>NOT(ISERROR(SEARCH("NT",L76)))</formula>
    </cfRule>
  </conditionalFormatting>
  <conditionalFormatting sqref="L76:P76">
    <cfRule type="expression" dxfId="1294" priority="38">
      <formula>NOT(ISERROR(SEARCH("F",L76)))</formula>
    </cfRule>
  </conditionalFormatting>
  <conditionalFormatting sqref="L86:P86">
    <cfRule type="expression" dxfId="1293" priority="19">
      <formula>NOT(ISERROR(SEARCH("NT",L86)))</formula>
    </cfRule>
  </conditionalFormatting>
  <conditionalFormatting sqref="L86:P86">
    <cfRule type="expression" dxfId="1292" priority="20">
      <formula>NOT(ISERROR(SEARCH("F",L86)))</formula>
    </cfRule>
  </conditionalFormatting>
  <dataValidations count="3">
    <dataValidation type="list" allowBlank="1" showErrorMessage="1" sqref="N11:N271 L11:L271 P11:P271">
      <formula1>"P,F,NT,NA,확인필요"</formula1>
    </dataValidation>
    <dataValidation type="list" allowBlank="1" showErrorMessage="1" sqref="Q11:S271 O11:O271 M11:M271">
      <formula1>"P,F,NT,NA"</formula1>
    </dataValidation>
    <dataValidation type="list" allowBlank="1" showErrorMessage="1" sqref="G11:G271">
      <formula1>"상,중,하"</formula1>
    </dataValidation>
  </dataValidation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8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J387" sqref="J387"/>
    </sheetView>
  </sheetViews>
  <sheetFormatPr defaultColWidth="14.42578125" defaultRowHeight="11.25"/>
  <cols>
    <col min="1" max="1" width="1.28515625" style="75" customWidth="1"/>
    <col min="2" max="2" width="8.5703125" style="75" bestFit="1" customWidth="1"/>
    <col min="3" max="5" width="12.140625" style="75" customWidth="1"/>
    <col min="6" max="6" width="8.140625" style="75" bestFit="1" customWidth="1"/>
    <col min="7" max="7" width="39.140625" style="75" bestFit="1" customWidth="1"/>
    <col min="8" max="8" width="39.5703125" style="75" bestFit="1" customWidth="1"/>
    <col min="9" max="9" width="4.7109375" style="75" hidden="1" customWidth="1"/>
    <col min="10" max="10" width="20.5703125" style="75" customWidth="1"/>
    <col min="11" max="11" width="13.42578125" style="75" customWidth="1"/>
    <col min="12" max="19" width="8.140625" style="75" customWidth="1"/>
    <col min="20" max="21" width="8.140625" style="75" hidden="1" customWidth="1"/>
    <col min="22" max="23" width="24.5703125" style="86" customWidth="1"/>
    <col min="24" max="26" width="9" style="75" customWidth="1"/>
    <col min="27" max="16384" width="14.42578125" style="75"/>
  </cols>
  <sheetData>
    <row r="1" spans="1:26">
      <c r="A1" s="63"/>
      <c r="B1" s="84"/>
      <c r="C1" s="63"/>
      <c r="D1" s="63"/>
      <c r="E1" s="63"/>
      <c r="F1" s="63"/>
      <c r="G1" s="63"/>
      <c r="H1" s="63"/>
      <c r="I1" s="63"/>
      <c r="J1" s="86"/>
      <c r="K1" s="63"/>
      <c r="L1" s="63"/>
      <c r="M1" s="63"/>
      <c r="N1" s="63"/>
      <c r="O1" s="63"/>
      <c r="P1" s="63"/>
      <c r="Q1" s="63"/>
      <c r="R1" s="63"/>
      <c r="S1" s="63"/>
      <c r="T1" s="63"/>
      <c r="U1" s="63"/>
      <c r="X1" s="63"/>
      <c r="Y1" s="63"/>
      <c r="Z1" s="63"/>
    </row>
    <row r="2" spans="1:26">
      <c r="A2" s="63"/>
      <c r="B2" s="84"/>
      <c r="C2" s="550" t="s">
        <v>63</v>
      </c>
      <c r="D2" s="551"/>
      <c r="E2" s="551"/>
      <c r="F2" s="551"/>
      <c r="G2" s="551"/>
      <c r="H2" s="551"/>
      <c r="I2" s="63"/>
      <c r="J2" s="86"/>
      <c r="K2" s="63"/>
      <c r="L2" s="88" t="s">
        <v>64</v>
      </c>
      <c r="M2" s="89" t="s">
        <v>65</v>
      </c>
      <c r="N2" s="90" t="s">
        <v>66</v>
      </c>
      <c r="O2" s="91" t="s">
        <v>33</v>
      </c>
      <c r="P2" s="90" t="s">
        <v>34</v>
      </c>
      <c r="Q2" s="92" t="s">
        <v>35</v>
      </c>
      <c r="R2" s="92" t="s">
        <v>36</v>
      </c>
      <c r="S2" s="91" t="s">
        <v>37</v>
      </c>
      <c r="T2" s="63"/>
      <c r="U2" s="63"/>
      <c r="V2" s="75"/>
      <c r="W2" s="75"/>
    </row>
    <row r="3" spans="1:26">
      <c r="A3" s="63"/>
      <c r="B3" s="84"/>
      <c r="C3" s="551"/>
      <c r="D3" s="551"/>
      <c r="E3" s="551"/>
      <c r="F3" s="551"/>
      <c r="G3" s="551"/>
      <c r="H3" s="551"/>
      <c r="I3" s="63"/>
      <c r="J3" s="87">
        <f>COUNTIF(I:I,"상")</f>
        <v>130</v>
      </c>
      <c r="K3" s="63"/>
      <c r="L3" s="93" t="s">
        <v>67</v>
      </c>
      <c r="M3" s="94">
        <f>COUNTA($B$11:$B2001)</f>
        <v>377</v>
      </c>
      <c r="N3" s="95">
        <f>(P3+Q3+R3)/(M3)</f>
        <v>0.79575596816976124</v>
      </c>
      <c r="O3" s="96">
        <f>P3/(P3+Q3+R3)</f>
        <v>0.99333333333333329</v>
      </c>
      <c r="P3" s="97">
        <f>COUNTIF($L$11:$L2001, "P")</f>
        <v>298</v>
      </c>
      <c r="Q3" s="97">
        <f>COUNTIF($L$11:$L2001, "F")</f>
        <v>2</v>
      </c>
      <c r="R3" s="97">
        <f>COUNTIF($L$11:$L2001, "NT")</f>
        <v>0</v>
      </c>
      <c r="S3" s="94">
        <f>COUNTIF($L$11:$L2001, "NA")</f>
        <v>77</v>
      </c>
      <c r="T3" s="63"/>
      <c r="U3" s="63"/>
      <c r="V3" s="75"/>
      <c r="W3" s="75"/>
    </row>
    <row r="4" spans="1:26">
      <c r="A4" s="63"/>
      <c r="B4" s="84"/>
      <c r="C4" s="550" t="s">
        <v>192</v>
      </c>
      <c r="D4" s="551"/>
      <c r="E4" s="551"/>
      <c r="F4" s="551"/>
      <c r="G4" s="551"/>
      <c r="H4" s="551"/>
      <c r="I4" s="63"/>
      <c r="J4" s="87">
        <f>COUNTIF(I:I,"중")</f>
        <v>144</v>
      </c>
      <c r="K4" s="63"/>
      <c r="L4" s="98" t="s">
        <v>69</v>
      </c>
      <c r="M4" s="99">
        <f>COUNTA($B$11:$B2001)</f>
        <v>377</v>
      </c>
      <c r="N4" s="100">
        <f>(P4+Q4+R4)/(M4)</f>
        <v>0.75331564986737398</v>
      </c>
      <c r="O4" s="101">
        <f>P4/(P4+Q4+R4)</f>
        <v>0.99295774647887325</v>
      </c>
      <c r="P4" s="97">
        <f>COUNTIF($M$11:$M2001, "P")</f>
        <v>282</v>
      </c>
      <c r="Q4" s="97">
        <f>COUNTIF($M$11:$M2001, "F")</f>
        <v>2</v>
      </c>
      <c r="R4" s="97">
        <f>COUNTIF($M$11:$M2001, "NT")</f>
        <v>0</v>
      </c>
      <c r="S4" s="94">
        <f>COUNTIF($M$11:$M2001, "NA")</f>
        <v>93</v>
      </c>
      <c r="T4" s="63"/>
      <c r="U4" s="63"/>
      <c r="V4" s="75"/>
      <c r="W4" s="75"/>
    </row>
    <row r="5" spans="1:26">
      <c r="A5" s="63"/>
      <c r="B5" s="84"/>
      <c r="C5" s="551"/>
      <c r="D5" s="551"/>
      <c r="E5" s="551"/>
      <c r="F5" s="551"/>
      <c r="G5" s="551"/>
      <c r="H5" s="551"/>
      <c r="I5" s="63"/>
      <c r="J5" s="87">
        <f>COUNTIF(I:I,"하")</f>
        <v>103</v>
      </c>
      <c r="K5" s="63"/>
      <c r="L5" s="102" t="s">
        <v>70</v>
      </c>
      <c r="M5" s="103">
        <f>SUM(M3+M4)</f>
        <v>754</v>
      </c>
      <c r="N5" s="104">
        <f>AVERAGE(N3:N4)</f>
        <v>0.77453580901856767</v>
      </c>
      <c r="O5" s="105">
        <f>AVERAGE(O3:O4)</f>
        <v>0.99314553990610333</v>
      </c>
      <c r="P5" s="106">
        <f>SUM(P3+P4)</f>
        <v>580</v>
      </c>
      <c r="Q5" s="107">
        <f>SUM(Q3+Q4)</f>
        <v>4</v>
      </c>
      <c r="R5" s="107">
        <f>SUM(R3+R4)</f>
        <v>0</v>
      </c>
      <c r="S5" s="108">
        <f>SUM(S3+S4)</f>
        <v>170</v>
      </c>
      <c r="T5" s="63"/>
      <c r="U5" s="63"/>
      <c r="V5" s="75"/>
      <c r="W5" s="75"/>
    </row>
    <row r="6" spans="1:26">
      <c r="A6" s="63"/>
      <c r="B6" s="84"/>
      <c r="C6" s="63"/>
      <c r="D6" s="63"/>
      <c r="E6" s="63"/>
      <c r="F6" s="63"/>
      <c r="G6" s="63"/>
      <c r="H6" s="63"/>
      <c r="I6" s="63"/>
      <c r="J6" s="86"/>
      <c r="K6" s="63"/>
      <c r="L6" s="63"/>
      <c r="M6" s="63"/>
      <c r="N6" s="63"/>
      <c r="O6" s="63"/>
      <c r="P6" s="63"/>
      <c r="Q6" s="63"/>
      <c r="R6" s="63"/>
      <c r="S6" s="63"/>
      <c r="T6" s="63"/>
      <c r="U6" s="63"/>
      <c r="X6" s="63"/>
      <c r="Y6" s="63"/>
      <c r="Z6" s="63"/>
    </row>
    <row r="7" spans="1:26">
      <c r="A7" s="63"/>
      <c r="B7" s="84"/>
      <c r="C7" s="63"/>
      <c r="D7" s="63"/>
      <c r="E7" s="63"/>
      <c r="F7" s="63"/>
      <c r="G7" s="63"/>
      <c r="H7" s="63"/>
      <c r="I7" s="63"/>
      <c r="J7" s="86"/>
      <c r="K7" s="63"/>
      <c r="L7" s="63"/>
      <c r="M7" s="63"/>
      <c r="N7" s="63"/>
      <c r="O7" s="63"/>
      <c r="P7" s="63"/>
      <c r="Q7" s="63"/>
      <c r="R7" s="63"/>
      <c r="S7" s="63"/>
      <c r="T7" s="63"/>
      <c r="U7" s="63"/>
      <c r="X7" s="63"/>
      <c r="Y7" s="63"/>
      <c r="Z7" s="63"/>
    </row>
    <row r="8" spans="1:26" ht="10.9" customHeight="1">
      <c r="A8" s="63"/>
      <c r="B8" s="555" t="s">
        <v>71</v>
      </c>
      <c r="C8" s="556" t="s">
        <v>72</v>
      </c>
      <c r="D8" s="552" t="s">
        <v>73</v>
      </c>
      <c r="E8" s="554" t="s">
        <v>74</v>
      </c>
      <c r="F8" s="556" t="s">
        <v>75</v>
      </c>
      <c r="G8" s="552" t="s">
        <v>76</v>
      </c>
      <c r="H8" s="554" t="s">
        <v>77</v>
      </c>
      <c r="I8" s="557" t="s">
        <v>78</v>
      </c>
      <c r="J8" s="556" t="s">
        <v>79</v>
      </c>
      <c r="K8" s="554" t="s">
        <v>80</v>
      </c>
      <c r="L8" s="109" t="s">
        <v>67</v>
      </c>
      <c r="M8" s="110" t="s">
        <v>69</v>
      </c>
      <c r="N8" s="109" t="s">
        <v>3850</v>
      </c>
      <c r="O8" s="111" t="s">
        <v>5190</v>
      </c>
      <c r="P8" s="111" t="s">
        <v>2415</v>
      </c>
      <c r="Q8" s="112" t="s">
        <v>2415</v>
      </c>
      <c r="R8" s="113" t="s">
        <v>3852</v>
      </c>
      <c r="S8" s="114" t="s">
        <v>4357</v>
      </c>
      <c r="T8" s="114" t="s">
        <v>4357</v>
      </c>
      <c r="U8" s="110" t="s">
        <v>4357</v>
      </c>
      <c r="V8" s="371" t="s">
        <v>82</v>
      </c>
      <c r="W8" s="369" t="s">
        <v>10</v>
      </c>
      <c r="X8" s="63"/>
      <c r="Y8" s="63"/>
      <c r="Z8" s="63"/>
    </row>
    <row r="9" spans="1:26">
      <c r="A9" s="63"/>
      <c r="B9" s="545"/>
      <c r="C9" s="547"/>
      <c r="D9" s="553"/>
      <c r="E9" s="549"/>
      <c r="F9" s="547"/>
      <c r="G9" s="553"/>
      <c r="H9" s="549"/>
      <c r="I9" s="558"/>
      <c r="J9" s="547"/>
      <c r="K9" s="549"/>
      <c r="L9" s="115" t="s">
        <v>83</v>
      </c>
      <c r="M9" s="116" t="s">
        <v>83</v>
      </c>
      <c r="N9" s="117">
        <v>9</v>
      </c>
      <c r="O9" s="118">
        <v>10</v>
      </c>
      <c r="P9" s="118"/>
      <c r="Q9" s="119"/>
      <c r="R9" s="120" t="s">
        <v>3853</v>
      </c>
      <c r="S9" s="121"/>
      <c r="T9" s="121"/>
      <c r="U9" s="116"/>
      <c r="V9" s="372"/>
      <c r="W9" s="370"/>
      <c r="X9" s="63"/>
      <c r="Y9" s="63"/>
      <c r="Z9" s="63"/>
    </row>
    <row r="10" spans="1:26">
      <c r="A10" s="63"/>
      <c r="B10" s="122"/>
      <c r="C10" s="70"/>
      <c r="D10" s="71"/>
      <c r="E10" s="72"/>
      <c r="F10" s="70"/>
      <c r="G10" s="71"/>
      <c r="H10" s="72"/>
      <c r="I10" s="145"/>
      <c r="J10" s="73"/>
      <c r="K10" s="72"/>
      <c r="L10" s="70"/>
      <c r="M10" s="72"/>
      <c r="N10" s="70"/>
      <c r="O10" s="71"/>
      <c r="P10" s="71"/>
      <c r="Q10" s="72"/>
      <c r="R10" s="70"/>
      <c r="S10" s="71"/>
      <c r="T10" s="71"/>
      <c r="U10" s="72"/>
      <c r="V10" s="73"/>
      <c r="W10" s="74"/>
      <c r="X10" s="63"/>
      <c r="Y10" s="63"/>
      <c r="Z10" s="63"/>
    </row>
    <row r="11" spans="1:26" ht="21.6" hidden="1" customHeight="1">
      <c r="A11" s="63"/>
      <c r="B11" s="122" t="s">
        <v>193</v>
      </c>
      <c r="C11" s="70" t="s">
        <v>194</v>
      </c>
      <c r="D11" s="71" t="s">
        <v>195</v>
      </c>
      <c r="E11" s="72"/>
      <c r="F11" s="70" t="s">
        <v>196</v>
      </c>
      <c r="G11" s="126" t="s">
        <v>197</v>
      </c>
      <c r="H11" s="74" t="s">
        <v>198</v>
      </c>
      <c r="I11" s="145" t="s">
        <v>106</v>
      </c>
      <c r="J11" s="73"/>
      <c r="K11" s="72"/>
      <c r="L11" s="127" t="s">
        <v>3178</v>
      </c>
      <c r="M11" s="128" t="s">
        <v>3178</v>
      </c>
      <c r="N11" s="70" t="s">
        <v>3178</v>
      </c>
      <c r="O11" s="71" t="s">
        <v>3178</v>
      </c>
      <c r="P11" s="71"/>
      <c r="Q11" s="72"/>
      <c r="R11" s="70" t="s">
        <v>3178</v>
      </c>
      <c r="S11" s="71"/>
      <c r="T11" s="71"/>
      <c r="U11" s="72"/>
      <c r="V11" s="73" t="s">
        <v>5248</v>
      </c>
      <c r="W11" s="74" t="s">
        <v>5199</v>
      </c>
      <c r="X11" s="63"/>
      <c r="Y11" s="63"/>
      <c r="Z11" s="63"/>
    </row>
    <row r="12" spans="1:26" ht="32.450000000000003" hidden="1" customHeight="1">
      <c r="A12" s="63"/>
      <c r="B12" s="122" t="s">
        <v>1911</v>
      </c>
      <c r="C12" s="70" t="s">
        <v>194</v>
      </c>
      <c r="D12" s="71" t="s">
        <v>195</v>
      </c>
      <c r="E12" s="72"/>
      <c r="F12" s="70"/>
      <c r="G12" s="126" t="s">
        <v>199</v>
      </c>
      <c r="H12" s="74" t="s">
        <v>200</v>
      </c>
      <c r="I12" s="145" t="s">
        <v>89</v>
      </c>
      <c r="J12" s="73"/>
      <c r="K12" s="72"/>
      <c r="L12" s="127" t="s">
        <v>3178</v>
      </c>
      <c r="M12" s="128" t="s">
        <v>3178</v>
      </c>
      <c r="N12" s="70" t="s">
        <v>3178</v>
      </c>
      <c r="O12" s="71" t="s">
        <v>3178</v>
      </c>
      <c r="P12" s="71"/>
      <c r="Q12" s="72"/>
      <c r="R12" s="70" t="s">
        <v>3178</v>
      </c>
      <c r="S12" s="71"/>
      <c r="T12" s="71"/>
      <c r="U12" s="72"/>
      <c r="V12" s="73" t="s">
        <v>5248</v>
      </c>
      <c r="W12" s="74" t="s">
        <v>5199</v>
      </c>
      <c r="X12" s="63"/>
      <c r="Y12" s="63"/>
      <c r="Z12" s="63"/>
    </row>
    <row r="13" spans="1:26" ht="32.450000000000003" hidden="1" customHeight="1">
      <c r="A13" s="63"/>
      <c r="B13" s="122" t="s">
        <v>201</v>
      </c>
      <c r="C13" s="70" t="s">
        <v>194</v>
      </c>
      <c r="D13" s="71" t="s">
        <v>195</v>
      </c>
      <c r="E13" s="72"/>
      <c r="F13" s="70"/>
      <c r="G13" s="126" t="s">
        <v>202</v>
      </c>
      <c r="H13" s="74" t="s">
        <v>203</v>
      </c>
      <c r="I13" s="145" t="s">
        <v>89</v>
      </c>
      <c r="J13" s="73"/>
      <c r="K13" s="72"/>
      <c r="L13" s="127" t="s">
        <v>3178</v>
      </c>
      <c r="M13" s="128" t="s">
        <v>3178</v>
      </c>
      <c r="N13" s="70" t="s">
        <v>3178</v>
      </c>
      <c r="O13" s="71" t="s">
        <v>3178</v>
      </c>
      <c r="P13" s="71"/>
      <c r="Q13" s="72"/>
      <c r="R13" s="70" t="s">
        <v>3178</v>
      </c>
      <c r="S13" s="71"/>
      <c r="T13" s="71"/>
      <c r="U13" s="72"/>
      <c r="V13" s="73" t="s">
        <v>5248</v>
      </c>
      <c r="W13" s="74" t="s">
        <v>5199</v>
      </c>
      <c r="X13" s="63"/>
      <c r="Y13" s="63"/>
      <c r="Z13" s="63"/>
    </row>
    <row r="14" spans="1:26" ht="21.6" hidden="1" customHeight="1">
      <c r="A14" s="63"/>
      <c r="B14" s="122" t="s">
        <v>204</v>
      </c>
      <c r="C14" s="70" t="s">
        <v>194</v>
      </c>
      <c r="D14" s="71" t="s">
        <v>195</v>
      </c>
      <c r="E14" s="72"/>
      <c r="F14" s="70"/>
      <c r="G14" s="126" t="s">
        <v>205</v>
      </c>
      <c r="H14" s="74" t="s">
        <v>203</v>
      </c>
      <c r="I14" s="145" t="s">
        <v>89</v>
      </c>
      <c r="J14" s="73"/>
      <c r="K14" s="72"/>
      <c r="L14" s="127" t="s">
        <v>3178</v>
      </c>
      <c r="M14" s="128" t="s">
        <v>3178</v>
      </c>
      <c r="N14" s="70" t="s">
        <v>3178</v>
      </c>
      <c r="O14" s="71" t="s">
        <v>3178</v>
      </c>
      <c r="P14" s="71"/>
      <c r="Q14" s="72"/>
      <c r="R14" s="70" t="s">
        <v>3178</v>
      </c>
      <c r="S14" s="71"/>
      <c r="T14" s="71"/>
      <c r="U14" s="72"/>
      <c r="V14" s="73" t="s">
        <v>5248</v>
      </c>
      <c r="W14" s="74" t="s">
        <v>5199</v>
      </c>
      <c r="X14" s="63"/>
      <c r="Y14" s="63"/>
      <c r="Z14" s="63"/>
    </row>
    <row r="15" spans="1:26" ht="21.6" hidden="1" customHeight="1">
      <c r="A15" s="63"/>
      <c r="B15" s="122" t="s">
        <v>206</v>
      </c>
      <c r="C15" s="70" t="s">
        <v>194</v>
      </c>
      <c r="D15" s="71" t="s">
        <v>195</v>
      </c>
      <c r="E15" s="72"/>
      <c r="F15" s="70" t="s">
        <v>196</v>
      </c>
      <c r="G15" s="126" t="s">
        <v>197</v>
      </c>
      <c r="H15" s="74" t="s">
        <v>207</v>
      </c>
      <c r="I15" s="145" t="s">
        <v>89</v>
      </c>
      <c r="J15" s="73"/>
      <c r="K15" s="72"/>
      <c r="L15" s="127" t="s">
        <v>3178</v>
      </c>
      <c r="M15" s="128" t="s">
        <v>3178</v>
      </c>
      <c r="N15" s="70" t="s">
        <v>3178</v>
      </c>
      <c r="O15" s="71" t="s">
        <v>3178</v>
      </c>
      <c r="P15" s="71"/>
      <c r="Q15" s="72"/>
      <c r="R15" s="70" t="s">
        <v>3178</v>
      </c>
      <c r="S15" s="71"/>
      <c r="T15" s="71"/>
      <c r="U15" s="72"/>
      <c r="V15" s="73" t="s">
        <v>5248</v>
      </c>
      <c r="W15" s="74" t="s">
        <v>5199</v>
      </c>
      <c r="X15" s="63"/>
      <c r="Y15" s="63"/>
      <c r="Z15" s="63"/>
    </row>
    <row r="16" spans="1:26" ht="43.15" hidden="1" customHeight="1">
      <c r="A16" s="63"/>
      <c r="B16" s="122" t="s">
        <v>208</v>
      </c>
      <c r="C16" s="70" t="s">
        <v>209</v>
      </c>
      <c r="D16" s="71" t="s">
        <v>210</v>
      </c>
      <c r="E16" s="72"/>
      <c r="F16" s="70"/>
      <c r="G16" s="126" t="s">
        <v>2417</v>
      </c>
      <c r="H16" s="74" t="s">
        <v>211</v>
      </c>
      <c r="I16" s="145" t="s">
        <v>89</v>
      </c>
      <c r="J16" s="73"/>
      <c r="K16" s="72"/>
      <c r="L16" s="127" t="s">
        <v>3178</v>
      </c>
      <c r="M16" s="128" t="s">
        <v>3178</v>
      </c>
      <c r="N16" s="70" t="s">
        <v>3178</v>
      </c>
      <c r="O16" s="71" t="s">
        <v>3178</v>
      </c>
      <c r="P16" s="71"/>
      <c r="Q16" s="72"/>
      <c r="R16" s="70" t="s">
        <v>3178</v>
      </c>
      <c r="S16" s="71"/>
      <c r="T16" s="71"/>
      <c r="U16" s="72"/>
      <c r="V16" s="73" t="s">
        <v>5248</v>
      </c>
      <c r="W16" s="74" t="s">
        <v>5199</v>
      </c>
      <c r="X16" s="63"/>
      <c r="Y16" s="63"/>
      <c r="Z16" s="63"/>
    </row>
    <row r="17" spans="1:26" ht="54" hidden="1" customHeight="1">
      <c r="A17" s="63"/>
      <c r="B17" s="122" t="s">
        <v>212</v>
      </c>
      <c r="C17" s="70" t="s">
        <v>209</v>
      </c>
      <c r="D17" s="71" t="s">
        <v>210</v>
      </c>
      <c r="E17" s="72"/>
      <c r="F17" s="70"/>
      <c r="G17" s="126" t="s">
        <v>2418</v>
      </c>
      <c r="H17" s="74" t="s">
        <v>213</v>
      </c>
      <c r="I17" s="145" t="s">
        <v>95</v>
      </c>
      <c r="J17" s="73"/>
      <c r="K17" s="72"/>
      <c r="L17" s="127" t="s">
        <v>3178</v>
      </c>
      <c r="M17" s="128" t="s">
        <v>3178</v>
      </c>
      <c r="N17" s="70" t="s">
        <v>3178</v>
      </c>
      <c r="O17" s="71" t="s">
        <v>3178</v>
      </c>
      <c r="P17" s="71"/>
      <c r="Q17" s="72"/>
      <c r="R17" s="70" t="s">
        <v>3178</v>
      </c>
      <c r="S17" s="71"/>
      <c r="T17" s="71"/>
      <c r="U17" s="72"/>
      <c r="V17" s="73" t="s">
        <v>5249</v>
      </c>
      <c r="W17" s="74" t="s">
        <v>5207</v>
      </c>
      <c r="X17" s="63"/>
      <c r="Y17" s="63"/>
      <c r="Z17" s="63"/>
    </row>
    <row r="18" spans="1:26" ht="64.900000000000006" hidden="1" customHeight="1">
      <c r="A18" s="63"/>
      <c r="B18" s="122" t="s">
        <v>214</v>
      </c>
      <c r="C18" s="70" t="s">
        <v>209</v>
      </c>
      <c r="D18" s="71" t="s">
        <v>210</v>
      </c>
      <c r="E18" s="72"/>
      <c r="F18" s="70"/>
      <c r="G18" s="126" t="s">
        <v>2419</v>
      </c>
      <c r="H18" s="74" t="s">
        <v>215</v>
      </c>
      <c r="I18" s="145" t="s">
        <v>106</v>
      </c>
      <c r="J18" s="73"/>
      <c r="K18" s="72"/>
      <c r="L18" s="127" t="s">
        <v>3178</v>
      </c>
      <c r="M18" s="128" t="s">
        <v>3178</v>
      </c>
      <c r="N18" s="70" t="s">
        <v>3178</v>
      </c>
      <c r="O18" s="71" t="s">
        <v>3178</v>
      </c>
      <c r="P18" s="71"/>
      <c r="Q18" s="72"/>
      <c r="R18" s="70" t="s">
        <v>3178</v>
      </c>
      <c r="S18" s="71"/>
      <c r="T18" s="71"/>
      <c r="U18" s="72"/>
      <c r="V18" s="73" t="s">
        <v>5248</v>
      </c>
      <c r="W18" s="74" t="s">
        <v>5199</v>
      </c>
      <c r="X18" s="63"/>
      <c r="Y18" s="63"/>
      <c r="Z18" s="63"/>
    </row>
    <row r="19" spans="1:26" ht="43.15" hidden="1" customHeight="1">
      <c r="A19" s="63"/>
      <c r="B19" s="122" t="s">
        <v>216</v>
      </c>
      <c r="C19" s="70" t="s">
        <v>217</v>
      </c>
      <c r="D19" s="71" t="s">
        <v>218</v>
      </c>
      <c r="E19" s="72" t="s">
        <v>219</v>
      </c>
      <c r="F19" s="70"/>
      <c r="G19" s="126" t="s">
        <v>220</v>
      </c>
      <c r="H19" s="74" t="s">
        <v>221</v>
      </c>
      <c r="I19" s="145" t="s">
        <v>89</v>
      </c>
      <c r="J19" s="73"/>
      <c r="K19" s="72"/>
      <c r="L19" s="127" t="s">
        <v>3178</v>
      </c>
      <c r="M19" s="128" t="s">
        <v>3178</v>
      </c>
      <c r="N19" s="70" t="s">
        <v>3178</v>
      </c>
      <c r="O19" s="71" t="s">
        <v>3178</v>
      </c>
      <c r="P19" s="71"/>
      <c r="Q19" s="72"/>
      <c r="R19" s="70" t="s">
        <v>3178</v>
      </c>
      <c r="S19" s="71"/>
      <c r="T19" s="71"/>
      <c r="U19" s="72"/>
      <c r="V19" s="73" t="s">
        <v>5248</v>
      </c>
      <c r="W19" s="74" t="s">
        <v>5199</v>
      </c>
      <c r="X19" s="63"/>
      <c r="Y19" s="63"/>
      <c r="Z19" s="63"/>
    </row>
    <row r="20" spans="1:26" ht="21.6" hidden="1" customHeight="1">
      <c r="A20" s="63"/>
      <c r="B20" s="122" t="s">
        <v>222</v>
      </c>
      <c r="C20" s="70" t="s">
        <v>217</v>
      </c>
      <c r="D20" s="71" t="s">
        <v>218</v>
      </c>
      <c r="E20" s="72" t="s">
        <v>223</v>
      </c>
      <c r="F20" s="70"/>
      <c r="G20" s="126" t="s">
        <v>224</v>
      </c>
      <c r="H20" s="74" t="s">
        <v>203</v>
      </c>
      <c r="I20" s="145" t="s">
        <v>95</v>
      </c>
      <c r="J20" s="73"/>
      <c r="K20" s="72"/>
      <c r="L20" s="127" t="s">
        <v>3178</v>
      </c>
      <c r="M20" s="128" t="s">
        <v>3178</v>
      </c>
      <c r="N20" s="70" t="s">
        <v>3178</v>
      </c>
      <c r="O20" s="71" t="s">
        <v>3178</v>
      </c>
      <c r="P20" s="71"/>
      <c r="Q20" s="72"/>
      <c r="R20" s="70" t="s">
        <v>3178</v>
      </c>
      <c r="S20" s="71"/>
      <c r="T20" s="71"/>
      <c r="U20" s="72"/>
      <c r="V20" s="73" t="s">
        <v>5248</v>
      </c>
      <c r="W20" s="74" t="s">
        <v>5199</v>
      </c>
      <c r="X20" s="63"/>
      <c r="Y20" s="63"/>
      <c r="Z20" s="63"/>
    </row>
    <row r="21" spans="1:26" ht="75.599999999999994" hidden="1" customHeight="1">
      <c r="A21" s="63"/>
      <c r="B21" s="122" t="s">
        <v>1912</v>
      </c>
      <c r="C21" s="70" t="s">
        <v>217</v>
      </c>
      <c r="D21" s="71" t="s">
        <v>218</v>
      </c>
      <c r="E21" s="72" t="s">
        <v>225</v>
      </c>
      <c r="F21" s="70"/>
      <c r="G21" s="126" t="s">
        <v>226</v>
      </c>
      <c r="H21" s="74" t="s">
        <v>4358</v>
      </c>
      <c r="I21" s="145" t="s">
        <v>106</v>
      </c>
      <c r="J21" s="73"/>
      <c r="K21" s="72"/>
      <c r="L21" s="127" t="s">
        <v>3178</v>
      </c>
      <c r="M21" s="128" t="s">
        <v>3178</v>
      </c>
      <c r="N21" s="70" t="s">
        <v>3178</v>
      </c>
      <c r="O21" s="71" t="s">
        <v>3178</v>
      </c>
      <c r="P21" s="71"/>
      <c r="Q21" s="72"/>
      <c r="R21" s="70" t="s">
        <v>3178</v>
      </c>
      <c r="S21" s="71"/>
      <c r="T21" s="71"/>
      <c r="U21" s="72"/>
      <c r="V21" s="73" t="s">
        <v>5248</v>
      </c>
      <c r="W21" s="74" t="s">
        <v>5199</v>
      </c>
      <c r="X21" s="63"/>
      <c r="Y21" s="63"/>
      <c r="Z21" s="63"/>
    </row>
    <row r="22" spans="1:26" ht="101.25" hidden="1">
      <c r="A22" s="63"/>
      <c r="B22" s="122" t="s">
        <v>2394</v>
      </c>
      <c r="C22" s="70" t="s">
        <v>217</v>
      </c>
      <c r="D22" s="71" t="s">
        <v>228</v>
      </c>
      <c r="E22" s="72" t="s">
        <v>229</v>
      </c>
      <c r="F22" s="70"/>
      <c r="G22" s="126" t="s">
        <v>230</v>
      </c>
      <c r="H22" s="74" t="s">
        <v>4359</v>
      </c>
      <c r="I22" s="145" t="s">
        <v>89</v>
      </c>
      <c r="J22" s="73"/>
      <c r="K22" s="72"/>
      <c r="L22" s="127" t="s">
        <v>3178</v>
      </c>
      <c r="M22" s="128" t="s">
        <v>3178</v>
      </c>
      <c r="N22" s="70" t="s">
        <v>3178</v>
      </c>
      <c r="O22" s="71" t="s">
        <v>3178</v>
      </c>
      <c r="P22" s="71"/>
      <c r="Q22" s="72"/>
      <c r="R22" s="70" t="s">
        <v>3178</v>
      </c>
      <c r="S22" s="71"/>
      <c r="T22" s="71"/>
      <c r="U22" s="72"/>
      <c r="V22" s="73" t="s">
        <v>5248</v>
      </c>
      <c r="W22" s="74" t="s">
        <v>5250</v>
      </c>
      <c r="X22" s="63"/>
      <c r="Y22" s="63"/>
      <c r="Z22" s="63"/>
    </row>
    <row r="23" spans="1:26" ht="32.450000000000003" hidden="1" customHeight="1">
      <c r="A23" s="63"/>
      <c r="B23" s="122" t="s">
        <v>231</v>
      </c>
      <c r="C23" s="70" t="s">
        <v>217</v>
      </c>
      <c r="D23" s="71" t="s">
        <v>228</v>
      </c>
      <c r="E23" s="72" t="s">
        <v>223</v>
      </c>
      <c r="F23" s="70"/>
      <c r="G23" s="126" t="s">
        <v>232</v>
      </c>
      <c r="H23" s="74" t="s">
        <v>233</v>
      </c>
      <c r="I23" s="145" t="s">
        <v>95</v>
      </c>
      <c r="J23" s="73"/>
      <c r="K23" s="72"/>
      <c r="L23" s="127" t="s">
        <v>3178</v>
      </c>
      <c r="M23" s="128" t="s">
        <v>3178</v>
      </c>
      <c r="N23" s="70" t="s">
        <v>3178</v>
      </c>
      <c r="O23" s="71" t="s">
        <v>3178</v>
      </c>
      <c r="P23" s="71"/>
      <c r="Q23" s="72"/>
      <c r="R23" s="70" t="s">
        <v>3178</v>
      </c>
      <c r="S23" s="71"/>
      <c r="T23" s="71"/>
      <c r="U23" s="72"/>
      <c r="V23" s="73" t="s">
        <v>5248</v>
      </c>
      <c r="W23" s="74" t="s">
        <v>5250</v>
      </c>
      <c r="X23" s="63"/>
      <c r="Y23" s="63"/>
      <c r="Z23" s="63"/>
    </row>
    <row r="24" spans="1:26" ht="101.25" hidden="1">
      <c r="A24" s="63"/>
      <c r="B24" s="122" t="s">
        <v>234</v>
      </c>
      <c r="C24" s="70" t="s">
        <v>217</v>
      </c>
      <c r="D24" s="71" t="s">
        <v>228</v>
      </c>
      <c r="E24" s="72" t="s">
        <v>235</v>
      </c>
      <c r="F24" s="70"/>
      <c r="G24" s="126" t="s">
        <v>236</v>
      </c>
      <c r="H24" s="328" t="s">
        <v>4338</v>
      </c>
      <c r="I24" s="145" t="s">
        <v>89</v>
      </c>
      <c r="J24" s="73"/>
      <c r="K24" s="72"/>
      <c r="L24" s="127" t="s">
        <v>3178</v>
      </c>
      <c r="M24" s="128" t="s">
        <v>3178</v>
      </c>
      <c r="N24" s="70" t="s">
        <v>3178</v>
      </c>
      <c r="O24" s="71" t="s">
        <v>3178</v>
      </c>
      <c r="P24" s="71"/>
      <c r="Q24" s="72"/>
      <c r="R24" s="70" t="s">
        <v>3178</v>
      </c>
      <c r="S24" s="71"/>
      <c r="T24" s="71"/>
      <c r="U24" s="72"/>
      <c r="V24" s="73" t="s">
        <v>5248</v>
      </c>
      <c r="W24" s="74" t="s">
        <v>5250</v>
      </c>
      <c r="X24" s="63"/>
      <c r="Y24" s="63"/>
      <c r="Z24" s="63"/>
    </row>
    <row r="25" spans="1:26" ht="43.15" hidden="1" customHeight="1">
      <c r="A25" s="63"/>
      <c r="B25" s="122" t="s">
        <v>237</v>
      </c>
      <c r="C25" s="70" t="s">
        <v>217</v>
      </c>
      <c r="D25" s="71" t="s">
        <v>228</v>
      </c>
      <c r="E25" s="72"/>
      <c r="F25" s="70" t="s">
        <v>4337</v>
      </c>
      <c r="G25" s="126" t="s">
        <v>239</v>
      </c>
      <c r="H25" s="328" t="s">
        <v>4339</v>
      </c>
      <c r="I25" s="145" t="s">
        <v>106</v>
      </c>
      <c r="J25" s="73" t="s">
        <v>1910</v>
      </c>
      <c r="K25" s="72"/>
      <c r="L25" s="127" t="s">
        <v>3178</v>
      </c>
      <c r="M25" s="128" t="s">
        <v>3854</v>
      </c>
      <c r="N25" s="70" t="s">
        <v>3178</v>
      </c>
      <c r="O25" s="71" t="s">
        <v>3178</v>
      </c>
      <c r="P25" s="71"/>
      <c r="Q25" s="72"/>
      <c r="R25" s="70" t="s">
        <v>3854</v>
      </c>
      <c r="S25" s="71"/>
      <c r="T25" s="71"/>
      <c r="U25" s="72"/>
      <c r="V25" s="73" t="s">
        <v>5248</v>
      </c>
      <c r="W25" s="74" t="s">
        <v>5250</v>
      </c>
      <c r="X25" s="63"/>
      <c r="Y25" s="63"/>
      <c r="Z25" s="63"/>
    </row>
    <row r="26" spans="1:26" ht="43.15" hidden="1" customHeight="1">
      <c r="A26" s="63"/>
      <c r="B26" s="122" t="s">
        <v>241</v>
      </c>
      <c r="C26" s="70" t="s">
        <v>217</v>
      </c>
      <c r="D26" s="71" t="s">
        <v>228</v>
      </c>
      <c r="E26" s="72"/>
      <c r="F26" s="70" t="s">
        <v>238</v>
      </c>
      <c r="G26" s="126" t="s">
        <v>242</v>
      </c>
      <c r="H26" s="328" t="s">
        <v>4340</v>
      </c>
      <c r="I26" s="145" t="s">
        <v>106</v>
      </c>
      <c r="J26" s="73" t="s">
        <v>1910</v>
      </c>
      <c r="K26" s="72"/>
      <c r="L26" s="127" t="s">
        <v>3178</v>
      </c>
      <c r="M26" s="128" t="s">
        <v>3854</v>
      </c>
      <c r="N26" s="70" t="s">
        <v>3178</v>
      </c>
      <c r="O26" s="71" t="s">
        <v>3178</v>
      </c>
      <c r="P26" s="71"/>
      <c r="Q26" s="72"/>
      <c r="R26" s="70" t="s">
        <v>3854</v>
      </c>
      <c r="S26" s="71"/>
      <c r="T26" s="71"/>
      <c r="U26" s="72"/>
      <c r="V26" s="73" t="s">
        <v>5248</v>
      </c>
      <c r="W26" s="74" t="s">
        <v>5203</v>
      </c>
      <c r="X26" s="63"/>
      <c r="Y26" s="63"/>
      <c r="Z26" s="63"/>
    </row>
    <row r="27" spans="1:26" ht="43.15" hidden="1" customHeight="1">
      <c r="A27" s="63"/>
      <c r="B27" s="122" t="s">
        <v>243</v>
      </c>
      <c r="C27" s="70" t="s">
        <v>217</v>
      </c>
      <c r="D27" s="71" t="s">
        <v>228</v>
      </c>
      <c r="E27" s="72"/>
      <c r="F27" s="70" t="s">
        <v>238</v>
      </c>
      <c r="G27" s="126" t="s">
        <v>244</v>
      </c>
      <c r="H27" s="328" t="s">
        <v>4339</v>
      </c>
      <c r="I27" s="145" t="s">
        <v>106</v>
      </c>
      <c r="J27" s="73" t="s">
        <v>1910</v>
      </c>
      <c r="K27" s="72"/>
      <c r="L27" s="127" t="s">
        <v>3178</v>
      </c>
      <c r="M27" s="128" t="s">
        <v>3854</v>
      </c>
      <c r="N27" s="70" t="s">
        <v>3178</v>
      </c>
      <c r="O27" s="71" t="s">
        <v>3178</v>
      </c>
      <c r="P27" s="71"/>
      <c r="Q27" s="72"/>
      <c r="R27" s="70" t="s">
        <v>3854</v>
      </c>
      <c r="S27" s="71"/>
      <c r="T27" s="71"/>
      <c r="U27" s="72"/>
      <c r="V27" s="73" t="s">
        <v>5251</v>
      </c>
      <c r="W27" s="74" t="s">
        <v>5252</v>
      </c>
      <c r="X27" s="63"/>
      <c r="Y27" s="63"/>
      <c r="Z27" s="63"/>
    </row>
    <row r="28" spans="1:26" ht="32.450000000000003" hidden="1" customHeight="1">
      <c r="A28" s="63"/>
      <c r="B28" s="122" t="s">
        <v>245</v>
      </c>
      <c r="C28" s="70" t="s">
        <v>217</v>
      </c>
      <c r="D28" s="71" t="s">
        <v>228</v>
      </c>
      <c r="E28" s="72"/>
      <c r="F28" s="70" t="s">
        <v>246</v>
      </c>
      <c r="G28" s="126" t="s">
        <v>247</v>
      </c>
      <c r="H28" s="74" t="s">
        <v>248</v>
      </c>
      <c r="I28" s="145" t="s">
        <v>106</v>
      </c>
      <c r="J28" s="73" t="s">
        <v>2598</v>
      </c>
      <c r="K28" s="72"/>
      <c r="L28" s="127" t="s">
        <v>3854</v>
      </c>
      <c r="M28" s="128" t="s">
        <v>3178</v>
      </c>
      <c r="N28" s="70" t="s">
        <v>3854</v>
      </c>
      <c r="O28" s="71" t="s">
        <v>3854</v>
      </c>
      <c r="P28" s="71"/>
      <c r="Q28" s="72"/>
      <c r="R28" s="70" t="s">
        <v>3178</v>
      </c>
      <c r="S28" s="71"/>
      <c r="T28" s="71"/>
      <c r="U28" s="72"/>
      <c r="V28" s="73" t="s">
        <v>5251</v>
      </c>
      <c r="W28" s="74" t="s">
        <v>5252</v>
      </c>
      <c r="X28" s="63"/>
      <c r="Y28" s="63"/>
      <c r="Z28" s="63"/>
    </row>
    <row r="29" spans="1:26" ht="32.450000000000003" hidden="1" customHeight="1">
      <c r="A29" s="63"/>
      <c r="B29" s="122" t="s">
        <v>249</v>
      </c>
      <c r="C29" s="70" t="s">
        <v>217</v>
      </c>
      <c r="D29" s="71" t="s">
        <v>228</v>
      </c>
      <c r="E29" s="72" t="s">
        <v>250</v>
      </c>
      <c r="F29" s="70"/>
      <c r="G29" s="126" t="s">
        <v>236</v>
      </c>
      <c r="H29" s="328" t="s">
        <v>4341</v>
      </c>
      <c r="I29" s="145" t="s">
        <v>89</v>
      </c>
      <c r="J29" s="73"/>
      <c r="K29" s="72"/>
      <c r="L29" s="127" t="s">
        <v>3178</v>
      </c>
      <c r="M29" s="128" t="s">
        <v>3178</v>
      </c>
      <c r="N29" s="70" t="s">
        <v>3178</v>
      </c>
      <c r="O29" s="71" t="s">
        <v>3178</v>
      </c>
      <c r="P29" s="71"/>
      <c r="Q29" s="72"/>
      <c r="R29" s="70" t="s">
        <v>3178</v>
      </c>
      <c r="S29" s="71"/>
      <c r="T29" s="71"/>
      <c r="U29" s="72"/>
      <c r="V29" s="73" t="s">
        <v>5251</v>
      </c>
      <c r="W29" s="74" t="s">
        <v>5252</v>
      </c>
      <c r="X29" s="63"/>
      <c r="Y29" s="63"/>
      <c r="Z29" s="63"/>
    </row>
    <row r="30" spans="1:26" ht="64.900000000000006" hidden="1" customHeight="1">
      <c r="A30" s="63"/>
      <c r="B30" s="122" t="s">
        <v>251</v>
      </c>
      <c r="C30" s="70" t="s">
        <v>217</v>
      </c>
      <c r="D30" s="71" t="s">
        <v>228</v>
      </c>
      <c r="E30" s="72"/>
      <c r="F30" s="70"/>
      <c r="G30" s="329" t="s">
        <v>4387</v>
      </c>
      <c r="H30" s="328" t="s">
        <v>4385</v>
      </c>
      <c r="I30" s="145" t="s">
        <v>95</v>
      </c>
      <c r="J30" s="73"/>
      <c r="K30" s="72"/>
      <c r="L30" s="127" t="s">
        <v>3178</v>
      </c>
      <c r="M30" s="128" t="s">
        <v>3178</v>
      </c>
      <c r="N30" s="70" t="s">
        <v>3178</v>
      </c>
      <c r="O30" s="71" t="s">
        <v>3178</v>
      </c>
      <c r="P30" s="71"/>
      <c r="Q30" s="72"/>
      <c r="R30" s="70" t="s">
        <v>3178</v>
      </c>
      <c r="S30" s="71"/>
      <c r="T30" s="71"/>
      <c r="U30" s="72"/>
      <c r="V30" s="73" t="s">
        <v>5248</v>
      </c>
      <c r="W30" s="74" t="s">
        <v>5250</v>
      </c>
      <c r="X30" s="63"/>
      <c r="Y30" s="63"/>
      <c r="Z30" s="63"/>
    </row>
    <row r="31" spans="1:26" ht="32.450000000000003" hidden="1" customHeight="1">
      <c r="A31" s="63"/>
      <c r="B31" s="122" t="s">
        <v>252</v>
      </c>
      <c r="C31" s="70" t="s">
        <v>217</v>
      </c>
      <c r="D31" s="71" t="s">
        <v>228</v>
      </c>
      <c r="E31" s="72"/>
      <c r="F31" s="70"/>
      <c r="G31" s="126" t="s">
        <v>253</v>
      </c>
      <c r="H31" s="328" t="s">
        <v>4342</v>
      </c>
      <c r="I31" s="145" t="s">
        <v>95</v>
      </c>
      <c r="J31" s="73"/>
      <c r="K31" s="72"/>
      <c r="L31" s="127" t="s">
        <v>3178</v>
      </c>
      <c r="M31" s="128" t="s">
        <v>3178</v>
      </c>
      <c r="N31" s="70" t="s">
        <v>3178</v>
      </c>
      <c r="O31" s="71" t="s">
        <v>3178</v>
      </c>
      <c r="P31" s="71"/>
      <c r="Q31" s="72"/>
      <c r="R31" s="70" t="s">
        <v>3178</v>
      </c>
      <c r="S31" s="71"/>
      <c r="T31" s="71"/>
      <c r="U31" s="72"/>
      <c r="V31" s="73" t="s">
        <v>5248</v>
      </c>
      <c r="W31" s="74" t="s">
        <v>5250</v>
      </c>
      <c r="X31" s="63"/>
      <c r="Y31" s="63"/>
      <c r="Z31" s="63"/>
    </row>
    <row r="32" spans="1:26" ht="43.15" hidden="1" customHeight="1">
      <c r="A32" s="63"/>
      <c r="B32" s="122" t="s">
        <v>254</v>
      </c>
      <c r="C32" s="70" t="s">
        <v>217</v>
      </c>
      <c r="D32" s="71" t="s">
        <v>228</v>
      </c>
      <c r="E32" s="72" t="s">
        <v>255</v>
      </c>
      <c r="F32" s="70"/>
      <c r="G32" s="126" t="s">
        <v>236</v>
      </c>
      <c r="H32" s="328" t="s">
        <v>4343</v>
      </c>
      <c r="I32" s="145" t="s">
        <v>89</v>
      </c>
      <c r="J32" s="73"/>
      <c r="K32" s="72"/>
      <c r="L32" s="127" t="s">
        <v>3178</v>
      </c>
      <c r="M32" s="128" t="s">
        <v>3178</v>
      </c>
      <c r="N32" s="70" t="s">
        <v>3178</v>
      </c>
      <c r="O32" s="71" t="s">
        <v>3178</v>
      </c>
      <c r="P32" s="71"/>
      <c r="Q32" s="72"/>
      <c r="R32" s="70" t="s">
        <v>3178</v>
      </c>
      <c r="S32" s="71"/>
      <c r="T32" s="71"/>
      <c r="U32" s="72"/>
      <c r="V32" s="73" t="s">
        <v>5248</v>
      </c>
      <c r="W32" s="74" t="s">
        <v>5250</v>
      </c>
      <c r="X32" s="63"/>
      <c r="Y32" s="63"/>
      <c r="Z32" s="63"/>
    </row>
    <row r="33" spans="1:26" ht="43.15" hidden="1" customHeight="1">
      <c r="A33" s="63"/>
      <c r="B33" s="122" t="s">
        <v>257</v>
      </c>
      <c r="C33" s="70" t="s">
        <v>217</v>
      </c>
      <c r="D33" s="71" t="s">
        <v>228</v>
      </c>
      <c r="E33" s="72"/>
      <c r="F33" s="70" t="s">
        <v>238</v>
      </c>
      <c r="G33" s="126" t="s">
        <v>239</v>
      </c>
      <c r="H33" s="328" t="s">
        <v>4339</v>
      </c>
      <c r="I33" s="145" t="s">
        <v>95</v>
      </c>
      <c r="J33" s="73" t="s">
        <v>1910</v>
      </c>
      <c r="K33" s="72"/>
      <c r="L33" s="127" t="s">
        <v>3178</v>
      </c>
      <c r="M33" s="128" t="s">
        <v>3854</v>
      </c>
      <c r="N33" s="70" t="s">
        <v>3178</v>
      </c>
      <c r="O33" s="71" t="s">
        <v>3178</v>
      </c>
      <c r="P33" s="71"/>
      <c r="Q33" s="72"/>
      <c r="R33" s="70" t="s">
        <v>3854</v>
      </c>
      <c r="S33" s="71"/>
      <c r="T33" s="71"/>
      <c r="U33" s="72"/>
      <c r="V33" s="73" t="s">
        <v>5248</v>
      </c>
      <c r="W33" s="74" t="s">
        <v>5250</v>
      </c>
      <c r="X33" s="63"/>
      <c r="Y33" s="63"/>
      <c r="Z33" s="63"/>
    </row>
    <row r="34" spans="1:26" ht="43.15" hidden="1" customHeight="1">
      <c r="A34" s="63"/>
      <c r="B34" s="122" t="s">
        <v>258</v>
      </c>
      <c r="C34" s="70" t="s">
        <v>217</v>
      </c>
      <c r="D34" s="71" t="s">
        <v>228</v>
      </c>
      <c r="E34" s="72"/>
      <c r="F34" s="70" t="s">
        <v>238</v>
      </c>
      <c r="G34" s="126" t="s">
        <v>242</v>
      </c>
      <c r="H34" s="328" t="s">
        <v>4344</v>
      </c>
      <c r="I34" s="145" t="s">
        <v>95</v>
      </c>
      <c r="J34" s="73" t="s">
        <v>1910</v>
      </c>
      <c r="K34" s="72"/>
      <c r="L34" s="127" t="s">
        <v>3178</v>
      </c>
      <c r="M34" s="128" t="s">
        <v>3854</v>
      </c>
      <c r="N34" s="70" t="s">
        <v>3178</v>
      </c>
      <c r="O34" s="71" t="s">
        <v>3178</v>
      </c>
      <c r="P34" s="71"/>
      <c r="Q34" s="72"/>
      <c r="R34" s="70" t="s">
        <v>3854</v>
      </c>
      <c r="S34" s="71"/>
      <c r="T34" s="71"/>
      <c r="U34" s="72"/>
      <c r="V34" s="73" t="s">
        <v>5248</v>
      </c>
      <c r="W34" s="74" t="s">
        <v>5250</v>
      </c>
      <c r="X34" s="63"/>
      <c r="Y34" s="63"/>
      <c r="Z34" s="63"/>
    </row>
    <row r="35" spans="1:26" ht="21.6" hidden="1" customHeight="1">
      <c r="A35" s="63"/>
      <c r="B35" s="122" t="s">
        <v>1927</v>
      </c>
      <c r="C35" s="70" t="s">
        <v>217</v>
      </c>
      <c r="D35" s="71" t="s">
        <v>228</v>
      </c>
      <c r="E35" s="72" t="s">
        <v>260</v>
      </c>
      <c r="F35" s="70"/>
      <c r="G35" s="126" t="s">
        <v>230</v>
      </c>
      <c r="H35" s="74" t="s">
        <v>261</v>
      </c>
      <c r="I35" s="145" t="s">
        <v>89</v>
      </c>
      <c r="J35" s="73"/>
      <c r="K35" s="72"/>
      <c r="L35" s="127" t="s">
        <v>3178</v>
      </c>
      <c r="M35" s="128" t="s">
        <v>3178</v>
      </c>
      <c r="N35" s="70" t="s">
        <v>3178</v>
      </c>
      <c r="O35" s="71" t="s">
        <v>3178</v>
      </c>
      <c r="P35" s="71"/>
      <c r="Q35" s="72"/>
      <c r="R35" s="70" t="s">
        <v>3178</v>
      </c>
      <c r="S35" s="71"/>
      <c r="T35" s="71"/>
      <c r="U35" s="72"/>
      <c r="V35" s="73" t="s">
        <v>5248</v>
      </c>
      <c r="W35" s="74" t="s">
        <v>5250</v>
      </c>
      <c r="X35" s="63"/>
      <c r="Y35" s="63"/>
      <c r="Z35" s="63"/>
    </row>
    <row r="36" spans="1:26" ht="75.599999999999994" hidden="1" customHeight="1">
      <c r="A36" s="63"/>
      <c r="B36" s="122" t="s">
        <v>262</v>
      </c>
      <c r="C36" s="70" t="s">
        <v>217</v>
      </c>
      <c r="D36" s="71" t="s">
        <v>263</v>
      </c>
      <c r="E36" s="72" t="s">
        <v>229</v>
      </c>
      <c r="F36" s="70" t="s">
        <v>246</v>
      </c>
      <c r="G36" s="126" t="s">
        <v>230</v>
      </c>
      <c r="H36" s="328" t="s">
        <v>4345</v>
      </c>
      <c r="I36" s="145" t="s">
        <v>89</v>
      </c>
      <c r="J36" s="73" t="s">
        <v>2598</v>
      </c>
      <c r="K36" s="72"/>
      <c r="L36" s="127" t="s">
        <v>3854</v>
      </c>
      <c r="M36" s="128" t="s">
        <v>3178</v>
      </c>
      <c r="N36" s="70" t="s">
        <v>3854</v>
      </c>
      <c r="O36" s="71" t="s">
        <v>3854</v>
      </c>
      <c r="P36" s="71"/>
      <c r="Q36" s="72"/>
      <c r="R36" s="70" t="s">
        <v>3178</v>
      </c>
      <c r="S36" s="71"/>
      <c r="T36" s="71"/>
      <c r="U36" s="72"/>
      <c r="V36" s="73" t="s">
        <v>5248</v>
      </c>
      <c r="W36" s="74" t="s">
        <v>5250</v>
      </c>
      <c r="X36" s="63"/>
      <c r="Y36" s="63"/>
      <c r="Z36" s="63"/>
    </row>
    <row r="37" spans="1:26" ht="21.6" hidden="1" customHeight="1">
      <c r="A37" s="63"/>
      <c r="B37" s="122" t="s">
        <v>264</v>
      </c>
      <c r="C37" s="70" t="s">
        <v>217</v>
      </c>
      <c r="D37" s="71" t="s">
        <v>263</v>
      </c>
      <c r="E37" s="72" t="s">
        <v>223</v>
      </c>
      <c r="F37" s="70" t="s">
        <v>246</v>
      </c>
      <c r="G37" s="126" t="s">
        <v>265</v>
      </c>
      <c r="H37" s="74" t="s">
        <v>266</v>
      </c>
      <c r="I37" s="145" t="s">
        <v>95</v>
      </c>
      <c r="J37" s="73" t="s">
        <v>2598</v>
      </c>
      <c r="K37" s="72"/>
      <c r="L37" s="127" t="s">
        <v>3854</v>
      </c>
      <c r="M37" s="128" t="s">
        <v>3178</v>
      </c>
      <c r="N37" s="70" t="s">
        <v>3854</v>
      </c>
      <c r="O37" s="71" t="s">
        <v>3854</v>
      </c>
      <c r="P37" s="71"/>
      <c r="Q37" s="72"/>
      <c r="R37" s="70" t="s">
        <v>3178</v>
      </c>
      <c r="S37" s="71"/>
      <c r="T37" s="71"/>
      <c r="U37" s="72"/>
      <c r="V37" s="73" t="s">
        <v>5248</v>
      </c>
      <c r="W37" s="74" t="s">
        <v>5250</v>
      </c>
      <c r="X37" s="63"/>
      <c r="Y37" s="63"/>
      <c r="Z37" s="63"/>
    </row>
    <row r="38" spans="1:26" ht="43.15" hidden="1" customHeight="1">
      <c r="A38" s="63"/>
      <c r="B38" s="122" t="s">
        <v>267</v>
      </c>
      <c r="C38" s="70" t="s">
        <v>217</v>
      </c>
      <c r="D38" s="71" t="s">
        <v>263</v>
      </c>
      <c r="E38" s="72" t="s">
        <v>268</v>
      </c>
      <c r="F38" s="70" t="s">
        <v>246</v>
      </c>
      <c r="G38" s="126" t="s">
        <v>226</v>
      </c>
      <c r="H38" s="74" t="s">
        <v>227</v>
      </c>
      <c r="I38" s="145" t="s">
        <v>106</v>
      </c>
      <c r="J38" s="73" t="s">
        <v>2598</v>
      </c>
      <c r="K38" s="72"/>
      <c r="L38" s="127" t="s">
        <v>3854</v>
      </c>
      <c r="M38" s="128" t="s">
        <v>3178</v>
      </c>
      <c r="N38" s="70" t="s">
        <v>3854</v>
      </c>
      <c r="O38" s="71" t="s">
        <v>3854</v>
      </c>
      <c r="P38" s="71"/>
      <c r="Q38" s="72"/>
      <c r="R38" s="70" t="s">
        <v>3178</v>
      </c>
      <c r="S38" s="71"/>
      <c r="T38" s="71"/>
      <c r="U38" s="72"/>
      <c r="V38" s="73" t="s">
        <v>5248</v>
      </c>
      <c r="W38" s="74" t="s">
        <v>5250</v>
      </c>
      <c r="X38" s="63"/>
      <c r="Y38" s="63"/>
      <c r="Z38" s="63"/>
    </row>
    <row r="39" spans="1:26" ht="21.6" hidden="1" customHeight="1">
      <c r="A39" s="63"/>
      <c r="B39" s="122" t="s">
        <v>269</v>
      </c>
      <c r="C39" s="70" t="s">
        <v>217</v>
      </c>
      <c r="D39" s="71" t="s">
        <v>263</v>
      </c>
      <c r="E39" s="72" t="s">
        <v>270</v>
      </c>
      <c r="F39" s="70" t="s">
        <v>246</v>
      </c>
      <c r="G39" s="126" t="s">
        <v>271</v>
      </c>
      <c r="H39" s="74" t="s">
        <v>272</v>
      </c>
      <c r="I39" s="145" t="s">
        <v>106</v>
      </c>
      <c r="J39" s="73" t="s">
        <v>2598</v>
      </c>
      <c r="K39" s="72"/>
      <c r="L39" s="127" t="s">
        <v>3854</v>
      </c>
      <c r="M39" s="128" t="s">
        <v>3178</v>
      </c>
      <c r="N39" s="70" t="s">
        <v>3854</v>
      </c>
      <c r="O39" s="71" t="s">
        <v>3854</v>
      </c>
      <c r="P39" s="71"/>
      <c r="Q39" s="72"/>
      <c r="R39" s="70" t="s">
        <v>3178</v>
      </c>
      <c r="S39" s="71"/>
      <c r="T39" s="71"/>
      <c r="U39" s="72"/>
      <c r="V39" s="73" t="s">
        <v>5248</v>
      </c>
      <c r="W39" s="74" t="s">
        <v>5250</v>
      </c>
      <c r="X39" s="63"/>
      <c r="Y39" s="63"/>
      <c r="Z39" s="63"/>
    </row>
    <row r="40" spans="1:26" ht="21.6" hidden="1" customHeight="1">
      <c r="A40" s="63"/>
      <c r="B40" s="122" t="s">
        <v>273</v>
      </c>
      <c r="C40" s="70" t="s">
        <v>217</v>
      </c>
      <c r="D40" s="71" t="s">
        <v>263</v>
      </c>
      <c r="E40" s="72"/>
      <c r="F40" s="70" t="s">
        <v>246</v>
      </c>
      <c r="G40" s="126" t="s">
        <v>274</v>
      </c>
      <c r="H40" s="74" t="s">
        <v>272</v>
      </c>
      <c r="I40" s="145" t="s">
        <v>106</v>
      </c>
      <c r="J40" s="73" t="s">
        <v>2598</v>
      </c>
      <c r="K40" s="72"/>
      <c r="L40" s="127" t="s">
        <v>3854</v>
      </c>
      <c r="M40" s="128" t="s">
        <v>3178</v>
      </c>
      <c r="N40" s="70" t="s">
        <v>3854</v>
      </c>
      <c r="O40" s="71" t="s">
        <v>3854</v>
      </c>
      <c r="P40" s="71"/>
      <c r="Q40" s="72"/>
      <c r="R40" s="70" t="s">
        <v>3178</v>
      </c>
      <c r="S40" s="71"/>
      <c r="T40" s="71"/>
      <c r="U40" s="72"/>
      <c r="V40" s="73" t="s">
        <v>5248</v>
      </c>
      <c r="W40" s="74" t="s">
        <v>5250</v>
      </c>
      <c r="X40" s="63"/>
      <c r="Y40" s="63"/>
      <c r="Z40" s="63"/>
    </row>
    <row r="41" spans="1:26" ht="21.6" hidden="1" customHeight="1">
      <c r="A41" s="63"/>
      <c r="B41" s="122" t="s">
        <v>1913</v>
      </c>
      <c r="C41" s="70" t="s">
        <v>217</v>
      </c>
      <c r="D41" s="71" t="s">
        <v>263</v>
      </c>
      <c r="E41" s="72" t="s">
        <v>275</v>
      </c>
      <c r="F41" s="70" t="s">
        <v>246</v>
      </c>
      <c r="G41" s="126" t="s">
        <v>276</v>
      </c>
      <c r="H41" s="74" t="s">
        <v>203</v>
      </c>
      <c r="I41" s="145" t="s">
        <v>89</v>
      </c>
      <c r="J41" s="73" t="s">
        <v>2598</v>
      </c>
      <c r="K41" s="72"/>
      <c r="L41" s="127" t="s">
        <v>3854</v>
      </c>
      <c r="M41" s="128" t="s">
        <v>3178</v>
      </c>
      <c r="N41" s="70" t="s">
        <v>3854</v>
      </c>
      <c r="O41" s="71" t="s">
        <v>3854</v>
      </c>
      <c r="P41" s="71"/>
      <c r="Q41" s="72"/>
      <c r="R41" s="70" t="s">
        <v>3178</v>
      </c>
      <c r="S41" s="71"/>
      <c r="T41" s="71"/>
      <c r="U41" s="72"/>
      <c r="V41" s="73" t="s">
        <v>5248</v>
      </c>
      <c r="W41" s="74" t="s">
        <v>5250</v>
      </c>
      <c r="X41" s="63"/>
      <c r="Y41" s="63"/>
      <c r="Z41" s="63"/>
    </row>
    <row r="42" spans="1:26" ht="32.450000000000003" hidden="1" customHeight="1">
      <c r="A42" s="63"/>
      <c r="B42" s="122" t="s">
        <v>277</v>
      </c>
      <c r="C42" s="70" t="s">
        <v>217</v>
      </c>
      <c r="D42" s="71" t="s">
        <v>278</v>
      </c>
      <c r="E42" s="72" t="s">
        <v>229</v>
      </c>
      <c r="F42" s="70" t="s">
        <v>246</v>
      </c>
      <c r="G42" s="126" t="s">
        <v>279</v>
      </c>
      <c r="H42" s="74" t="s">
        <v>280</v>
      </c>
      <c r="I42" s="145" t="s">
        <v>106</v>
      </c>
      <c r="J42" s="73" t="s">
        <v>2598</v>
      </c>
      <c r="K42" s="72"/>
      <c r="L42" s="127" t="s">
        <v>3854</v>
      </c>
      <c r="M42" s="128" t="s">
        <v>3178</v>
      </c>
      <c r="N42" s="70" t="s">
        <v>3854</v>
      </c>
      <c r="O42" s="71" t="s">
        <v>3854</v>
      </c>
      <c r="P42" s="71"/>
      <c r="Q42" s="72"/>
      <c r="R42" s="70" t="s">
        <v>3178</v>
      </c>
      <c r="S42" s="71"/>
      <c r="T42" s="71"/>
      <c r="U42" s="72"/>
      <c r="V42" s="73" t="s">
        <v>5248</v>
      </c>
      <c r="W42" s="74" t="s">
        <v>5250</v>
      </c>
      <c r="X42" s="63"/>
      <c r="Y42" s="63"/>
      <c r="Z42" s="63"/>
    </row>
    <row r="43" spans="1:26" ht="43.15" hidden="1" customHeight="1">
      <c r="A43" s="63"/>
      <c r="B43" s="122" t="s">
        <v>281</v>
      </c>
      <c r="C43" s="70" t="s">
        <v>217</v>
      </c>
      <c r="D43" s="71" t="s">
        <v>278</v>
      </c>
      <c r="E43" s="72" t="s">
        <v>223</v>
      </c>
      <c r="F43" s="70" t="s">
        <v>246</v>
      </c>
      <c r="G43" s="126" t="s">
        <v>282</v>
      </c>
      <c r="H43" s="74" t="s">
        <v>283</v>
      </c>
      <c r="I43" s="145" t="s">
        <v>95</v>
      </c>
      <c r="J43" s="73" t="s">
        <v>2598</v>
      </c>
      <c r="K43" s="72"/>
      <c r="L43" s="127" t="s">
        <v>3854</v>
      </c>
      <c r="M43" s="128" t="s">
        <v>3178</v>
      </c>
      <c r="N43" s="70" t="s">
        <v>3854</v>
      </c>
      <c r="O43" s="71" t="s">
        <v>3854</v>
      </c>
      <c r="P43" s="71"/>
      <c r="Q43" s="72"/>
      <c r="R43" s="70" t="s">
        <v>3178</v>
      </c>
      <c r="S43" s="71"/>
      <c r="T43" s="71"/>
      <c r="U43" s="72"/>
      <c r="V43" s="73" t="s">
        <v>5248</v>
      </c>
      <c r="W43" s="74" t="s">
        <v>5250</v>
      </c>
      <c r="X43" s="63"/>
      <c r="Y43" s="63"/>
      <c r="Z43" s="63"/>
    </row>
    <row r="44" spans="1:26" ht="54" hidden="1" customHeight="1">
      <c r="A44" s="63"/>
      <c r="B44" s="122" t="s">
        <v>284</v>
      </c>
      <c r="C44" s="70" t="s">
        <v>217</v>
      </c>
      <c r="D44" s="71" t="s">
        <v>4373</v>
      </c>
      <c r="E44" s="72" t="s">
        <v>285</v>
      </c>
      <c r="F44" s="70" t="s">
        <v>246</v>
      </c>
      <c r="G44" s="126" t="s">
        <v>286</v>
      </c>
      <c r="H44" s="148" t="s">
        <v>4346</v>
      </c>
      <c r="I44" s="145" t="s">
        <v>106</v>
      </c>
      <c r="J44" s="73" t="s">
        <v>2598</v>
      </c>
      <c r="K44" s="72"/>
      <c r="L44" s="127" t="s">
        <v>3854</v>
      </c>
      <c r="M44" s="128" t="s">
        <v>3178</v>
      </c>
      <c r="N44" s="70" t="s">
        <v>3854</v>
      </c>
      <c r="O44" s="71" t="s">
        <v>3854</v>
      </c>
      <c r="P44" s="71"/>
      <c r="Q44" s="72"/>
      <c r="R44" s="70" t="s">
        <v>3178</v>
      </c>
      <c r="S44" s="71"/>
      <c r="T44" s="71"/>
      <c r="U44" s="72"/>
      <c r="V44" s="73" t="s">
        <v>5248</v>
      </c>
      <c r="W44" s="74" t="s">
        <v>5250</v>
      </c>
      <c r="X44" s="63"/>
      <c r="Y44" s="63"/>
      <c r="Z44" s="63"/>
    </row>
    <row r="45" spans="1:26" ht="54" hidden="1" customHeight="1">
      <c r="A45" s="63"/>
      <c r="B45" s="122" t="s">
        <v>287</v>
      </c>
      <c r="C45" s="70" t="s">
        <v>217</v>
      </c>
      <c r="D45" s="71" t="s">
        <v>4373</v>
      </c>
      <c r="E45" s="72"/>
      <c r="F45" s="70" t="s">
        <v>246</v>
      </c>
      <c r="G45" s="126" t="s">
        <v>288</v>
      </c>
      <c r="H45" s="74" t="s">
        <v>289</v>
      </c>
      <c r="I45" s="145" t="s">
        <v>89</v>
      </c>
      <c r="J45" s="73" t="s">
        <v>2598</v>
      </c>
      <c r="K45" s="72"/>
      <c r="L45" s="127" t="s">
        <v>3854</v>
      </c>
      <c r="M45" s="128" t="s">
        <v>3178</v>
      </c>
      <c r="N45" s="70" t="s">
        <v>3854</v>
      </c>
      <c r="O45" s="71" t="s">
        <v>3854</v>
      </c>
      <c r="P45" s="71"/>
      <c r="Q45" s="72"/>
      <c r="R45" s="70" t="s">
        <v>3178</v>
      </c>
      <c r="S45" s="71"/>
      <c r="T45" s="71"/>
      <c r="U45" s="72"/>
      <c r="V45" s="73" t="s">
        <v>5248</v>
      </c>
      <c r="W45" s="74" t="s">
        <v>5250</v>
      </c>
      <c r="X45" s="63"/>
      <c r="Y45" s="63"/>
      <c r="Z45" s="63"/>
    </row>
    <row r="46" spans="1:26" ht="64.900000000000006" hidden="1" customHeight="1">
      <c r="A46" s="63"/>
      <c r="B46" s="122" t="s">
        <v>290</v>
      </c>
      <c r="C46" s="70" t="s">
        <v>217</v>
      </c>
      <c r="D46" s="71" t="s">
        <v>4373</v>
      </c>
      <c r="E46" s="72"/>
      <c r="F46" s="70" t="s">
        <v>246</v>
      </c>
      <c r="G46" s="126" t="s">
        <v>291</v>
      </c>
      <c r="H46" s="74" t="s">
        <v>292</v>
      </c>
      <c r="I46" s="145" t="s">
        <v>106</v>
      </c>
      <c r="J46" s="73" t="s">
        <v>2598</v>
      </c>
      <c r="K46" s="72"/>
      <c r="L46" s="127" t="s">
        <v>3854</v>
      </c>
      <c r="M46" s="128" t="s">
        <v>3178</v>
      </c>
      <c r="N46" s="70" t="s">
        <v>3854</v>
      </c>
      <c r="O46" s="71" t="s">
        <v>3854</v>
      </c>
      <c r="P46" s="71"/>
      <c r="Q46" s="72"/>
      <c r="R46" s="70" t="s">
        <v>3178</v>
      </c>
      <c r="S46" s="71"/>
      <c r="T46" s="71"/>
      <c r="U46" s="72"/>
      <c r="V46" s="73" t="s">
        <v>5248</v>
      </c>
      <c r="W46" s="74" t="s">
        <v>5250</v>
      </c>
      <c r="X46" s="63"/>
      <c r="Y46" s="63"/>
      <c r="Z46" s="63"/>
    </row>
    <row r="47" spans="1:26" ht="54" hidden="1" customHeight="1">
      <c r="A47" s="63"/>
      <c r="B47" s="122" t="s">
        <v>293</v>
      </c>
      <c r="C47" s="70" t="s">
        <v>217</v>
      </c>
      <c r="D47" s="71" t="s">
        <v>4373</v>
      </c>
      <c r="E47" s="72"/>
      <c r="F47" s="70" t="s">
        <v>246</v>
      </c>
      <c r="G47" s="126" t="s">
        <v>294</v>
      </c>
      <c r="H47" s="74" t="s">
        <v>295</v>
      </c>
      <c r="I47" s="145" t="s">
        <v>89</v>
      </c>
      <c r="J47" s="73" t="s">
        <v>2598</v>
      </c>
      <c r="K47" s="72"/>
      <c r="L47" s="127" t="s">
        <v>3854</v>
      </c>
      <c r="M47" s="128" t="s">
        <v>3178</v>
      </c>
      <c r="N47" s="70" t="s">
        <v>3854</v>
      </c>
      <c r="O47" s="71" t="s">
        <v>3854</v>
      </c>
      <c r="P47" s="71"/>
      <c r="Q47" s="72"/>
      <c r="R47" s="70" t="s">
        <v>3178</v>
      </c>
      <c r="S47" s="71"/>
      <c r="T47" s="71"/>
      <c r="U47" s="72"/>
      <c r="V47" s="73" t="s">
        <v>5248</v>
      </c>
      <c r="W47" s="74" t="s">
        <v>5250</v>
      </c>
      <c r="X47" s="63"/>
      <c r="Y47" s="63"/>
      <c r="Z47" s="63"/>
    </row>
    <row r="48" spans="1:26" ht="64.900000000000006" hidden="1" customHeight="1">
      <c r="A48" s="63"/>
      <c r="B48" s="122" t="s">
        <v>296</v>
      </c>
      <c r="C48" s="70" t="s">
        <v>217</v>
      </c>
      <c r="D48" s="71" t="s">
        <v>4373</v>
      </c>
      <c r="E48" s="72"/>
      <c r="F48" s="70" t="s">
        <v>246</v>
      </c>
      <c r="G48" s="126" t="s">
        <v>297</v>
      </c>
      <c r="H48" s="328" t="s">
        <v>4381</v>
      </c>
      <c r="I48" s="145" t="s">
        <v>89</v>
      </c>
      <c r="J48" s="73" t="s">
        <v>2598</v>
      </c>
      <c r="K48" s="72"/>
      <c r="L48" s="127" t="s">
        <v>3854</v>
      </c>
      <c r="M48" s="128" t="s">
        <v>3178</v>
      </c>
      <c r="N48" s="70" t="s">
        <v>3854</v>
      </c>
      <c r="O48" s="71" t="s">
        <v>3854</v>
      </c>
      <c r="P48" s="71"/>
      <c r="Q48" s="72"/>
      <c r="R48" s="70" t="s">
        <v>3178</v>
      </c>
      <c r="S48" s="71"/>
      <c r="T48" s="71"/>
      <c r="U48" s="72"/>
      <c r="V48" s="73" t="s">
        <v>5248</v>
      </c>
      <c r="W48" s="74" t="s">
        <v>5250</v>
      </c>
      <c r="X48" s="63"/>
      <c r="Y48" s="63"/>
      <c r="Z48" s="63"/>
    </row>
    <row r="49" spans="1:26" ht="21.6" hidden="1" customHeight="1">
      <c r="A49" s="63"/>
      <c r="B49" s="122" t="s">
        <v>298</v>
      </c>
      <c r="C49" s="70" t="s">
        <v>217</v>
      </c>
      <c r="D49" s="71" t="s">
        <v>278</v>
      </c>
      <c r="E49" s="72" t="s">
        <v>229</v>
      </c>
      <c r="F49" s="70" t="s">
        <v>238</v>
      </c>
      <c r="G49" s="126" t="s">
        <v>230</v>
      </c>
      <c r="H49" s="74" t="s">
        <v>299</v>
      </c>
      <c r="I49" s="145" t="s">
        <v>89</v>
      </c>
      <c r="J49" s="73" t="s">
        <v>1910</v>
      </c>
      <c r="K49" s="72"/>
      <c r="L49" s="127" t="s">
        <v>3178</v>
      </c>
      <c r="M49" s="128" t="s">
        <v>3854</v>
      </c>
      <c r="N49" s="70" t="s">
        <v>3178</v>
      </c>
      <c r="O49" s="71" t="s">
        <v>3178</v>
      </c>
      <c r="P49" s="71"/>
      <c r="Q49" s="72"/>
      <c r="R49" s="70" t="s">
        <v>3854</v>
      </c>
      <c r="S49" s="71"/>
      <c r="T49" s="71"/>
      <c r="U49" s="72"/>
      <c r="V49" s="73" t="s">
        <v>5248</v>
      </c>
      <c r="W49" s="74" t="s">
        <v>5250</v>
      </c>
      <c r="X49" s="63"/>
      <c r="Y49" s="63"/>
      <c r="Z49" s="63"/>
    </row>
    <row r="50" spans="1:26" ht="32.450000000000003" hidden="1" customHeight="1">
      <c r="A50" s="63"/>
      <c r="B50" s="122" t="s">
        <v>300</v>
      </c>
      <c r="C50" s="70" t="s">
        <v>217</v>
      </c>
      <c r="D50" s="71" t="s">
        <v>278</v>
      </c>
      <c r="E50" s="72" t="s">
        <v>223</v>
      </c>
      <c r="F50" s="70" t="s">
        <v>238</v>
      </c>
      <c r="G50" s="126" t="s">
        <v>232</v>
      </c>
      <c r="H50" s="74" t="s">
        <v>233</v>
      </c>
      <c r="I50" s="145" t="s">
        <v>95</v>
      </c>
      <c r="J50" s="73" t="s">
        <v>1910</v>
      </c>
      <c r="K50" s="72"/>
      <c r="L50" s="127" t="s">
        <v>3178</v>
      </c>
      <c r="M50" s="128" t="s">
        <v>3854</v>
      </c>
      <c r="N50" s="70" t="s">
        <v>3178</v>
      </c>
      <c r="O50" s="71" t="s">
        <v>3178</v>
      </c>
      <c r="P50" s="71"/>
      <c r="Q50" s="72"/>
      <c r="R50" s="70" t="s">
        <v>3854</v>
      </c>
      <c r="S50" s="71"/>
      <c r="T50" s="71"/>
      <c r="U50" s="72"/>
      <c r="V50" s="73" t="s">
        <v>5248</v>
      </c>
      <c r="W50" s="74" t="s">
        <v>5250</v>
      </c>
      <c r="X50" s="63"/>
      <c r="Y50" s="63"/>
      <c r="Z50" s="63"/>
    </row>
    <row r="51" spans="1:26" ht="32.450000000000003" hidden="1" customHeight="1">
      <c r="A51" s="63"/>
      <c r="B51" s="122" t="s">
        <v>301</v>
      </c>
      <c r="C51" s="70" t="s">
        <v>217</v>
      </c>
      <c r="D51" s="71" t="s">
        <v>278</v>
      </c>
      <c r="E51" s="72" t="s">
        <v>268</v>
      </c>
      <c r="F51" s="70" t="s">
        <v>238</v>
      </c>
      <c r="G51" s="126" t="s">
        <v>226</v>
      </c>
      <c r="H51" s="74" t="s">
        <v>302</v>
      </c>
      <c r="I51" s="145" t="s">
        <v>106</v>
      </c>
      <c r="J51" s="73" t="s">
        <v>1910</v>
      </c>
      <c r="K51" s="72"/>
      <c r="L51" s="127" t="s">
        <v>3178</v>
      </c>
      <c r="M51" s="128" t="s">
        <v>3854</v>
      </c>
      <c r="N51" s="70" t="s">
        <v>3178</v>
      </c>
      <c r="O51" s="71" t="s">
        <v>3178</v>
      </c>
      <c r="P51" s="71"/>
      <c r="Q51" s="72"/>
      <c r="R51" s="70" t="s">
        <v>3854</v>
      </c>
      <c r="S51" s="71"/>
      <c r="T51" s="71"/>
      <c r="U51" s="72"/>
      <c r="V51" s="73" t="s">
        <v>5248</v>
      </c>
      <c r="W51" s="74" t="s">
        <v>5250</v>
      </c>
      <c r="X51" s="63"/>
      <c r="Y51" s="63"/>
      <c r="Z51" s="63"/>
    </row>
    <row r="52" spans="1:26" ht="21.6" hidden="1" customHeight="1">
      <c r="A52" s="63"/>
      <c r="B52" s="122" t="s">
        <v>3044</v>
      </c>
      <c r="C52" s="70" t="s">
        <v>217</v>
      </c>
      <c r="D52" s="71" t="s">
        <v>278</v>
      </c>
      <c r="E52" s="72" t="s">
        <v>303</v>
      </c>
      <c r="F52" s="70" t="s">
        <v>238</v>
      </c>
      <c r="G52" s="126" t="s">
        <v>304</v>
      </c>
      <c r="H52" s="74" t="s">
        <v>305</v>
      </c>
      <c r="I52" s="145" t="s">
        <v>106</v>
      </c>
      <c r="J52" s="73" t="s">
        <v>1910</v>
      </c>
      <c r="K52" s="130"/>
      <c r="L52" s="127" t="s">
        <v>3178</v>
      </c>
      <c r="M52" s="128" t="s">
        <v>3854</v>
      </c>
      <c r="N52" s="70" t="s">
        <v>3178</v>
      </c>
      <c r="O52" s="71" t="s">
        <v>3178</v>
      </c>
      <c r="P52" s="71"/>
      <c r="Q52" s="72"/>
      <c r="R52" s="70" t="s">
        <v>3854</v>
      </c>
      <c r="S52" s="71"/>
      <c r="T52" s="71"/>
      <c r="U52" s="72"/>
      <c r="V52" s="73" t="s">
        <v>5248</v>
      </c>
      <c r="W52" s="74" t="s">
        <v>5250</v>
      </c>
      <c r="X52" s="63"/>
      <c r="Y52" s="63"/>
      <c r="Z52" s="63"/>
    </row>
    <row r="53" spans="1:26" ht="43.15" hidden="1" customHeight="1">
      <c r="A53" s="63"/>
      <c r="B53" s="122" t="s">
        <v>306</v>
      </c>
      <c r="C53" s="70" t="s">
        <v>217</v>
      </c>
      <c r="D53" s="71" t="s">
        <v>278</v>
      </c>
      <c r="E53" s="72" t="s">
        <v>307</v>
      </c>
      <c r="F53" s="70" t="s">
        <v>238</v>
      </c>
      <c r="G53" s="126" t="s">
        <v>308</v>
      </c>
      <c r="H53" s="328" t="s">
        <v>4347</v>
      </c>
      <c r="I53" s="145" t="s">
        <v>106</v>
      </c>
      <c r="J53" s="73" t="s">
        <v>1910</v>
      </c>
      <c r="K53" s="72"/>
      <c r="L53" s="127" t="s">
        <v>3178</v>
      </c>
      <c r="M53" s="128" t="s">
        <v>3854</v>
      </c>
      <c r="N53" s="70" t="s">
        <v>3178</v>
      </c>
      <c r="O53" s="71" t="s">
        <v>3854</v>
      </c>
      <c r="P53" s="71"/>
      <c r="Q53" s="72"/>
      <c r="R53" s="70" t="s">
        <v>3854</v>
      </c>
      <c r="S53" s="71"/>
      <c r="T53" s="71"/>
      <c r="U53" s="72"/>
      <c r="V53" s="73" t="s">
        <v>5248</v>
      </c>
      <c r="W53" s="74" t="s">
        <v>5250</v>
      </c>
      <c r="X53" s="63"/>
      <c r="Y53" s="63"/>
      <c r="Z53" s="63"/>
    </row>
    <row r="54" spans="1:26" ht="32.450000000000003" hidden="1" customHeight="1">
      <c r="A54" s="63"/>
      <c r="B54" s="122" t="s">
        <v>309</v>
      </c>
      <c r="C54" s="70" t="s">
        <v>217</v>
      </c>
      <c r="D54" s="71" t="s">
        <v>278</v>
      </c>
      <c r="E54" s="72" t="s">
        <v>310</v>
      </c>
      <c r="F54" s="70" t="s">
        <v>238</v>
      </c>
      <c r="G54" s="126" t="s">
        <v>311</v>
      </c>
      <c r="H54" s="74" t="s">
        <v>312</v>
      </c>
      <c r="I54" s="145" t="s">
        <v>106</v>
      </c>
      <c r="J54" s="73" t="s">
        <v>1910</v>
      </c>
      <c r="K54" s="72"/>
      <c r="L54" s="127" t="s">
        <v>3178</v>
      </c>
      <c r="M54" s="128" t="s">
        <v>3854</v>
      </c>
      <c r="N54" s="70" t="s">
        <v>3178</v>
      </c>
      <c r="O54" s="71" t="s">
        <v>3178</v>
      </c>
      <c r="P54" s="71"/>
      <c r="Q54" s="72"/>
      <c r="R54" s="70" t="s">
        <v>3854</v>
      </c>
      <c r="S54" s="71"/>
      <c r="T54" s="71"/>
      <c r="U54" s="72"/>
      <c r="V54" s="73" t="s">
        <v>5248</v>
      </c>
      <c r="W54" s="74" t="s">
        <v>5250</v>
      </c>
      <c r="X54" s="63"/>
      <c r="Y54" s="63"/>
      <c r="Z54" s="63"/>
    </row>
    <row r="55" spans="1:26" ht="32.450000000000003" hidden="1" customHeight="1">
      <c r="A55" s="63"/>
      <c r="B55" s="122" t="s">
        <v>313</v>
      </c>
      <c r="C55" s="70" t="s">
        <v>217</v>
      </c>
      <c r="D55" s="71" t="s">
        <v>278</v>
      </c>
      <c r="E55" s="72" t="s">
        <v>314</v>
      </c>
      <c r="F55" s="70" t="s">
        <v>238</v>
      </c>
      <c r="G55" s="126" t="s">
        <v>315</v>
      </c>
      <c r="H55" s="74" t="s">
        <v>316</v>
      </c>
      <c r="I55" s="145" t="s">
        <v>106</v>
      </c>
      <c r="J55" s="73" t="s">
        <v>1910</v>
      </c>
      <c r="K55" s="72"/>
      <c r="L55" s="127" t="s">
        <v>3178</v>
      </c>
      <c r="M55" s="128" t="s">
        <v>3854</v>
      </c>
      <c r="N55" s="70" t="s">
        <v>3178</v>
      </c>
      <c r="O55" s="71" t="s">
        <v>3178</v>
      </c>
      <c r="P55" s="71"/>
      <c r="Q55" s="72"/>
      <c r="R55" s="70" t="s">
        <v>3854</v>
      </c>
      <c r="S55" s="71"/>
      <c r="T55" s="71"/>
      <c r="U55" s="72"/>
      <c r="V55" s="73" t="s">
        <v>5248</v>
      </c>
      <c r="W55" s="74" t="s">
        <v>5250</v>
      </c>
      <c r="X55" s="63"/>
      <c r="Y55" s="63"/>
      <c r="Z55" s="63"/>
    </row>
    <row r="56" spans="1:26" ht="43.15" hidden="1" customHeight="1">
      <c r="A56" s="63"/>
      <c r="B56" s="122" t="s">
        <v>317</v>
      </c>
      <c r="C56" s="70" t="s">
        <v>217</v>
      </c>
      <c r="D56" s="71" t="s">
        <v>278</v>
      </c>
      <c r="E56" s="72"/>
      <c r="F56" s="70" t="s">
        <v>238</v>
      </c>
      <c r="G56" s="126" t="s">
        <v>318</v>
      </c>
      <c r="H56" s="74" t="s">
        <v>319</v>
      </c>
      <c r="I56" s="145" t="s">
        <v>95</v>
      </c>
      <c r="J56" s="73" t="s">
        <v>1910</v>
      </c>
      <c r="K56" s="72"/>
      <c r="L56" s="127" t="s">
        <v>3178</v>
      </c>
      <c r="M56" s="128" t="s">
        <v>3854</v>
      </c>
      <c r="N56" s="70" t="s">
        <v>3178</v>
      </c>
      <c r="O56" s="71" t="s">
        <v>3178</v>
      </c>
      <c r="P56" s="71"/>
      <c r="Q56" s="72"/>
      <c r="R56" s="70" t="s">
        <v>3854</v>
      </c>
      <c r="S56" s="71"/>
      <c r="T56" s="71"/>
      <c r="U56" s="72"/>
      <c r="V56" s="73" t="s">
        <v>5248</v>
      </c>
      <c r="W56" s="74" t="s">
        <v>5250</v>
      </c>
      <c r="X56" s="63"/>
      <c r="Y56" s="63"/>
      <c r="Z56" s="63"/>
    </row>
    <row r="57" spans="1:26" ht="21.6" hidden="1" customHeight="1">
      <c r="A57" s="63"/>
      <c r="B57" s="122" t="s">
        <v>320</v>
      </c>
      <c r="C57" s="70" t="s">
        <v>217</v>
      </c>
      <c r="D57" s="71" t="s">
        <v>278</v>
      </c>
      <c r="E57" s="72" t="s">
        <v>321</v>
      </c>
      <c r="F57" s="70" t="s">
        <v>238</v>
      </c>
      <c r="G57" s="126" t="s">
        <v>322</v>
      </c>
      <c r="H57" s="74" t="s">
        <v>323</v>
      </c>
      <c r="I57" s="145" t="s">
        <v>106</v>
      </c>
      <c r="J57" s="73" t="s">
        <v>1910</v>
      </c>
      <c r="K57" s="72"/>
      <c r="L57" s="127" t="s">
        <v>3178</v>
      </c>
      <c r="M57" s="128" t="s">
        <v>3854</v>
      </c>
      <c r="N57" s="70" t="s">
        <v>3178</v>
      </c>
      <c r="O57" s="71" t="s">
        <v>3178</v>
      </c>
      <c r="P57" s="71"/>
      <c r="Q57" s="72"/>
      <c r="R57" s="70" t="s">
        <v>3854</v>
      </c>
      <c r="S57" s="71"/>
      <c r="T57" s="71"/>
      <c r="U57" s="72"/>
      <c r="V57" s="73" t="s">
        <v>5248</v>
      </c>
      <c r="W57" s="74" t="s">
        <v>5250</v>
      </c>
      <c r="X57" s="63"/>
      <c r="Y57" s="63"/>
      <c r="Z57" s="63"/>
    </row>
    <row r="58" spans="1:26" ht="21.6" hidden="1" customHeight="1">
      <c r="A58" s="63"/>
      <c r="B58" s="122" t="s">
        <v>324</v>
      </c>
      <c r="C58" s="70" t="s">
        <v>217</v>
      </c>
      <c r="D58" s="71" t="s">
        <v>278</v>
      </c>
      <c r="E58" s="72"/>
      <c r="F58" s="70" t="s">
        <v>238</v>
      </c>
      <c r="G58" s="133" t="s">
        <v>325</v>
      </c>
      <c r="H58" s="134" t="s">
        <v>326</v>
      </c>
      <c r="I58" s="145" t="s">
        <v>89</v>
      </c>
      <c r="J58" s="73" t="s">
        <v>1910</v>
      </c>
      <c r="K58" s="72"/>
      <c r="L58" s="127" t="s">
        <v>3178</v>
      </c>
      <c r="M58" s="128" t="s">
        <v>3854</v>
      </c>
      <c r="N58" s="70" t="s">
        <v>3178</v>
      </c>
      <c r="O58" s="71" t="s">
        <v>3178</v>
      </c>
      <c r="P58" s="71"/>
      <c r="Q58" s="72"/>
      <c r="R58" s="70" t="s">
        <v>3854</v>
      </c>
      <c r="S58" s="71"/>
      <c r="T58" s="71"/>
      <c r="U58" s="72"/>
      <c r="V58" s="73" t="s">
        <v>5248</v>
      </c>
      <c r="W58" s="74" t="s">
        <v>5250</v>
      </c>
      <c r="X58" s="63"/>
      <c r="Y58" s="63"/>
      <c r="Z58" s="63"/>
    </row>
    <row r="59" spans="1:26" ht="43.15" hidden="1" customHeight="1">
      <c r="A59" s="63"/>
      <c r="B59" s="122" t="s">
        <v>2395</v>
      </c>
      <c r="C59" s="70" t="s">
        <v>217</v>
      </c>
      <c r="D59" s="71" t="s">
        <v>4373</v>
      </c>
      <c r="E59" s="72" t="s">
        <v>327</v>
      </c>
      <c r="F59" s="70" t="s">
        <v>238</v>
      </c>
      <c r="G59" s="133" t="s">
        <v>328</v>
      </c>
      <c r="H59" s="134" t="s">
        <v>329</v>
      </c>
      <c r="I59" s="145" t="s">
        <v>106</v>
      </c>
      <c r="J59" s="73" t="s">
        <v>1910</v>
      </c>
      <c r="K59" s="72"/>
      <c r="L59" s="127" t="s">
        <v>3178</v>
      </c>
      <c r="M59" s="128" t="s">
        <v>3854</v>
      </c>
      <c r="N59" s="70" t="s">
        <v>3178</v>
      </c>
      <c r="O59" s="71" t="s">
        <v>3178</v>
      </c>
      <c r="P59" s="71"/>
      <c r="Q59" s="72"/>
      <c r="R59" s="70" t="s">
        <v>3854</v>
      </c>
      <c r="S59" s="71"/>
      <c r="T59" s="71"/>
      <c r="U59" s="72"/>
      <c r="V59" s="73" t="s">
        <v>5248</v>
      </c>
      <c r="W59" s="74" t="s">
        <v>5250</v>
      </c>
      <c r="X59" s="63"/>
      <c r="Y59" s="63"/>
      <c r="Z59" s="63"/>
    </row>
    <row r="60" spans="1:26" ht="64.900000000000006" hidden="1" customHeight="1">
      <c r="A60" s="63"/>
      <c r="B60" s="122" t="s">
        <v>330</v>
      </c>
      <c r="C60" s="70" t="s">
        <v>217</v>
      </c>
      <c r="D60" s="71" t="s">
        <v>4373</v>
      </c>
      <c r="E60" s="72"/>
      <c r="F60" s="70" t="s">
        <v>238</v>
      </c>
      <c r="G60" s="126" t="s">
        <v>331</v>
      </c>
      <c r="H60" s="134" t="s">
        <v>332</v>
      </c>
      <c r="I60" s="145" t="s">
        <v>95</v>
      </c>
      <c r="J60" s="73" t="s">
        <v>1910</v>
      </c>
      <c r="K60" s="72"/>
      <c r="L60" s="127" t="s">
        <v>3178</v>
      </c>
      <c r="M60" s="128" t="s">
        <v>3854</v>
      </c>
      <c r="N60" s="70" t="s">
        <v>3178</v>
      </c>
      <c r="O60" s="71" t="s">
        <v>3178</v>
      </c>
      <c r="P60" s="71"/>
      <c r="Q60" s="72"/>
      <c r="R60" s="70" t="s">
        <v>3854</v>
      </c>
      <c r="S60" s="71"/>
      <c r="T60" s="71"/>
      <c r="U60" s="72"/>
      <c r="V60" s="73" t="s">
        <v>5248</v>
      </c>
      <c r="W60" s="74" t="s">
        <v>5250</v>
      </c>
      <c r="X60" s="63"/>
      <c r="Y60" s="63"/>
      <c r="Z60" s="63"/>
    </row>
    <row r="61" spans="1:26" ht="32.450000000000003" hidden="1" customHeight="1">
      <c r="A61" s="63"/>
      <c r="B61" s="122" t="s">
        <v>333</v>
      </c>
      <c r="C61" s="70" t="s">
        <v>217</v>
      </c>
      <c r="D61" s="71" t="s">
        <v>4373</v>
      </c>
      <c r="E61" s="72" t="s">
        <v>334</v>
      </c>
      <c r="F61" s="70" t="s">
        <v>238</v>
      </c>
      <c r="G61" s="126" t="s">
        <v>335</v>
      </c>
      <c r="H61" s="134" t="s">
        <v>336</v>
      </c>
      <c r="I61" s="145" t="s">
        <v>89</v>
      </c>
      <c r="J61" s="73" t="s">
        <v>1910</v>
      </c>
      <c r="K61" s="72"/>
      <c r="L61" s="127" t="s">
        <v>3178</v>
      </c>
      <c r="M61" s="128" t="s">
        <v>3854</v>
      </c>
      <c r="N61" s="70" t="s">
        <v>3178</v>
      </c>
      <c r="O61" s="71" t="s">
        <v>3178</v>
      </c>
      <c r="P61" s="71"/>
      <c r="Q61" s="72"/>
      <c r="R61" s="70" t="s">
        <v>3854</v>
      </c>
      <c r="S61" s="71"/>
      <c r="T61" s="71"/>
      <c r="U61" s="72"/>
      <c r="V61" s="73" t="s">
        <v>5248</v>
      </c>
      <c r="W61" s="74" t="s">
        <v>5250</v>
      </c>
      <c r="X61" s="63"/>
      <c r="Y61" s="63"/>
      <c r="Z61" s="63"/>
    </row>
    <row r="62" spans="1:26" ht="32.450000000000003" hidden="1" customHeight="1">
      <c r="A62" s="63"/>
      <c r="B62" s="122" t="s">
        <v>337</v>
      </c>
      <c r="C62" s="70" t="s">
        <v>217</v>
      </c>
      <c r="D62" s="71" t="s">
        <v>338</v>
      </c>
      <c r="E62" s="72" t="s">
        <v>223</v>
      </c>
      <c r="F62" s="70" t="s">
        <v>238</v>
      </c>
      <c r="G62" s="126" t="s">
        <v>339</v>
      </c>
      <c r="H62" s="134" t="s">
        <v>259</v>
      </c>
      <c r="I62" s="145" t="s">
        <v>95</v>
      </c>
      <c r="J62" s="73" t="s">
        <v>1910</v>
      </c>
      <c r="K62" s="72"/>
      <c r="L62" s="127" t="s">
        <v>3178</v>
      </c>
      <c r="M62" s="128" t="s">
        <v>3854</v>
      </c>
      <c r="N62" s="70" t="s">
        <v>3178</v>
      </c>
      <c r="O62" s="71" t="s">
        <v>3178</v>
      </c>
      <c r="P62" s="71"/>
      <c r="Q62" s="72"/>
      <c r="R62" s="70" t="s">
        <v>3854</v>
      </c>
      <c r="S62" s="71"/>
      <c r="T62" s="71"/>
      <c r="U62" s="72"/>
      <c r="V62" s="73" t="s">
        <v>5248</v>
      </c>
      <c r="W62" s="74" t="s">
        <v>5250</v>
      </c>
      <c r="X62" s="63"/>
      <c r="Y62" s="63"/>
      <c r="Z62" s="63"/>
    </row>
    <row r="63" spans="1:26" ht="21.6" hidden="1" customHeight="1">
      <c r="A63" s="63"/>
      <c r="B63" s="122" t="s">
        <v>340</v>
      </c>
      <c r="C63" s="70" t="s">
        <v>217</v>
      </c>
      <c r="D63" s="71" t="s">
        <v>338</v>
      </c>
      <c r="E63" s="72" t="s">
        <v>341</v>
      </c>
      <c r="F63" s="70" t="s">
        <v>238</v>
      </c>
      <c r="G63" s="133" t="s">
        <v>325</v>
      </c>
      <c r="H63" s="134" t="s">
        <v>342</v>
      </c>
      <c r="I63" s="145" t="s">
        <v>106</v>
      </c>
      <c r="J63" s="73" t="s">
        <v>1910</v>
      </c>
      <c r="K63" s="72"/>
      <c r="L63" s="127" t="s">
        <v>3178</v>
      </c>
      <c r="M63" s="128" t="s">
        <v>3854</v>
      </c>
      <c r="N63" s="70" t="s">
        <v>3178</v>
      </c>
      <c r="O63" s="71" t="s">
        <v>3178</v>
      </c>
      <c r="P63" s="71"/>
      <c r="Q63" s="72"/>
      <c r="R63" s="70" t="s">
        <v>3854</v>
      </c>
      <c r="S63" s="71"/>
      <c r="T63" s="71"/>
      <c r="U63" s="72"/>
      <c r="V63" s="73" t="s">
        <v>5248</v>
      </c>
      <c r="W63" s="74" t="s">
        <v>5250</v>
      </c>
      <c r="X63" s="63"/>
      <c r="Y63" s="63"/>
      <c r="Z63" s="63"/>
    </row>
    <row r="64" spans="1:26" ht="32.450000000000003" hidden="1" customHeight="1">
      <c r="A64" s="63"/>
      <c r="B64" s="122" t="s">
        <v>343</v>
      </c>
      <c r="C64" s="70" t="s">
        <v>217</v>
      </c>
      <c r="D64" s="71" t="s">
        <v>338</v>
      </c>
      <c r="E64" s="72" t="s">
        <v>344</v>
      </c>
      <c r="F64" s="70" t="s">
        <v>238</v>
      </c>
      <c r="G64" s="133" t="s">
        <v>345</v>
      </c>
      <c r="H64" s="134" t="s">
        <v>346</v>
      </c>
      <c r="I64" s="145" t="s">
        <v>106</v>
      </c>
      <c r="J64" s="73" t="s">
        <v>1910</v>
      </c>
      <c r="K64" s="72"/>
      <c r="L64" s="127" t="s">
        <v>3178</v>
      </c>
      <c r="M64" s="128" t="s">
        <v>3854</v>
      </c>
      <c r="N64" s="70" t="s">
        <v>3178</v>
      </c>
      <c r="O64" s="71" t="s">
        <v>3178</v>
      </c>
      <c r="P64" s="71"/>
      <c r="Q64" s="72"/>
      <c r="R64" s="70" t="s">
        <v>3854</v>
      </c>
      <c r="S64" s="71"/>
      <c r="T64" s="71"/>
      <c r="U64" s="72"/>
      <c r="V64" s="73" t="s">
        <v>5248</v>
      </c>
      <c r="W64" s="74" t="s">
        <v>5250</v>
      </c>
      <c r="X64" s="63"/>
      <c r="Y64" s="63"/>
      <c r="Z64" s="63"/>
    </row>
    <row r="65" spans="1:26" ht="54" hidden="1" customHeight="1">
      <c r="A65" s="63"/>
      <c r="B65" s="122" t="s">
        <v>2396</v>
      </c>
      <c r="C65" s="70" t="s">
        <v>217</v>
      </c>
      <c r="D65" s="71" t="s">
        <v>338</v>
      </c>
      <c r="E65" s="72"/>
      <c r="F65" s="70" t="s">
        <v>238</v>
      </c>
      <c r="G65" s="133" t="s">
        <v>347</v>
      </c>
      <c r="H65" s="327" t="s">
        <v>4348</v>
      </c>
      <c r="I65" s="145" t="s">
        <v>89</v>
      </c>
      <c r="J65" s="73" t="s">
        <v>1910</v>
      </c>
      <c r="K65" s="72"/>
      <c r="L65" s="127" t="s">
        <v>3178</v>
      </c>
      <c r="M65" s="128" t="s">
        <v>3854</v>
      </c>
      <c r="N65" s="70" t="s">
        <v>3178</v>
      </c>
      <c r="O65" s="71" t="s">
        <v>3178</v>
      </c>
      <c r="P65" s="71"/>
      <c r="Q65" s="72"/>
      <c r="R65" s="70" t="s">
        <v>3854</v>
      </c>
      <c r="S65" s="71"/>
      <c r="T65" s="71"/>
      <c r="U65" s="72"/>
      <c r="V65" s="73" t="s">
        <v>5248</v>
      </c>
      <c r="W65" s="74" t="s">
        <v>5250</v>
      </c>
      <c r="X65" s="63"/>
      <c r="Y65" s="63"/>
      <c r="Z65" s="63"/>
    </row>
    <row r="66" spans="1:26" ht="43.15" hidden="1" customHeight="1">
      <c r="A66" s="63"/>
      <c r="B66" s="122" t="s">
        <v>349</v>
      </c>
      <c r="C66" s="70" t="s">
        <v>217</v>
      </c>
      <c r="D66" s="71" t="s">
        <v>338</v>
      </c>
      <c r="E66" s="72" t="s">
        <v>350</v>
      </c>
      <c r="F66" s="70" t="s">
        <v>238</v>
      </c>
      <c r="G66" s="133" t="s">
        <v>351</v>
      </c>
      <c r="H66" s="134" t="s">
        <v>352</v>
      </c>
      <c r="I66" s="145" t="s">
        <v>106</v>
      </c>
      <c r="J66" s="73" t="s">
        <v>1910</v>
      </c>
      <c r="K66" s="72"/>
      <c r="L66" s="127" t="s">
        <v>3178</v>
      </c>
      <c r="M66" s="128" t="s">
        <v>3854</v>
      </c>
      <c r="N66" s="70" t="s">
        <v>3178</v>
      </c>
      <c r="O66" s="71" t="s">
        <v>3178</v>
      </c>
      <c r="P66" s="71"/>
      <c r="Q66" s="72"/>
      <c r="R66" s="70" t="s">
        <v>3854</v>
      </c>
      <c r="S66" s="71"/>
      <c r="T66" s="71"/>
      <c r="U66" s="72"/>
      <c r="V66" s="73" t="s">
        <v>5248</v>
      </c>
      <c r="W66" s="74" t="s">
        <v>5250</v>
      </c>
      <c r="X66" s="63"/>
      <c r="Y66" s="63"/>
      <c r="Z66" s="63"/>
    </row>
    <row r="67" spans="1:26" ht="32.450000000000003" hidden="1" customHeight="1">
      <c r="A67" s="63"/>
      <c r="B67" s="122" t="s">
        <v>353</v>
      </c>
      <c r="C67" s="70" t="s">
        <v>217</v>
      </c>
      <c r="D67" s="71" t="s">
        <v>338</v>
      </c>
      <c r="E67" s="72" t="s">
        <v>303</v>
      </c>
      <c r="F67" s="70" t="s">
        <v>238</v>
      </c>
      <c r="G67" s="133" t="s">
        <v>354</v>
      </c>
      <c r="H67" s="134" t="s">
        <v>355</v>
      </c>
      <c r="I67" s="145" t="s">
        <v>95</v>
      </c>
      <c r="J67" s="73" t="s">
        <v>1910</v>
      </c>
      <c r="K67" s="72"/>
      <c r="L67" s="127" t="s">
        <v>3178</v>
      </c>
      <c r="M67" s="128" t="s">
        <v>3854</v>
      </c>
      <c r="N67" s="70" t="s">
        <v>3178</v>
      </c>
      <c r="O67" s="71" t="s">
        <v>3178</v>
      </c>
      <c r="P67" s="71"/>
      <c r="Q67" s="72"/>
      <c r="R67" s="70" t="s">
        <v>3854</v>
      </c>
      <c r="S67" s="71"/>
      <c r="T67" s="71"/>
      <c r="U67" s="72"/>
      <c r="V67" s="73" t="s">
        <v>5248</v>
      </c>
      <c r="W67" s="74" t="s">
        <v>5250</v>
      </c>
      <c r="X67" s="63"/>
      <c r="Y67" s="63"/>
      <c r="Z67" s="63"/>
    </row>
    <row r="68" spans="1:26" ht="43.15" hidden="1" customHeight="1">
      <c r="A68" s="63"/>
      <c r="B68" s="122" t="s">
        <v>356</v>
      </c>
      <c r="C68" s="70" t="s">
        <v>217</v>
      </c>
      <c r="D68" s="71" t="s">
        <v>338</v>
      </c>
      <c r="E68" s="72" t="s">
        <v>310</v>
      </c>
      <c r="F68" s="70" t="s">
        <v>238</v>
      </c>
      <c r="G68" s="133" t="s">
        <v>357</v>
      </c>
      <c r="H68" s="134" t="s">
        <v>358</v>
      </c>
      <c r="I68" s="145" t="s">
        <v>106</v>
      </c>
      <c r="J68" s="73" t="s">
        <v>5194</v>
      </c>
      <c r="K68" s="72"/>
      <c r="L68" s="127" t="s">
        <v>3178</v>
      </c>
      <c r="M68" s="128" t="s">
        <v>3854</v>
      </c>
      <c r="N68" s="70" t="s">
        <v>3178</v>
      </c>
      <c r="O68" s="71" t="s">
        <v>3178</v>
      </c>
      <c r="P68" s="71"/>
      <c r="Q68" s="72"/>
      <c r="R68" s="70" t="s">
        <v>3854</v>
      </c>
      <c r="S68" s="71"/>
      <c r="T68" s="71"/>
      <c r="U68" s="72"/>
      <c r="V68" s="73" t="s">
        <v>5248</v>
      </c>
      <c r="W68" s="74" t="s">
        <v>5250</v>
      </c>
      <c r="X68" s="63"/>
      <c r="Y68" s="63"/>
      <c r="Z68" s="63"/>
    </row>
    <row r="69" spans="1:26" ht="43.15" hidden="1" customHeight="1">
      <c r="A69" s="63"/>
      <c r="B69" s="122" t="s">
        <v>359</v>
      </c>
      <c r="C69" s="70" t="s">
        <v>217</v>
      </c>
      <c r="D69" s="71" t="s">
        <v>338</v>
      </c>
      <c r="E69" s="72"/>
      <c r="F69" s="70" t="s">
        <v>238</v>
      </c>
      <c r="G69" s="133" t="s">
        <v>360</v>
      </c>
      <c r="H69" s="134" t="s">
        <v>361</v>
      </c>
      <c r="I69" s="145" t="s">
        <v>95</v>
      </c>
      <c r="J69" s="73" t="s">
        <v>5194</v>
      </c>
      <c r="K69" s="72"/>
      <c r="L69" s="127" t="s">
        <v>3178</v>
      </c>
      <c r="M69" s="128" t="s">
        <v>3854</v>
      </c>
      <c r="N69" s="70" t="s">
        <v>3178</v>
      </c>
      <c r="O69" s="71" t="s">
        <v>3178</v>
      </c>
      <c r="P69" s="71"/>
      <c r="Q69" s="72"/>
      <c r="R69" s="70" t="s">
        <v>3854</v>
      </c>
      <c r="S69" s="71"/>
      <c r="T69" s="71"/>
      <c r="U69" s="72"/>
      <c r="V69" s="73" t="s">
        <v>5248</v>
      </c>
      <c r="W69" s="74" t="s">
        <v>5250</v>
      </c>
      <c r="X69" s="63"/>
      <c r="Y69" s="63"/>
      <c r="Z69" s="63"/>
    </row>
    <row r="70" spans="1:26" ht="32.450000000000003" hidden="1" customHeight="1">
      <c r="A70" s="63"/>
      <c r="B70" s="122" t="s">
        <v>362</v>
      </c>
      <c r="C70" s="70" t="s">
        <v>217</v>
      </c>
      <c r="D70" s="71" t="s">
        <v>338</v>
      </c>
      <c r="E70" s="72" t="s">
        <v>363</v>
      </c>
      <c r="F70" s="70" t="s">
        <v>238</v>
      </c>
      <c r="G70" s="133" t="s">
        <v>364</v>
      </c>
      <c r="H70" s="134" t="s">
        <v>365</v>
      </c>
      <c r="I70" s="145" t="s">
        <v>89</v>
      </c>
      <c r="J70" s="73" t="s">
        <v>1910</v>
      </c>
      <c r="K70" s="72"/>
      <c r="L70" s="127" t="s">
        <v>3178</v>
      </c>
      <c r="M70" s="128" t="s">
        <v>3854</v>
      </c>
      <c r="N70" s="70" t="s">
        <v>3178</v>
      </c>
      <c r="O70" s="71" t="s">
        <v>3178</v>
      </c>
      <c r="P70" s="71"/>
      <c r="Q70" s="72"/>
      <c r="R70" s="70" t="s">
        <v>3854</v>
      </c>
      <c r="S70" s="71"/>
      <c r="T70" s="71"/>
      <c r="U70" s="72"/>
      <c r="V70" s="73" t="s">
        <v>5248</v>
      </c>
      <c r="W70" s="74" t="s">
        <v>5250</v>
      </c>
      <c r="X70" s="63"/>
      <c r="Y70" s="63"/>
      <c r="Z70" s="63"/>
    </row>
    <row r="71" spans="1:26" ht="32.450000000000003" hidden="1" customHeight="1">
      <c r="A71" s="63"/>
      <c r="B71" s="122" t="s">
        <v>366</v>
      </c>
      <c r="C71" s="70" t="s">
        <v>217</v>
      </c>
      <c r="D71" s="71" t="s">
        <v>338</v>
      </c>
      <c r="E71" s="72"/>
      <c r="F71" s="70" t="s">
        <v>238</v>
      </c>
      <c r="G71" s="133" t="s">
        <v>367</v>
      </c>
      <c r="H71" s="134" t="s">
        <v>368</v>
      </c>
      <c r="I71" s="145" t="s">
        <v>95</v>
      </c>
      <c r="J71" s="73" t="s">
        <v>1910</v>
      </c>
      <c r="K71" s="72"/>
      <c r="L71" s="127" t="s">
        <v>3178</v>
      </c>
      <c r="M71" s="128" t="s">
        <v>3854</v>
      </c>
      <c r="N71" s="70" t="s">
        <v>3178</v>
      </c>
      <c r="O71" s="71" t="s">
        <v>3178</v>
      </c>
      <c r="P71" s="71"/>
      <c r="Q71" s="72"/>
      <c r="R71" s="70" t="s">
        <v>3854</v>
      </c>
      <c r="S71" s="71"/>
      <c r="T71" s="71"/>
      <c r="U71" s="72"/>
      <c r="V71" s="73" t="s">
        <v>5248</v>
      </c>
      <c r="W71" s="74" t="s">
        <v>5250</v>
      </c>
      <c r="X71" s="63"/>
      <c r="Y71" s="63"/>
      <c r="Z71" s="63"/>
    </row>
    <row r="72" spans="1:26" ht="32.450000000000003" hidden="1" customHeight="1">
      <c r="A72" s="63"/>
      <c r="B72" s="122" t="s">
        <v>369</v>
      </c>
      <c r="C72" s="70" t="s">
        <v>217</v>
      </c>
      <c r="D72" s="71" t="s">
        <v>338</v>
      </c>
      <c r="E72" s="72"/>
      <c r="F72" s="70" t="s">
        <v>238</v>
      </c>
      <c r="G72" s="133" t="s">
        <v>370</v>
      </c>
      <c r="H72" s="134" t="s">
        <v>371</v>
      </c>
      <c r="I72" s="145" t="s">
        <v>95</v>
      </c>
      <c r="J72" s="73" t="s">
        <v>1910</v>
      </c>
      <c r="K72" s="72"/>
      <c r="L72" s="127" t="s">
        <v>3178</v>
      </c>
      <c r="M72" s="128" t="s">
        <v>3854</v>
      </c>
      <c r="N72" s="70" t="s">
        <v>3178</v>
      </c>
      <c r="O72" s="71" t="s">
        <v>3178</v>
      </c>
      <c r="P72" s="71"/>
      <c r="Q72" s="72"/>
      <c r="R72" s="70" t="s">
        <v>3854</v>
      </c>
      <c r="S72" s="71"/>
      <c r="T72" s="71"/>
      <c r="U72" s="72"/>
      <c r="V72" s="73" t="s">
        <v>5248</v>
      </c>
      <c r="W72" s="74" t="s">
        <v>5250</v>
      </c>
      <c r="X72" s="63"/>
      <c r="Y72" s="63"/>
      <c r="Z72" s="63"/>
    </row>
    <row r="73" spans="1:26" ht="43.15" hidden="1" customHeight="1">
      <c r="A73" s="63"/>
      <c r="B73" s="122" t="s">
        <v>372</v>
      </c>
      <c r="C73" s="70" t="s">
        <v>217</v>
      </c>
      <c r="D73" s="71" t="s">
        <v>338</v>
      </c>
      <c r="E73" s="72"/>
      <c r="F73" s="70" t="s">
        <v>238</v>
      </c>
      <c r="G73" s="133" t="s">
        <v>373</v>
      </c>
      <c r="H73" s="134" t="s">
        <v>374</v>
      </c>
      <c r="I73" s="145" t="s">
        <v>95</v>
      </c>
      <c r="J73" s="73" t="s">
        <v>1910</v>
      </c>
      <c r="K73" s="72"/>
      <c r="L73" s="127" t="s">
        <v>3178</v>
      </c>
      <c r="M73" s="128" t="s">
        <v>3854</v>
      </c>
      <c r="N73" s="70" t="s">
        <v>3178</v>
      </c>
      <c r="O73" s="71" t="s">
        <v>3178</v>
      </c>
      <c r="P73" s="71"/>
      <c r="Q73" s="72"/>
      <c r="R73" s="70" t="s">
        <v>3854</v>
      </c>
      <c r="S73" s="71"/>
      <c r="T73" s="71"/>
      <c r="U73" s="72"/>
      <c r="V73" s="73" t="s">
        <v>5248</v>
      </c>
      <c r="W73" s="74" t="s">
        <v>5250</v>
      </c>
      <c r="X73" s="63"/>
      <c r="Y73" s="63"/>
      <c r="Z73" s="63"/>
    </row>
    <row r="74" spans="1:26" ht="54" hidden="1" customHeight="1">
      <c r="A74" s="63"/>
      <c r="B74" s="122" t="s">
        <v>2397</v>
      </c>
      <c r="C74" s="70" t="s">
        <v>217</v>
      </c>
      <c r="D74" s="71" t="s">
        <v>375</v>
      </c>
      <c r="E74" s="72" t="s">
        <v>376</v>
      </c>
      <c r="F74" s="70" t="s">
        <v>238</v>
      </c>
      <c r="G74" s="133" t="s">
        <v>377</v>
      </c>
      <c r="H74" s="134" t="s">
        <v>378</v>
      </c>
      <c r="I74" s="145" t="s">
        <v>106</v>
      </c>
      <c r="J74" s="73" t="s">
        <v>1910</v>
      </c>
      <c r="K74" s="72"/>
      <c r="L74" s="127" t="s">
        <v>3178</v>
      </c>
      <c r="M74" s="128" t="s">
        <v>3854</v>
      </c>
      <c r="N74" s="70" t="s">
        <v>3178</v>
      </c>
      <c r="O74" s="71" t="s">
        <v>3178</v>
      </c>
      <c r="P74" s="71"/>
      <c r="Q74" s="72"/>
      <c r="R74" s="70" t="s">
        <v>3854</v>
      </c>
      <c r="S74" s="71"/>
      <c r="T74" s="71"/>
      <c r="U74" s="72"/>
      <c r="V74" s="73" t="s">
        <v>5248</v>
      </c>
      <c r="W74" s="74" t="s">
        <v>5250</v>
      </c>
      <c r="X74" s="63"/>
      <c r="Y74" s="63"/>
      <c r="Z74" s="63"/>
    </row>
    <row r="75" spans="1:26" ht="54" hidden="1" customHeight="1">
      <c r="A75" s="63"/>
      <c r="B75" s="122" t="s">
        <v>379</v>
      </c>
      <c r="C75" s="70" t="s">
        <v>217</v>
      </c>
      <c r="D75" s="71" t="s">
        <v>375</v>
      </c>
      <c r="E75" s="72"/>
      <c r="F75" s="70" t="s">
        <v>238</v>
      </c>
      <c r="G75" s="133" t="s">
        <v>380</v>
      </c>
      <c r="H75" s="134" t="s">
        <v>2390</v>
      </c>
      <c r="I75" s="145" t="s">
        <v>95</v>
      </c>
      <c r="J75" s="73" t="s">
        <v>1910</v>
      </c>
      <c r="K75" s="72"/>
      <c r="L75" s="127" t="s">
        <v>3178</v>
      </c>
      <c r="M75" s="128" t="s">
        <v>3854</v>
      </c>
      <c r="N75" s="70" t="s">
        <v>3178</v>
      </c>
      <c r="O75" s="71" t="s">
        <v>3178</v>
      </c>
      <c r="P75" s="71"/>
      <c r="Q75" s="72"/>
      <c r="R75" s="70" t="s">
        <v>3854</v>
      </c>
      <c r="S75" s="71"/>
      <c r="T75" s="71"/>
      <c r="U75" s="72"/>
      <c r="V75" s="73" t="s">
        <v>5248</v>
      </c>
      <c r="W75" s="74" t="s">
        <v>5250</v>
      </c>
      <c r="X75" s="63"/>
      <c r="Y75" s="63"/>
      <c r="Z75" s="63"/>
    </row>
    <row r="76" spans="1:26" ht="43.15" hidden="1" customHeight="1">
      <c r="A76" s="63"/>
      <c r="B76" s="122" t="s">
        <v>381</v>
      </c>
      <c r="C76" s="70" t="s">
        <v>217</v>
      </c>
      <c r="D76" s="71" t="s">
        <v>382</v>
      </c>
      <c r="E76" s="72"/>
      <c r="F76" s="70" t="s">
        <v>238</v>
      </c>
      <c r="G76" s="133" t="s">
        <v>383</v>
      </c>
      <c r="H76" s="74" t="s">
        <v>384</v>
      </c>
      <c r="I76" s="145" t="s">
        <v>89</v>
      </c>
      <c r="J76" s="73" t="s">
        <v>1910</v>
      </c>
      <c r="K76" s="72"/>
      <c r="L76" s="127" t="s">
        <v>3178</v>
      </c>
      <c r="M76" s="128" t="s">
        <v>3854</v>
      </c>
      <c r="N76" s="70" t="s">
        <v>3178</v>
      </c>
      <c r="O76" s="71" t="s">
        <v>3178</v>
      </c>
      <c r="P76" s="71"/>
      <c r="Q76" s="72"/>
      <c r="R76" s="70" t="s">
        <v>3854</v>
      </c>
      <c r="S76" s="71"/>
      <c r="T76" s="71"/>
      <c r="U76" s="72"/>
      <c r="V76" s="73" t="s">
        <v>5248</v>
      </c>
      <c r="W76" s="74" t="s">
        <v>5250</v>
      </c>
      <c r="X76" s="63"/>
      <c r="Y76" s="63"/>
      <c r="Z76" s="63"/>
    </row>
    <row r="77" spans="1:26" ht="54" hidden="1" customHeight="1">
      <c r="A77" s="63"/>
      <c r="B77" s="122" t="s">
        <v>385</v>
      </c>
      <c r="C77" s="70" t="s">
        <v>217</v>
      </c>
      <c r="D77" s="71" t="s">
        <v>382</v>
      </c>
      <c r="E77" s="72"/>
      <c r="F77" s="70" t="s">
        <v>238</v>
      </c>
      <c r="G77" s="126" t="s">
        <v>386</v>
      </c>
      <c r="H77" s="328" t="s">
        <v>4381</v>
      </c>
      <c r="I77" s="145" t="s">
        <v>89</v>
      </c>
      <c r="J77" s="73" t="s">
        <v>1910</v>
      </c>
      <c r="K77" s="72"/>
      <c r="L77" s="127" t="s">
        <v>3178</v>
      </c>
      <c r="M77" s="128" t="s">
        <v>3854</v>
      </c>
      <c r="N77" s="70" t="s">
        <v>3178</v>
      </c>
      <c r="O77" s="71" t="s">
        <v>3178</v>
      </c>
      <c r="P77" s="71"/>
      <c r="Q77" s="72"/>
      <c r="R77" s="70" t="s">
        <v>3854</v>
      </c>
      <c r="S77" s="71"/>
      <c r="T77" s="71"/>
      <c r="U77" s="72"/>
      <c r="V77" s="73" t="s">
        <v>5248</v>
      </c>
      <c r="W77" s="74" t="s">
        <v>5250</v>
      </c>
      <c r="X77" s="63"/>
      <c r="Y77" s="63"/>
      <c r="Z77" s="63"/>
    </row>
    <row r="78" spans="1:26" ht="32.450000000000003" hidden="1" customHeight="1">
      <c r="A78" s="63"/>
      <c r="B78" s="122" t="s">
        <v>387</v>
      </c>
      <c r="C78" s="70" t="s">
        <v>388</v>
      </c>
      <c r="D78" s="71" t="s">
        <v>218</v>
      </c>
      <c r="E78" s="72" t="s">
        <v>229</v>
      </c>
      <c r="F78" s="70"/>
      <c r="G78" s="126" t="s">
        <v>389</v>
      </c>
      <c r="H78" s="74" t="s">
        <v>390</v>
      </c>
      <c r="I78" s="145" t="s">
        <v>89</v>
      </c>
      <c r="J78" s="73"/>
      <c r="K78" s="72"/>
      <c r="L78" s="127" t="s">
        <v>3178</v>
      </c>
      <c r="M78" s="128" t="s">
        <v>3178</v>
      </c>
      <c r="N78" s="70" t="s">
        <v>3178</v>
      </c>
      <c r="O78" s="71" t="s">
        <v>3178</v>
      </c>
      <c r="P78" s="71"/>
      <c r="Q78" s="72"/>
      <c r="R78" s="70" t="s">
        <v>3178</v>
      </c>
      <c r="S78" s="71"/>
      <c r="T78" s="71"/>
      <c r="U78" s="72"/>
      <c r="V78" s="73" t="s">
        <v>5248</v>
      </c>
      <c r="W78" s="74" t="s">
        <v>5250</v>
      </c>
      <c r="X78" s="63"/>
      <c r="Y78" s="63"/>
      <c r="Z78" s="63"/>
    </row>
    <row r="79" spans="1:26" ht="21.6" hidden="1" customHeight="1">
      <c r="A79" s="63"/>
      <c r="B79" s="122" t="s">
        <v>391</v>
      </c>
      <c r="C79" s="70" t="s">
        <v>388</v>
      </c>
      <c r="D79" s="71" t="s">
        <v>218</v>
      </c>
      <c r="E79" s="72" t="s">
        <v>223</v>
      </c>
      <c r="F79" s="70"/>
      <c r="G79" s="126" t="s">
        <v>392</v>
      </c>
      <c r="H79" s="74" t="s">
        <v>203</v>
      </c>
      <c r="I79" s="145" t="s">
        <v>95</v>
      </c>
      <c r="J79" s="73"/>
      <c r="K79" s="72"/>
      <c r="L79" s="127" t="s">
        <v>3178</v>
      </c>
      <c r="M79" s="128" t="s">
        <v>3178</v>
      </c>
      <c r="N79" s="70" t="s">
        <v>3178</v>
      </c>
      <c r="O79" s="71" t="s">
        <v>3178</v>
      </c>
      <c r="P79" s="71"/>
      <c r="Q79" s="72"/>
      <c r="R79" s="70" t="s">
        <v>3178</v>
      </c>
      <c r="S79" s="71"/>
      <c r="T79" s="71"/>
      <c r="U79" s="72"/>
      <c r="V79" s="73" t="s">
        <v>5248</v>
      </c>
      <c r="W79" s="74" t="s">
        <v>5199</v>
      </c>
      <c r="X79" s="63"/>
      <c r="Y79" s="63"/>
      <c r="Z79" s="63"/>
    </row>
    <row r="80" spans="1:26" ht="75.599999999999994" hidden="1" customHeight="1">
      <c r="A80" s="63"/>
      <c r="B80" s="122" t="s">
        <v>393</v>
      </c>
      <c r="C80" s="70" t="s">
        <v>388</v>
      </c>
      <c r="D80" s="71" t="s">
        <v>218</v>
      </c>
      <c r="E80" s="72" t="s">
        <v>225</v>
      </c>
      <c r="F80" s="70"/>
      <c r="G80" s="126" t="s">
        <v>394</v>
      </c>
      <c r="H80" s="74" t="s">
        <v>4360</v>
      </c>
      <c r="I80" s="145" t="s">
        <v>106</v>
      </c>
      <c r="J80" s="73"/>
      <c r="K80" s="72"/>
      <c r="L80" s="127" t="s">
        <v>3178</v>
      </c>
      <c r="M80" s="128" t="s">
        <v>3178</v>
      </c>
      <c r="N80" s="70" t="s">
        <v>3178</v>
      </c>
      <c r="O80" s="71" t="s">
        <v>3178</v>
      </c>
      <c r="P80" s="71"/>
      <c r="Q80" s="72"/>
      <c r="R80" s="70" t="s">
        <v>3178</v>
      </c>
      <c r="S80" s="71"/>
      <c r="T80" s="71"/>
      <c r="U80" s="72"/>
      <c r="V80" s="73" t="s">
        <v>5248</v>
      </c>
      <c r="W80" s="74" t="s">
        <v>5199</v>
      </c>
      <c r="X80" s="63"/>
      <c r="Y80" s="63"/>
      <c r="Z80" s="63"/>
    </row>
    <row r="81" spans="1:26" ht="101.25" hidden="1">
      <c r="A81" s="63"/>
      <c r="B81" s="122" t="s">
        <v>395</v>
      </c>
      <c r="C81" s="70" t="s">
        <v>388</v>
      </c>
      <c r="D81" s="71" t="s">
        <v>228</v>
      </c>
      <c r="E81" s="72" t="s">
        <v>229</v>
      </c>
      <c r="F81" s="70"/>
      <c r="G81" s="126" t="s">
        <v>396</v>
      </c>
      <c r="H81" s="74" t="s">
        <v>4361</v>
      </c>
      <c r="I81" s="145" t="s">
        <v>89</v>
      </c>
      <c r="J81" s="73"/>
      <c r="K81" s="72"/>
      <c r="L81" s="127" t="s">
        <v>3178</v>
      </c>
      <c r="M81" s="128" t="s">
        <v>3178</v>
      </c>
      <c r="N81" s="70" t="s">
        <v>3178</v>
      </c>
      <c r="O81" s="71" t="s">
        <v>3178</v>
      </c>
      <c r="P81" s="71"/>
      <c r="Q81" s="72"/>
      <c r="R81" s="70" t="s">
        <v>3178</v>
      </c>
      <c r="S81" s="71"/>
      <c r="T81" s="71"/>
      <c r="U81" s="72"/>
      <c r="V81" s="73" t="s">
        <v>5248</v>
      </c>
      <c r="W81" s="74" t="s">
        <v>5199</v>
      </c>
      <c r="X81" s="63"/>
      <c r="Y81" s="63"/>
      <c r="Z81" s="63"/>
    </row>
    <row r="82" spans="1:26" ht="32.450000000000003" hidden="1" customHeight="1">
      <c r="A82" s="63"/>
      <c r="B82" s="122" t="s">
        <v>397</v>
      </c>
      <c r="C82" s="70" t="s">
        <v>388</v>
      </c>
      <c r="D82" s="71" t="s">
        <v>228</v>
      </c>
      <c r="E82" s="72" t="s">
        <v>223</v>
      </c>
      <c r="F82" s="70"/>
      <c r="G82" s="126" t="s">
        <v>398</v>
      </c>
      <c r="H82" s="74" t="s">
        <v>233</v>
      </c>
      <c r="I82" s="145" t="s">
        <v>95</v>
      </c>
      <c r="J82" s="73"/>
      <c r="K82" s="72"/>
      <c r="L82" s="127" t="s">
        <v>3178</v>
      </c>
      <c r="M82" s="128" t="s">
        <v>3178</v>
      </c>
      <c r="N82" s="70" t="s">
        <v>3178</v>
      </c>
      <c r="O82" s="71" t="s">
        <v>3178</v>
      </c>
      <c r="P82" s="71"/>
      <c r="Q82" s="72"/>
      <c r="R82" s="70" t="s">
        <v>3178</v>
      </c>
      <c r="S82" s="71"/>
      <c r="T82" s="71"/>
      <c r="U82" s="72"/>
      <c r="V82" s="73" t="s">
        <v>5248</v>
      </c>
      <c r="W82" s="74" t="s">
        <v>5199</v>
      </c>
      <c r="X82" s="63"/>
      <c r="Y82" s="63"/>
      <c r="Z82" s="63"/>
    </row>
    <row r="83" spans="1:26" ht="43.15" hidden="1" customHeight="1">
      <c r="A83" s="63"/>
      <c r="B83" s="122" t="s">
        <v>399</v>
      </c>
      <c r="C83" s="70" t="s">
        <v>388</v>
      </c>
      <c r="D83" s="71" t="s">
        <v>228</v>
      </c>
      <c r="E83" s="72" t="s">
        <v>235</v>
      </c>
      <c r="F83" s="70"/>
      <c r="G83" s="126" t="s">
        <v>400</v>
      </c>
      <c r="H83" s="328" t="s">
        <v>4350</v>
      </c>
      <c r="I83" s="145" t="s">
        <v>106</v>
      </c>
      <c r="J83" s="73" t="s">
        <v>1910</v>
      </c>
      <c r="K83" s="72"/>
      <c r="L83" s="127" t="s">
        <v>3178</v>
      </c>
      <c r="M83" s="128" t="s">
        <v>3854</v>
      </c>
      <c r="N83" s="70" t="s">
        <v>3178</v>
      </c>
      <c r="O83" s="71" t="s">
        <v>3178</v>
      </c>
      <c r="P83" s="71"/>
      <c r="Q83" s="72"/>
      <c r="R83" s="70" t="s">
        <v>3854</v>
      </c>
      <c r="S83" s="71"/>
      <c r="T83" s="71"/>
      <c r="U83" s="72"/>
      <c r="V83" s="73" t="s">
        <v>5248</v>
      </c>
      <c r="W83" s="74" t="s">
        <v>5199</v>
      </c>
      <c r="X83" s="63"/>
      <c r="Y83" s="63"/>
      <c r="Z83" s="63"/>
    </row>
    <row r="84" spans="1:26" ht="43.15" hidden="1" customHeight="1">
      <c r="A84" s="63"/>
      <c r="B84" s="122" t="s">
        <v>401</v>
      </c>
      <c r="C84" s="70" t="s">
        <v>388</v>
      </c>
      <c r="D84" s="71" t="s">
        <v>228</v>
      </c>
      <c r="E84" s="72"/>
      <c r="F84" s="70" t="s">
        <v>238</v>
      </c>
      <c r="G84" s="149" t="s">
        <v>402</v>
      </c>
      <c r="H84" s="258" t="s">
        <v>4339</v>
      </c>
      <c r="I84" s="145" t="s">
        <v>106</v>
      </c>
      <c r="J84" s="73" t="s">
        <v>1910</v>
      </c>
      <c r="K84" s="72"/>
      <c r="L84" s="127" t="s">
        <v>3178</v>
      </c>
      <c r="M84" s="128" t="s">
        <v>3854</v>
      </c>
      <c r="N84" s="70" t="s">
        <v>3178</v>
      </c>
      <c r="O84" s="71" t="s">
        <v>3178</v>
      </c>
      <c r="P84" s="71"/>
      <c r="Q84" s="72"/>
      <c r="R84" s="70" t="s">
        <v>3854</v>
      </c>
      <c r="S84" s="71"/>
      <c r="T84" s="71"/>
      <c r="U84" s="72"/>
      <c r="V84" s="73" t="s">
        <v>5248</v>
      </c>
      <c r="W84" s="74" t="s">
        <v>5199</v>
      </c>
      <c r="X84" s="63"/>
      <c r="Y84" s="63"/>
      <c r="Z84" s="63"/>
    </row>
    <row r="85" spans="1:26" ht="78.75" hidden="1">
      <c r="A85" s="63"/>
      <c r="B85" s="122" t="s">
        <v>403</v>
      </c>
      <c r="C85" s="70" t="s">
        <v>388</v>
      </c>
      <c r="D85" s="71" t="s">
        <v>228</v>
      </c>
      <c r="E85" s="72"/>
      <c r="F85" s="70"/>
      <c r="G85" s="149" t="s">
        <v>404</v>
      </c>
      <c r="H85" s="258" t="s">
        <v>4351</v>
      </c>
      <c r="I85" s="145" t="s">
        <v>106</v>
      </c>
      <c r="J85" s="73"/>
      <c r="K85" s="72"/>
      <c r="L85" s="127" t="s">
        <v>3178</v>
      </c>
      <c r="M85" s="128" t="s">
        <v>3178</v>
      </c>
      <c r="N85" s="70" t="s">
        <v>3178</v>
      </c>
      <c r="O85" s="71" t="s">
        <v>3178</v>
      </c>
      <c r="P85" s="71"/>
      <c r="Q85" s="72"/>
      <c r="R85" s="70" t="s">
        <v>3178</v>
      </c>
      <c r="S85" s="71"/>
      <c r="T85" s="71"/>
      <c r="U85" s="72"/>
      <c r="V85" s="73" t="s">
        <v>5248</v>
      </c>
      <c r="W85" s="74" t="s">
        <v>5199</v>
      </c>
      <c r="X85" s="63"/>
      <c r="Y85" s="63"/>
      <c r="Z85" s="63"/>
    </row>
    <row r="86" spans="1:26" ht="54" hidden="1" customHeight="1">
      <c r="A86" s="63"/>
      <c r="B86" s="122" t="s">
        <v>405</v>
      </c>
      <c r="C86" s="70" t="s">
        <v>388</v>
      </c>
      <c r="D86" s="71" t="s">
        <v>228</v>
      </c>
      <c r="E86" s="72" t="s">
        <v>250</v>
      </c>
      <c r="F86" s="70"/>
      <c r="G86" s="126" t="s">
        <v>400</v>
      </c>
      <c r="H86" s="328" t="s">
        <v>4352</v>
      </c>
      <c r="I86" s="145" t="s">
        <v>89</v>
      </c>
      <c r="J86" s="73"/>
      <c r="K86" s="72"/>
      <c r="L86" s="127" t="s">
        <v>3178</v>
      </c>
      <c r="M86" s="128" t="s">
        <v>3178</v>
      </c>
      <c r="N86" s="70" t="s">
        <v>3178</v>
      </c>
      <c r="O86" s="71" t="s">
        <v>3178</v>
      </c>
      <c r="P86" s="71"/>
      <c r="Q86" s="72"/>
      <c r="R86" s="70" t="s">
        <v>3178</v>
      </c>
      <c r="S86" s="71"/>
      <c r="T86" s="71"/>
      <c r="U86" s="72"/>
      <c r="V86" s="73" t="s">
        <v>5248</v>
      </c>
      <c r="W86" s="74" t="s">
        <v>5199</v>
      </c>
      <c r="X86" s="63"/>
      <c r="Y86" s="63"/>
      <c r="Z86" s="63"/>
    </row>
    <row r="87" spans="1:26" ht="75.599999999999994" hidden="1" customHeight="1">
      <c r="A87" s="63"/>
      <c r="B87" s="122" t="s">
        <v>406</v>
      </c>
      <c r="C87" s="70" t="s">
        <v>388</v>
      </c>
      <c r="D87" s="71" t="s">
        <v>228</v>
      </c>
      <c r="E87" s="72"/>
      <c r="F87" s="70"/>
      <c r="G87" s="126" t="s">
        <v>407</v>
      </c>
      <c r="H87" s="328" t="s">
        <v>4354</v>
      </c>
      <c r="I87" s="145" t="s">
        <v>106</v>
      </c>
      <c r="J87" s="73"/>
      <c r="K87" s="72"/>
      <c r="L87" s="127" t="s">
        <v>3178</v>
      </c>
      <c r="M87" s="128" t="s">
        <v>3178</v>
      </c>
      <c r="N87" s="70" t="s">
        <v>3178</v>
      </c>
      <c r="O87" s="71" t="s">
        <v>3178</v>
      </c>
      <c r="P87" s="71"/>
      <c r="Q87" s="72"/>
      <c r="R87" s="70" t="s">
        <v>3178</v>
      </c>
      <c r="S87" s="71"/>
      <c r="T87" s="71"/>
      <c r="U87" s="72"/>
      <c r="V87" s="73" t="s">
        <v>5248</v>
      </c>
      <c r="W87" s="74" t="s">
        <v>5199</v>
      </c>
      <c r="X87" s="63"/>
      <c r="Y87" s="63"/>
      <c r="Z87" s="63"/>
    </row>
    <row r="88" spans="1:26" ht="64.900000000000006" hidden="1" customHeight="1">
      <c r="A88" s="63"/>
      <c r="B88" s="122" t="s">
        <v>408</v>
      </c>
      <c r="C88" s="70" t="s">
        <v>388</v>
      </c>
      <c r="D88" s="71" t="s">
        <v>228</v>
      </c>
      <c r="E88" s="72" t="s">
        <v>255</v>
      </c>
      <c r="F88" s="70"/>
      <c r="G88" s="126" t="s">
        <v>400</v>
      </c>
      <c r="H88" s="328" t="s">
        <v>4355</v>
      </c>
      <c r="I88" s="145" t="s">
        <v>89</v>
      </c>
      <c r="J88" s="73"/>
      <c r="K88" s="72"/>
      <c r="L88" s="127" t="s">
        <v>3178</v>
      </c>
      <c r="M88" s="128" t="s">
        <v>3178</v>
      </c>
      <c r="N88" s="70" t="s">
        <v>3178</v>
      </c>
      <c r="O88" s="71" t="s">
        <v>3178</v>
      </c>
      <c r="P88" s="71"/>
      <c r="Q88" s="72"/>
      <c r="R88" s="70" t="s">
        <v>3178</v>
      </c>
      <c r="S88" s="71"/>
      <c r="T88" s="71"/>
      <c r="U88" s="72"/>
      <c r="V88" s="73" t="s">
        <v>5248</v>
      </c>
      <c r="W88" s="74" t="s">
        <v>5199</v>
      </c>
      <c r="X88" s="63"/>
      <c r="Y88" s="63"/>
      <c r="Z88" s="63"/>
    </row>
    <row r="89" spans="1:26" ht="54" hidden="1" customHeight="1">
      <c r="A89" s="63"/>
      <c r="B89" s="122" t="s">
        <v>409</v>
      </c>
      <c r="C89" s="70" t="s">
        <v>388</v>
      </c>
      <c r="D89" s="71" t="s">
        <v>228</v>
      </c>
      <c r="E89" s="72"/>
      <c r="F89" s="70" t="s">
        <v>238</v>
      </c>
      <c r="G89" s="126" t="s">
        <v>410</v>
      </c>
      <c r="H89" s="328" t="s">
        <v>4356</v>
      </c>
      <c r="I89" s="145" t="s">
        <v>106</v>
      </c>
      <c r="J89" s="73" t="s">
        <v>1910</v>
      </c>
      <c r="K89" s="72"/>
      <c r="L89" s="127" t="s">
        <v>3178</v>
      </c>
      <c r="M89" s="128" t="s">
        <v>3854</v>
      </c>
      <c r="N89" s="70" t="s">
        <v>3178</v>
      </c>
      <c r="O89" s="71" t="s">
        <v>3178</v>
      </c>
      <c r="P89" s="71"/>
      <c r="Q89" s="72"/>
      <c r="R89" s="70" t="s">
        <v>3854</v>
      </c>
      <c r="S89" s="71"/>
      <c r="T89" s="71"/>
      <c r="U89" s="72"/>
      <c r="V89" s="73" t="s">
        <v>5248</v>
      </c>
      <c r="W89" s="74" t="s">
        <v>5199</v>
      </c>
      <c r="X89" s="63"/>
      <c r="Y89" s="63"/>
      <c r="Z89" s="63"/>
    </row>
    <row r="90" spans="1:26" ht="21.6" hidden="1" customHeight="1">
      <c r="A90" s="63"/>
      <c r="B90" s="122" t="s">
        <v>411</v>
      </c>
      <c r="C90" s="70" t="s">
        <v>388</v>
      </c>
      <c r="D90" s="71" t="s">
        <v>228</v>
      </c>
      <c r="E90" s="72" t="s">
        <v>260</v>
      </c>
      <c r="F90" s="70"/>
      <c r="G90" s="126" t="s">
        <v>396</v>
      </c>
      <c r="H90" s="74" t="s">
        <v>261</v>
      </c>
      <c r="I90" s="145" t="s">
        <v>89</v>
      </c>
      <c r="J90" s="73"/>
      <c r="K90" s="72"/>
      <c r="L90" s="127" t="s">
        <v>3178</v>
      </c>
      <c r="M90" s="128" t="s">
        <v>3178</v>
      </c>
      <c r="N90" s="70" t="s">
        <v>3178</v>
      </c>
      <c r="O90" s="71" t="s">
        <v>3178</v>
      </c>
      <c r="P90" s="71"/>
      <c r="Q90" s="72"/>
      <c r="R90" s="70" t="s">
        <v>3178</v>
      </c>
      <c r="S90" s="71"/>
      <c r="T90" s="71"/>
      <c r="U90" s="72"/>
      <c r="V90" s="73" t="s">
        <v>5248</v>
      </c>
      <c r="W90" s="74" t="s">
        <v>5199</v>
      </c>
      <c r="X90" s="63"/>
      <c r="Y90" s="63"/>
      <c r="Z90" s="63"/>
    </row>
    <row r="91" spans="1:26" ht="32.450000000000003" hidden="1" customHeight="1">
      <c r="A91" s="63"/>
      <c r="B91" s="122" t="s">
        <v>412</v>
      </c>
      <c r="C91" s="70" t="s">
        <v>388</v>
      </c>
      <c r="D91" s="71" t="s">
        <v>278</v>
      </c>
      <c r="E91" s="72" t="s">
        <v>413</v>
      </c>
      <c r="F91" s="70" t="s">
        <v>238</v>
      </c>
      <c r="G91" s="126" t="s">
        <v>414</v>
      </c>
      <c r="H91" s="74" t="s">
        <v>415</v>
      </c>
      <c r="I91" s="145" t="s">
        <v>106</v>
      </c>
      <c r="J91" s="73" t="s">
        <v>1910</v>
      </c>
      <c r="K91" s="72"/>
      <c r="L91" s="127" t="s">
        <v>3178</v>
      </c>
      <c r="M91" s="128" t="s">
        <v>3854</v>
      </c>
      <c r="N91" s="70" t="s">
        <v>3178</v>
      </c>
      <c r="O91" s="71" t="s">
        <v>3178</v>
      </c>
      <c r="P91" s="71"/>
      <c r="Q91" s="72"/>
      <c r="R91" s="70" t="s">
        <v>3854</v>
      </c>
      <c r="S91" s="71"/>
      <c r="T91" s="71"/>
      <c r="U91" s="72"/>
      <c r="V91" s="73" t="s">
        <v>5248</v>
      </c>
      <c r="W91" s="74" t="s">
        <v>5199</v>
      </c>
      <c r="X91" s="63"/>
      <c r="Y91" s="63"/>
      <c r="Z91" s="63"/>
    </row>
    <row r="92" spans="1:26" ht="32.450000000000003" hidden="1" customHeight="1">
      <c r="A92" s="63"/>
      <c r="B92" s="122" t="s">
        <v>416</v>
      </c>
      <c r="C92" s="70" t="s">
        <v>388</v>
      </c>
      <c r="D92" s="71" t="s">
        <v>278</v>
      </c>
      <c r="E92" s="72" t="s">
        <v>1928</v>
      </c>
      <c r="F92" s="70" t="s">
        <v>4362</v>
      </c>
      <c r="G92" s="126" t="s">
        <v>1929</v>
      </c>
      <c r="H92" s="74" t="s">
        <v>1930</v>
      </c>
      <c r="I92" s="145" t="s">
        <v>89</v>
      </c>
      <c r="J92" s="73" t="s">
        <v>4363</v>
      </c>
      <c r="K92" s="72"/>
      <c r="L92" s="127" t="s">
        <v>3854</v>
      </c>
      <c r="M92" s="128" t="s">
        <v>3178</v>
      </c>
      <c r="N92" s="70" t="s">
        <v>3854</v>
      </c>
      <c r="O92" s="71" t="s">
        <v>3854</v>
      </c>
      <c r="P92" s="71"/>
      <c r="Q92" s="72"/>
      <c r="R92" s="70" t="s">
        <v>3178</v>
      </c>
      <c r="S92" s="71"/>
      <c r="T92" s="71"/>
      <c r="U92" s="72"/>
      <c r="V92" s="73" t="s">
        <v>5248</v>
      </c>
      <c r="W92" s="74" t="s">
        <v>5199</v>
      </c>
      <c r="X92" s="63"/>
      <c r="Y92" s="63"/>
      <c r="Z92" s="63"/>
    </row>
    <row r="93" spans="1:26" ht="43.15" hidden="1" customHeight="1">
      <c r="A93" s="63"/>
      <c r="B93" s="122" t="s">
        <v>419</v>
      </c>
      <c r="C93" s="70" t="s">
        <v>388</v>
      </c>
      <c r="D93" s="71" t="s">
        <v>278</v>
      </c>
      <c r="E93" s="72"/>
      <c r="F93" s="70" t="s">
        <v>4362</v>
      </c>
      <c r="G93" s="126" t="s">
        <v>1931</v>
      </c>
      <c r="H93" s="74" t="s">
        <v>1932</v>
      </c>
      <c r="I93" s="145" t="s">
        <v>106</v>
      </c>
      <c r="J93" s="73" t="s">
        <v>4363</v>
      </c>
      <c r="K93" s="72"/>
      <c r="L93" s="127" t="s">
        <v>3854</v>
      </c>
      <c r="M93" s="128" t="s">
        <v>3178</v>
      </c>
      <c r="N93" s="70" t="s">
        <v>3854</v>
      </c>
      <c r="O93" s="71" t="s">
        <v>3854</v>
      </c>
      <c r="P93" s="71"/>
      <c r="Q93" s="72"/>
      <c r="R93" s="70" t="s">
        <v>3178</v>
      </c>
      <c r="S93" s="71"/>
      <c r="T93" s="71"/>
      <c r="U93" s="72"/>
      <c r="V93" s="73" t="s">
        <v>5248</v>
      </c>
      <c r="W93" s="74" t="s">
        <v>5199</v>
      </c>
      <c r="X93" s="63"/>
      <c r="Y93" s="63"/>
      <c r="Z93" s="63"/>
    </row>
    <row r="94" spans="1:26" ht="54" hidden="1" customHeight="1">
      <c r="A94" s="63"/>
      <c r="B94" s="122" t="s">
        <v>422</v>
      </c>
      <c r="C94" s="70" t="s">
        <v>388</v>
      </c>
      <c r="D94" s="71" t="s">
        <v>278</v>
      </c>
      <c r="E94" s="72"/>
      <c r="F94" s="70" t="s">
        <v>4362</v>
      </c>
      <c r="G94" s="126" t="s">
        <v>1933</v>
      </c>
      <c r="H94" s="74" t="s">
        <v>1934</v>
      </c>
      <c r="I94" s="145" t="s">
        <v>106</v>
      </c>
      <c r="J94" s="73" t="s">
        <v>4363</v>
      </c>
      <c r="K94" s="72"/>
      <c r="L94" s="127" t="s">
        <v>3854</v>
      </c>
      <c r="M94" s="128" t="s">
        <v>3178</v>
      </c>
      <c r="N94" s="70" t="s">
        <v>3854</v>
      </c>
      <c r="O94" s="71" t="s">
        <v>3854</v>
      </c>
      <c r="P94" s="71"/>
      <c r="Q94" s="72"/>
      <c r="R94" s="70" t="s">
        <v>3178</v>
      </c>
      <c r="S94" s="71"/>
      <c r="T94" s="71"/>
      <c r="U94" s="72"/>
      <c r="V94" s="73" t="s">
        <v>5248</v>
      </c>
      <c r="W94" s="74" t="s">
        <v>5199</v>
      </c>
      <c r="X94" s="63"/>
      <c r="Y94" s="63"/>
      <c r="Z94" s="63"/>
    </row>
    <row r="95" spans="1:26" ht="64.900000000000006" hidden="1" customHeight="1">
      <c r="A95" s="63"/>
      <c r="B95" s="122" t="s">
        <v>425</v>
      </c>
      <c r="C95" s="70" t="s">
        <v>388</v>
      </c>
      <c r="D95" s="71" t="s">
        <v>278</v>
      </c>
      <c r="E95" s="72"/>
      <c r="F95" s="70" t="s">
        <v>4362</v>
      </c>
      <c r="G95" s="126" t="s">
        <v>1935</v>
      </c>
      <c r="H95" s="74" t="s">
        <v>1936</v>
      </c>
      <c r="I95" s="145" t="s">
        <v>106</v>
      </c>
      <c r="J95" s="73" t="s">
        <v>4363</v>
      </c>
      <c r="K95" s="72"/>
      <c r="L95" s="127" t="s">
        <v>3854</v>
      </c>
      <c r="M95" s="128" t="s">
        <v>3178</v>
      </c>
      <c r="N95" s="70" t="s">
        <v>3854</v>
      </c>
      <c r="O95" s="71" t="s">
        <v>3854</v>
      </c>
      <c r="P95" s="71"/>
      <c r="Q95" s="72"/>
      <c r="R95" s="70" t="s">
        <v>3178</v>
      </c>
      <c r="S95" s="71"/>
      <c r="T95" s="71"/>
      <c r="U95" s="72"/>
      <c r="V95" s="73" t="s">
        <v>5248</v>
      </c>
      <c r="W95" s="74" t="s">
        <v>5199</v>
      </c>
      <c r="X95" s="63"/>
      <c r="Y95" s="63"/>
      <c r="Z95" s="63"/>
    </row>
    <row r="96" spans="1:26" ht="32.450000000000003" hidden="1" customHeight="1">
      <c r="A96" s="63"/>
      <c r="B96" s="122" t="s">
        <v>426</v>
      </c>
      <c r="C96" s="70" t="s">
        <v>388</v>
      </c>
      <c r="D96" s="71" t="s">
        <v>278</v>
      </c>
      <c r="E96" s="72" t="s">
        <v>1937</v>
      </c>
      <c r="F96" s="70" t="s">
        <v>246</v>
      </c>
      <c r="G96" s="126" t="s">
        <v>417</v>
      </c>
      <c r="H96" s="74" t="s">
        <v>418</v>
      </c>
      <c r="I96" s="145" t="s">
        <v>106</v>
      </c>
      <c r="J96" s="73" t="s">
        <v>2598</v>
      </c>
      <c r="K96" s="72"/>
      <c r="L96" s="127" t="s">
        <v>3854</v>
      </c>
      <c r="M96" s="128" t="s">
        <v>3178</v>
      </c>
      <c r="N96" s="70" t="s">
        <v>3854</v>
      </c>
      <c r="O96" s="71" t="s">
        <v>3854</v>
      </c>
      <c r="P96" s="71"/>
      <c r="Q96" s="72"/>
      <c r="R96" s="70" t="s">
        <v>3178</v>
      </c>
      <c r="S96" s="71"/>
      <c r="T96" s="71"/>
      <c r="U96" s="72"/>
      <c r="V96" s="73" t="s">
        <v>5248</v>
      </c>
      <c r="W96" s="74" t="s">
        <v>5199</v>
      </c>
      <c r="X96" s="63"/>
      <c r="Y96" s="63"/>
      <c r="Z96" s="63"/>
    </row>
    <row r="97" spans="1:26" ht="54" hidden="1" customHeight="1">
      <c r="A97" s="63"/>
      <c r="B97" s="122" t="s">
        <v>428</v>
      </c>
      <c r="C97" s="70" t="s">
        <v>388</v>
      </c>
      <c r="D97" s="71" t="s">
        <v>278</v>
      </c>
      <c r="E97" s="72"/>
      <c r="F97" s="70" t="s">
        <v>246</v>
      </c>
      <c r="G97" s="126" t="s">
        <v>420</v>
      </c>
      <c r="H97" s="74" t="s">
        <v>421</v>
      </c>
      <c r="I97" s="145" t="s">
        <v>106</v>
      </c>
      <c r="J97" s="73" t="s">
        <v>2598</v>
      </c>
      <c r="K97" s="72"/>
      <c r="L97" s="127" t="s">
        <v>3854</v>
      </c>
      <c r="M97" s="128" t="s">
        <v>3178</v>
      </c>
      <c r="N97" s="70" t="s">
        <v>3854</v>
      </c>
      <c r="O97" s="71" t="s">
        <v>3854</v>
      </c>
      <c r="P97" s="71"/>
      <c r="Q97" s="72"/>
      <c r="R97" s="70" t="s">
        <v>3178</v>
      </c>
      <c r="S97" s="71"/>
      <c r="T97" s="71"/>
      <c r="U97" s="72"/>
      <c r="V97" s="73" t="s">
        <v>5248</v>
      </c>
      <c r="W97" s="74" t="s">
        <v>5199</v>
      </c>
      <c r="X97" s="63"/>
      <c r="Y97" s="63"/>
      <c r="Z97" s="63"/>
    </row>
    <row r="98" spans="1:26" ht="43.15" hidden="1" customHeight="1">
      <c r="A98" s="63"/>
      <c r="B98" s="122" t="s">
        <v>1938</v>
      </c>
      <c r="C98" s="70" t="s">
        <v>388</v>
      </c>
      <c r="D98" s="71" t="s">
        <v>278</v>
      </c>
      <c r="E98" s="72"/>
      <c r="F98" s="70" t="s">
        <v>246</v>
      </c>
      <c r="G98" s="126" t="s">
        <v>423</v>
      </c>
      <c r="H98" s="74" t="s">
        <v>424</v>
      </c>
      <c r="I98" s="145" t="s">
        <v>106</v>
      </c>
      <c r="J98" s="73" t="s">
        <v>2598</v>
      </c>
      <c r="K98" s="72"/>
      <c r="L98" s="127" t="s">
        <v>3854</v>
      </c>
      <c r="M98" s="128" t="s">
        <v>3178</v>
      </c>
      <c r="N98" s="70" t="s">
        <v>3854</v>
      </c>
      <c r="O98" s="71" t="s">
        <v>3854</v>
      </c>
      <c r="P98" s="71"/>
      <c r="Q98" s="72"/>
      <c r="R98" s="70" t="s">
        <v>3178</v>
      </c>
      <c r="S98" s="71"/>
      <c r="T98" s="71"/>
      <c r="U98" s="72"/>
      <c r="V98" s="73" t="s">
        <v>5248</v>
      </c>
      <c r="W98" s="74" t="s">
        <v>5199</v>
      </c>
      <c r="X98" s="63"/>
      <c r="Y98" s="63"/>
      <c r="Z98" s="63"/>
    </row>
    <row r="99" spans="1:26" ht="32.450000000000003" hidden="1" customHeight="1">
      <c r="A99" s="63"/>
      <c r="B99" s="122" t="s">
        <v>432</v>
      </c>
      <c r="C99" s="70" t="s">
        <v>388</v>
      </c>
      <c r="D99" s="71" t="s">
        <v>278</v>
      </c>
      <c r="E99" s="72" t="s">
        <v>223</v>
      </c>
      <c r="F99" s="70"/>
      <c r="G99" s="126" t="s">
        <v>398</v>
      </c>
      <c r="H99" s="74" t="s">
        <v>233</v>
      </c>
      <c r="I99" s="145" t="s">
        <v>95</v>
      </c>
      <c r="J99" s="73"/>
      <c r="K99" s="72"/>
      <c r="L99" s="127" t="s">
        <v>3178</v>
      </c>
      <c r="M99" s="128" t="s">
        <v>3178</v>
      </c>
      <c r="N99" s="70" t="s">
        <v>3178</v>
      </c>
      <c r="O99" s="71" t="s">
        <v>3178</v>
      </c>
      <c r="P99" s="71"/>
      <c r="Q99" s="72"/>
      <c r="R99" s="70" t="s">
        <v>3178</v>
      </c>
      <c r="S99" s="71"/>
      <c r="T99" s="71"/>
      <c r="U99" s="72"/>
      <c r="V99" s="73" t="s">
        <v>5248</v>
      </c>
      <c r="W99" s="74" t="s">
        <v>5199</v>
      </c>
      <c r="X99" s="63"/>
      <c r="Y99" s="63"/>
      <c r="Z99" s="63"/>
    </row>
    <row r="100" spans="1:26" ht="21.6" hidden="1" customHeight="1">
      <c r="A100" s="63"/>
      <c r="B100" s="122" t="s">
        <v>435</v>
      </c>
      <c r="C100" s="70" t="s">
        <v>388</v>
      </c>
      <c r="D100" s="71" t="s">
        <v>278</v>
      </c>
      <c r="E100" s="72" t="s">
        <v>303</v>
      </c>
      <c r="F100" s="70"/>
      <c r="G100" s="126" t="s">
        <v>427</v>
      </c>
      <c r="H100" s="74" t="s">
        <v>305</v>
      </c>
      <c r="I100" s="145" t="s">
        <v>89</v>
      </c>
      <c r="J100" s="150"/>
      <c r="K100" s="130"/>
      <c r="L100" s="127" t="s">
        <v>3178</v>
      </c>
      <c r="M100" s="128" t="s">
        <v>3178</v>
      </c>
      <c r="N100" s="70" t="s">
        <v>3178</v>
      </c>
      <c r="O100" s="71" t="s">
        <v>3178</v>
      </c>
      <c r="P100" s="71"/>
      <c r="Q100" s="72"/>
      <c r="R100" s="70" t="s">
        <v>3178</v>
      </c>
      <c r="S100" s="71"/>
      <c r="T100" s="71"/>
      <c r="U100" s="72"/>
      <c r="V100" s="73" t="s">
        <v>5248</v>
      </c>
      <c r="W100" s="74" t="s">
        <v>5199</v>
      </c>
      <c r="X100" s="63"/>
      <c r="Y100" s="63"/>
      <c r="Z100" s="63"/>
    </row>
    <row r="101" spans="1:26" ht="43.15" hidden="1" customHeight="1">
      <c r="A101" s="63"/>
      <c r="B101" s="122" t="s">
        <v>437</v>
      </c>
      <c r="C101" s="70" t="s">
        <v>388</v>
      </c>
      <c r="D101" s="71" t="s">
        <v>278</v>
      </c>
      <c r="E101" s="72" t="s">
        <v>310</v>
      </c>
      <c r="F101" s="70"/>
      <c r="G101" s="126" t="s">
        <v>429</v>
      </c>
      <c r="H101" s="74" t="s">
        <v>430</v>
      </c>
      <c r="I101" s="145" t="s">
        <v>106</v>
      </c>
      <c r="J101" s="73"/>
      <c r="K101" s="72"/>
      <c r="L101" s="127" t="s">
        <v>3178</v>
      </c>
      <c r="M101" s="128" t="s">
        <v>3178</v>
      </c>
      <c r="N101" s="70" t="s">
        <v>3178</v>
      </c>
      <c r="O101" s="71" t="s">
        <v>3178</v>
      </c>
      <c r="P101" s="71"/>
      <c r="Q101" s="72"/>
      <c r="R101" s="70" t="s">
        <v>3178</v>
      </c>
      <c r="S101" s="71"/>
      <c r="T101" s="71"/>
      <c r="U101" s="72"/>
      <c r="V101" s="73" t="s">
        <v>5248</v>
      </c>
      <c r="W101" s="74" t="s">
        <v>5199</v>
      </c>
      <c r="X101" s="63"/>
      <c r="Y101" s="63"/>
      <c r="Z101" s="63"/>
    </row>
    <row r="102" spans="1:26" ht="33.75" hidden="1">
      <c r="A102" s="63"/>
      <c r="B102" s="122" t="s">
        <v>440</v>
      </c>
      <c r="C102" s="70" t="s">
        <v>388</v>
      </c>
      <c r="D102" s="71" t="s">
        <v>278</v>
      </c>
      <c r="E102" s="72" t="s">
        <v>307</v>
      </c>
      <c r="F102" s="70" t="s">
        <v>238</v>
      </c>
      <c r="G102" s="126" t="s">
        <v>431</v>
      </c>
      <c r="H102" s="328" t="s">
        <v>4347</v>
      </c>
      <c r="I102" s="145" t="s">
        <v>106</v>
      </c>
      <c r="J102" s="73" t="s">
        <v>1910</v>
      </c>
      <c r="K102" s="72"/>
      <c r="L102" s="127" t="s">
        <v>3178</v>
      </c>
      <c r="M102" s="128" t="s">
        <v>3854</v>
      </c>
      <c r="N102" s="70" t="s">
        <v>3178</v>
      </c>
      <c r="O102" s="71" t="s">
        <v>3854</v>
      </c>
      <c r="P102" s="71"/>
      <c r="Q102" s="72"/>
      <c r="R102" s="70" t="s">
        <v>3854</v>
      </c>
      <c r="S102" s="71"/>
      <c r="T102" s="71"/>
      <c r="U102" s="72"/>
      <c r="V102" s="73" t="s">
        <v>5248</v>
      </c>
      <c r="W102" s="74" t="s">
        <v>5199</v>
      </c>
      <c r="X102" s="63"/>
      <c r="Y102" s="63"/>
      <c r="Z102" s="63"/>
    </row>
    <row r="103" spans="1:26" ht="45" hidden="1">
      <c r="A103" s="63"/>
      <c r="B103" s="122" t="s">
        <v>2398</v>
      </c>
      <c r="C103" s="70" t="s">
        <v>388</v>
      </c>
      <c r="D103" s="71" t="s">
        <v>278</v>
      </c>
      <c r="E103" s="72" t="s">
        <v>314</v>
      </c>
      <c r="F103" s="70" t="s">
        <v>238</v>
      </c>
      <c r="G103" s="126" t="s">
        <v>433</v>
      </c>
      <c r="H103" s="74" t="s">
        <v>434</v>
      </c>
      <c r="I103" s="145" t="s">
        <v>89</v>
      </c>
      <c r="J103" s="73" t="s">
        <v>1910</v>
      </c>
      <c r="K103" s="72"/>
      <c r="L103" s="127" t="s">
        <v>3178</v>
      </c>
      <c r="M103" s="128" t="s">
        <v>3854</v>
      </c>
      <c r="N103" s="70" t="s">
        <v>3178</v>
      </c>
      <c r="O103" s="71" t="s">
        <v>3178</v>
      </c>
      <c r="P103" s="71"/>
      <c r="Q103" s="72"/>
      <c r="R103" s="70" t="s">
        <v>3854</v>
      </c>
      <c r="S103" s="71"/>
      <c r="T103" s="71"/>
      <c r="U103" s="72"/>
      <c r="V103" s="73" t="s">
        <v>5248</v>
      </c>
      <c r="W103" s="74" t="s">
        <v>5199</v>
      </c>
      <c r="X103" s="63"/>
      <c r="Y103" s="63"/>
      <c r="Z103" s="63"/>
    </row>
    <row r="104" spans="1:26" ht="45" hidden="1">
      <c r="A104" s="63"/>
      <c r="B104" s="122" t="s">
        <v>446</v>
      </c>
      <c r="C104" s="70" t="s">
        <v>388</v>
      </c>
      <c r="D104" s="71" t="s">
        <v>278</v>
      </c>
      <c r="E104" s="72"/>
      <c r="F104" s="70" t="s">
        <v>238</v>
      </c>
      <c r="G104" s="126" t="s">
        <v>436</v>
      </c>
      <c r="H104" s="74" t="s">
        <v>319</v>
      </c>
      <c r="I104" s="145" t="s">
        <v>95</v>
      </c>
      <c r="J104" s="73" t="s">
        <v>1910</v>
      </c>
      <c r="K104" s="72"/>
      <c r="L104" s="127" t="s">
        <v>3178</v>
      </c>
      <c r="M104" s="128" t="s">
        <v>3854</v>
      </c>
      <c r="N104" s="70" t="s">
        <v>3178</v>
      </c>
      <c r="O104" s="71" t="s">
        <v>3178</v>
      </c>
      <c r="P104" s="71"/>
      <c r="Q104" s="72"/>
      <c r="R104" s="70" t="s">
        <v>3854</v>
      </c>
      <c r="S104" s="71"/>
      <c r="T104" s="71"/>
      <c r="U104" s="72"/>
      <c r="V104" s="73" t="s">
        <v>5248</v>
      </c>
      <c r="W104" s="74" t="s">
        <v>5199</v>
      </c>
      <c r="X104" s="63"/>
      <c r="Y104" s="63"/>
      <c r="Z104" s="63"/>
    </row>
    <row r="105" spans="1:26" ht="33.75" hidden="1">
      <c r="A105" s="63"/>
      <c r="B105" s="122" t="s">
        <v>449</v>
      </c>
      <c r="C105" s="70" t="s">
        <v>388</v>
      </c>
      <c r="D105" s="71" t="s">
        <v>278</v>
      </c>
      <c r="E105" s="72" t="s">
        <v>321</v>
      </c>
      <c r="F105" s="70"/>
      <c r="G105" s="126" t="s">
        <v>438</v>
      </c>
      <c r="H105" s="134" t="s">
        <v>439</v>
      </c>
      <c r="I105" s="145" t="s">
        <v>89</v>
      </c>
      <c r="J105" s="73"/>
      <c r="K105" s="72"/>
      <c r="L105" s="127" t="s">
        <v>3178</v>
      </c>
      <c r="M105" s="128" t="s">
        <v>3178</v>
      </c>
      <c r="N105" s="70" t="s">
        <v>3178</v>
      </c>
      <c r="O105" s="71" t="s">
        <v>3178</v>
      </c>
      <c r="P105" s="71"/>
      <c r="Q105" s="72"/>
      <c r="R105" s="70" t="s">
        <v>3178</v>
      </c>
      <c r="S105" s="71"/>
      <c r="T105" s="71"/>
      <c r="U105" s="72"/>
      <c r="V105" s="73" t="s">
        <v>5248</v>
      </c>
      <c r="W105" s="74" t="s">
        <v>5199</v>
      </c>
      <c r="X105" s="63"/>
      <c r="Y105" s="63"/>
      <c r="Z105" s="63"/>
    </row>
    <row r="106" spans="1:26" ht="33.75" hidden="1">
      <c r="A106" s="63"/>
      <c r="B106" s="122" t="s">
        <v>452</v>
      </c>
      <c r="C106" s="70" t="s">
        <v>388</v>
      </c>
      <c r="D106" s="71" t="s">
        <v>278</v>
      </c>
      <c r="E106" s="72" t="s">
        <v>441</v>
      </c>
      <c r="F106" s="70" t="s">
        <v>246</v>
      </c>
      <c r="G106" s="126" t="s">
        <v>442</v>
      </c>
      <c r="H106" s="134" t="s">
        <v>443</v>
      </c>
      <c r="I106" s="145" t="s">
        <v>89</v>
      </c>
      <c r="J106" s="73" t="s">
        <v>2598</v>
      </c>
      <c r="K106" s="72"/>
      <c r="L106" s="127" t="s">
        <v>3854</v>
      </c>
      <c r="M106" s="128" t="s">
        <v>3178</v>
      </c>
      <c r="N106" s="70" t="s">
        <v>3854</v>
      </c>
      <c r="O106" s="71" t="s">
        <v>3854</v>
      </c>
      <c r="P106" s="71"/>
      <c r="Q106" s="72"/>
      <c r="R106" s="70" t="s">
        <v>3178</v>
      </c>
      <c r="S106" s="71"/>
      <c r="T106" s="71"/>
      <c r="U106" s="72"/>
      <c r="V106" s="73" t="s">
        <v>5253</v>
      </c>
      <c r="W106" s="74" t="s">
        <v>5203</v>
      </c>
      <c r="X106" s="63"/>
      <c r="Y106" s="63"/>
      <c r="Z106" s="63"/>
    </row>
    <row r="107" spans="1:26" ht="45" hidden="1">
      <c r="A107" s="63"/>
      <c r="B107" s="122" t="s">
        <v>455</v>
      </c>
      <c r="C107" s="70" t="s">
        <v>388</v>
      </c>
      <c r="D107" s="71" t="s">
        <v>278</v>
      </c>
      <c r="E107" s="72"/>
      <c r="F107" s="70" t="s">
        <v>246</v>
      </c>
      <c r="G107" s="126" t="s">
        <v>444</v>
      </c>
      <c r="H107" s="134" t="s">
        <v>445</v>
      </c>
      <c r="I107" s="145" t="s">
        <v>95</v>
      </c>
      <c r="J107" s="73" t="s">
        <v>2598</v>
      </c>
      <c r="K107" s="72"/>
      <c r="L107" s="127" t="s">
        <v>3854</v>
      </c>
      <c r="M107" s="128" t="s">
        <v>3178</v>
      </c>
      <c r="N107" s="70" t="s">
        <v>3854</v>
      </c>
      <c r="O107" s="71" t="s">
        <v>3854</v>
      </c>
      <c r="P107" s="71"/>
      <c r="Q107" s="72"/>
      <c r="R107" s="70" t="s">
        <v>3178</v>
      </c>
      <c r="S107" s="71"/>
      <c r="T107" s="71"/>
      <c r="U107" s="72"/>
      <c r="V107" s="73" t="s">
        <v>5253</v>
      </c>
      <c r="W107" s="74" t="s">
        <v>5203</v>
      </c>
      <c r="X107" s="63"/>
      <c r="Y107" s="63"/>
      <c r="Z107" s="63"/>
    </row>
    <row r="108" spans="1:26" ht="56.25" hidden="1">
      <c r="A108" s="63"/>
      <c r="B108" s="122" t="s">
        <v>457</v>
      </c>
      <c r="C108" s="70" t="s">
        <v>388</v>
      </c>
      <c r="D108" s="71" t="s">
        <v>278</v>
      </c>
      <c r="E108" s="72"/>
      <c r="F108" s="70" t="s">
        <v>246</v>
      </c>
      <c r="G108" s="133" t="s">
        <v>447</v>
      </c>
      <c r="H108" s="134" t="s">
        <v>448</v>
      </c>
      <c r="I108" s="145" t="s">
        <v>106</v>
      </c>
      <c r="J108" s="73" t="s">
        <v>2598</v>
      </c>
      <c r="K108" s="72"/>
      <c r="L108" s="127" t="s">
        <v>3854</v>
      </c>
      <c r="M108" s="128" t="s">
        <v>3178</v>
      </c>
      <c r="N108" s="70" t="s">
        <v>3854</v>
      </c>
      <c r="O108" s="71" t="s">
        <v>3854</v>
      </c>
      <c r="P108" s="71"/>
      <c r="Q108" s="72"/>
      <c r="R108" s="70" t="s">
        <v>3178</v>
      </c>
      <c r="S108" s="71"/>
      <c r="T108" s="71"/>
      <c r="U108" s="72"/>
      <c r="V108" s="73" t="s">
        <v>5253</v>
      </c>
      <c r="W108" s="74" t="s">
        <v>5203</v>
      </c>
      <c r="X108" s="63"/>
      <c r="Y108" s="63"/>
      <c r="Z108" s="63"/>
    </row>
    <row r="109" spans="1:26" ht="67.5" hidden="1">
      <c r="A109" s="63"/>
      <c r="B109" s="122" t="s">
        <v>460</v>
      </c>
      <c r="C109" s="70" t="s">
        <v>388</v>
      </c>
      <c r="D109" s="71" t="s">
        <v>278</v>
      </c>
      <c r="E109" s="72"/>
      <c r="F109" s="70" t="s">
        <v>246</v>
      </c>
      <c r="G109" s="133" t="s">
        <v>450</v>
      </c>
      <c r="H109" s="134" t="s">
        <v>451</v>
      </c>
      <c r="I109" s="145" t="s">
        <v>106</v>
      </c>
      <c r="J109" s="73" t="s">
        <v>2598</v>
      </c>
      <c r="K109" s="72"/>
      <c r="L109" s="127" t="s">
        <v>3854</v>
      </c>
      <c r="M109" s="128" t="s">
        <v>3178</v>
      </c>
      <c r="N109" s="70" t="s">
        <v>3854</v>
      </c>
      <c r="O109" s="71" t="s">
        <v>3854</v>
      </c>
      <c r="P109" s="71"/>
      <c r="Q109" s="72"/>
      <c r="R109" s="70" t="s">
        <v>3178</v>
      </c>
      <c r="S109" s="71"/>
      <c r="T109" s="71"/>
      <c r="U109" s="72"/>
      <c r="V109" s="73" t="s">
        <v>5253</v>
      </c>
      <c r="W109" s="74" t="s">
        <v>5203</v>
      </c>
      <c r="X109" s="63"/>
      <c r="Y109" s="63"/>
      <c r="Z109" s="63"/>
    </row>
    <row r="110" spans="1:26" ht="67.5" hidden="1">
      <c r="A110" s="63"/>
      <c r="B110" s="122" t="s">
        <v>462</v>
      </c>
      <c r="C110" s="70" t="s">
        <v>388</v>
      </c>
      <c r="D110" s="71" t="s">
        <v>278</v>
      </c>
      <c r="E110" s="72"/>
      <c r="F110" s="70" t="s">
        <v>246</v>
      </c>
      <c r="G110" s="133" t="s">
        <v>453</v>
      </c>
      <c r="H110" s="134" t="s">
        <v>454</v>
      </c>
      <c r="I110" s="145" t="s">
        <v>95</v>
      </c>
      <c r="J110" s="73" t="s">
        <v>2598</v>
      </c>
      <c r="K110" s="72"/>
      <c r="L110" s="127" t="s">
        <v>3854</v>
      </c>
      <c r="M110" s="128" t="s">
        <v>3178</v>
      </c>
      <c r="N110" s="70" t="s">
        <v>3854</v>
      </c>
      <c r="O110" s="71" t="s">
        <v>3854</v>
      </c>
      <c r="P110" s="71"/>
      <c r="Q110" s="72"/>
      <c r="R110" s="70" t="s">
        <v>3178</v>
      </c>
      <c r="S110" s="71"/>
      <c r="T110" s="71"/>
      <c r="U110" s="72"/>
      <c r="V110" s="73" t="s">
        <v>5253</v>
      </c>
      <c r="W110" s="74" t="s">
        <v>5203</v>
      </c>
      <c r="X110" s="63"/>
      <c r="Y110" s="63"/>
      <c r="Z110" s="63"/>
    </row>
    <row r="111" spans="1:26" ht="56.25" hidden="1">
      <c r="A111" s="63"/>
      <c r="B111" s="122" t="s">
        <v>4399</v>
      </c>
      <c r="C111" s="70" t="s">
        <v>388</v>
      </c>
      <c r="D111" s="71" t="s">
        <v>278</v>
      </c>
      <c r="E111" s="72"/>
      <c r="F111" s="70" t="s">
        <v>246</v>
      </c>
      <c r="G111" s="133" t="s">
        <v>456</v>
      </c>
      <c r="H111" s="134" t="s">
        <v>1914</v>
      </c>
      <c r="I111" s="145" t="s">
        <v>95</v>
      </c>
      <c r="J111" s="73"/>
      <c r="K111" s="72"/>
      <c r="L111" s="127" t="s">
        <v>3854</v>
      </c>
      <c r="M111" s="128" t="s">
        <v>3178</v>
      </c>
      <c r="N111" s="70" t="s">
        <v>3854</v>
      </c>
      <c r="O111" s="71" t="s">
        <v>3854</v>
      </c>
      <c r="P111" s="71"/>
      <c r="Q111" s="72"/>
      <c r="R111" s="70" t="s">
        <v>3178</v>
      </c>
      <c r="S111" s="71"/>
      <c r="T111" s="71"/>
      <c r="U111" s="72"/>
      <c r="V111" s="73" t="s">
        <v>5253</v>
      </c>
      <c r="W111" s="74" t="s">
        <v>5203</v>
      </c>
      <c r="X111" s="63"/>
      <c r="Y111" s="63"/>
      <c r="Z111" s="63"/>
    </row>
    <row r="112" spans="1:26" ht="33.75" hidden="1">
      <c r="A112" s="63"/>
      <c r="B112" s="122" t="s">
        <v>466</v>
      </c>
      <c r="C112" s="70" t="s">
        <v>388</v>
      </c>
      <c r="D112" s="71" t="s">
        <v>4373</v>
      </c>
      <c r="E112" s="72" t="s">
        <v>327</v>
      </c>
      <c r="F112" s="70"/>
      <c r="G112" s="126" t="s">
        <v>458</v>
      </c>
      <c r="H112" s="134" t="s">
        <v>459</v>
      </c>
      <c r="I112" s="145" t="s">
        <v>89</v>
      </c>
      <c r="J112" s="73"/>
      <c r="K112" s="72"/>
      <c r="L112" s="127" t="s">
        <v>3178</v>
      </c>
      <c r="M112" s="128" t="s">
        <v>3178</v>
      </c>
      <c r="N112" s="70" t="s">
        <v>3178</v>
      </c>
      <c r="O112" s="71" t="s">
        <v>3178</v>
      </c>
      <c r="P112" s="71"/>
      <c r="Q112" s="72"/>
      <c r="R112" s="70" t="s">
        <v>3178</v>
      </c>
      <c r="S112" s="71"/>
      <c r="T112" s="71"/>
      <c r="U112" s="72"/>
      <c r="V112" s="73" t="s">
        <v>5248</v>
      </c>
      <c r="W112" s="74" t="s">
        <v>5199</v>
      </c>
      <c r="X112" s="63"/>
      <c r="Y112" s="63"/>
      <c r="Z112" s="63"/>
    </row>
    <row r="113" spans="1:26" ht="56.25" hidden="1">
      <c r="A113" s="63"/>
      <c r="B113" s="122" t="s">
        <v>469</v>
      </c>
      <c r="C113" s="70" t="s">
        <v>388</v>
      </c>
      <c r="D113" s="71" t="s">
        <v>4373</v>
      </c>
      <c r="E113" s="72"/>
      <c r="F113" s="70"/>
      <c r="G113" s="126" t="s">
        <v>461</v>
      </c>
      <c r="H113" s="134" t="s">
        <v>4364</v>
      </c>
      <c r="I113" s="145" t="s">
        <v>106</v>
      </c>
      <c r="J113" s="73"/>
      <c r="K113" s="72"/>
      <c r="L113" s="127" t="s">
        <v>3178</v>
      </c>
      <c r="M113" s="128" t="s">
        <v>3178</v>
      </c>
      <c r="N113" s="70" t="s">
        <v>3178</v>
      </c>
      <c r="O113" s="71" t="s">
        <v>3178</v>
      </c>
      <c r="P113" s="71"/>
      <c r="Q113" s="72"/>
      <c r="R113" s="70" t="s">
        <v>3178</v>
      </c>
      <c r="S113" s="71"/>
      <c r="T113" s="71"/>
      <c r="U113" s="72"/>
      <c r="V113" s="73" t="s">
        <v>5248</v>
      </c>
      <c r="W113" s="74" t="s">
        <v>5199</v>
      </c>
      <c r="X113" s="63"/>
      <c r="Y113" s="63"/>
      <c r="Z113" s="63"/>
    </row>
    <row r="114" spans="1:26" ht="33.75" hidden="1">
      <c r="A114" s="63"/>
      <c r="B114" s="122" t="s">
        <v>471</v>
      </c>
      <c r="C114" s="70" t="s">
        <v>388</v>
      </c>
      <c r="D114" s="71" t="s">
        <v>4373</v>
      </c>
      <c r="E114" s="72"/>
      <c r="F114" s="70"/>
      <c r="G114" s="126" t="s">
        <v>463</v>
      </c>
      <c r="H114" s="134" t="s">
        <v>464</v>
      </c>
      <c r="I114" s="145" t="s">
        <v>89</v>
      </c>
      <c r="J114" s="73"/>
      <c r="K114" s="72"/>
      <c r="L114" s="127" t="s">
        <v>3178</v>
      </c>
      <c r="M114" s="128" t="s">
        <v>3178</v>
      </c>
      <c r="N114" s="70" t="s">
        <v>3178</v>
      </c>
      <c r="O114" s="71" t="s">
        <v>3178</v>
      </c>
      <c r="P114" s="71"/>
      <c r="Q114" s="72"/>
      <c r="R114" s="70" t="s">
        <v>3178</v>
      </c>
      <c r="S114" s="71"/>
      <c r="T114" s="71"/>
      <c r="U114" s="72"/>
      <c r="V114" s="73" t="s">
        <v>5248</v>
      </c>
      <c r="W114" s="74" t="s">
        <v>5199</v>
      </c>
      <c r="X114" s="63"/>
      <c r="Y114" s="63"/>
      <c r="Z114" s="63"/>
    </row>
    <row r="115" spans="1:26" ht="56.25" hidden="1">
      <c r="A115" s="63"/>
      <c r="B115" s="122" t="s">
        <v>473</v>
      </c>
      <c r="C115" s="70" t="s">
        <v>388</v>
      </c>
      <c r="D115" s="71" t="s">
        <v>4373</v>
      </c>
      <c r="E115" s="72"/>
      <c r="F115" s="70"/>
      <c r="G115" s="133" t="s">
        <v>465</v>
      </c>
      <c r="H115" s="134" t="s">
        <v>4365</v>
      </c>
      <c r="I115" s="145" t="s">
        <v>106</v>
      </c>
      <c r="J115" s="73"/>
      <c r="K115" s="72"/>
      <c r="L115" s="127" t="s">
        <v>3178</v>
      </c>
      <c r="M115" s="128" t="s">
        <v>3178</v>
      </c>
      <c r="N115" s="70" t="s">
        <v>3178</v>
      </c>
      <c r="O115" s="71" t="s">
        <v>3178</v>
      </c>
      <c r="P115" s="71"/>
      <c r="Q115" s="72"/>
      <c r="R115" s="70" t="s">
        <v>3178</v>
      </c>
      <c r="S115" s="71"/>
      <c r="T115" s="71"/>
      <c r="U115" s="72"/>
      <c r="V115" s="73" t="s">
        <v>5248</v>
      </c>
      <c r="W115" s="74" t="s">
        <v>5199</v>
      </c>
      <c r="X115" s="63"/>
      <c r="Y115" s="63"/>
      <c r="Z115" s="63"/>
    </row>
    <row r="116" spans="1:26" ht="33.75" hidden="1">
      <c r="A116" s="63"/>
      <c r="B116" s="122" t="s">
        <v>475</v>
      </c>
      <c r="C116" s="70" t="s">
        <v>388</v>
      </c>
      <c r="D116" s="71" t="s">
        <v>4373</v>
      </c>
      <c r="E116" s="72" t="s">
        <v>334</v>
      </c>
      <c r="F116" s="70"/>
      <c r="G116" s="133" t="s">
        <v>467</v>
      </c>
      <c r="H116" s="134" t="s">
        <v>468</v>
      </c>
      <c r="I116" s="145" t="s">
        <v>89</v>
      </c>
      <c r="J116" s="73"/>
      <c r="K116" s="72"/>
      <c r="L116" s="127" t="s">
        <v>3178</v>
      </c>
      <c r="M116" s="128" t="s">
        <v>3178</v>
      </c>
      <c r="N116" s="70" t="s">
        <v>3178</v>
      </c>
      <c r="O116" s="71" t="s">
        <v>3178</v>
      </c>
      <c r="P116" s="71"/>
      <c r="Q116" s="72"/>
      <c r="R116" s="70" t="s">
        <v>3178</v>
      </c>
      <c r="S116" s="71"/>
      <c r="T116" s="71"/>
      <c r="U116" s="72"/>
      <c r="V116" s="73" t="s">
        <v>5248</v>
      </c>
      <c r="W116" s="74" t="s">
        <v>5199</v>
      </c>
      <c r="X116" s="63"/>
      <c r="Y116" s="63"/>
      <c r="Z116" s="63"/>
    </row>
    <row r="117" spans="1:26" ht="33.75" hidden="1">
      <c r="A117" s="63"/>
      <c r="B117" s="122" t="s">
        <v>477</v>
      </c>
      <c r="C117" s="70" t="s">
        <v>388</v>
      </c>
      <c r="D117" s="71" t="s">
        <v>338</v>
      </c>
      <c r="E117" s="72" t="s">
        <v>223</v>
      </c>
      <c r="F117" s="70"/>
      <c r="G117" s="133" t="s">
        <v>470</v>
      </c>
      <c r="H117" s="134" t="s">
        <v>259</v>
      </c>
      <c r="I117" s="145" t="s">
        <v>106</v>
      </c>
      <c r="J117" s="73"/>
      <c r="K117" s="72"/>
      <c r="L117" s="127" t="s">
        <v>3178</v>
      </c>
      <c r="M117" s="128" t="s">
        <v>3178</v>
      </c>
      <c r="N117" s="70" t="s">
        <v>3178</v>
      </c>
      <c r="O117" s="71" t="s">
        <v>3178</v>
      </c>
      <c r="P117" s="71"/>
      <c r="Q117" s="72"/>
      <c r="R117" s="70" t="s">
        <v>3178</v>
      </c>
      <c r="S117" s="71"/>
      <c r="T117" s="71"/>
      <c r="U117" s="72"/>
      <c r="V117" s="73" t="s">
        <v>5248</v>
      </c>
      <c r="W117" s="74" t="s">
        <v>5199</v>
      </c>
      <c r="X117" s="63"/>
      <c r="Y117" s="63"/>
      <c r="Z117" s="63"/>
    </row>
    <row r="118" spans="1:26" ht="33.75" hidden="1">
      <c r="A118" s="63"/>
      <c r="B118" s="122" t="s">
        <v>479</v>
      </c>
      <c r="C118" s="70" t="s">
        <v>388</v>
      </c>
      <c r="D118" s="71" t="s">
        <v>338</v>
      </c>
      <c r="E118" s="72" t="s">
        <v>341</v>
      </c>
      <c r="F118" s="70"/>
      <c r="G118" s="133" t="s">
        <v>472</v>
      </c>
      <c r="H118" s="134" t="s">
        <v>342</v>
      </c>
      <c r="I118" s="145" t="s">
        <v>89</v>
      </c>
      <c r="J118" s="73"/>
      <c r="K118" s="72"/>
      <c r="L118" s="127" t="s">
        <v>3178</v>
      </c>
      <c r="M118" s="128" t="s">
        <v>3178</v>
      </c>
      <c r="N118" s="70" t="s">
        <v>3178</v>
      </c>
      <c r="O118" s="71" t="s">
        <v>3178</v>
      </c>
      <c r="P118" s="71"/>
      <c r="Q118" s="72"/>
      <c r="R118" s="70" t="s">
        <v>3178</v>
      </c>
      <c r="S118" s="71"/>
      <c r="T118" s="71"/>
      <c r="U118" s="72"/>
      <c r="V118" s="73" t="s">
        <v>5248</v>
      </c>
      <c r="W118" s="74" t="s">
        <v>5199</v>
      </c>
      <c r="X118" s="63"/>
      <c r="Y118" s="63"/>
      <c r="Z118" s="63"/>
    </row>
    <row r="119" spans="1:26" ht="33.75" hidden="1">
      <c r="A119" s="63"/>
      <c r="B119" s="122" t="s">
        <v>481</v>
      </c>
      <c r="C119" s="70" t="s">
        <v>388</v>
      </c>
      <c r="D119" s="71" t="s">
        <v>338</v>
      </c>
      <c r="E119" s="72" t="s">
        <v>344</v>
      </c>
      <c r="F119" s="70"/>
      <c r="G119" s="133" t="s">
        <v>474</v>
      </c>
      <c r="H119" s="134" t="s">
        <v>346</v>
      </c>
      <c r="I119" s="145" t="s">
        <v>89</v>
      </c>
      <c r="J119" s="73"/>
      <c r="K119" s="72"/>
      <c r="L119" s="127" t="s">
        <v>3178</v>
      </c>
      <c r="M119" s="128" t="s">
        <v>3178</v>
      </c>
      <c r="N119" s="70" t="s">
        <v>3178</v>
      </c>
      <c r="O119" s="71" t="s">
        <v>3178</v>
      </c>
      <c r="P119" s="71"/>
      <c r="Q119" s="72"/>
      <c r="R119" s="70" t="s">
        <v>3178</v>
      </c>
      <c r="S119" s="71"/>
      <c r="T119" s="71"/>
      <c r="U119" s="72"/>
      <c r="V119" s="73" t="s">
        <v>5253</v>
      </c>
      <c r="W119" s="74" t="s">
        <v>5208</v>
      </c>
      <c r="X119" s="63"/>
      <c r="Y119" s="63"/>
      <c r="Z119" s="63"/>
    </row>
    <row r="120" spans="1:26" ht="45" hidden="1">
      <c r="A120" s="63"/>
      <c r="B120" s="122" t="s">
        <v>483</v>
      </c>
      <c r="C120" s="70" t="s">
        <v>388</v>
      </c>
      <c r="D120" s="71" t="s">
        <v>338</v>
      </c>
      <c r="E120" s="72"/>
      <c r="F120" s="70"/>
      <c r="G120" s="133" t="s">
        <v>476</v>
      </c>
      <c r="H120" s="134" t="s">
        <v>348</v>
      </c>
      <c r="I120" s="145" t="s">
        <v>106</v>
      </c>
      <c r="J120" s="73"/>
      <c r="K120" s="72"/>
      <c r="L120" s="127" t="s">
        <v>3178</v>
      </c>
      <c r="M120" s="128" t="s">
        <v>3178</v>
      </c>
      <c r="N120" s="70" t="s">
        <v>3178</v>
      </c>
      <c r="O120" s="71" t="s">
        <v>3178</v>
      </c>
      <c r="P120" s="71"/>
      <c r="Q120" s="72"/>
      <c r="R120" s="70" t="s">
        <v>3178</v>
      </c>
      <c r="S120" s="71"/>
      <c r="T120" s="71"/>
      <c r="U120" s="72"/>
      <c r="V120" s="73" t="s">
        <v>5248</v>
      </c>
      <c r="W120" s="74" t="s">
        <v>5199</v>
      </c>
      <c r="X120" s="63"/>
      <c r="Y120" s="63"/>
      <c r="Z120" s="63"/>
    </row>
    <row r="121" spans="1:26" ht="45" hidden="1">
      <c r="A121" s="63"/>
      <c r="B121" s="122" t="s">
        <v>485</v>
      </c>
      <c r="C121" s="70" t="s">
        <v>388</v>
      </c>
      <c r="D121" s="71" t="s">
        <v>338</v>
      </c>
      <c r="E121" s="72" t="s">
        <v>350</v>
      </c>
      <c r="F121" s="70"/>
      <c r="G121" s="133" t="s">
        <v>478</v>
      </c>
      <c r="H121" s="134" t="s">
        <v>352</v>
      </c>
      <c r="I121" s="145" t="s">
        <v>89</v>
      </c>
      <c r="J121" s="73"/>
      <c r="K121" s="72"/>
      <c r="L121" s="127" t="s">
        <v>3178</v>
      </c>
      <c r="M121" s="128" t="s">
        <v>3178</v>
      </c>
      <c r="N121" s="70" t="s">
        <v>3178</v>
      </c>
      <c r="O121" s="71" t="s">
        <v>3178</v>
      </c>
      <c r="P121" s="71"/>
      <c r="Q121" s="72"/>
      <c r="R121" s="70" t="s">
        <v>3178</v>
      </c>
      <c r="S121" s="71"/>
      <c r="T121" s="71"/>
      <c r="U121" s="72"/>
      <c r="V121" s="73" t="s">
        <v>5248</v>
      </c>
      <c r="W121" s="74" t="s">
        <v>5199</v>
      </c>
      <c r="X121" s="63"/>
      <c r="Y121" s="63"/>
      <c r="Z121" s="63"/>
    </row>
    <row r="122" spans="1:26" ht="33.75" hidden="1">
      <c r="A122" s="63"/>
      <c r="B122" s="122" t="s">
        <v>487</v>
      </c>
      <c r="C122" s="70" t="s">
        <v>388</v>
      </c>
      <c r="D122" s="71" t="s">
        <v>338</v>
      </c>
      <c r="E122" s="72" t="s">
        <v>303</v>
      </c>
      <c r="F122" s="70"/>
      <c r="G122" s="133" t="s">
        <v>480</v>
      </c>
      <c r="H122" s="134" t="s">
        <v>355</v>
      </c>
      <c r="I122" s="145" t="s">
        <v>106</v>
      </c>
      <c r="J122" s="73"/>
      <c r="K122" s="72"/>
      <c r="L122" s="127" t="s">
        <v>3178</v>
      </c>
      <c r="M122" s="128" t="s">
        <v>3178</v>
      </c>
      <c r="N122" s="70" t="s">
        <v>3178</v>
      </c>
      <c r="O122" s="71" t="s">
        <v>3178</v>
      </c>
      <c r="P122" s="71"/>
      <c r="Q122" s="72"/>
      <c r="R122" s="70" t="s">
        <v>3178</v>
      </c>
      <c r="S122" s="71"/>
      <c r="T122" s="71"/>
      <c r="U122" s="72"/>
      <c r="V122" s="73" t="s">
        <v>5248</v>
      </c>
      <c r="W122" s="74" t="s">
        <v>5199</v>
      </c>
      <c r="X122" s="63"/>
      <c r="Y122" s="63"/>
      <c r="Z122" s="63"/>
    </row>
    <row r="123" spans="1:26" ht="45" hidden="1">
      <c r="A123" s="63"/>
      <c r="B123" s="122" t="s">
        <v>489</v>
      </c>
      <c r="C123" s="70" t="s">
        <v>388</v>
      </c>
      <c r="D123" s="71" t="s">
        <v>338</v>
      </c>
      <c r="E123" s="72" t="s">
        <v>310</v>
      </c>
      <c r="F123" s="70"/>
      <c r="G123" s="133" t="s">
        <v>482</v>
      </c>
      <c r="H123" s="134" t="s">
        <v>358</v>
      </c>
      <c r="I123" s="145" t="s">
        <v>106</v>
      </c>
      <c r="J123" s="73"/>
      <c r="K123" s="72"/>
      <c r="L123" s="127" t="s">
        <v>3178</v>
      </c>
      <c r="M123" s="128" t="s">
        <v>3178</v>
      </c>
      <c r="N123" s="70" t="s">
        <v>3178</v>
      </c>
      <c r="O123" s="71" t="s">
        <v>3178</v>
      </c>
      <c r="P123" s="71"/>
      <c r="Q123" s="72"/>
      <c r="R123" s="70" t="s">
        <v>3178</v>
      </c>
      <c r="S123" s="71"/>
      <c r="T123" s="71"/>
      <c r="U123" s="72"/>
      <c r="V123" s="73" t="s">
        <v>5253</v>
      </c>
      <c r="W123" s="74" t="s">
        <v>5208</v>
      </c>
      <c r="X123" s="63"/>
      <c r="Y123" s="63"/>
      <c r="Z123" s="63"/>
    </row>
    <row r="124" spans="1:26" ht="45" hidden="1">
      <c r="A124" s="63"/>
      <c r="B124" s="122" t="s">
        <v>491</v>
      </c>
      <c r="C124" s="70" t="s">
        <v>388</v>
      </c>
      <c r="D124" s="71" t="s">
        <v>338</v>
      </c>
      <c r="E124" s="72"/>
      <c r="F124" s="70"/>
      <c r="G124" s="133" t="s">
        <v>484</v>
      </c>
      <c r="H124" s="134" t="s">
        <v>361</v>
      </c>
      <c r="I124" s="145" t="s">
        <v>95</v>
      </c>
      <c r="J124" s="73"/>
      <c r="K124" s="72"/>
      <c r="L124" s="127" t="s">
        <v>3178</v>
      </c>
      <c r="M124" s="128" t="s">
        <v>3178</v>
      </c>
      <c r="N124" s="70" t="s">
        <v>3178</v>
      </c>
      <c r="O124" s="71" t="s">
        <v>3178</v>
      </c>
      <c r="P124" s="71"/>
      <c r="Q124" s="72"/>
      <c r="R124" s="70" t="s">
        <v>3178</v>
      </c>
      <c r="S124" s="71"/>
      <c r="T124" s="71"/>
      <c r="U124" s="72"/>
      <c r="V124" s="73" t="s">
        <v>5253</v>
      </c>
      <c r="W124" s="74" t="s">
        <v>5208</v>
      </c>
      <c r="X124" s="63"/>
      <c r="Y124" s="63"/>
      <c r="Z124" s="63"/>
    </row>
    <row r="125" spans="1:26" ht="33.75" hidden="1">
      <c r="A125" s="63"/>
      <c r="B125" s="122" t="s">
        <v>493</v>
      </c>
      <c r="C125" s="70" t="s">
        <v>388</v>
      </c>
      <c r="D125" s="71" t="s">
        <v>338</v>
      </c>
      <c r="E125" s="72" t="s">
        <v>363</v>
      </c>
      <c r="F125" s="70"/>
      <c r="G125" s="133" t="s">
        <v>486</v>
      </c>
      <c r="H125" s="134" t="s">
        <v>365</v>
      </c>
      <c r="I125" s="145" t="s">
        <v>89</v>
      </c>
      <c r="J125" s="73"/>
      <c r="K125" s="72"/>
      <c r="L125" s="127" t="s">
        <v>3178</v>
      </c>
      <c r="M125" s="128" t="s">
        <v>3178</v>
      </c>
      <c r="N125" s="70" t="s">
        <v>3178</v>
      </c>
      <c r="O125" s="71" t="s">
        <v>3178</v>
      </c>
      <c r="P125" s="71"/>
      <c r="Q125" s="72"/>
      <c r="R125" s="70" t="s">
        <v>3178</v>
      </c>
      <c r="S125" s="71"/>
      <c r="T125" s="71"/>
      <c r="U125" s="72"/>
      <c r="V125" s="73" t="s">
        <v>5248</v>
      </c>
      <c r="W125" s="74" t="s">
        <v>5199</v>
      </c>
      <c r="X125" s="63"/>
      <c r="Y125" s="63"/>
      <c r="Z125" s="63"/>
    </row>
    <row r="126" spans="1:26" ht="33.75" hidden="1">
      <c r="A126" s="63"/>
      <c r="B126" s="122" t="s">
        <v>495</v>
      </c>
      <c r="C126" s="70" t="s">
        <v>388</v>
      </c>
      <c r="D126" s="71" t="s">
        <v>338</v>
      </c>
      <c r="E126" s="72"/>
      <c r="F126" s="70"/>
      <c r="G126" s="133" t="s">
        <v>488</v>
      </c>
      <c r="H126" s="134" t="s">
        <v>368</v>
      </c>
      <c r="I126" s="145" t="s">
        <v>95</v>
      </c>
      <c r="J126" s="73"/>
      <c r="K126" s="72"/>
      <c r="L126" s="127" t="s">
        <v>3178</v>
      </c>
      <c r="M126" s="128" t="s">
        <v>3178</v>
      </c>
      <c r="N126" s="70" t="s">
        <v>3178</v>
      </c>
      <c r="O126" s="71" t="s">
        <v>3178</v>
      </c>
      <c r="P126" s="71"/>
      <c r="Q126" s="72"/>
      <c r="R126" s="70" t="s">
        <v>3178</v>
      </c>
      <c r="S126" s="71"/>
      <c r="T126" s="71"/>
      <c r="U126" s="72"/>
      <c r="V126" s="73" t="s">
        <v>5248</v>
      </c>
      <c r="W126" s="74" t="s">
        <v>5199</v>
      </c>
      <c r="X126" s="63"/>
      <c r="Y126" s="63"/>
      <c r="Z126" s="63"/>
    </row>
    <row r="127" spans="1:26" ht="33.75" hidden="1">
      <c r="A127" s="63"/>
      <c r="B127" s="122" t="s">
        <v>499</v>
      </c>
      <c r="C127" s="70" t="s">
        <v>388</v>
      </c>
      <c r="D127" s="71" t="s">
        <v>338</v>
      </c>
      <c r="E127" s="72"/>
      <c r="F127" s="70"/>
      <c r="G127" s="133" t="s">
        <v>490</v>
      </c>
      <c r="H127" s="134" t="s">
        <v>371</v>
      </c>
      <c r="I127" s="145" t="s">
        <v>95</v>
      </c>
      <c r="J127" s="151"/>
      <c r="K127" s="368"/>
      <c r="L127" s="127" t="s">
        <v>3178</v>
      </c>
      <c r="M127" s="128" t="s">
        <v>3178</v>
      </c>
      <c r="N127" s="70" t="s">
        <v>3178</v>
      </c>
      <c r="O127" s="71" t="s">
        <v>3178</v>
      </c>
      <c r="P127" s="71"/>
      <c r="Q127" s="72"/>
      <c r="R127" s="70" t="s">
        <v>3178</v>
      </c>
      <c r="S127" s="71"/>
      <c r="T127" s="71"/>
      <c r="U127" s="72"/>
      <c r="V127" s="73" t="s">
        <v>5248</v>
      </c>
      <c r="W127" s="74" t="s">
        <v>5199</v>
      </c>
      <c r="X127" s="63"/>
      <c r="Y127" s="63"/>
      <c r="Z127" s="63"/>
    </row>
    <row r="128" spans="1:26" ht="45" hidden="1">
      <c r="A128" s="63"/>
      <c r="B128" s="122" t="s">
        <v>504</v>
      </c>
      <c r="C128" s="70" t="s">
        <v>388</v>
      </c>
      <c r="D128" s="71" t="s">
        <v>338</v>
      </c>
      <c r="E128" s="72"/>
      <c r="F128" s="70"/>
      <c r="G128" s="133" t="s">
        <v>492</v>
      </c>
      <c r="H128" s="134" t="s">
        <v>374</v>
      </c>
      <c r="I128" s="145" t="s">
        <v>95</v>
      </c>
      <c r="J128" s="151"/>
      <c r="K128" s="368"/>
      <c r="L128" s="127" t="s">
        <v>3178</v>
      </c>
      <c r="M128" s="128" t="s">
        <v>3178</v>
      </c>
      <c r="N128" s="70" t="s">
        <v>3178</v>
      </c>
      <c r="O128" s="71" t="s">
        <v>3178</v>
      </c>
      <c r="P128" s="71"/>
      <c r="Q128" s="72"/>
      <c r="R128" s="70" t="s">
        <v>3178</v>
      </c>
      <c r="S128" s="71"/>
      <c r="T128" s="71"/>
      <c r="U128" s="72"/>
      <c r="V128" s="73" t="s">
        <v>5248</v>
      </c>
      <c r="W128" s="74" t="s">
        <v>5199</v>
      </c>
      <c r="X128" s="63"/>
      <c r="Y128" s="63"/>
      <c r="Z128" s="63"/>
    </row>
    <row r="129" spans="1:26" ht="67.5" hidden="1">
      <c r="A129" s="63"/>
      <c r="B129" s="122" t="s">
        <v>507</v>
      </c>
      <c r="C129" s="70" t="s">
        <v>388</v>
      </c>
      <c r="D129" s="71" t="s">
        <v>382</v>
      </c>
      <c r="E129" s="72"/>
      <c r="F129" s="70"/>
      <c r="G129" s="126" t="s">
        <v>494</v>
      </c>
      <c r="H129" s="328" t="s">
        <v>4382</v>
      </c>
      <c r="I129" s="145" t="s">
        <v>89</v>
      </c>
      <c r="J129" s="73"/>
      <c r="K129" s="72"/>
      <c r="L129" s="127" t="s">
        <v>3178</v>
      </c>
      <c r="M129" s="128" t="s">
        <v>3178</v>
      </c>
      <c r="N129" s="70" t="s">
        <v>3178</v>
      </c>
      <c r="O129" s="71" t="s">
        <v>3178</v>
      </c>
      <c r="P129" s="71"/>
      <c r="Q129" s="72"/>
      <c r="R129" s="70" t="s">
        <v>3178</v>
      </c>
      <c r="S129" s="71"/>
      <c r="T129" s="71"/>
      <c r="U129" s="72"/>
      <c r="V129" s="73" t="s">
        <v>5248</v>
      </c>
      <c r="W129" s="74" t="s">
        <v>5199</v>
      </c>
      <c r="X129" s="63"/>
      <c r="Y129" s="63"/>
      <c r="Z129" s="63"/>
    </row>
    <row r="130" spans="1:26" ht="45" hidden="1">
      <c r="A130" s="63"/>
      <c r="B130" s="122" t="s">
        <v>511</v>
      </c>
      <c r="C130" s="70" t="s">
        <v>388</v>
      </c>
      <c r="D130" s="71" t="s">
        <v>375</v>
      </c>
      <c r="E130" s="72" t="s">
        <v>496</v>
      </c>
      <c r="F130" s="70"/>
      <c r="G130" s="126" t="s">
        <v>497</v>
      </c>
      <c r="H130" s="74" t="s">
        <v>498</v>
      </c>
      <c r="I130" s="145" t="s">
        <v>89</v>
      </c>
      <c r="J130" s="73"/>
      <c r="K130" s="72"/>
      <c r="L130" s="127" t="s">
        <v>3178</v>
      </c>
      <c r="M130" s="128" t="s">
        <v>3178</v>
      </c>
      <c r="N130" s="70" t="s">
        <v>3178</v>
      </c>
      <c r="O130" s="71" t="s">
        <v>3178</v>
      </c>
      <c r="P130" s="71"/>
      <c r="Q130" s="72"/>
      <c r="R130" s="70" t="s">
        <v>3178</v>
      </c>
      <c r="S130" s="71"/>
      <c r="T130" s="71"/>
      <c r="U130" s="72"/>
      <c r="V130" s="73" t="s">
        <v>5248</v>
      </c>
      <c r="W130" s="74" t="s">
        <v>5199</v>
      </c>
      <c r="X130" s="63"/>
      <c r="Y130" s="63"/>
      <c r="Z130" s="63"/>
    </row>
    <row r="131" spans="1:26" ht="56.25" hidden="1">
      <c r="A131" s="63"/>
      <c r="B131" s="122" t="s">
        <v>513</v>
      </c>
      <c r="C131" s="70" t="s">
        <v>388</v>
      </c>
      <c r="D131" s="71" t="s">
        <v>375</v>
      </c>
      <c r="E131" s="72" t="s">
        <v>500</v>
      </c>
      <c r="F131" s="70"/>
      <c r="G131" s="126" t="s">
        <v>501</v>
      </c>
      <c r="H131" s="74" t="s">
        <v>502</v>
      </c>
      <c r="I131" s="145" t="s">
        <v>106</v>
      </c>
      <c r="J131" s="73" t="s">
        <v>503</v>
      </c>
      <c r="K131" s="72"/>
      <c r="L131" s="127" t="s">
        <v>3178</v>
      </c>
      <c r="M131" s="128" t="s">
        <v>3178</v>
      </c>
      <c r="N131" s="70" t="s">
        <v>3178</v>
      </c>
      <c r="O131" s="71" t="s">
        <v>3178</v>
      </c>
      <c r="P131" s="71"/>
      <c r="Q131" s="72"/>
      <c r="R131" s="70" t="s">
        <v>3178</v>
      </c>
      <c r="S131" s="71"/>
      <c r="T131" s="71"/>
      <c r="U131" s="72"/>
      <c r="V131" s="73" t="s">
        <v>5248</v>
      </c>
      <c r="W131" s="74" t="s">
        <v>5199</v>
      </c>
      <c r="X131" s="63"/>
      <c r="Y131" s="63"/>
      <c r="Z131" s="63"/>
    </row>
    <row r="132" spans="1:26" ht="56.25" hidden="1">
      <c r="A132" s="63"/>
      <c r="B132" s="122" t="s">
        <v>515</v>
      </c>
      <c r="C132" s="70" t="s">
        <v>388</v>
      </c>
      <c r="D132" s="71" t="s">
        <v>375</v>
      </c>
      <c r="E132" s="72"/>
      <c r="F132" s="70"/>
      <c r="G132" s="126" t="s">
        <v>505</v>
      </c>
      <c r="H132" s="74" t="s">
        <v>506</v>
      </c>
      <c r="I132" s="145" t="s">
        <v>106</v>
      </c>
      <c r="J132" s="73" t="s">
        <v>503</v>
      </c>
      <c r="K132" s="72"/>
      <c r="L132" s="127" t="s">
        <v>3178</v>
      </c>
      <c r="M132" s="128" t="s">
        <v>3178</v>
      </c>
      <c r="N132" s="70" t="s">
        <v>3178</v>
      </c>
      <c r="O132" s="71" t="s">
        <v>3178</v>
      </c>
      <c r="P132" s="71"/>
      <c r="Q132" s="72"/>
      <c r="R132" s="70" t="s">
        <v>3178</v>
      </c>
      <c r="S132" s="71"/>
      <c r="T132" s="71"/>
      <c r="U132" s="72"/>
      <c r="V132" s="73" t="s">
        <v>5248</v>
      </c>
      <c r="W132" s="74" t="s">
        <v>5199</v>
      </c>
      <c r="X132" s="63"/>
      <c r="Y132" s="63"/>
      <c r="Z132" s="63"/>
    </row>
    <row r="133" spans="1:26" ht="45" hidden="1">
      <c r="A133" s="63"/>
      <c r="B133" s="122" t="s">
        <v>517</v>
      </c>
      <c r="C133" s="70" t="s">
        <v>508</v>
      </c>
      <c r="D133" s="71" t="s">
        <v>218</v>
      </c>
      <c r="E133" s="72" t="s">
        <v>219</v>
      </c>
      <c r="F133" s="70"/>
      <c r="G133" s="126" t="s">
        <v>509</v>
      </c>
      <c r="H133" s="74" t="s">
        <v>510</v>
      </c>
      <c r="I133" s="145" t="s">
        <v>89</v>
      </c>
      <c r="J133" s="73"/>
      <c r="K133" s="72"/>
      <c r="L133" s="127" t="s">
        <v>3178</v>
      </c>
      <c r="M133" s="128" t="s">
        <v>3178</v>
      </c>
      <c r="N133" s="70" t="s">
        <v>3178</v>
      </c>
      <c r="O133" s="71" t="s">
        <v>3178</v>
      </c>
      <c r="P133" s="71"/>
      <c r="Q133" s="72"/>
      <c r="R133" s="70" t="s">
        <v>3178</v>
      </c>
      <c r="S133" s="71"/>
      <c r="T133" s="71"/>
      <c r="U133" s="72"/>
      <c r="V133" s="73" t="s">
        <v>5248</v>
      </c>
      <c r="W133" s="74" t="s">
        <v>5252</v>
      </c>
      <c r="X133" s="63"/>
      <c r="Y133" s="63"/>
      <c r="Z133" s="63"/>
    </row>
    <row r="134" spans="1:26" ht="33.75" hidden="1">
      <c r="A134" s="63"/>
      <c r="B134" s="122" t="s">
        <v>519</v>
      </c>
      <c r="C134" s="70" t="s">
        <v>508</v>
      </c>
      <c r="D134" s="71" t="s">
        <v>218</v>
      </c>
      <c r="E134" s="72" t="s">
        <v>223</v>
      </c>
      <c r="F134" s="70"/>
      <c r="G134" s="126" t="s">
        <v>512</v>
      </c>
      <c r="H134" s="74" t="s">
        <v>203</v>
      </c>
      <c r="I134" s="145" t="s">
        <v>95</v>
      </c>
      <c r="J134" s="73"/>
      <c r="K134" s="72"/>
      <c r="L134" s="127" t="s">
        <v>3178</v>
      </c>
      <c r="M134" s="128" t="s">
        <v>3178</v>
      </c>
      <c r="N134" s="70" t="s">
        <v>3178</v>
      </c>
      <c r="O134" s="71" t="s">
        <v>3178</v>
      </c>
      <c r="P134" s="71"/>
      <c r="Q134" s="72"/>
      <c r="R134" s="70" t="s">
        <v>3178</v>
      </c>
      <c r="S134" s="71"/>
      <c r="T134" s="71"/>
      <c r="U134" s="72"/>
      <c r="V134" s="73" t="s">
        <v>5248</v>
      </c>
      <c r="W134" s="74" t="s">
        <v>5252</v>
      </c>
      <c r="X134" s="63"/>
      <c r="Y134" s="63"/>
      <c r="Z134" s="63"/>
    </row>
    <row r="135" spans="1:26" ht="78.75" hidden="1">
      <c r="A135" s="63"/>
      <c r="B135" s="122" t="s">
        <v>521</v>
      </c>
      <c r="C135" s="70" t="s">
        <v>508</v>
      </c>
      <c r="D135" s="71" t="s">
        <v>218</v>
      </c>
      <c r="E135" s="72" t="s">
        <v>225</v>
      </c>
      <c r="F135" s="70"/>
      <c r="G135" s="126" t="s">
        <v>514</v>
      </c>
      <c r="H135" s="74" t="s">
        <v>4366</v>
      </c>
      <c r="I135" s="145" t="s">
        <v>106</v>
      </c>
      <c r="J135" s="73"/>
      <c r="K135" s="72"/>
      <c r="L135" s="127" t="s">
        <v>3178</v>
      </c>
      <c r="M135" s="128" t="s">
        <v>3178</v>
      </c>
      <c r="N135" s="70" t="s">
        <v>3178</v>
      </c>
      <c r="O135" s="71" t="s">
        <v>3178</v>
      </c>
      <c r="P135" s="71"/>
      <c r="Q135" s="72"/>
      <c r="R135" s="70" t="s">
        <v>3178</v>
      </c>
      <c r="S135" s="71"/>
      <c r="T135" s="71"/>
      <c r="U135" s="72"/>
      <c r="V135" s="73" t="s">
        <v>5248</v>
      </c>
      <c r="W135" s="74" t="s">
        <v>5252</v>
      </c>
      <c r="X135" s="63"/>
      <c r="Y135" s="63"/>
      <c r="Z135" s="63"/>
    </row>
    <row r="136" spans="1:26" ht="56.25" hidden="1">
      <c r="A136" s="63"/>
      <c r="B136" s="122" t="s">
        <v>523</v>
      </c>
      <c r="C136" s="70" t="s">
        <v>508</v>
      </c>
      <c r="D136" s="71" t="s">
        <v>228</v>
      </c>
      <c r="E136" s="72" t="s">
        <v>229</v>
      </c>
      <c r="F136" s="70"/>
      <c r="G136" s="126" t="s">
        <v>516</v>
      </c>
      <c r="H136" s="74" t="s">
        <v>1915</v>
      </c>
      <c r="I136" s="145" t="s">
        <v>89</v>
      </c>
      <c r="J136" s="73"/>
      <c r="K136" s="72"/>
      <c r="L136" s="127" t="s">
        <v>3178</v>
      </c>
      <c r="M136" s="128" t="s">
        <v>3178</v>
      </c>
      <c r="N136" s="70" t="s">
        <v>3178</v>
      </c>
      <c r="O136" s="71" t="s">
        <v>3178</v>
      </c>
      <c r="P136" s="71"/>
      <c r="Q136" s="72"/>
      <c r="R136" s="70" t="s">
        <v>3178</v>
      </c>
      <c r="S136" s="71"/>
      <c r="T136" s="71"/>
      <c r="U136" s="72"/>
      <c r="V136" s="73" t="s">
        <v>5248</v>
      </c>
      <c r="W136" s="74" t="s">
        <v>5252</v>
      </c>
      <c r="X136" s="63"/>
      <c r="Y136" s="63"/>
      <c r="Z136" s="63"/>
    </row>
    <row r="137" spans="1:26" ht="33.75" hidden="1">
      <c r="A137" s="63"/>
      <c r="B137" s="122" t="s">
        <v>525</v>
      </c>
      <c r="C137" s="70" t="s">
        <v>508</v>
      </c>
      <c r="D137" s="71" t="s">
        <v>228</v>
      </c>
      <c r="E137" s="72" t="s">
        <v>223</v>
      </c>
      <c r="F137" s="70"/>
      <c r="G137" s="126" t="s">
        <v>518</v>
      </c>
      <c r="H137" s="74" t="s">
        <v>233</v>
      </c>
      <c r="I137" s="145" t="s">
        <v>95</v>
      </c>
      <c r="J137" s="73"/>
      <c r="K137" s="72"/>
      <c r="L137" s="127" t="s">
        <v>3178</v>
      </c>
      <c r="M137" s="128" t="s">
        <v>3178</v>
      </c>
      <c r="N137" s="70" t="s">
        <v>3178</v>
      </c>
      <c r="O137" s="71" t="s">
        <v>3178</v>
      </c>
      <c r="P137" s="71"/>
      <c r="Q137" s="72"/>
      <c r="R137" s="70" t="s">
        <v>3178</v>
      </c>
      <c r="S137" s="71"/>
      <c r="T137" s="71"/>
      <c r="U137" s="72"/>
      <c r="V137" s="73" t="s">
        <v>5248</v>
      </c>
      <c r="W137" s="74" t="s">
        <v>5252</v>
      </c>
      <c r="X137" s="63"/>
      <c r="Y137" s="63"/>
      <c r="Z137" s="63"/>
    </row>
    <row r="138" spans="1:26" ht="67.5" hidden="1">
      <c r="A138" s="63"/>
      <c r="B138" s="122" t="s">
        <v>1916</v>
      </c>
      <c r="C138" s="70" t="s">
        <v>508</v>
      </c>
      <c r="D138" s="71" t="s">
        <v>228</v>
      </c>
      <c r="E138" s="72" t="s">
        <v>235</v>
      </c>
      <c r="F138" s="70"/>
      <c r="G138" s="126" t="s">
        <v>520</v>
      </c>
      <c r="H138" s="328" t="s">
        <v>4374</v>
      </c>
      <c r="I138" s="145" t="s">
        <v>89</v>
      </c>
      <c r="J138" s="73" t="s">
        <v>1910</v>
      </c>
      <c r="K138" s="72"/>
      <c r="L138" s="127" t="s">
        <v>3178</v>
      </c>
      <c r="M138" s="128" t="s">
        <v>3854</v>
      </c>
      <c r="N138" s="70" t="s">
        <v>3178</v>
      </c>
      <c r="O138" s="71" t="s">
        <v>3178</v>
      </c>
      <c r="P138" s="71"/>
      <c r="Q138" s="72"/>
      <c r="R138" s="70" t="s">
        <v>3854</v>
      </c>
      <c r="S138" s="71"/>
      <c r="T138" s="71"/>
      <c r="U138" s="72"/>
      <c r="V138" s="73" t="s">
        <v>5248</v>
      </c>
      <c r="W138" s="74" t="s">
        <v>5252</v>
      </c>
      <c r="X138" s="63"/>
      <c r="Y138" s="63"/>
      <c r="Z138" s="63"/>
    </row>
    <row r="139" spans="1:26" ht="45" hidden="1">
      <c r="A139" s="63"/>
      <c r="B139" s="122" t="s">
        <v>528</v>
      </c>
      <c r="C139" s="70" t="s">
        <v>508</v>
      </c>
      <c r="D139" s="71" t="s">
        <v>228</v>
      </c>
      <c r="E139" s="72"/>
      <c r="F139" s="70" t="s">
        <v>238</v>
      </c>
      <c r="G139" s="126" t="s">
        <v>522</v>
      </c>
      <c r="H139" s="328" t="s">
        <v>4339</v>
      </c>
      <c r="I139" s="145" t="s">
        <v>106</v>
      </c>
      <c r="J139" s="73" t="s">
        <v>1910</v>
      </c>
      <c r="K139" s="72"/>
      <c r="L139" s="127" t="s">
        <v>3178</v>
      </c>
      <c r="M139" s="128" t="s">
        <v>3854</v>
      </c>
      <c r="N139" s="70" t="s">
        <v>3178</v>
      </c>
      <c r="O139" s="71" t="s">
        <v>3178</v>
      </c>
      <c r="P139" s="71"/>
      <c r="Q139" s="72"/>
      <c r="R139" s="70" t="s">
        <v>3854</v>
      </c>
      <c r="S139" s="71"/>
      <c r="T139" s="71"/>
      <c r="U139" s="72"/>
      <c r="V139" s="73" t="s">
        <v>5248</v>
      </c>
      <c r="W139" s="74" t="s">
        <v>5252</v>
      </c>
      <c r="X139" s="63"/>
      <c r="Y139" s="63"/>
      <c r="Z139" s="63"/>
    </row>
    <row r="140" spans="1:26" ht="45" hidden="1">
      <c r="A140" s="63"/>
      <c r="B140" s="122" t="s">
        <v>529</v>
      </c>
      <c r="C140" s="70" t="s">
        <v>508</v>
      </c>
      <c r="D140" s="71" t="s">
        <v>228</v>
      </c>
      <c r="E140" s="72"/>
      <c r="F140" s="70" t="s">
        <v>238</v>
      </c>
      <c r="G140" s="126" t="s">
        <v>524</v>
      </c>
      <c r="H140" s="328" t="s">
        <v>4340</v>
      </c>
      <c r="I140" s="145" t="s">
        <v>95</v>
      </c>
      <c r="J140" s="73" t="s">
        <v>1910</v>
      </c>
      <c r="K140" s="72"/>
      <c r="L140" s="127" t="s">
        <v>3178</v>
      </c>
      <c r="M140" s="128" t="s">
        <v>3854</v>
      </c>
      <c r="N140" s="70" t="s">
        <v>3178</v>
      </c>
      <c r="O140" s="71" t="s">
        <v>3178</v>
      </c>
      <c r="P140" s="71"/>
      <c r="Q140" s="72"/>
      <c r="R140" s="70" t="s">
        <v>3854</v>
      </c>
      <c r="S140" s="71"/>
      <c r="T140" s="71"/>
      <c r="U140" s="72"/>
      <c r="V140" s="73" t="s">
        <v>5248</v>
      </c>
      <c r="W140" s="74" t="s">
        <v>5252</v>
      </c>
      <c r="X140" s="63"/>
      <c r="Y140" s="63"/>
      <c r="Z140" s="63"/>
    </row>
    <row r="141" spans="1:26" ht="45" hidden="1">
      <c r="A141" s="63"/>
      <c r="B141" s="122" t="s">
        <v>530</v>
      </c>
      <c r="C141" s="70" t="s">
        <v>508</v>
      </c>
      <c r="D141" s="71" t="s">
        <v>228</v>
      </c>
      <c r="E141" s="72"/>
      <c r="F141" s="70" t="s">
        <v>238</v>
      </c>
      <c r="G141" s="126" t="s">
        <v>526</v>
      </c>
      <c r="H141" s="328" t="s">
        <v>4339</v>
      </c>
      <c r="I141" s="145" t="s">
        <v>95</v>
      </c>
      <c r="J141" s="73" t="s">
        <v>1910</v>
      </c>
      <c r="K141" s="72"/>
      <c r="L141" s="127" t="s">
        <v>3178</v>
      </c>
      <c r="M141" s="128" t="s">
        <v>3854</v>
      </c>
      <c r="N141" s="70" t="s">
        <v>3178</v>
      </c>
      <c r="O141" s="71" t="s">
        <v>3178</v>
      </c>
      <c r="P141" s="71"/>
      <c r="Q141" s="72"/>
      <c r="R141" s="70" t="s">
        <v>3854</v>
      </c>
      <c r="S141" s="71"/>
      <c r="T141" s="71"/>
      <c r="U141" s="72"/>
      <c r="V141" s="73" t="s">
        <v>5248</v>
      </c>
      <c r="W141" s="74" t="s">
        <v>5252</v>
      </c>
      <c r="X141" s="63"/>
      <c r="Y141" s="63"/>
      <c r="Z141" s="63"/>
    </row>
    <row r="142" spans="1:26" ht="45" hidden="1">
      <c r="A142" s="63"/>
      <c r="B142" s="122" t="s">
        <v>532</v>
      </c>
      <c r="C142" s="70" t="s">
        <v>508</v>
      </c>
      <c r="D142" s="71" t="s">
        <v>228</v>
      </c>
      <c r="E142" s="72"/>
      <c r="F142" s="70" t="s">
        <v>246</v>
      </c>
      <c r="G142" s="126" t="s">
        <v>527</v>
      </c>
      <c r="H142" s="328" t="s">
        <v>4367</v>
      </c>
      <c r="I142" s="145" t="s">
        <v>106</v>
      </c>
      <c r="J142" s="73" t="s">
        <v>2598</v>
      </c>
      <c r="K142" s="72"/>
      <c r="L142" s="127" t="s">
        <v>3854</v>
      </c>
      <c r="M142" s="128" t="s">
        <v>3178</v>
      </c>
      <c r="N142" s="70" t="s">
        <v>3854</v>
      </c>
      <c r="O142" s="71" t="s">
        <v>3854</v>
      </c>
      <c r="P142" s="71"/>
      <c r="Q142" s="72"/>
      <c r="R142" s="70" t="s">
        <v>3178</v>
      </c>
      <c r="S142" s="71"/>
      <c r="T142" s="71"/>
      <c r="U142" s="72"/>
      <c r="V142" s="73" t="s">
        <v>5248</v>
      </c>
      <c r="W142" s="74" t="s">
        <v>5252</v>
      </c>
      <c r="X142" s="63"/>
      <c r="Y142" s="63"/>
      <c r="Z142" s="63"/>
    </row>
    <row r="143" spans="1:26" ht="67.5" hidden="1">
      <c r="A143" s="63"/>
      <c r="B143" s="122" t="s">
        <v>533</v>
      </c>
      <c r="C143" s="70" t="s">
        <v>508</v>
      </c>
      <c r="D143" s="71" t="s">
        <v>228</v>
      </c>
      <c r="E143" s="72" t="s">
        <v>250</v>
      </c>
      <c r="F143" s="70"/>
      <c r="G143" s="126" t="s">
        <v>520</v>
      </c>
      <c r="H143" s="328" t="s">
        <v>4368</v>
      </c>
      <c r="I143" s="145" t="s">
        <v>89</v>
      </c>
      <c r="J143" s="73"/>
      <c r="K143" s="72"/>
      <c r="L143" s="127" t="s">
        <v>3178</v>
      </c>
      <c r="M143" s="128" t="s">
        <v>3178</v>
      </c>
      <c r="N143" s="70" t="s">
        <v>3178</v>
      </c>
      <c r="O143" s="71" t="s">
        <v>3178</v>
      </c>
      <c r="P143" s="71"/>
      <c r="Q143" s="72"/>
      <c r="R143" s="70" t="s">
        <v>3178</v>
      </c>
      <c r="S143" s="71"/>
      <c r="T143" s="71"/>
      <c r="U143" s="72"/>
      <c r="V143" s="73" t="s">
        <v>5248</v>
      </c>
      <c r="W143" s="74" t="s">
        <v>5252</v>
      </c>
      <c r="X143" s="63"/>
      <c r="Y143" s="63"/>
      <c r="Z143" s="63"/>
    </row>
    <row r="144" spans="1:26" ht="90" hidden="1">
      <c r="A144" s="63"/>
      <c r="B144" s="122" t="s">
        <v>534</v>
      </c>
      <c r="C144" s="70" t="s">
        <v>508</v>
      </c>
      <c r="D144" s="71" t="s">
        <v>228</v>
      </c>
      <c r="E144" s="72"/>
      <c r="F144" s="70"/>
      <c r="G144" s="329" t="s">
        <v>4386</v>
      </c>
      <c r="H144" s="328" t="s">
        <v>4369</v>
      </c>
      <c r="I144" s="145" t="s">
        <v>95</v>
      </c>
      <c r="J144" s="73"/>
      <c r="K144" s="72"/>
      <c r="L144" s="127" t="s">
        <v>3178</v>
      </c>
      <c r="M144" s="128" t="s">
        <v>3178</v>
      </c>
      <c r="N144" s="70" t="s">
        <v>3178</v>
      </c>
      <c r="O144" s="71" t="s">
        <v>3178</v>
      </c>
      <c r="P144" s="71"/>
      <c r="Q144" s="72"/>
      <c r="R144" s="70" t="s">
        <v>3178</v>
      </c>
      <c r="S144" s="71"/>
      <c r="T144" s="71"/>
      <c r="U144" s="72"/>
      <c r="V144" s="73" t="s">
        <v>5248</v>
      </c>
      <c r="W144" s="74" t="s">
        <v>5252</v>
      </c>
      <c r="X144" s="63"/>
      <c r="Y144" s="63"/>
      <c r="Z144" s="63"/>
    </row>
    <row r="145" spans="1:26" ht="67.5" hidden="1">
      <c r="A145" s="63"/>
      <c r="B145" s="122" t="s">
        <v>535</v>
      </c>
      <c r="C145" s="70" t="s">
        <v>508</v>
      </c>
      <c r="D145" s="71" t="s">
        <v>228</v>
      </c>
      <c r="E145" s="72"/>
      <c r="F145" s="70"/>
      <c r="G145" s="126" t="s">
        <v>531</v>
      </c>
      <c r="H145" s="328" t="s">
        <v>4370</v>
      </c>
      <c r="I145" s="145" t="s">
        <v>106</v>
      </c>
      <c r="J145" s="73"/>
      <c r="K145" s="72"/>
      <c r="L145" s="127" t="s">
        <v>3178</v>
      </c>
      <c r="M145" s="128" t="s">
        <v>3178</v>
      </c>
      <c r="N145" s="70" t="s">
        <v>3178</v>
      </c>
      <c r="O145" s="71" t="s">
        <v>3178</v>
      </c>
      <c r="P145" s="71"/>
      <c r="Q145" s="72"/>
      <c r="R145" s="70" t="s">
        <v>3178</v>
      </c>
      <c r="S145" s="71"/>
      <c r="T145" s="71"/>
      <c r="U145" s="72"/>
      <c r="V145" s="73" t="s">
        <v>5248</v>
      </c>
      <c r="W145" s="74" t="s">
        <v>5252</v>
      </c>
      <c r="X145" s="63"/>
      <c r="Y145" s="63"/>
      <c r="Z145" s="63"/>
    </row>
    <row r="146" spans="1:26" ht="45" hidden="1">
      <c r="A146" s="63"/>
      <c r="B146" s="122" t="s">
        <v>536</v>
      </c>
      <c r="C146" s="70" t="s">
        <v>508</v>
      </c>
      <c r="D146" s="71" t="s">
        <v>228</v>
      </c>
      <c r="E146" s="72" t="s">
        <v>255</v>
      </c>
      <c r="F146" s="70"/>
      <c r="G146" s="126" t="s">
        <v>520</v>
      </c>
      <c r="H146" s="328" t="s">
        <v>4343</v>
      </c>
      <c r="I146" s="145" t="s">
        <v>89</v>
      </c>
      <c r="J146" s="73"/>
      <c r="K146" s="72"/>
      <c r="L146" s="127" t="s">
        <v>3178</v>
      </c>
      <c r="M146" s="128" t="s">
        <v>3178</v>
      </c>
      <c r="N146" s="70" t="s">
        <v>3178</v>
      </c>
      <c r="O146" s="71" t="s">
        <v>3178</v>
      </c>
      <c r="P146" s="71"/>
      <c r="Q146" s="72"/>
      <c r="R146" s="70" t="s">
        <v>3178</v>
      </c>
      <c r="S146" s="71"/>
      <c r="T146" s="71"/>
      <c r="U146" s="72"/>
      <c r="V146" s="73" t="s">
        <v>5248</v>
      </c>
      <c r="W146" s="74" t="s">
        <v>5252</v>
      </c>
      <c r="X146" s="63"/>
      <c r="Y146" s="63"/>
      <c r="Z146" s="63"/>
    </row>
    <row r="147" spans="1:26" ht="45" hidden="1">
      <c r="A147" s="63"/>
      <c r="B147" s="122" t="s">
        <v>539</v>
      </c>
      <c r="C147" s="70" t="s">
        <v>508</v>
      </c>
      <c r="D147" s="71" t="s">
        <v>228</v>
      </c>
      <c r="E147" s="72"/>
      <c r="F147" s="70" t="s">
        <v>238</v>
      </c>
      <c r="G147" s="126" t="s">
        <v>522</v>
      </c>
      <c r="H147" s="328" t="s">
        <v>4339</v>
      </c>
      <c r="I147" s="145" t="s">
        <v>95</v>
      </c>
      <c r="J147" s="73" t="s">
        <v>1910</v>
      </c>
      <c r="K147" s="72"/>
      <c r="L147" s="127" t="s">
        <v>3178</v>
      </c>
      <c r="M147" s="128" t="s">
        <v>3854</v>
      </c>
      <c r="N147" s="70" t="s">
        <v>3178</v>
      </c>
      <c r="O147" s="71" t="s">
        <v>3178</v>
      </c>
      <c r="P147" s="71"/>
      <c r="Q147" s="72"/>
      <c r="R147" s="70" t="s">
        <v>3854</v>
      </c>
      <c r="S147" s="71"/>
      <c r="T147" s="71"/>
      <c r="U147" s="72"/>
      <c r="V147" s="73" t="s">
        <v>5248</v>
      </c>
      <c r="W147" s="74" t="s">
        <v>5252</v>
      </c>
      <c r="X147" s="63"/>
      <c r="Y147" s="63"/>
      <c r="Z147" s="63"/>
    </row>
    <row r="148" spans="1:26" ht="45" hidden="1">
      <c r="A148" s="63"/>
      <c r="B148" s="122" t="s">
        <v>541</v>
      </c>
      <c r="C148" s="70" t="s">
        <v>508</v>
      </c>
      <c r="D148" s="71" t="s">
        <v>228</v>
      </c>
      <c r="E148" s="72"/>
      <c r="F148" s="70" t="s">
        <v>238</v>
      </c>
      <c r="G148" s="126" t="s">
        <v>524</v>
      </c>
      <c r="H148" s="328" t="s">
        <v>4344</v>
      </c>
      <c r="I148" s="145" t="s">
        <v>95</v>
      </c>
      <c r="J148" s="73" t="s">
        <v>1910</v>
      </c>
      <c r="K148" s="72"/>
      <c r="L148" s="127" t="s">
        <v>3178</v>
      </c>
      <c r="M148" s="128" t="s">
        <v>3854</v>
      </c>
      <c r="N148" s="70" t="s">
        <v>3178</v>
      </c>
      <c r="O148" s="71" t="s">
        <v>3178</v>
      </c>
      <c r="P148" s="71"/>
      <c r="Q148" s="72"/>
      <c r="R148" s="70" t="s">
        <v>3854</v>
      </c>
      <c r="S148" s="71"/>
      <c r="T148" s="71"/>
      <c r="U148" s="72"/>
      <c r="V148" s="73" t="s">
        <v>5248</v>
      </c>
      <c r="W148" s="74" t="s">
        <v>5252</v>
      </c>
      <c r="X148" s="63"/>
      <c r="Y148" s="63"/>
      <c r="Z148" s="63"/>
    </row>
    <row r="149" spans="1:26" ht="33.75" hidden="1">
      <c r="A149" s="63"/>
      <c r="B149" s="122" t="s">
        <v>544</v>
      </c>
      <c r="C149" s="70" t="s">
        <v>508</v>
      </c>
      <c r="D149" s="71" t="s">
        <v>228</v>
      </c>
      <c r="E149" s="72" t="s">
        <v>260</v>
      </c>
      <c r="F149" s="70"/>
      <c r="G149" s="126" t="s">
        <v>516</v>
      </c>
      <c r="H149" s="74" t="s">
        <v>261</v>
      </c>
      <c r="I149" s="145" t="s">
        <v>89</v>
      </c>
      <c r="J149" s="73"/>
      <c r="K149" s="72"/>
      <c r="L149" s="127" t="s">
        <v>3178</v>
      </c>
      <c r="M149" s="128" t="s">
        <v>3178</v>
      </c>
      <c r="N149" s="70" t="s">
        <v>3178</v>
      </c>
      <c r="O149" s="71" t="s">
        <v>3178</v>
      </c>
      <c r="P149" s="71"/>
      <c r="Q149" s="72"/>
      <c r="R149" s="70" t="s">
        <v>3178</v>
      </c>
      <c r="S149" s="71"/>
      <c r="T149" s="71"/>
      <c r="U149" s="72"/>
      <c r="V149" s="73" t="s">
        <v>5248</v>
      </c>
      <c r="W149" s="74" t="s">
        <v>5252</v>
      </c>
      <c r="X149" s="63"/>
      <c r="Y149" s="63"/>
      <c r="Z149" s="63"/>
    </row>
    <row r="150" spans="1:26" ht="33.75" hidden="1">
      <c r="A150" s="63"/>
      <c r="B150" s="122" t="s">
        <v>547</v>
      </c>
      <c r="C150" s="70" t="s">
        <v>508</v>
      </c>
      <c r="D150" s="71" t="s">
        <v>278</v>
      </c>
      <c r="E150" s="72" t="s">
        <v>413</v>
      </c>
      <c r="F150" s="70" t="s">
        <v>238</v>
      </c>
      <c r="G150" s="126" t="s">
        <v>537</v>
      </c>
      <c r="H150" s="74" t="s">
        <v>538</v>
      </c>
      <c r="I150" s="145" t="s">
        <v>89</v>
      </c>
      <c r="J150" s="73" t="s">
        <v>1910</v>
      </c>
      <c r="K150" s="72"/>
      <c r="L150" s="127" t="s">
        <v>3178</v>
      </c>
      <c r="M150" s="128" t="s">
        <v>3854</v>
      </c>
      <c r="N150" s="70" t="s">
        <v>3178</v>
      </c>
      <c r="O150" s="71" t="s">
        <v>3178</v>
      </c>
      <c r="P150" s="71"/>
      <c r="Q150" s="72"/>
      <c r="R150" s="70" t="s">
        <v>3854</v>
      </c>
      <c r="S150" s="71"/>
      <c r="T150" s="71"/>
      <c r="U150" s="72"/>
      <c r="V150" s="73" t="s">
        <v>5248</v>
      </c>
      <c r="W150" s="74" t="s">
        <v>5252</v>
      </c>
      <c r="X150" s="63"/>
      <c r="Y150" s="63"/>
      <c r="Z150" s="63"/>
    </row>
    <row r="151" spans="1:26" ht="33.75" hidden="1">
      <c r="A151" s="63"/>
      <c r="B151" s="122" t="s">
        <v>549</v>
      </c>
      <c r="C151" s="70" t="s">
        <v>508</v>
      </c>
      <c r="D151" s="71" t="s">
        <v>278</v>
      </c>
      <c r="E151" s="72" t="s">
        <v>1928</v>
      </c>
      <c r="F151" s="70" t="s">
        <v>4362</v>
      </c>
      <c r="G151" s="126" t="s">
        <v>1939</v>
      </c>
      <c r="H151" s="74" t="s">
        <v>1930</v>
      </c>
      <c r="I151" s="145" t="s">
        <v>89</v>
      </c>
      <c r="J151" s="73" t="s">
        <v>4363</v>
      </c>
      <c r="K151" s="72"/>
      <c r="L151" s="127" t="s">
        <v>3854</v>
      </c>
      <c r="M151" s="128" t="s">
        <v>3178</v>
      </c>
      <c r="N151" s="70" t="s">
        <v>3854</v>
      </c>
      <c r="O151" s="71" t="s">
        <v>3854</v>
      </c>
      <c r="P151" s="71"/>
      <c r="Q151" s="72"/>
      <c r="R151" s="70" t="s">
        <v>3178</v>
      </c>
      <c r="S151" s="71"/>
      <c r="T151" s="71"/>
      <c r="U151" s="72"/>
      <c r="V151" s="73" t="s">
        <v>5248</v>
      </c>
      <c r="W151" s="74" t="s">
        <v>5252</v>
      </c>
      <c r="X151" s="63"/>
      <c r="Y151" s="63"/>
      <c r="Z151" s="63"/>
    </row>
    <row r="152" spans="1:26" ht="45" hidden="1">
      <c r="A152" s="63"/>
      <c r="B152" s="122" t="s">
        <v>550</v>
      </c>
      <c r="C152" s="70" t="s">
        <v>508</v>
      </c>
      <c r="D152" s="71" t="s">
        <v>278</v>
      </c>
      <c r="E152" s="72"/>
      <c r="F152" s="70" t="s">
        <v>4362</v>
      </c>
      <c r="G152" s="126" t="s">
        <v>1940</v>
      </c>
      <c r="H152" s="74" t="s">
        <v>1932</v>
      </c>
      <c r="I152" s="145" t="s">
        <v>106</v>
      </c>
      <c r="J152" s="73" t="s">
        <v>4363</v>
      </c>
      <c r="K152" s="72"/>
      <c r="L152" s="127" t="s">
        <v>3854</v>
      </c>
      <c r="M152" s="128" t="s">
        <v>3178</v>
      </c>
      <c r="N152" s="70" t="s">
        <v>3854</v>
      </c>
      <c r="O152" s="71" t="s">
        <v>3854</v>
      </c>
      <c r="P152" s="71"/>
      <c r="Q152" s="72"/>
      <c r="R152" s="70" t="s">
        <v>3178</v>
      </c>
      <c r="S152" s="71"/>
      <c r="T152" s="71"/>
      <c r="U152" s="72"/>
      <c r="V152" s="73" t="s">
        <v>5248</v>
      </c>
      <c r="W152" s="74" t="s">
        <v>5252</v>
      </c>
      <c r="X152" s="63"/>
      <c r="Y152" s="63"/>
      <c r="Z152" s="63"/>
    </row>
    <row r="153" spans="1:26" ht="56.25" hidden="1">
      <c r="A153" s="63"/>
      <c r="B153" s="122" t="s">
        <v>552</v>
      </c>
      <c r="C153" s="70" t="s">
        <v>508</v>
      </c>
      <c r="D153" s="71" t="s">
        <v>278</v>
      </c>
      <c r="E153" s="72"/>
      <c r="F153" s="70" t="s">
        <v>4362</v>
      </c>
      <c r="G153" s="126" t="s">
        <v>1941</v>
      </c>
      <c r="H153" s="74" t="s">
        <v>1934</v>
      </c>
      <c r="I153" s="145" t="s">
        <v>106</v>
      </c>
      <c r="J153" s="73" t="s">
        <v>4363</v>
      </c>
      <c r="K153" s="72"/>
      <c r="L153" s="127" t="s">
        <v>3854</v>
      </c>
      <c r="M153" s="128" t="s">
        <v>3178</v>
      </c>
      <c r="N153" s="70" t="s">
        <v>3854</v>
      </c>
      <c r="O153" s="71" t="s">
        <v>3854</v>
      </c>
      <c r="P153" s="71"/>
      <c r="Q153" s="72"/>
      <c r="R153" s="70" t="s">
        <v>3178</v>
      </c>
      <c r="S153" s="71"/>
      <c r="T153" s="71"/>
      <c r="U153" s="72"/>
      <c r="V153" s="73" t="s">
        <v>5248</v>
      </c>
      <c r="W153" s="74" t="s">
        <v>5252</v>
      </c>
      <c r="X153" s="63"/>
      <c r="Y153" s="63"/>
      <c r="Z153" s="63"/>
    </row>
    <row r="154" spans="1:26" ht="67.5" hidden="1">
      <c r="A154" s="63"/>
      <c r="B154" s="122" t="s">
        <v>554</v>
      </c>
      <c r="C154" s="70" t="s">
        <v>508</v>
      </c>
      <c r="D154" s="71" t="s">
        <v>278</v>
      </c>
      <c r="E154" s="72"/>
      <c r="F154" s="70" t="s">
        <v>4362</v>
      </c>
      <c r="G154" s="133" t="s">
        <v>1942</v>
      </c>
      <c r="H154" s="74" t="s">
        <v>1936</v>
      </c>
      <c r="I154" s="145" t="s">
        <v>106</v>
      </c>
      <c r="J154" s="73" t="s">
        <v>4363</v>
      </c>
      <c r="K154" s="72"/>
      <c r="L154" s="127" t="s">
        <v>3854</v>
      </c>
      <c r="M154" s="128" t="s">
        <v>3178</v>
      </c>
      <c r="N154" s="70" t="s">
        <v>3854</v>
      </c>
      <c r="O154" s="71" t="s">
        <v>3854</v>
      </c>
      <c r="P154" s="71"/>
      <c r="Q154" s="72"/>
      <c r="R154" s="70" t="s">
        <v>3178</v>
      </c>
      <c r="S154" s="71"/>
      <c r="T154" s="71"/>
      <c r="U154" s="72"/>
      <c r="V154" s="73" t="s">
        <v>5248</v>
      </c>
      <c r="W154" s="74" t="s">
        <v>5252</v>
      </c>
      <c r="X154" s="63"/>
      <c r="Y154" s="63"/>
      <c r="Z154" s="63"/>
    </row>
    <row r="155" spans="1:26" ht="33.75" hidden="1">
      <c r="A155" s="63"/>
      <c r="B155" s="122" t="s">
        <v>556</v>
      </c>
      <c r="C155" s="70" t="s">
        <v>508</v>
      </c>
      <c r="D155" s="71" t="s">
        <v>278</v>
      </c>
      <c r="E155" s="72" t="s">
        <v>1937</v>
      </c>
      <c r="F155" s="70" t="s">
        <v>246</v>
      </c>
      <c r="G155" s="126" t="s">
        <v>540</v>
      </c>
      <c r="H155" s="74" t="s">
        <v>418</v>
      </c>
      <c r="I155" s="145" t="s">
        <v>95</v>
      </c>
      <c r="J155" s="73" t="s">
        <v>2598</v>
      </c>
      <c r="K155" s="72"/>
      <c r="L155" s="127" t="s">
        <v>3854</v>
      </c>
      <c r="M155" s="128" t="s">
        <v>3178</v>
      </c>
      <c r="N155" s="70" t="s">
        <v>3854</v>
      </c>
      <c r="O155" s="71" t="s">
        <v>3854</v>
      </c>
      <c r="P155" s="71"/>
      <c r="Q155" s="72"/>
      <c r="R155" s="70" t="s">
        <v>3178</v>
      </c>
      <c r="S155" s="71"/>
      <c r="T155" s="71"/>
      <c r="U155" s="72"/>
      <c r="V155" s="73" t="s">
        <v>5248</v>
      </c>
      <c r="W155" s="74" t="s">
        <v>5252</v>
      </c>
      <c r="X155" s="63"/>
      <c r="Y155" s="63"/>
      <c r="Z155" s="63"/>
    </row>
    <row r="156" spans="1:26" ht="45" hidden="1">
      <c r="A156" s="63"/>
      <c r="B156" s="122" t="s">
        <v>559</v>
      </c>
      <c r="C156" s="70" t="s">
        <v>508</v>
      </c>
      <c r="D156" s="71" t="s">
        <v>278</v>
      </c>
      <c r="E156" s="72"/>
      <c r="F156" s="70" t="s">
        <v>246</v>
      </c>
      <c r="G156" s="126" t="s">
        <v>542</v>
      </c>
      <c r="H156" s="74" t="s">
        <v>543</v>
      </c>
      <c r="I156" s="145" t="s">
        <v>106</v>
      </c>
      <c r="J156" s="73" t="s">
        <v>2598</v>
      </c>
      <c r="K156" s="72"/>
      <c r="L156" s="127" t="s">
        <v>3854</v>
      </c>
      <c r="M156" s="128" t="s">
        <v>3178</v>
      </c>
      <c r="N156" s="70" t="s">
        <v>3854</v>
      </c>
      <c r="O156" s="71" t="s">
        <v>3854</v>
      </c>
      <c r="P156" s="71"/>
      <c r="Q156" s="72"/>
      <c r="R156" s="70" t="s">
        <v>3178</v>
      </c>
      <c r="S156" s="71"/>
      <c r="T156" s="71"/>
      <c r="U156" s="72"/>
      <c r="V156" s="73" t="s">
        <v>5248</v>
      </c>
      <c r="W156" s="74" t="s">
        <v>5252</v>
      </c>
      <c r="X156" s="63"/>
      <c r="Y156" s="63"/>
      <c r="Z156" s="63"/>
    </row>
    <row r="157" spans="1:26" ht="33.75" hidden="1">
      <c r="A157" s="63"/>
      <c r="B157" s="122" t="s">
        <v>562</v>
      </c>
      <c r="C157" s="70" t="s">
        <v>508</v>
      </c>
      <c r="D157" s="71" t="s">
        <v>278</v>
      </c>
      <c r="E157" s="72"/>
      <c r="F157" s="70" t="s">
        <v>246</v>
      </c>
      <c r="G157" s="126" t="s">
        <v>545</v>
      </c>
      <c r="H157" s="74" t="s">
        <v>546</v>
      </c>
      <c r="I157" s="145" t="s">
        <v>95</v>
      </c>
      <c r="J157" s="73" t="s">
        <v>2598</v>
      </c>
      <c r="K157" s="72"/>
      <c r="L157" s="127" t="s">
        <v>3854</v>
      </c>
      <c r="M157" s="128" t="s">
        <v>3178</v>
      </c>
      <c r="N157" s="70" t="s">
        <v>3854</v>
      </c>
      <c r="O157" s="71" t="s">
        <v>3854</v>
      </c>
      <c r="P157" s="71"/>
      <c r="Q157" s="72"/>
      <c r="R157" s="70" t="s">
        <v>3178</v>
      </c>
      <c r="S157" s="71"/>
      <c r="T157" s="71"/>
      <c r="U157" s="72"/>
      <c r="V157" s="73" t="s">
        <v>5248</v>
      </c>
      <c r="W157" s="74" t="s">
        <v>5252</v>
      </c>
      <c r="X157" s="63"/>
      <c r="Y157" s="63"/>
      <c r="Z157" s="63"/>
    </row>
    <row r="158" spans="1:26" ht="45" hidden="1">
      <c r="A158" s="63"/>
      <c r="B158" s="122" t="s">
        <v>564</v>
      </c>
      <c r="C158" s="70" t="s">
        <v>508</v>
      </c>
      <c r="D158" s="71" t="s">
        <v>278</v>
      </c>
      <c r="E158" s="72"/>
      <c r="F158" s="70" t="s">
        <v>246</v>
      </c>
      <c r="G158" s="133" t="s">
        <v>548</v>
      </c>
      <c r="H158" s="134" t="s">
        <v>424</v>
      </c>
      <c r="I158" s="145" t="s">
        <v>106</v>
      </c>
      <c r="J158" s="73" t="s">
        <v>2598</v>
      </c>
      <c r="K158" s="72"/>
      <c r="L158" s="127" t="s">
        <v>3854</v>
      </c>
      <c r="M158" s="128" t="s">
        <v>3178</v>
      </c>
      <c r="N158" s="70" t="s">
        <v>3854</v>
      </c>
      <c r="O158" s="71" t="s">
        <v>3854</v>
      </c>
      <c r="P158" s="71"/>
      <c r="Q158" s="72"/>
      <c r="R158" s="70" t="s">
        <v>3178</v>
      </c>
      <c r="S158" s="71"/>
      <c r="T158" s="71"/>
      <c r="U158" s="72"/>
      <c r="V158" s="73" t="s">
        <v>5248</v>
      </c>
      <c r="W158" s="74" t="s">
        <v>5252</v>
      </c>
      <c r="X158" s="63"/>
      <c r="Y158" s="63"/>
      <c r="Z158" s="63"/>
    </row>
    <row r="159" spans="1:26" ht="33.75" hidden="1">
      <c r="A159" s="63"/>
      <c r="B159" s="122" t="s">
        <v>567</v>
      </c>
      <c r="C159" s="70" t="s">
        <v>508</v>
      </c>
      <c r="D159" s="71" t="s">
        <v>278</v>
      </c>
      <c r="E159" s="72" t="s">
        <v>223</v>
      </c>
      <c r="F159" s="70"/>
      <c r="G159" s="133" t="s">
        <v>518</v>
      </c>
      <c r="H159" s="134" t="s">
        <v>233</v>
      </c>
      <c r="I159" s="145" t="s">
        <v>95</v>
      </c>
      <c r="J159" s="73"/>
      <c r="K159" s="72"/>
      <c r="L159" s="127" t="s">
        <v>3178</v>
      </c>
      <c r="M159" s="128" t="s">
        <v>3178</v>
      </c>
      <c r="N159" s="70" t="s">
        <v>3178</v>
      </c>
      <c r="O159" s="71" t="s">
        <v>3178</v>
      </c>
      <c r="P159" s="71"/>
      <c r="Q159" s="72"/>
      <c r="R159" s="70" t="s">
        <v>3178</v>
      </c>
      <c r="S159" s="71"/>
      <c r="T159" s="71"/>
      <c r="U159" s="72"/>
      <c r="V159" s="73" t="s">
        <v>5248</v>
      </c>
      <c r="W159" s="74" t="s">
        <v>5252</v>
      </c>
      <c r="X159" s="63"/>
      <c r="Y159" s="63"/>
      <c r="Z159" s="63"/>
    </row>
    <row r="160" spans="1:26" ht="90" hidden="1">
      <c r="A160" s="63"/>
      <c r="B160" s="122" t="s">
        <v>2399</v>
      </c>
      <c r="C160" s="70" t="s">
        <v>508</v>
      </c>
      <c r="D160" s="71" t="s">
        <v>278</v>
      </c>
      <c r="E160" s="72" t="s">
        <v>303</v>
      </c>
      <c r="F160" s="70"/>
      <c r="G160" s="133" t="s">
        <v>551</v>
      </c>
      <c r="H160" s="134" t="s">
        <v>2420</v>
      </c>
      <c r="I160" s="145" t="s">
        <v>106</v>
      </c>
      <c r="J160" s="73"/>
      <c r="K160" s="72"/>
      <c r="L160" s="127" t="s">
        <v>3178</v>
      </c>
      <c r="M160" s="128" t="s">
        <v>3178</v>
      </c>
      <c r="N160" s="70" t="s">
        <v>3178</v>
      </c>
      <c r="O160" s="71" t="s">
        <v>3178</v>
      </c>
      <c r="P160" s="71"/>
      <c r="Q160" s="72"/>
      <c r="R160" s="70" t="s">
        <v>3178</v>
      </c>
      <c r="S160" s="71"/>
      <c r="T160" s="71"/>
      <c r="U160" s="72"/>
      <c r="V160" s="73" t="s">
        <v>5253</v>
      </c>
      <c r="W160" s="74" t="s">
        <v>5203</v>
      </c>
      <c r="X160" s="63"/>
      <c r="Y160" s="63"/>
      <c r="Z160" s="63"/>
    </row>
    <row r="161" spans="1:26" ht="33.75" hidden="1">
      <c r="A161" s="63"/>
      <c r="B161" s="122" t="s">
        <v>4400</v>
      </c>
      <c r="C161" s="70" t="s">
        <v>508</v>
      </c>
      <c r="D161" s="71" t="s">
        <v>278</v>
      </c>
      <c r="E161" s="72" t="s">
        <v>310</v>
      </c>
      <c r="F161" s="70"/>
      <c r="G161" s="126" t="s">
        <v>553</v>
      </c>
      <c r="H161" s="134" t="s">
        <v>312</v>
      </c>
      <c r="I161" s="145" t="s">
        <v>89</v>
      </c>
      <c r="J161" s="73"/>
      <c r="K161" s="72"/>
      <c r="L161" s="127" t="s">
        <v>3178</v>
      </c>
      <c r="M161" s="128" t="s">
        <v>3178</v>
      </c>
      <c r="N161" s="70" t="s">
        <v>3178</v>
      </c>
      <c r="O161" s="71" t="s">
        <v>3178</v>
      </c>
      <c r="P161" s="71"/>
      <c r="Q161" s="72"/>
      <c r="R161" s="70" t="s">
        <v>3178</v>
      </c>
      <c r="S161" s="71"/>
      <c r="T161" s="71"/>
      <c r="U161" s="72"/>
      <c r="V161" s="73" t="s">
        <v>5248</v>
      </c>
      <c r="W161" s="74" t="s">
        <v>5252</v>
      </c>
      <c r="X161" s="63"/>
      <c r="Y161" s="63"/>
      <c r="Z161" s="63"/>
    </row>
    <row r="162" spans="1:26" ht="33.75" hidden="1">
      <c r="A162" s="63"/>
      <c r="B162" s="122" t="s">
        <v>572</v>
      </c>
      <c r="C162" s="70" t="s">
        <v>508</v>
      </c>
      <c r="D162" s="71" t="s">
        <v>278</v>
      </c>
      <c r="E162" s="72"/>
      <c r="F162" s="70"/>
      <c r="G162" s="126" t="s">
        <v>555</v>
      </c>
      <c r="H162" s="134" t="s">
        <v>2391</v>
      </c>
      <c r="I162" s="145" t="s">
        <v>106</v>
      </c>
      <c r="J162" s="73"/>
      <c r="K162" s="72"/>
      <c r="L162" s="127" t="s">
        <v>3178</v>
      </c>
      <c r="M162" s="128" t="s">
        <v>3178</v>
      </c>
      <c r="N162" s="70" t="s">
        <v>3178</v>
      </c>
      <c r="O162" s="71" t="s">
        <v>3178</v>
      </c>
      <c r="P162" s="71"/>
      <c r="Q162" s="72"/>
      <c r="R162" s="70" t="s">
        <v>3178</v>
      </c>
      <c r="S162" s="71"/>
      <c r="T162" s="71"/>
      <c r="U162" s="72"/>
      <c r="V162" s="73" t="s">
        <v>5248</v>
      </c>
      <c r="W162" s="74" t="s">
        <v>5252</v>
      </c>
      <c r="X162" s="63"/>
      <c r="Y162" s="63"/>
      <c r="Z162" s="63"/>
    </row>
    <row r="163" spans="1:26" ht="33.75" hidden="1">
      <c r="A163" s="63"/>
      <c r="B163" s="122" t="s">
        <v>574</v>
      </c>
      <c r="C163" s="70" t="s">
        <v>508</v>
      </c>
      <c r="D163" s="71" t="s">
        <v>278</v>
      </c>
      <c r="E163" s="72" t="s">
        <v>321</v>
      </c>
      <c r="F163" s="70"/>
      <c r="G163" s="126" t="s">
        <v>557</v>
      </c>
      <c r="H163" s="134" t="s">
        <v>558</v>
      </c>
      <c r="I163" s="145" t="s">
        <v>89</v>
      </c>
      <c r="J163" s="73"/>
      <c r="K163" s="72"/>
      <c r="L163" s="127" t="s">
        <v>3178</v>
      </c>
      <c r="M163" s="128" t="s">
        <v>3178</v>
      </c>
      <c r="N163" s="70" t="s">
        <v>3178</v>
      </c>
      <c r="O163" s="71" t="s">
        <v>3178</v>
      </c>
      <c r="P163" s="71"/>
      <c r="Q163" s="72"/>
      <c r="R163" s="70" t="s">
        <v>3178</v>
      </c>
      <c r="S163" s="71"/>
      <c r="T163" s="71"/>
      <c r="U163" s="72"/>
      <c r="V163" s="73" t="s">
        <v>5248</v>
      </c>
      <c r="W163" s="74" t="s">
        <v>5252</v>
      </c>
      <c r="X163" s="63"/>
      <c r="Y163" s="63"/>
      <c r="Z163" s="63"/>
    </row>
    <row r="164" spans="1:26" ht="33.75" hidden="1">
      <c r="A164" s="63"/>
      <c r="B164" s="122" t="s">
        <v>576</v>
      </c>
      <c r="C164" s="70" t="s">
        <v>508</v>
      </c>
      <c r="D164" s="71" t="s">
        <v>278</v>
      </c>
      <c r="E164" s="72" t="s">
        <v>314</v>
      </c>
      <c r="F164" s="70" t="s">
        <v>238</v>
      </c>
      <c r="G164" s="133" t="s">
        <v>560</v>
      </c>
      <c r="H164" s="134" t="s">
        <v>561</v>
      </c>
      <c r="I164" s="145" t="s">
        <v>106</v>
      </c>
      <c r="J164" s="73" t="s">
        <v>1910</v>
      </c>
      <c r="K164" s="72"/>
      <c r="L164" s="127" t="s">
        <v>3178</v>
      </c>
      <c r="M164" s="128" t="s">
        <v>3854</v>
      </c>
      <c r="N164" s="70" t="s">
        <v>3178</v>
      </c>
      <c r="O164" s="71" t="s">
        <v>3178</v>
      </c>
      <c r="P164" s="71"/>
      <c r="Q164" s="72"/>
      <c r="R164" s="70" t="s">
        <v>3854</v>
      </c>
      <c r="S164" s="71"/>
      <c r="T164" s="71"/>
      <c r="U164" s="72"/>
      <c r="V164" s="73" t="s">
        <v>5248</v>
      </c>
      <c r="W164" s="74" t="s">
        <v>5252</v>
      </c>
      <c r="X164" s="63"/>
      <c r="Y164" s="63"/>
      <c r="Z164" s="63"/>
    </row>
    <row r="165" spans="1:26" ht="45" hidden="1">
      <c r="A165" s="63"/>
      <c r="B165" s="122" t="s">
        <v>578</v>
      </c>
      <c r="C165" s="70" t="s">
        <v>508</v>
      </c>
      <c r="D165" s="71" t="s">
        <v>278</v>
      </c>
      <c r="E165" s="72"/>
      <c r="F165" s="70" t="s">
        <v>238</v>
      </c>
      <c r="G165" s="133" t="s">
        <v>563</v>
      </c>
      <c r="H165" s="134" t="s">
        <v>319</v>
      </c>
      <c r="I165" s="145" t="s">
        <v>95</v>
      </c>
      <c r="J165" s="73" t="s">
        <v>1910</v>
      </c>
      <c r="K165" s="72"/>
      <c r="L165" s="127" t="s">
        <v>3178</v>
      </c>
      <c r="M165" s="128" t="s">
        <v>3854</v>
      </c>
      <c r="N165" s="70" t="s">
        <v>3178</v>
      </c>
      <c r="O165" s="71" t="s">
        <v>3178</v>
      </c>
      <c r="P165" s="71"/>
      <c r="Q165" s="72"/>
      <c r="R165" s="70" t="s">
        <v>3854</v>
      </c>
      <c r="S165" s="71"/>
      <c r="T165" s="71"/>
      <c r="U165" s="72"/>
      <c r="V165" s="73" t="s">
        <v>5248</v>
      </c>
      <c r="W165" s="74" t="s">
        <v>5252</v>
      </c>
      <c r="X165" s="63"/>
      <c r="Y165" s="63"/>
      <c r="Z165" s="63"/>
    </row>
    <row r="166" spans="1:26" ht="33.75" hidden="1">
      <c r="A166" s="63"/>
      <c r="B166" s="122" t="s">
        <v>580</v>
      </c>
      <c r="C166" s="70" t="s">
        <v>508</v>
      </c>
      <c r="D166" s="71" t="s">
        <v>4373</v>
      </c>
      <c r="E166" s="72" t="s">
        <v>327</v>
      </c>
      <c r="F166" s="70"/>
      <c r="G166" s="133" t="s">
        <v>565</v>
      </c>
      <c r="H166" s="134" t="s">
        <v>566</v>
      </c>
      <c r="I166" s="145" t="s">
        <v>89</v>
      </c>
      <c r="J166" s="73"/>
      <c r="K166" s="72"/>
      <c r="L166" s="127" t="s">
        <v>3178</v>
      </c>
      <c r="M166" s="128" t="s">
        <v>3178</v>
      </c>
      <c r="N166" s="70" t="s">
        <v>3178</v>
      </c>
      <c r="O166" s="71" t="s">
        <v>3178</v>
      </c>
      <c r="P166" s="71"/>
      <c r="Q166" s="72"/>
      <c r="R166" s="70" t="s">
        <v>3178</v>
      </c>
      <c r="S166" s="71"/>
      <c r="T166" s="71"/>
      <c r="U166" s="72"/>
      <c r="V166" s="73" t="s">
        <v>5254</v>
      </c>
      <c r="W166" s="74" t="s">
        <v>5255</v>
      </c>
      <c r="X166" s="63"/>
      <c r="Y166" s="63"/>
      <c r="Z166" s="63"/>
    </row>
    <row r="167" spans="1:26" ht="56.25" hidden="1">
      <c r="A167" s="63"/>
      <c r="B167" s="122" t="s">
        <v>583</v>
      </c>
      <c r="C167" s="70" t="s">
        <v>508</v>
      </c>
      <c r="D167" s="71" t="s">
        <v>4373</v>
      </c>
      <c r="E167" s="72"/>
      <c r="F167" s="70"/>
      <c r="G167" s="133" t="s">
        <v>568</v>
      </c>
      <c r="H167" s="134" t="s">
        <v>4365</v>
      </c>
      <c r="I167" s="145" t="s">
        <v>106</v>
      </c>
      <c r="J167" s="73"/>
      <c r="K167" s="72"/>
      <c r="L167" s="127" t="s">
        <v>3178</v>
      </c>
      <c r="M167" s="128" t="s">
        <v>3178</v>
      </c>
      <c r="N167" s="70" t="s">
        <v>3178</v>
      </c>
      <c r="O167" s="71" t="s">
        <v>3178</v>
      </c>
      <c r="P167" s="71"/>
      <c r="Q167" s="72"/>
      <c r="R167" s="70" t="s">
        <v>3178</v>
      </c>
      <c r="S167" s="71"/>
      <c r="T167" s="71"/>
      <c r="U167" s="72"/>
      <c r="V167" s="73" t="s">
        <v>5254</v>
      </c>
      <c r="W167" s="74" t="s">
        <v>5255</v>
      </c>
      <c r="X167" s="63"/>
      <c r="Y167" s="63"/>
      <c r="Z167" s="63"/>
    </row>
    <row r="168" spans="1:26" ht="45" hidden="1">
      <c r="A168" s="63"/>
      <c r="B168" s="122" t="s">
        <v>585</v>
      </c>
      <c r="C168" s="70" t="s">
        <v>508</v>
      </c>
      <c r="D168" s="71" t="s">
        <v>4373</v>
      </c>
      <c r="E168" s="72"/>
      <c r="F168" s="70"/>
      <c r="G168" s="133" t="s">
        <v>569</v>
      </c>
      <c r="H168" s="134" t="s">
        <v>570</v>
      </c>
      <c r="I168" s="145" t="s">
        <v>106</v>
      </c>
      <c r="J168" s="73" t="s">
        <v>2421</v>
      </c>
      <c r="K168" s="72"/>
      <c r="L168" s="127" t="s">
        <v>3178</v>
      </c>
      <c r="M168" s="128" t="s">
        <v>3178</v>
      </c>
      <c r="N168" s="70" t="s">
        <v>3178</v>
      </c>
      <c r="O168" s="71" t="s">
        <v>3178</v>
      </c>
      <c r="P168" s="71"/>
      <c r="Q168" s="72"/>
      <c r="R168" s="70" t="s">
        <v>3178</v>
      </c>
      <c r="S168" s="71"/>
      <c r="T168" s="71"/>
      <c r="U168" s="72"/>
      <c r="V168" s="73" t="s">
        <v>5254</v>
      </c>
      <c r="W168" s="74" t="s">
        <v>5255</v>
      </c>
      <c r="X168" s="63"/>
      <c r="Y168" s="63"/>
      <c r="Z168" s="63"/>
    </row>
    <row r="169" spans="1:26" ht="33.75" hidden="1">
      <c r="A169" s="63"/>
      <c r="B169" s="122" t="s">
        <v>1917</v>
      </c>
      <c r="C169" s="70" t="s">
        <v>508</v>
      </c>
      <c r="D169" s="71" t="s">
        <v>4373</v>
      </c>
      <c r="E169" s="72" t="s">
        <v>334</v>
      </c>
      <c r="F169" s="70"/>
      <c r="G169" s="133" t="s">
        <v>571</v>
      </c>
      <c r="H169" s="134" t="s">
        <v>468</v>
      </c>
      <c r="I169" s="145" t="s">
        <v>89</v>
      </c>
      <c r="J169" s="73"/>
      <c r="K169" s="72"/>
      <c r="L169" s="127" t="s">
        <v>3178</v>
      </c>
      <c r="M169" s="128" t="s">
        <v>3178</v>
      </c>
      <c r="N169" s="70" t="s">
        <v>3178</v>
      </c>
      <c r="O169" s="71" t="s">
        <v>3178</v>
      </c>
      <c r="P169" s="71"/>
      <c r="Q169" s="72"/>
      <c r="R169" s="70" t="s">
        <v>3178</v>
      </c>
      <c r="S169" s="71"/>
      <c r="T169" s="71"/>
      <c r="U169" s="72"/>
      <c r="V169" s="73" t="s">
        <v>5254</v>
      </c>
      <c r="W169" s="74" t="s">
        <v>5255</v>
      </c>
      <c r="X169" s="63"/>
      <c r="Y169" s="63"/>
      <c r="Z169" s="63"/>
    </row>
    <row r="170" spans="1:26" ht="33.75" hidden="1">
      <c r="A170" s="63"/>
      <c r="B170" s="122" t="s">
        <v>587</v>
      </c>
      <c r="C170" s="70" t="s">
        <v>508</v>
      </c>
      <c r="D170" s="71" t="s">
        <v>338</v>
      </c>
      <c r="E170" s="72" t="s">
        <v>223</v>
      </c>
      <c r="F170" s="70"/>
      <c r="G170" s="133" t="s">
        <v>573</v>
      </c>
      <c r="H170" s="134" t="s">
        <v>259</v>
      </c>
      <c r="I170" s="145" t="s">
        <v>95</v>
      </c>
      <c r="J170" s="73"/>
      <c r="K170" s="72"/>
      <c r="L170" s="127" t="s">
        <v>3178</v>
      </c>
      <c r="M170" s="128" t="s">
        <v>3178</v>
      </c>
      <c r="N170" s="70" t="s">
        <v>3178</v>
      </c>
      <c r="O170" s="71" t="s">
        <v>3178</v>
      </c>
      <c r="P170" s="71"/>
      <c r="Q170" s="72"/>
      <c r="R170" s="70" t="s">
        <v>3178</v>
      </c>
      <c r="S170" s="71"/>
      <c r="T170" s="71"/>
      <c r="U170" s="72"/>
      <c r="V170" s="73" t="s">
        <v>5254</v>
      </c>
      <c r="W170" s="74" t="s">
        <v>5255</v>
      </c>
      <c r="X170" s="63"/>
      <c r="Y170" s="63"/>
      <c r="Z170" s="63"/>
    </row>
    <row r="171" spans="1:26" ht="33.75" hidden="1">
      <c r="A171" s="63"/>
      <c r="B171" s="122" t="s">
        <v>589</v>
      </c>
      <c r="C171" s="70" t="s">
        <v>508</v>
      </c>
      <c r="D171" s="71" t="s">
        <v>338</v>
      </c>
      <c r="E171" s="72" t="s">
        <v>341</v>
      </c>
      <c r="F171" s="70"/>
      <c r="G171" s="133" t="s">
        <v>575</v>
      </c>
      <c r="H171" s="134" t="s">
        <v>342</v>
      </c>
      <c r="I171" s="145" t="s">
        <v>89</v>
      </c>
      <c r="J171" s="73"/>
      <c r="K171" s="72"/>
      <c r="L171" s="127" t="s">
        <v>3178</v>
      </c>
      <c r="M171" s="128" t="s">
        <v>3178</v>
      </c>
      <c r="N171" s="70" t="s">
        <v>3178</v>
      </c>
      <c r="O171" s="71" t="s">
        <v>3178</v>
      </c>
      <c r="P171" s="71"/>
      <c r="Q171" s="72"/>
      <c r="R171" s="70" t="s">
        <v>3178</v>
      </c>
      <c r="S171" s="71"/>
      <c r="T171" s="71"/>
      <c r="U171" s="72"/>
      <c r="V171" s="73" t="s">
        <v>5254</v>
      </c>
      <c r="W171" s="74" t="s">
        <v>5255</v>
      </c>
      <c r="X171" s="63"/>
      <c r="Y171" s="63"/>
      <c r="Z171" s="63"/>
    </row>
    <row r="172" spans="1:26" ht="33.75" hidden="1">
      <c r="A172" s="63"/>
      <c r="B172" s="122" t="s">
        <v>591</v>
      </c>
      <c r="C172" s="70" t="s">
        <v>508</v>
      </c>
      <c r="D172" s="71" t="s">
        <v>338</v>
      </c>
      <c r="E172" s="72" t="s">
        <v>344</v>
      </c>
      <c r="F172" s="70"/>
      <c r="G172" s="133" t="s">
        <v>577</v>
      </c>
      <c r="H172" s="134" t="s">
        <v>346</v>
      </c>
      <c r="I172" s="145" t="s">
        <v>106</v>
      </c>
      <c r="J172" s="73" t="s">
        <v>957</v>
      </c>
      <c r="K172" s="72"/>
      <c r="L172" s="127" t="s">
        <v>3178</v>
      </c>
      <c r="M172" s="128" t="s">
        <v>3178</v>
      </c>
      <c r="N172" s="70" t="s">
        <v>3178</v>
      </c>
      <c r="O172" s="71" t="s">
        <v>3178</v>
      </c>
      <c r="P172" s="71"/>
      <c r="Q172" s="72"/>
      <c r="R172" s="70" t="s">
        <v>3178</v>
      </c>
      <c r="S172" s="71"/>
      <c r="T172" s="71"/>
      <c r="U172" s="72"/>
      <c r="V172" s="73" t="s">
        <v>5254</v>
      </c>
      <c r="W172" s="74" t="s">
        <v>5255</v>
      </c>
      <c r="X172" s="63"/>
      <c r="Y172" s="63"/>
      <c r="Z172" s="63"/>
    </row>
    <row r="173" spans="1:26" ht="45" hidden="1">
      <c r="A173" s="63"/>
      <c r="B173" s="122" t="s">
        <v>593</v>
      </c>
      <c r="C173" s="70" t="s">
        <v>508</v>
      </c>
      <c r="D173" s="71" t="s">
        <v>338</v>
      </c>
      <c r="E173" s="72"/>
      <c r="F173" s="70"/>
      <c r="G173" s="133" t="s">
        <v>579</v>
      </c>
      <c r="H173" s="134" t="s">
        <v>348</v>
      </c>
      <c r="I173" s="145" t="s">
        <v>106</v>
      </c>
      <c r="J173" s="73"/>
      <c r="K173" s="72"/>
      <c r="L173" s="127" t="s">
        <v>3178</v>
      </c>
      <c r="M173" s="128" t="s">
        <v>3178</v>
      </c>
      <c r="N173" s="70" t="s">
        <v>3178</v>
      </c>
      <c r="O173" s="71" t="s">
        <v>3178</v>
      </c>
      <c r="P173" s="71"/>
      <c r="Q173" s="72"/>
      <c r="R173" s="70" t="s">
        <v>3178</v>
      </c>
      <c r="S173" s="71"/>
      <c r="T173" s="71"/>
      <c r="U173" s="72"/>
      <c r="V173" s="73" t="s">
        <v>5254</v>
      </c>
      <c r="W173" s="74" t="s">
        <v>5255</v>
      </c>
      <c r="X173" s="63"/>
      <c r="Y173" s="63"/>
      <c r="Z173" s="63"/>
    </row>
    <row r="174" spans="1:26" ht="33.75" hidden="1">
      <c r="A174" s="63"/>
      <c r="B174" s="122" t="s">
        <v>595</v>
      </c>
      <c r="C174" s="70" t="s">
        <v>508</v>
      </c>
      <c r="D174" s="71" t="s">
        <v>338</v>
      </c>
      <c r="E174" s="72" t="s">
        <v>350</v>
      </c>
      <c r="F174" s="70"/>
      <c r="G174" s="133" t="s">
        <v>581</v>
      </c>
      <c r="H174" s="134" t="s">
        <v>582</v>
      </c>
      <c r="I174" s="145" t="s">
        <v>95</v>
      </c>
      <c r="J174" s="73"/>
      <c r="K174" s="72"/>
      <c r="L174" s="127" t="s">
        <v>3178</v>
      </c>
      <c r="M174" s="128" t="s">
        <v>3178</v>
      </c>
      <c r="N174" s="70" t="s">
        <v>3178</v>
      </c>
      <c r="O174" s="71" t="s">
        <v>3178</v>
      </c>
      <c r="P174" s="71"/>
      <c r="Q174" s="72"/>
      <c r="R174" s="70" t="s">
        <v>3178</v>
      </c>
      <c r="S174" s="71"/>
      <c r="T174" s="71"/>
      <c r="U174" s="72"/>
      <c r="V174" s="73" t="s">
        <v>5254</v>
      </c>
      <c r="W174" s="74" t="s">
        <v>5255</v>
      </c>
      <c r="X174" s="63"/>
      <c r="Y174" s="63"/>
      <c r="Z174" s="63"/>
    </row>
    <row r="175" spans="1:26" ht="45" hidden="1">
      <c r="A175" s="63"/>
      <c r="B175" s="122" t="s">
        <v>597</v>
      </c>
      <c r="C175" s="70" t="s">
        <v>508</v>
      </c>
      <c r="D175" s="71" t="s">
        <v>338</v>
      </c>
      <c r="E175" s="72"/>
      <c r="F175" s="70"/>
      <c r="G175" s="133" t="s">
        <v>584</v>
      </c>
      <c r="H175" s="134" t="s">
        <v>352</v>
      </c>
      <c r="I175" s="145" t="s">
        <v>106</v>
      </c>
      <c r="J175" s="73"/>
      <c r="K175" s="72"/>
      <c r="L175" s="127" t="s">
        <v>3178</v>
      </c>
      <c r="M175" s="128" t="s">
        <v>3178</v>
      </c>
      <c r="N175" s="70" t="s">
        <v>3178</v>
      </c>
      <c r="O175" s="71" t="s">
        <v>3178</v>
      </c>
      <c r="P175" s="71"/>
      <c r="Q175" s="72"/>
      <c r="R175" s="70" t="s">
        <v>3178</v>
      </c>
      <c r="S175" s="71"/>
      <c r="T175" s="71"/>
      <c r="U175" s="72"/>
      <c r="V175" s="73" t="s">
        <v>5254</v>
      </c>
      <c r="W175" s="74" t="s">
        <v>5255</v>
      </c>
      <c r="X175" s="63"/>
      <c r="Y175" s="63"/>
      <c r="Z175" s="63"/>
    </row>
    <row r="176" spans="1:26" ht="33.75" hidden="1">
      <c r="A176" s="63"/>
      <c r="B176" s="122" t="s">
        <v>599</v>
      </c>
      <c r="C176" s="70" t="s">
        <v>508</v>
      </c>
      <c r="D176" s="71" t="s">
        <v>338</v>
      </c>
      <c r="E176" s="72" t="s">
        <v>303</v>
      </c>
      <c r="F176" s="70"/>
      <c r="G176" s="133" t="s">
        <v>581</v>
      </c>
      <c r="H176" s="134" t="s">
        <v>355</v>
      </c>
      <c r="I176" s="145" t="s">
        <v>106</v>
      </c>
      <c r="J176" s="73"/>
      <c r="K176" s="72"/>
      <c r="L176" s="127" t="s">
        <v>3178</v>
      </c>
      <c r="M176" s="128" t="s">
        <v>3178</v>
      </c>
      <c r="N176" s="70" t="s">
        <v>3178</v>
      </c>
      <c r="O176" s="71" t="s">
        <v>3178</v>
      </c>
      <c r="P176" s="71"/>
      <c r="Q176" s="72"/>
      <c r="R176" s="70" t="s">
        <v>3178</v>
      </c>
      <c r="S176" s="71"/>
      <c r="T176" s="71"/>
      <c r="U176" s="72"/>
      <c r="V176" s="73" t="s">
        <v>5254</v>
      </c>
      <c r="W176" s="74" t="s">
        <v>5255</v>
      </c>
      <c r="X176" s="63"/>
      <c r="Y176" s="63"/>
      <c r="Z176" s="63"/>
    </row>
    <row r="177" spans="1:26" ht="45" hidden="1">
      <c r="A177" s="63"/>
      <c r="B177" s="122" t="s">
        <v>601</v>
      </c>
      <c r="C177" s="70" t="s">
        <v>508</v>
      </c>
      <c r="D177" s="71" t="s">
        <v>338</v>
      </c>
      <c r="E177" s="72" t="s">
        <v>310</v>
      </c>
      <c r="F177" s="70"/>
      <c r="G177" s="133" t="s">
        <v>586</v>
      </c>
      <c r="H177" s="134" t="s">
        <v>358</v>
      </c>
      <c r="I177" s="145" t="s">
        <v>106</v>
      </c>
      <c r="J177" s="73" t="s">
        <v>664</v>
      </c>
      <c r="K177" s="72"/>
      <c r="L177" s="127" t="s">
        <v>3178</v>
      </c>
      <c r="M177" s="128" t="s">
        <v>3178</v>
      </c>
      <c r="N177" s="70" t="s">
        <v>3178</v>
      </c>
      <c r="O177" s="71" t="s">
        <v>3178</v>
      </c>
      <c r="P177" s="71"/>
      <c r="Q177" s="72"/>
      <c r="R177" s="70" t="s">
        <v>3178</v>
      </c>
      <c r="S177" s="71"/>
      <c r="T177" s="71"/>
      <c r="U177" s="72"/>
      <c r="V177" s="73" t="s">
        <v>5254</v>
      </c>
      <c r="W177" s="74" t="s">
        <v>5255</v>
      </c>
      <c r="X177" s="63"/>
      <c r="Y177" s="63"/>
      <c r="Z177" s="63"/>
    </row>
    <row r="178" spans="1:26" ht="45" hidden="1">
      <c r="A178" s="63"/>
      <c r="B178" s="122" t="s">
        <v>604</v>
      </c>
      <c r="C178" s="70" t="s">
        <v>508</v>
      </c>
      <c r="D178" s="71" t="s">
        <v>338</v>
      </c>
      <c r="E178" s="72"/>
      <c r="F178" s="70"/>
      <c r="G178" s="133" t="s">
        <v>588</v>
      </c>
      <c r="H178" s="134" t="s">
        <v>361</v>
      </c>
      <c r="I178" s="145" t="s">
        <v>106</v>
      </c>
      <c r="J178" s="151" t="s">
        <v>664</v>
      </c>
      <c r="K178" s="368"/>
      <c r="L178" s="127" t="s">
        <v>3178</v>
      </c>
      <c r="M178" s="128" t="s">
        <v>3178</v>
      </c>
      <c r="N178" s="70" t="s">
        <v>3178</v>
      </c>
      <c r="O178" s="71" t="s">
        <v>3178</v>
      </c>
      <c r="P178" s="71"/>
      <c r="Q178" s="72"/>
      <c r="R178" s="70" t="s">
        <v>3178</v>
      </c>
      <c r="S178" s="71"/>
      <c r="T178" s="71"/>
      <c r="U178" s="72"/>
      <c r="V178" s="73" t="s">
        <v>5254</v>
      </c>
      <c r="W178" s="74" t="s">
        <v>5255</v>
      </c>
      <c r="X178" s="63"/>
      <c r="Y178" s="63"/>
      <c r="Z178" s="63"/>
    </row>
    <row r="179" spans="1:26" ht="33.75" hidden="1">
      <c r="A179" s="63"/>
      <c r="B179" s="122" t="s">
        <v>607</v>
      </c>
      <c r="C179" s="70" t="s">
        <v>508</v>
      </c>
      <c r="D179" s="71" t="s">
        <v>338</v>
      </c>
      <c r="E179" s="72" t="s">
        <v>363</v>
      </c>
      <c r="F179" s="70"/>
      <c r="G179" s="133" t="s">
        <v>590</v>
      </c>
      <c r="H179" s="134" t="s">
        <v>365</v>
      </c>
      <c r="I179" s="145" t="s">
        <v>89</v>
      </c>
      <c r="J179" s="151"/>
      <c r="K179" s="368"/>
      <c r="L179" s="127" t="s">
        <v>3178</v>
      </c>
      <c r="M179" s="128" t="s">
        <v>3178</v>
      </c>
      <c r="N179" s="70" t="s">
        <v>3178</v>
      </c>
      <c r="O179" s="71" t="s">
        <v>3178</v>
      </c>
      <c r="P179" s="71"/>
      <c r="Q179" s="72"/>
      <c r="R179" s="70" t="s">
        <v>3178</v>
      </c>
      <c r="S179" s="71"/>
      <c r="T179" s="71"/>
      <c r="U179" s="72"/>
      <c r="V179" s="73" t="s">
        <v>5254</v>
      </c>
      <c r="W179" s="74" t="s">
        <v>5255</v>
      </c>
      <c r="X179" s="63"/>
      <c r="Y179" s="63"/>
      <c r="Z179" s="63"/>
    </row>
    <row r="180" spans="1:26" ht="33.75" hidden="1">
      <c r="A180" s="63"/>
      <c r="B180" s="122" t="s">
        <v>609</v>
      </c>
      <c r="C180" s="70" t="s">
        <v>508</v>
      </c>
      <c r="D180" s="71" t="s">
        <v>338</v>
      </c>
      <c r="E180" s="72"/>
      <c r="F180" s="70"/>
      <c r="G180" s="126" t="s">
        <v>592</v>
      </c>
      <c r="H180" s="74" t="s">
        <v>368</v>
      </c>
      <c r="I180" s="145" t="s">
        <v>106</v>
      </c>
      <c r="J180" s="73"/>
      <c r="K180" s="72"/>
      <c r="L180" s="127" t="s">
        <v>3178</v>
      </c>
      <c r="M180" s="128" t="s">
        <v>3178</v>
      </c>
      <c r="N180" s="70" t="s">
        <v>3178</v>
      </c>
      <c r="O180" s="71" t="s">
        <v>3178</v>
      </c>
      <c r="P180" s="71"/>
      <c r="Q180" s="72"/>
      <c r="R180" s="70" t="s">
        <v>3178</v>
      </c>
      <c r="S180" s="71"/>
      <c r="T180" s="71"/>
      <c r="U180" s="72"/>
      <c r="V180" s="73" t="s">
        <v>5254</v>
      </c>
      <c r="W180" s="74" t="s">
        <v>5255</v>
      </c>
      <c r="X180" s="63"/>
      <c r="Y180" s="63"/>
      <c r="Z180" s="63"/>
    </row>
    <row r="181" spans="1:26" ht="33.75" hidden="1">
      <c r="A181" s="63"/>
      <c r="B181" s="122" t="s">
        <v>612</v>
      </c>
      <c r="C181" s="70" t="s">
        <v>508</v>
      </c>
      <c r="D181" s="71" t="s">
        <v>338</v>
      </c>
      <c r="E181" s="72"/>
      <c r="F181" s="70"/>
      <c r="G181" s="126" t="s">
        <v>594</v>
      </c>
      <c r="H181" s="74" t="s">
        <v>371</v>
      </c>
      <c r="I181" s="145" t="s">
        <v>95</v>
      </c>
      <c r="J181" s="73"/>
      <c r="K181" s="72"/>
      <c r="L181" s="127" t="s">
        <v>3178</v>
      </c>
      <c r="M181" s="128" t="s">
        <v>3178</v>
      </c>
      <c r="N181" s="70" t="s">
        <v>3178</v>
      </c>
      <c r="O181" s="71" t="s">
        <v>3178</v>
      </c>
      <c r="P181" s="71"/>
      <c r="Q181" s="72"/>
      <c r="R181" s="70" t="s">
        <v>3178</v>
      </c>
      <c r="S181" s="71"/>
      <c r="T181" s="71"/>
      <c r="U181" s="72"/>
      <c r="V181" s="73" t="s">
        <v>5254</v>
      </c>
      <c r="W181" s="74" t="s">
        <v>5255</v>
      </c>
      <c r="X181" s="63"/>
      <c r="Y181" s="63"/>
      <c r="Z181" s="63"/>
    </row>
    <row r="182" spans="1:26" ht="45" hidden="1">
      <c r="A182" s="63"/>
      <c r="B182" s="122" t="s">
        <v>614</v>
      </c>
      <c r="C182" s="70" t="s">
        <v>508</v>
      </c>
      <c r="D182" s="71" t="s">
        <v>338</v>
      </c>
      <c r="E182" s="72"/>
      <c r="F182" s="70"/>
      <c r="G182" s="126" t="s">
        <v>596</v>
      </c>
      <c r="H182" s="74" t="s">
        <v>374</v>
      </c>
      <c r="I182" s="145" t="s">
        <v>95</v>
      </c>
      <c r="J182" s="73"/>
      <c r="K182" s="72"/>
      <c r="L182" s="127" t="s">
        <v>3178</v>
      </c>
      <c r="M182" s="128" t="s">
        <v>3178</v>
      </c>
      <c r="N182" s="70" t="s">
        <v>3178</v>
      </c>
      <c r="O182" s="71" t="s">
        <v>3178</v>
      </c>
      <c r="P182" s="71"/>
      <c r="Q182" s="72"/>
      <c r="R182" s="70" t="s">
        <v>3178</v>
      </c>
      <c r="S182" s="71"/>
      <c r="T182" s="71"/>
      <c r="U182" s="72"/>
      <c r="V182" s="73" t="s">
        <v>5254</v>
      </c>
      <c r="W182" s="74" t="s">
        <v>5255</v>
      </c>
      <c r="X182" s="63"/>
      <c r="Y182" s="63"/>
      <c r="Z182" s="63"/>
    </row>
    <row r="183" spans="1:26" ht="67.5" hidden="1">
      <c r="A183" s="63"/>
      <c r="B183" s="122" t="s">
        <v>616</v>
      </c>
      <c r="C183" s="70" t="s">
        <v>508</v>
      </c>
      <c r="D183" s="71" t="s">
        <v>382</v>
      </c>
      <c r="E183" s="72"/>
      <c r="F183" s="70"/>
      <c r="G183" s="126" t="s">
        <v>598</v>
      </c>
      <c r="H183" s="328" t="s">
        <v>4383</v>
      </c>
      <c r="I183" s="145" t="s">
        <v>89</v>
      </c>
      <c r="J183" s="73"/>
      <c r="K183" s="72"/>
      <c r="L183" s="127" t="s">
        <v>3178</v>
      </c>
      <c r="M183" s="128" t="s">
        <v>3178</v>
      </c>
      <c r="N183" s="70" t="s">
        <v>3178</v>
      </c>
      <c r="O183" s="71" t="s">
        <v>3178</v>
      </c>
      <c r="P183" s="71"/>
      <c r="Q183" s="72"/>
      <c r="R183" s="70" t="s">
        <v>3178</v>
      </c>
      <c r="S183" s="71"/>
      <c r="T183" s="71"/>
      <c r="U183" s="72"/>
      <c r="V183" s="73" t="s">
        <v>5254</v>
      </c>
      <c r="W183" s="74" t="s">
        <v>5255</v>
      </c>
      <c r="X183" s="63"/>
      <c r="Y183" s="63"/>
      <c r="Z183" s="63"/>
    </row>
    <row r="184" spans="1:26" ht="45" hidden="1">
      <c r="A184" s="63"/>
      <c r="B184" s="122" t="s">
        <v>617</v>
      </c>
      <c r="C184" s="70" t="s">
        <v>508</v>
      </c>
      <c r="D184" s="71" t="s">
        <v>375</v>
      </c>
      <c r="E184" s="72" t="s">
        <v>496</v>
      </c>
      <c r="F184" s="70"/>
      <c r="G184" s="126" t="s">
        <v>600</v>
      </c>
      <c r="H184" s="74" t="s">
        <v>498</v>
      </c>
      <c r="I184" s="145" t="s">
        <v>89</v>
      </c>
      <c r="J184" s="73"/>
      <c r="K184" s="72"/>
      <c r="L184" s="127" t="s">
        <v>3178</v>
      </c>
      <c r="M184" s="128" t="s">
        <v>3178</v>
      </c>
      <c r="N184" s="70" t="s">
        <v>3178</v>
      </c>
      <c r="O184" s="71" t="s">
        <v>3178</v>
      </c>
      <c r="P184" s="71"/>
      <c r="Q184" s="72"/>
      <c r="R184" s="70" t="s">
        <v>3178</v>
      </c>
      <c r="S184" s="71"/>
      <c r="T184" s="71"/>
      <c r="U184" s="72"/>
      <c r="V184" s="73" t="s">
        <v>5254</v>
      </c>
      <c r="W184" s="74" t="s">
        <v>5255</v>
      </c>
      <c r="X184" s="63"/>
      <c r="Y184" s="63"/>
      <c r="Z184" s="63"/>
    </row>
    <row r="185" spans="1:26" ht="56.25" hidden="1">
      <c r="A185" s="63"/>
      <c r="B185" s="122" t="s">
        <v>620</v>
      </c>
      <c r="C185" s="70" t="s">
        <v>508</v>
      </c>
      <c r="D185" s="71" t="s">
        <v>375</v>
      </c>
      <c r="E185" s="72"/>
      <c r="F185" s="70"/>
      <c r="G185" s="126" t="s">
        <v>602</v>
      </c>
      <c r="H185" s="74" t="s">
        <v>603</v>
      </c>
      <c r="I185" s="145" t="s">
        <v>106</v>
      </c>
      <c r="J185" s="73"/>
      <c r="K185" s="72"/>
      <c r="L185" s="127" t="s">
        <v>3178</v>
      </c>
      <c r="M185" s="128" t="s">
        <v>3178</v>
      </c>
      <c r="N185" s="70" t="s">
        <v>3178</v>
      </c>
      <c r="O185" s="71" t="s">
        <v>3178</v>
      </c>
      <c r="P185" s="71"/>
      <c r="Q185" s="72"/>
      <c r="R185" s="70" t="s">
        <v>3178</v>
      </c>
      <c r="S185" s="71"/>
      <c r="T185" s="71"/>
      <c r="U185" s="72"/>
      <c r="V185" s="73" t="s">
        <v>5254</v>
      </c>
      <c r="W185" s="74" t="s">
        <v>5255</v>
      </c>
      <c r="X185" s="63"/>
      <c r="Y185" s="63"/>
      <c r="Z185" s="63"/>
    </row>
    <row r="186" spans="1:26" ht="56.25" hidden="1">
      <c r="A186" s="63"/>
      <c r="B186" s="122" t="s">
        <v>622</v>
      </c>
      <c r="C186" s="70" t="s">
        <v>508</v>
      </c>
      <c r="D186" s="71" t="s">
        <v>375</v>
      </c>
      <c r="E186" s="72" t="s">
        <v>500</v>
      </c>
      <c r="F186" s="70"/>
      <c r="G186" s="126" t="s">
        <v>605</v>
      </c>
      <c r="H186" s="74" t="s">
        <v>606</v>
      </c>
      <c r="I186" s="145" t="s">
        <v>106</v>
      </c>
      <c r="J186" s="73" t="s">
        <v>503</v>
      </c>
      <c r="K186" s="72"/>
      <c r="L186" s="127" t="s">
        <v>3178</v>
      </c>
      <c r="M186" s="128" t="s">
        <v>3178</v>
      </c>
      <c r="N186" s="70" t="s">
        <v>3178</v>
      </c>
      <c r="O186" s="71" t="s">
        <v>3178</v>
      </c>
      <c r="P186" s="71"/>
      <c r="Q186" s="72"/>
      <c r="R186" s="70" t="s">
        <v>3178</v>
      </c>
      <c r="S186" s="71"/>
      <c r="T186" s="71"/>
      <c r="U186" s="72"/>
      <c r="V186" s="73" t="s">
        <v>5254</v>
      </c>
      <c r="W186" s="74" t="s">
        <v>5255</v>
      </c>
      <c r="X186" s="63"/>
      <c r="Y186" s="63"/>
      <c r="Z186" s="63"/>
    </row>
    <row r="187" spans="1:26" ht="56.25" hidden="1">
      <c r="A187" s="63"/>
      <c r="B187" s="122" t="s">
        <v>624</v>
      </c>
      <c r="C187" s="70" t="s">
        <v>508</v>
      </c>
      <c r="D187" s="71" t="s">
        <v>375</v>
      </c>
      <c r="E187" s="72"/>
      <c r="F187" s="70"/>
      <c r="G187" s="126" t="s">
        <v>608</v>
      </c>
      <c r="H187" s="74" t="s">
        <v>506</v>
      </c>
      <c r="I187" s="145" t="s">
        <v>106</v>
      </c>
      <c r="J187" s="73" t="s">
        <v>503</v>
      </c>
      <c r="K187" s="72"/>
      <c r="L187" s="127" t="s">
        <v>3178</v>
      </c>
      <c r="M187" s="128" t="s">
        <v>3178</v>
      </c>
      <c r="N187" s="70" t="s">
        <v>3178</v>
      </c>
      <c r="O187" s="71" t="s">
        <v>3178</v>
      </c>
      <c r="P187" s="71"/>
      <c r="Q187" s="72"/>
      <c r="R187" s="70" t="s">
        <v>3178</v>
      </c>
      <c r="S187" s="71"/>
      <c r="T187" s="71"/>
      <c r="U187" s="72"/>
      <c r="V187" s="73" t="s">
        <v>5254</v>
      </c>
      <c r="W187" s="74" t="s">
        <v>5255</v>
      </c>
      <c r="X187" s="63"/>
      <c r="Y187" s="63"/>
      <c r="Z187" s="63"/>
    </row>
    <row r="188" spans="1:26" ht="33.75" hidden="1">
      <c r="A188" s="63"/>
      <c r="B188" s="122" t="s">
        <v>626</v>
      </c>
      <c r="C188" s="70" t="s">
        <v>610</v>
      </c>
      <c r="D188" s="71" t="s">
        <v>375</v>
      </c>
      <c r="E188" s="72"/>
      <c r="F188" s="70" t="s">
        <v>238</v>
      </c>
      <c r="G188" s="126" t="s">
        <v>611</v>
      </c>
      <c r="H188" s="74" t="s">
        <v>240</v>
      </c>
      <c r="I188" s="145" t="s">
        <v>95</v>
      </c>
      <c r="J188" s="73" t="s">
        <v>1910</v>
      </c>
      <c r="K188" s="72"/>
      <c r="L188" s="127" t="s">
        <v>3178</v>
      </c>
      <c r="M188" s="128" t="s">
        <v>3854</v>
      </c>
      <c r="N188" s="70" t="s">
        <v>3178</v>
      </c>
      <c r="O188" s="71" t="s">
        <v>3178</v>
      </c>
      <c r="P188" s="71"/>
      <c r="Q188" s="72"/>
      <c r="R188" s="70" t="s">
        <v>3854</v>
      </c>
      <c r="S188" s="71"/>
      <c r="T188" s="71"/>
      <c r="U188" s="72"/>
      <c r="V188" s="73" t="s">
        <v>5248</v>
      </c>
      <c r="W188" s="74" t="s">
        <v>5252</v>
      </c>
      <c r="X188" s="63"/>
      <c r="Y188" s="63"/>
      <c r="Z188" s="63"/>
    </row>
    <row r="189" spans="1:26" ht="33.75" hidden="1">
      <c r="A189" s="63"/>
      <c r="B189" s="122" t="s">
        <v>628</v>
      </c>
      <c r="C189" s="70" t="s">
        <v>610</v>
      </c>
      <c r="D189" s="71" t="s">
        <v>375</v>
      </c>
      <c r="E189" s="72"/>
      <c r="F189" s="70" t="s">
        <v>238</v>
      </c>
      <c r="G189" s="126" t="s">
        <v>613</v>
      </c>
      <c r="H189" s="74" t="s">
        <v>259</v>
      </c>
      <c r="I189" s="145" t="s">
        <v>95</v>
      </c>
      <c r="J189" s="73" t="s">
        <v>1910</v>
      </c>
      <c r="K189" s="72"/>
      <c r="L189" s="127" t="s">
        <v>3178</v>
      </c>
      <c r="M189" s="128" t="s">
        <v>3854</v>
      </c>
      <c r="N189" s="70" t="s">
        <v>3178</v>
      </c>
      <c r="O189" s="71" t="s">
        <v>3178</v>
      </c>
      <c r="P189" s="71"/>
      <c r="Q189" s="72"/>
      <c r="R189" s="70" t="s">
        <v>3854</v>
      </c>
      <c r="S189" s="71"/>
      <c r="T189" s="71"/>
      <c r="U189" s="72"/>
      <c r="V189" s="73" t="s">
        <v>5248</v>
      </c>
      <c r="W189" s="74" t="s">
        <v>5252</v>
      </c>
      <c r="X189" s="63"/>
      <c r="Y189" s="63"/>
      <c r="Z189" s="63"/>
    </row>
    <row r="190" spans="1:26" ht="33.75" hidden="1">
      <c r="A190" s="63"/>
      <c r="B190" s="122" t="s">
        <v>631</v>
      </c>
      <c r="C190" s="70" t="s">
        <v>610</v>
      </c>
      <c r="D190" s="71" t="s">
        <v>375</v>
      </c>
      <c r="E190" s="72" t="s">
        <v>260</v>
      </c>
      <c r="F190" s="70"/>
      <c r="G190" s="126" t="s">
        <v>615</v>
      </c>
      <c r="H190" s="74" t="s">
        <v>261</v>
      </c>
      <c r="I190" s="145" t="s">
        <v>89</v>
      </c>
      <c r="J190" s="73"/>
      <c r="K190" s="72"/>
      <c r="L190" s="127" t="s">
        <v>3178</v>
      </c>
      <c r="M190" s="128" t="s">
        <v>3178</v>
      </c>
      <c r="N190" s="70" t="s">
        <v>3178</v>
      </c>
      <c r="O190" s="71" t="s">
        <v>3178</v>
      </c>
      <c r="P190" s="71"/>
      <c r="Q190" s="72"/>
      <c r="R190" s="70" t="s">
        <v>3178</v>
      </c>
      <c r="S190" s="71"/>
      <c r="T190" s="71"/>
      <c r="U190" s="72"/>
      <c r="V190" s="73" t="s">
        <v>5248</v>
      </c>
      <c r="W190" s="74" t="s">
        <v>5252</v>
      </c>
      <c r="X190" s="63"/>
      <c r="Y190" s="63"/>
      <c r="Z190" s="63"/>
    </row>
    <row r="191" spans="1:26" ht="33.75" hidden="1">
      <c r="A191" s="63"/>
      <c r="B191" s="122" t="s">
        <v>2400</v>
      </c>
      <c r="C191" s="70" t="s">
        <v>610</v>
      </c>
      <c r="D191" s="71" t="s">
        <v>278</v>
      </c>
      <c r="E191" s="72" t="s">
        <v>413</v>
      </c>
      <c r="F191" s="70" t="s">
        <v>238</v>
      </c>
      <c r="G191" s="126" t="s">
        <v>2423</v>
      </c>
      <c r="H191" s="74" t="s">
        <v>4349</v>
      </c>
      <c r="I191" s="145" t="s">
        <v>89</v>
      </c>
      <c r="J191" s="73" t="s">
        <v>1910</v>
      </c>
      <c r="K191" s="72"/>
      <c r="L191" s="127" t="s">
        <v>3178</v>
      </c>
      <c r="M191" s="128" t="s">
        <v>3854</v>
      </c>
      <c r="N191" s="70" t="s">
        <v>3178</v>
      </c>
      <c r="O191" s="71" t="s">
        <v>3178</v>
      </c>
      <c r="P191" s="71"/>
      <c r="Q191" s="72"/>
      <c r="R191" s="70" t="s">
        <v>3854</v>
      </c>
      <c r="S191" s="71"/>
      <c r="T191" s="71"/>
      <c r="U191" s="72"/>
      <c r="V191" s="73" t="s">
        <v>5248</v>
      </c>
      <c r="W191" s="74" t="s">
        <v>5252</v>
      </c>
      <c r="X191" s="63"/>
      <c r="Y191" s="63"/>
      <c r="Z191" s="63"/>
    </row>
    <row r="192" spans="1:26" ht="33.75" hidden="1">
      <c r="A192" s="63"/>
      <c r="B192" s="122" t="s">
        <v>635</v>
      </c>
      <c r="C192" s="70" t="s">
        <v>610</v>
      </c>
      <c r="D192" s="71" t="s">
        <v>278</v>
      </c>
      <c r="E192" s="72" t="s">
        <v>1928</v>
      </c>
      <c r="F192" s="70" t="s">
        <v>4362</v>
      </c>
      <c r="G192" s="126" t="s">
        <v>1943</v>
      </c>
      <c r="H192" s="74" t="s">
        <v>1930</v>
      </c>
      <c r="I192" s="145" t="s">
        <v>89</v>
      </c>
      <c r="J192" s="73" t="s">
        <v>4363</v>
      </c>
      <c r="K192" s="72"/>
      <c r="L192" s="127" t="s">
        <v>3854</v>
      </c>
      <c r="M192" s="128" t="s">
        <v>3178</v>
      </c>
      <c r="N192" s="70" t="s">
        <v>3854</v>
      </c>
      <c r="O192" s="71" t="s">
        <v>3854</v>
      </c>
      <c r="P192" s="71"/>
      <c r="Q192" s="72"/>
      <c r="R192" s="70" t="s">
        <v>3178</v>
      </c>
      <c r="S192" s="71"/>
      <c r="T192" s="71"/>
      <c r="U192" s="72"/>
      <c r="V192" s="73" t="s">
        <v>5248</v>
      </c>
      <c r="W192" s="74" t="s">
        <v>5252</v>
      </c>
      <c r="X192" s="63"/>
      <c r="Y192" s="63"/>
      <c r="Z192" s="63"/>
    </row>
    <row r="193" spans="1:26" ht="45" hidden="1">
      <c r="A193" s="63"/>
      <c r="B193" s="122" t="s">
        <v>637</v>
      </c>
      <c r="C193" s="70" t="s">
        <v>610</v>
      </c>
      <c r="D193" s="71" t="s">
        <v>278</v>
      </c>
      <c r="E193" s="72"/>
      <c r="F193" s="70" t="s">
        <v>4362</v>
      </c>
      <c r="G193" s="126" t="s">
        <v>1944</v>
      </c>
      <c r="H193" s="74" t="s">
        <v>1932</v>
      </c>
      <c r="I193" s="145" t="s">
        <v>106</v>
      </c>
      <c r="J193" s="73" t="s">
        <v>4363</v>
      </c>
      <c r="K193" s="72"/>
      <c r="L193" s="127" t="s">
        <v>3854</v>
      </c>
      <c r="M193" s="128" t="s">
        <v>3178</v>
      </c>
      <c r="N193" s="70" t="s">
        <v>3854</v>
      </c>
      <c r="O193" s="71" t="s">
        <v>3854</v>
      </c>
      <c r="P193" s="71"/>
      <c r="Q193" s="72"/>
      <c r="R193" s="70" t="s">
        <v>3178</v>
      </c>
      <c r="S193" s="71"/>
      <c r="T193" s="71"/>
      <c r="U193" s="72"/>
      <c r="V193" s="73" t="s">
        <v>5248</v>
      </c>
      <c r="W193" s="74" t="s">
        <v>5252</v>
      </c>
      <c r="X193" s="63"/>
      <c r="Y193" s="63"/>
      <c r="Z193" s="63"/>
    </row>
    <row r="194" spans="1:26" ht="56.25" hidden="1">
      <c r="A194" s="63"/>
      <c r="B194" s="122" t="s">
        <v>640</v>
      </c>
      <c r="C194" s="70" t="s">
        <v>610</v>
      </c>
      <c r="D194" s="71" t="s">
        <v>278</v>
      </c>
      <c r="E194" s="72"/>
      <c r="F194" s="70" t="s">
        <v>4362</v>
      </c>
      <c r="G194" s="126" t="s">
        <v>1945</v>
      </c>
      <c r="H194" s="74" t="s">
        <v>1934</v>
      </c>
      <c r="I194" s="145" t="s">
        <v>106</v>
      </c>
      <c r="J194" s="73" t="s">
        <v>4363</v>
      </c>
      <c r="K194" s="72"/>
      <c r="L194" s="127" t="s">
        <v>3854</v>
      </c>
      <c r="M194" s="128" t="s">
        <v>3178</v>
      </c>
      <c r="N194" s="70" t="s">
        <v>3854</v>
      </c>
      <c r="O194" s="71" t="s">
        <v>3854</v>
      </c>
      <c r="P194" s="71"/>
      <c r="Q194" s="72"/>
      <c r="R194" s="70" t="s">
        <v>3178</v>
      </c>
      <c r="S194" s="71"/>
      <c r="T194" s="71"/>
      <c r="U194" s="72"/>
      <c r="V194" s="73" t="s">
        <v>5248</v>
      </c>
      <c r="W194" s="74" t="s">
        <v>5252</v>
      </c>
      <c r="X194" s="63"/>
      <c r="Y194" s="63"/>
      <c r="Z194" s="63"/>
    </row>
    <row r="195" spans="1:26" ht="67.5" hidden="1">
      <c r="A195" s="63"/>
      <c r="B195" s="122" t="s">
        <v>643</v>
      </c>
      <c r="C195" s="70" t="s">
        <v>610</v>
      </c>
      <c r="D195" s="71" t="s">
        <v>278</v>
      </c>
      <c r="E195" s="72"/>
      <c r="F195" s="70" t="s">
        <v>4362</v>
      </c>
      <c r="G195" s="126" t="s">
        <v>1946</v>
      </c>
      <c r="H195" s="74" t="s">
        <v>1936</v>
      </c>
      <c r="I195" s="145" t="s">
        <v>106</v>
      </c>
      <c r="J195" s="73" t="s">
        <v>4363</v>
      </c>
      <c r="K195" s="72"/>
      <c r="L195" s="127" t="s">
        <v>3854</v>
      </c>
      <c r="M195" s="128" t="s">
        <v>3178</v>
      </c>
      <c r="N195" s="70" t="s">
        <v>3854</v>
      </c>
      <c r="O195" s="71" t="s">
        <v>3854</v>
      </c>
      <c r="P195" s="71"/>
      <c r="Q195" s="72"/>
      <c r="R195" s="70" t="s">
        <v>3178</v>
      </c>
      <c r="S195" s="71"/>
      <c r="T195" s="71"/>
      <c r="U195" s="72"/>
      <c r="V195" s="73" t="s">
        <v>5248</v>
      </c>
      <c r="W195" s="74" t="s">
        <v>5252</v>
      </c>
      <c r="X195" s="63"/>
      <c r="Y195" s="63"/>
      <c r="Z195" s="63"/>
    </row>
    <row r="196" spans="1:26" ht="45" hidden="1">
      <c r="A196" s="63"/>
      <c r="B196" s="122" t="s">
        <v>645</v>
      </c>
      <c r="C196" s="70" t="s">
        <v>610</v>
      </c>
      <c r="D196" s="71" t="s">
        <v>278</v>
      </c>
      <c r="E196" s="72" t="s">
        <v>1937</v>
      </c>
      <c r="F196" s="70" t="s">
        <v>246</v>
      </c>
      <c r="G196" s="126" t="s">
        <v>618</v>
      </c>
      <c r="H196" s="74" t="s">
        <v>619</v>
      </c>
      <c r="I196" s="145" t="s">
        <v>89</v>
      </c>
      <c r="J196" s="73" t="s">
        <v>2598</v>
      </c>
      <c r="K196" s="72"/>
      <c r="L196" s="127" t="s">
        <v>3854</v>
      </c>
      <c r="M196" s="128" t="s">
        <v>3178</v>
      </c>
      <c r="N196" s="70" t="s">
        <v>3854</v>
      </c>
      <c r="O196" s="71" t="s">
        <v>3854</v>
      </c>
      <c r="P196" s="71"/>
      <c r="Q196" s="72"/>
      <c r="R196" s="70" t="s">
        <v>3178</v>
      </c>
      <c r="S196" s="71"/>
      <c r="T196" s="71"/>
      <c r="U196" s="72"/>
      <c r="V196" s="73" t="s">
        <v>5248</v>
      </c>
      <c r="W196" s="74" t="s">
        <v>5252</v>
      </c>
      <c r="X196" s="63"/>
      <c r="Y196" s="63"/>
      <c r="Z196" s="63"/>
    </row>
    <row r="197" spans="1:26" ht="45" hidden="1">
      <c r="A197" s="63"/>
      <c r="B197" s="122" t="s">
        <v>647</v>
      </c>
      <c r="C197" s="70" t="s">
        <v>610</v>
      </c>
      <c r="D197" s="71" t="s">
        <v>278</v>
      </c>
      <c r="E197" s="72"/>
      <c r="F197" s="70" t="s">
        <v>246</v>
      </c>
      <c r="G197" s="126" t="s">
        <v>621</v>
      </c>
      <c r="H197" s="74" t="s">
        <v>424</v>
      </c>
      <c r="I197" s="145" t="s">
        <v>106</v>
      </c>
      <c r="J197" s="73" t="s">
        <v>2598</v>
      </c>
      <c r="K197" s="72"/>
      <c r="L197" s="127" t="s">
        <v>3854</v>
      </c>
      <c r="M197" s="128" t="s">
        <v>3178</v>
      </c>
      <c r="N197" s="70" t="s">
        <v>3854</v>
      </c>
      <c r="O197" s="71" t="s">
        <v>3854</v>
      </c>
      <c r="P197" s="71"/>
      <c r="Q197" s="72"/>
      <c r="R197" s="70" t="s">
        <v>3178</v>
      </c>
      <c r="S197" s="71"/>
      <c r="T197" s="71"/>
      <c r="U197" s="72"/>
      <c r="V197" s="73" t="s">
        <v>5248</v>
      </c>
      <c r="W197" s="74" t="s">
        <v>5252</v>
      </c>
      <c r="X197" s="63"/>
      <c r="Y197" s="63"/>
      <c r="Z197" s="63"/>
    </row>
    <row r="198" spans="1:26" ht="33.75" hidden="1">
      <c r="A198" s="63"/>
      <c r="B198" s="122" t="s">
        <v>649</v>
      </c>
      <c r="C198" s="70" t="s">
        <v>610</v>
      </c>
      <c r="D198" s="71" t="s">
        <v>278</v>
      </c>
      <c r="E198" s="72"/>
      <c r="F198" s="70" t="s">
        <v>246</v>
      </c>
      <c r="G198" s="126" t="s">
        <v>623</v>
      </c>
      <c r="H198" s="74" t="s">
        <v>424</v>
      </c>
      <c r="I198" s="145" t="s">
        <v>106</v>
      </c>
      <c r="J198" s="73" t="s">
        <v>2598</v>
      </c>
      <c r="K198" s="72"/>
      <c r="L198" s="127" t="s">
        <v>3854</v>
      </c>
      <c r="M198" s="128" t="s">
        <v>3178</v>
      </c>
      <c r="N198" s="70" t="s">
        <v>3854</v>
      </c>
      <c r="O198" s="71" t="s">
        <v>3854</v>
      </c>
      <c r="P198" s="71"/>
      <c r="Q198" s="72"/>
      <c r="R198" s="70" t="s">
        <v>3178</v>
      </c>
      <c r="S198" s="71"/>
      <c r="T198" s="71"/>
      <c r="U198" s="72"/>
      <c r="V198" s="73" t="s">
        <v>5248</v>
      </c>
      <c r="W198" s="74" t="s">
        <v>5252</v>
      </c>
      <c r="X198" s="63"/>
      <c r="Y198" s="63"/>
      <c r="Z198" s="63"/>
    </row>
    <row r="199" spans="1:26" ht="33.75" hidden="1">
      <c r="A199" s="63"/>
      <c r="B199" s="122" t="s">
        <v>651</v>
      </c>
      <c r="C199" s="70" t="s">
        <v>610</v>
      </c>
      <c r="D199" s="71" t="s">
        <v>278</v>
      </c>
      <c r="E199" s="72" t="s">
        <v>223</v>
      </c>
      <c r="F199" s="70"/>
      <c r="G199" s="126" t="s">
        <v>625</v>
      </c>
      <c r="H199" s="74" t="s">
        <v>233</v>
      </c>
      <c r="I199" s="145" t="s">
        <v>95</v>
      </c>
      <c r="J199" s="73"/>
      <c r="K199" s="72"/>
      <c r="L199" s="127" t="s">
        <v>3178</v>
      </c>
      <c r="M199" s="128" t="s">
        <v>3178</v>
      </c>
      <c r="N199" s="70" t="s">
        <v>3178</v>
      </c>
      <c r="O199" s="71" t="s">
        <v>3178</v>
      </c>
      <c r="P199" s="71"/>
      <c r="Q199" s="72"/>
      <c r="R199" s="70" t="s">
        <v>3178</v>
      </c>
      <c r="S199" s="71"/>
      <c r="T199" s="71"/>
      <c r="U199" s="72"/>
      <c r="V199" s="73" t="s">
        <v>5248</v>
      </c>
      <c r="W199" s="74" t="s">
        <v>5252</v>
      </c>
      <c r="X199" s="63"/>
      <c r="Y199" s="63"/>
      <c r="Z199" s="63"/>
    </row>
    <row r="200" spans="1:26" ht="90" hidden="1">
      <c r="A200" s="63"/>
      <c r="B200" s="122" t="s">
        <v>653</v>
      </c>
      <c r="C200" s="70" t="s">
        <v>610</v>
      </c>
      <c r="D200" s="71" t="s">
        <v>278</v>
      </c>
      <c r="E200" s="72" t="s">
        <v>303</v>
      </c>
      <c r="F200" s="70"/>
      <c r="G200" s="126" t="s">
        <v>627</v>
      </c>
      <c r="H200" s="74" t="s">
        <v>2420</v>
      </c>
      <c r="I200" s="145" t="s">
        <v>95</v>
      </c>
      <c r="J200" s="73"/>
      <c r="K200" s="72"/>
      <c r="L200" s="127" t="s">
        <v>3178</v>
      </c>
      <c r="M200" s="128" t="s">
        <v>3178</v>
      </c>
      <c r="N200" s="70" t="s">
        <v>3178</v>
      </c>
      <c r="O200" s="71" t="s">
        <v>3178</v>
      </c>
      <c r="P200" s="71"/>
      <c r="Q200" s="72"/>
      <c r="R200" s="70" t="s">
        <v>3178</v>
      </c>
      <c r="S200" s="71"/>
      <c r="T200" s="71"/>
      <c r="U200" s="72"/>
      <c r="V200" s="73" t="s">
        <v>5248</v>
      </c>
      <c r="W200" s="74" t="s">
        <v>5252</v>
      </c>
      <c r="X200" s="63"/>
      <c r="Y200" s="63"/>
      <c r="Z200" s="63"/>
    </row>
    <row r="201" spans="1:26" ht="33.75" hidden="1">
      <c r="A201" s="63"/>
      <c r="B201" s="122" t="s">
        <v>654</v>
      </c>
      <c r="C201" s="70" t="s">
        <v>610</v>
      </c>
      <c r="D201" s="71" t="s">
        <v>278</v>
      </c>
      <c r="E201" s="72" t="s">
        <v>310</v>
      </c>
      <c r="F201" s="70"/>
      <c r="G201" s="126" t="s">
        <v>629</v>
      </c>
      <c r="H201" s="74" t="s">
        <v>630</v>
      </c>
      <c r="I201" s="145" t="s">
        <v>106</v>
      </c>
      <c r="J201" s="73"/>
      <c r="K201" s="72"/>
      <c r="L201" s="127" t="s">
        <v>3178</v>
      </c>
      <c r="M201" s="128" t="s">
        <v>3178</v>
      </c>
      <c r="N201" s="70" t="s">
        <v>3178</v>
      </c>
      <c r="O201" s="71" t="s">
        <v>3178</v>
      </c>
      <c r="P201" s="71"/>
      <c r="Q201" s="72"/>
      <c r="R201" s="70" t="s">
        <v>3178</v>
      </c>
      <c r="S201" s="71"/>
      <c r="T201" s="71"/>
      <c r="U201" s="72"/>
      <c r="V201" s="73" t="s">
        <v>5253</v>
      </c>
      <c r="W201" s="74" t="s">
        <v>5256</v>
      </c>
      <c r="X201" s="63"/>
      <c r="Y201" s="63"/>
      <c r="Z201" s="63"/>
    </row>
    <row r="202" spans="1:26" ht="45" hidden="1">
      <c r="A202" s="63"/>
      <c r="B202" s="122" t="s">
        <v>656</v>
      </c>
      <c r="C202" s="70" t="s">
        <v>610</v>
      </c>
      <c r="D202" s="71" t="s">
        <v>278</v>
      </c>
      <c r="E202" s="72"/>
      <c r="F202" s="70"/>
      <c r="G202" s="126" t="s">
        <v>632</v>
      </c>
      <c r="H202" s="74" t="s">
        <v>633</v>
      </c>
      <c r="I202" s="145" t="s">
        <v>95</v>
      </c>
      <c r="J202" s="73"/>
      <c r="K202" s="72"/>
      <c r="L202" s="127" t="s">
        <v>3178</v>
      </c>
      <c r="M202" s="128" t="s">
        <v>3178</v>
      </c>
      <c r="N202" s="70" t="s">
        <v>3178</v>
      </c>
      <c r="O202" s="71" t="s">
        <v>3178</v>
      </c>
      <c r="P202" s="71"/>
      <c r="Q202" s="72"/>
      <c r="R202" s="70" t="s">
        <v>3178</v>
      </c>
      <c r="S202" s="71"/>
      <c r="T202" s="71"/>
      <c r="U202" s="72"/>
      <c r="V202" s="73" t="s">
        <v>5254</v>
      </c>
      <c r="W202" s="74" t="s">
        <v>5255</v>
      </c>
      <c r="X202" s="63"/>
      <c r="Y202" s="63"/>
      <c r="Z202" s="63"/>
    </row>
    <row r="203" spans="1:26" ht="45" hidden="1">
      <c r="A203" s="63"/>
      <c r="B203" s="122" t="s">
        <v>658</v>
      </c>
      <c r="C203" s="70" t="s">
        <v>610</v>
      </c>
      <c r="D203" s="71" t="s">
        <v>278</v>
      </c>
      <c r="E203" s="72" t="s">
        <v>314</v>
      </c>
      <c r="F203" s="70" t="s">
        <v>238</v>
      </c>
      <c r="G203" s="126" t="s">
        <v>634</v>
      </c>
      <c r="H203" s="74" t="s">
        <v>434</v>
      </c>
      <c r="I203" s="145" t="s">
        <v>95</v>
      </c>
      <c r="J203" s="73" t="s">
        <v>1910</v>
      </c>
      <c r="K203" s="72"/>
      <c r="L203" s="127" t="s">
        <v>3178</v>
      </c>
      <c r="M203" s="128" t="s">
        <v>3854</v>
      </c>
      <c r="N203" s="70" t="s">
        <v>3178</v>
      </c>
      <c r="O203" s="71" t="s">
        <v>3178</v>
      </c>
      <c r="P203" s="71"/>
      <c r="Q203" s="72"/>
      <c r="R203" s="70" t="s">
        <v>3854</v>
      </c>
      <c r="S203" s="71"/>
      <c r="T203" s="71"/>
      <c r="U203" s="72"/>
      <c r="V203" s="73" t="s">
        <v>5248</v>
      </c>
      <c r="W203" s="74" t="s">
        <v>5252</v>
      </c>
      <c r="X203" s="63"/>
      <c r="Y203" s="63"/>
      <c r="Z203" s="63"/>
    </row>
    <row r="204" spans="1:26" ht="45" hidden="1">
      <c r="A204" s="63"/>
      <c r="B204" s="122" t="s">
        <v>660</v>
      </c>
      <c r="C204" s="70" t="s">
        <v>610</v>
      </c>
      <c r="D204" s="71" t="s">
        <v>278</v>
      </c>
      <c r="E204" s="72"/>
      <c r="F204" s="70" t="s">
        <v>238</v>
      </c>
      <c r="G204" s="126" t="s">
        <v>636</v>
      </c>
      <c r="H204" s="74" t="s">
        <v>319</v>
      </c>
      <c r="I204" s="145" t="s">
        <v>106</v>
      </c>
      <c r="J204" s="73" t="s">
        <v>1910</v>
      </c>
      <c r="K204" s="72"/>
      <c r="L204" s="127" t="s">
        <v>3178</v>
      </c>
      <c r="M204" s="128" t="s">
        <v>3854</v>
      </c>
      <c r="N204" s="70" t="s">
        <v>3178</v>
      </c>
      <c r="O204" s="71" t="s">
        <v>3178</v>
      </c>
      <c r="P204" s="71"/>
      <c r="Q204" s="72"/>
      <c r="R204" s="70" t="s">
        <v>3854</v>
      </c>
      <c r="S204" s="71"/>
      <c r="T204" s="71"/>
      <c r="U204" s="72"/>
      <c r="V204" s="73" t="s">
        <v>5248</v>
      </c>
      <c r="W204" s="74" t="s">
        <v>5252</v>
      </c>
      <c r="X204" s="63"/>
      <c r="Y204" s="63"/>
      <c r="Z204" s="63"/>
    </row>
    <row r="205" spans="1:26" ht="33.75" hidden="1">
      <c r="A205" s="63"/>
      <c r="B205" s="122" t="s">
        <v>662</v>
      </c>
      <c r="C205" s="70" t="s">
        <v>610</v>
      </c>
      <c r="D205" s="71" t="s">
        <v>278</v>
      </c>
      <c r="E205" s="72" t="s">
        <v>321</v>
      </c>
      <c r="F205" s="70"/>
      <c r="G205" s="126" t="s">
        <v>638</v>
      </c>
      <c r="H205" s="74" t="s">
        <v>639</v>
      </c>
      <c r="I205" s="145" t="s">
        <v>89</v>
      </c>
      <c r="J205" s="73"/>
      <c r="K205" s="72"/>
      <c r="L205" s="127" t="s">
        <v>3178</v>
      </c>
      <c r="M205" s="128" t="s">
        <v>3178</v>
      </c>
      <c r="N205" s="70" t="s">
        <v>3178</v>
      </c>
      <c r="O205" s="71" t="s">
        <v>3178</v>
      </c>
      <c r="P205" s="71"/>
      <c r="Q205" s="72"/>
      <c r="R205" s="70" t="s">
        <v>3178</v>
      </c>
      <c r="S205" s="71"/>
      <c r="T205" s="71"/>
      <c r="U205" s="72"/>
      <c r="V205" s="73" t="s">
        <v>5248</v>
      </c>
      <c r="W205" s="74" t="s">
        <v>5252</v>
      </c>
      <c r="X205" s="63"/>
      <c r="Y205" s="63"/>
      <c r="Z205" s="63"/>
    </row>
    <row r="206" spans="1:26" ht="33.75" hidden="1">
      <c r="A206" s="63"/>
      <c r="B206" s="122" t="s">
        <v>665</v>
      </c>
      <c r="C206" s="70" t="s">
        <v>610</v>
      </c>
      <c r="D206" s="71" t="s">
        <v>278</v>
      </c>
      <c r="E206" s="72"/>
      <c r="F206" s="70"/>
      <c r="G206" s="126" t="s">
        <v>641</v>
      </c>
      <c r="H206" s="74" t="s">
        <v>642</v>
      </c>
      <c r="I206" s="145" t="s">
        <v>89</v>
      </c>
      <c r="J206" s="73"/>
      <c r="K206" s="72"/>
      <c r="L206" s="127" t="s">
        <v>3178</v>
      </c>
      <c r="M206" s="128" t="s">
        <v>3178</v>
      </c>
      <c r="N206" s="70" t="s">
        <v>3178</v>
      </c>
      <c r="O206" s="71" t="s">
        <v>3178</v>
      </c>
      <c r="P206" s="71"/>
      <c r="Q206" s="72"/>
      <c r="R206" s="70" t="s">
        <v>3178</v>
      </c>
      <c r="S206" s="71"/>
      <c r="T206" s="71"/>
      <c r="U206" s="72"/>
      <c r="V206" s="73" t="s">
        <v>5248</v>
      </c>
      <c r="W206" s="74" t="s">
        <v>5252</v>
      </c>
      <c r="X206" s="63"/>
      <c r="Y206" s="63"/>
      <c r="Z206" s="63"/>
    </row>
    <row r="207" spans="1:26" ht="33.75" hidden="1">
      <c r="A207" s="63"/>
      <c r="B207" s="122" t="s">
        <v>667</v>
      </c>
      <c r="C207" s="70" t="s">
        <v>610</v>
      </c>
      <c r="D207" s="71" t="s">
        <v>4373</v>
      </c>
      <c r="E207" s="72" t="s">
        <v>327</v>
      </c>
      <c r="F207" s="70"/>
      <c r="G207" s="126" t="s">
        <v>644</v>
      </c>
      <c r="H207" s="74" t="s">
        <v>459</v>
      </c>
      <c r="I207" s="145" t="s">
        <v>106</v>
      </c>
      <c r="J207" s="73"/>
      <c r="K207" s="72"/>
      <c r="L207" s="127" t="s">
        <v>3178</v>
      </c>
      <c r="M207" s="128" t="s">
        <v>3178</v>
      </c>
      <c r="N207" s="70" t="s">
        <v>3178</v>
      </c>
      <c r="O207" s="71" t="s">
        <v>3178</v>
      </c>
      <c r="P207" s="71"/>
      <c r="Q207" s="72"/>
      <c r="R207" s="70" t="s">
        <v>3178</v>
      </c>
      <c r="S207" s="71"/>
      <c r="T207" s="71"/>
      <c r="U207" s="72"/>
      <c r="V207" s="73" t="s">
        <v>5254</v>
      </c>
      <c r="W207" s="74" t="s">
        <v>5255</v>
      </c>
      <c r="X207" s="63"/>
      <c r="Y207" s="63"/>
      <c r="Z207" s="63"/>
    </row>
    <row r="208" spans="1:26" ht="56.25" hidden="1">
      <c r="A208" s="63"/>
      <c r="B208" s="122" t="s">
        <v>669</v>
      </c>
      <c r="C208" s="70" t="s">
        <v>610</v>
      </c>
      <c r="D208" s="71" t="s">
        <v>4373</v>
      </c>
      <c r="E208" s="72"/>
      <c r="F208" s="70"/>
      <c r="G208" s="126" t="s">
        <v>646</v>
      </c>
      <c r="H208" s="74" t="s">
        <v>4365</v>
      </c>
      <c r="I208" s="145" t="s">
        <v>106</v>
      </c>
      <c r="J208" s="73"/>
      <c r="K208" s="72"/>
      <c r="L208" s="127" t="s">
        <v>3178</v>
      </c>
      <c r="M208" s="128" t="s">
        <v>3178</v>
      </c>
      <c r="N208" s="70" t="s">
        <v>3178</v>
      </c>
      <c r="O208" s="71" t="s">
        <v>3178</v>
      </c>
      <c r="P208" s="71"/>
      <c r="Q208" s="72"/>
      <c r="R208" s="70" t="s">
        <v>3178</v>
      </c>
      <c r="S208" s="71"/>
      <c r="T208" s="71"/>
      <c r="U208" s="72"/>
      <c r="V208" s="73" t="s">
        <v>5254</v>
      </c>
      <c r="W208" s="74" t="s">
        <v>5255</v>
      </c>
      <c r="X208" s="63"/>
      <c r="Y208" s="63"/>
      <c r="Z208" s="63"/>
    </row>
    <row r="209" spans="1:26" ht="45" hidden="1">
      <c r="A209" s="63"/>
      <c r="B209" s="122" t="s">
        <v>671</v>
      </c>
      <c r="C209" s="70" t="s">
        <v>610</v>
      </c>
      <c r="D209" s="71" t="s">
        <v>4373</v>
      </c>
      <c r="E209" s="72"/>
      <c r="F209" s="70"/>
      <c r="G209" s="133" t="s">
        <v>648</v>
      </c>
      <c r="H209" s="134" t="s">
        <v>570</v>
      </c>
      <c r="I209" s="145" t="s">
        <v>106</v>
      </c>
      <c r="J209" s="73"/>
      <c r="K209" s="72"/>
      <c r="L209" s="127" t="s">
        <v>3178</v>
      </c>
      <c r="M209" s="128" t="s">
        <v>3178</v>
      </c>
      <c r="N209" s="70" t="s">
        <v>3178</v>
      </c>
      <c r="O209" s="71" t="s">
        <v>3178</v>
      </c>
      <c r="P209" s="71"/>
      <c r="Q209" s="72"/>
      <c r="R209" s="70" t="s">
        <v>3178</v>
      </c>
      <c r="S209" s="71"/>
      <c r="T209" s="71"/>
      <c r="U209" s="72"/>
      <c r="V209" s="73" t="s">
        <v>5254</v>
      </c>
      <c r="W209" s="74" t="s">
        <v>5255</v>
      </c>
      <c r="X209" s="63"/>
      <c r="Y209" s="63"/>
      <c r="Z209" s="63"/>
    </row>
    <row r="210" spans="1:26" ht="33.75" hidden="1">
      <c r="A210" s="63"/>
      <c r="B210" s="122" t="s">
        <v>673</v>
      </c>
      <c r="C210" s="70" t="s">
        <v>610</v>
      </c>
      <c r="D210" s="71" t="s">
        <v>4373</v>
      </c>
      <c r="E210" s="72" t="s">
        <v>334</v>
      </c>
      <c r="F210" s="70"/>
      <c r="G210" s="133" t="s">
        <v>650</v>
      </c>
      <c r="H210" s="134" t="s">
        <v>468</v>
      </c>
      <c r="I210" s="145" t="s">
        <v>89</v>
      </c>
      <c r="J210" s="73"/>
      <c r="K210" s="72"/>
      <c r="L210" s="127" t="s">
        <v>3178</v>
      </c>
      <c r="M210" s="128" t="s">
        <v>3178</v>
      </c>
      <c r="N210" s="70" t="s">
        <v>3178</v>
      </c>
      <c r="O210" s="71" t="s">
        <v>3178</v>
      </c>
      <c r="P210" s="71"/>
      <c r="Q210" s="72"/>
      <c r="R210" s="70" t="s">
        <v>3178</v>
      </c>
      <c r="S210" s="71"/>
      <c r="T210" s="71"/>
      <c r="U210" s="72"/>
      <c r="V210" s="73" t="s">
        <v>5254</v>
      </c>
      <c r="W210" s="74" t="s">
        <v>5255</v>
      </c>
      <c r="X210" s="63"/>
      <c r="Y210" s="63"/>
      <c r="Z210" s="63"/>
    </row>
    <row r="211" spans="1:26" ht="33.75" hidden="1">
      <c r="A211" s="63"/>
      <c r="B211" s="122" t="s">
        <v>675</v>
      </c>
      <c r="C211" s="70" t="s">
        <v>610</v>
      </c>
      <c r="D211" s="71" t="s">
        <v>338</v>
      </c>
      <c r="E211" s="72" t="s">
        <v>223</v>
      </c>
      <c r="F211" s="70"/>
      <c r="G211" s="133" t="s">
        <v>652</v>
      </c>
      <c r="H211" s="134" t="s">
        <v>259</v>
      </c>
      <c r="I211" s="145" t="s">
        <v>95</v>
      </c>
      <c r="J211" s="73"/>
      <c r="K211" s="72"/>
      <c r="L211" s="127" t="s">
        <v>3178</v>
      </c>
      <c r="M211" s="128" t="s">
        <v>3178</v>
      </c>
      <c r="N211" s="70" t="s">
        <v>3178</v>
      </c>
      <c r="O211" s="71" t="s">
        <v>3178</v>
      </c>
      <c r="P211" s="71"/>
      <c r="Q211" s="72"/>
      <c r="R211" s="70" t="s">
        <v>3178</v>
      </c>
      <c r="S211" s="71"/>
      <c r="T211" s="71"/>
      <c r="U211" s="72"/>
      <c r="V211" s="73" t="s">
        <v>5254</v>
      </c>
      <c r="W211" s="74" t="s">
        <v>5255</v>
      </c>
      <c r="X211" s="63"/>
      <c r="Y211" s="63"/>
      <c r="Z211" s="63"/>
    </row>
    <row r="212" spans="1:26" ht="33.75" hidden="1">
      <c r="A212" s="63"/>
      <c r="B212" s="122" t="s">
        <v>678</v>
      </c>
      <c r="C212" s="70" t="s">
        <v>610</v>
      </c>
      <c r="D212" s="71" t="s">
        <v>338</v>
      </c>
      <c r="E212" s="72" t="s">
        <v>341</v>
      </c>
      <c r="F212" s="70"/>
      <c r="G212" s="126" t="s">
        <v>641</v>
      </c>
      <c r="H212" s="134" t="s">
        <v>342</v>
      </c>
      <c r="I212" s="145" t="s">
        <v>106</v>
      </c>
      <c r="J212" s="73"/>
      <c r="K212" s="72"/>
      <c r="L212" s="127" t="s">
        <v>3178</v>
      </c>
      <c r="M212" s="128" t="s">
        <v>3178</v>
      </c>
      <c r="N212" s="70" t="s">
        <v>3178</v>
      </c>
      <c r="O212" s="71" t="s">
        <v>3178</v>
      </c>
      <c r="P212" s="71"/>
      <c r="Q212" s="72"/>
      <c r="R212" s="70" t="s">
        <v>3178</v>
      </c>
      <c r="S212" s="71"/>
      <c r="T212" s="71"/>
      <c r="U212" s="72"/>
      <c r="V212" s="73" t="s">
        <v>5254</v>
      </c>
      <c r="W212" s="74" t="s">
        <v>5255</v>
      </c>
      <c r="X212" s="63"/>
      <c r="Y212" s="63"/>
      <c r="Z212" s="63"/>
    </row>
    <row r="213" spans="1:26" ht="33.75" hidden="1">
      <c r="A213" s="63"/>
      <c r="B213" s="122" t="s">
        <v>681</v>
      </c>
      <c r="C213" s="70" t="s">
        <v>610</v>
      </c>
      <c r="D213" s="71" t="s">
        <v>338</v>
      </c>
      <c r="E213" s="72" t="s">
        <v>344</v>
      </c>
      <c r="F213" s="70"/>
      <c r="G213" s="126" t="s">
        <v>655</v>
      </c>
      <c r="H213" s="134" t="s">
        <v>346</v>
      </c>
      <c r="I213" s="145" t="s">
        <v>106</v>
      </c>
      <c r="J213" s="73"/>
      <c r="K213" s="72"/>
      <c r="L213" s="127" t="s">
        <v>3178</v>
      </c>
      <c r="M213" s="128" t="s">
        <v>3178</v>
      </c>
      <c r="N213" s="70" t="s">
        <v>3178</v>
      </c>
      <c r="O213" s="71" t="s">
        <v>3178</v>
      </c>
      <c r="P213" s="71"/>
      <c r="Q213" s="72"/>
      <c r="R213" s="70" t="s">
        <v>3178</v>
      </c>
      <c r="S213" s="71"/>
      <c r="T213" s="71"/>
      <c r="U213" s="72"/>
      <c r="V213" s="73" t="s">
        <v>5254</v>
      </c>
      <c r="W213" s="74" t="s">
        <v>5255</v>
      </c>
      <c r="X213" s="63"/>
      <c r="Y213" s="63"/>
      <c r="Z213" s="63"/>
    </row>
    <row r="214" spans="1:26" ht="45" hidden="1">
      <c r="A214" s="63"/>
      <c r="B214" s="122" t="s">
        <v>683</v>
      </c>
      <c r="C214" s="70" t="s">
        <v>610</v>
      </c>
      <c r="D214" s="71" t="s">
        <v>338</v>
      </c>
      <c r="E214" s="72"/>
      <c r="F214" s="70"/>
      <c r="G214" s="126" t="s">
        <v>657</v>
      </c>
      <c r="H214" s="134" t="s">
        <v>348</v>
      </c>
      <c r="I214" s="145" t="s">
        <v>106</v>
      </c>
      <c r="J214" s="73"/>
      <c r="K214" s="72"/>
      <c r="L214" s="127" t="s">
        <v>3178</v>
      </c>
      <c r="M214" s="128" t="s">
        <v>3178</v>
      </c>
      <c r="N214" s="70" t="s">
        <v>3178</v>
      </c>
      <c r="O214" s="71" t="s">
        <v>3178</v>
      </c>
      <c r="P214" s="71"/>
      <c r="Q214" s="72"/>
      <c r="R214" s="70" t="s">
        <v>3178</v>
      </c>
      <c r="S214" s="71"/>
      <c r="T214" s="71"/>
      <c r="U214" s="72"/>
      <c r="V214" s="73" t="s">
        <v>5254</v>
      </c>
      <c r="W214" s="74" t="s">
        <v>5255</v>
      </c>
      <c r="X214" s="63"/>
      <c r="Y214" s="63"/>
      <c r="Z214" s="63"/>
    </row>
    <row r="215" spans="1:26" ht="45" hidden="1">
      <c r="A215" s="63"/>
      <c r="B215" s="122" t="s">
        <v>685</v>
      </c>
      <c r="C215" s="70" t="s">
        <v>610</v>
      </c>
      <c r="D215" s="71" t="s">
        <v>338</v>
      </c>
      <c r="E215" s="72" t="s">
        <v>350</v>
      </c>
      <c r="F215" s="70"/>
      <c r="G215" s="133" t="s">
        <v>659</v>
      </c>
      <c r="H215" s="134" t="s">
        <v>352</v>
      </c>
      <c r="I215" s="145" t="s">
        <v>106</v>
      </c>
      <c r="J215" s="73"/>
      <c r="K215" s="72"/>
      <c r="L215" s="127" t="s">
        <v>3178</v>
      </c>
      <c r="M215" s="128" t="s">
        <v>3178</v>
      </c>
      <c r="N215" s="70" t="s">
        <v>3178</v>
      </c>
      <c r="O215" s="71" t="s">
        <v>3178</v>
      </c>
      <c r="P215" s="71"/>
      <c r="Q215" s="72"/>
      <c r="R215" s="70" t="s">
        <v>3178</v>
      </c>
      <c r="S215" s="71"/>
      <c r="T215" s="71"/>
      <c r="U215" s="72"/>
      <c r="V215" s="73" t="s">
        <v>5254</v>
      </c>
      <c r="W215" s="74" t="s">
        <v>5255</v>
      </c>
      <c r="X215" s="63"/>
      <c r="Y215" s="63"/>
      <c r="Z215" s="63"/>
    </row>
    <row r="216" spans="1:26" ht="33.75" hidden="1">
      <c r="A216" s="63"/>
      <c r="B216" s="122" t="s">
        <v>688</v>
      </c>
      <c r="C216" s="70" t="s">
        <v>610</v>
      </c>
      <c r="D216" s="71" t="s">
        <v>338</v>
      </c>
      <c r="E216" s="72" t="s">
        <v>303</v>
      </c>
      <c r="F216" s="70"/>
      <c r="G216" s="126" t="s">
        <v>661</v>
      </c>
      <c r="H216" s="74" t="s">
        <v>355</v>
      </c>
      <c r="I216" s="145" t="s">
        <v>95</v>
      </c>
      <c r="J216" s="73"/>
      <c r="K216" s="72"/>
      <c r="L216" s="127" t="s">
        <v>3178</v>
      </c>
      <c r="M216" s="128" t="s">
        <v>3178</v>
      </c>
      <c r="N216" s="70" t="s">
        <v>3178</v>
      </c>
      <c r="O216" s="71" t="s">
        <v>3178</v>
      </c>
      <c r="P216" s="71"/>
      <c r="Q216" s="72"/>
      <c r="R216" s="70" t="s">
        <v>3178</v>
      </c>
      <c r="S216" s="71"/>
      <c r="T216" s="71"/>
      <c r="U216" s="72"/>
      <c r="V216" s="73" t="s">
        <v>5254</v>
      </c>
      <c r="W216" s="74" t="s">
        <v>5255</v>
      </c>
      <c r="X216" s="63"/>
      <c r="Y216" s="63"/>
      <c r="Z216" s="63"/>
    </row>
    <row r="217" spans="1:26" ht="45" hidden="1">
      <c r="A217" s="63"/>
      <c r="B217" s="122" t="s">
        <v>692</v>
      </c>
      <c r="C217" s="70" t="s">
        <v>610</v>
      </c>
      <c r="D217" s="71" t="s">
        <v>338</v>
      </c>
      <c r="E217" s="72" t="s">
        <v>310</v>
      </c>
      <c r="F217" s="70"/>
      <c r="G217" s="149" t="s">
        <v>663</v>
      </c>
      <c r="H217" s="74" t="s">
        <v>358</v>
      </c>
      <c r="I217" s="145" t="s">
        <v>95</v>
      </c>
      <c r="J217" s="73" t="s">
        <v>664</v>
      </c>
      <c r="K217" s="72"/>
      <c r="L217" s="127" t="s">
        <v>3178</v>
      </c>
      <c r="M217" s="128" t="s">
        <v>3178</v>
      </c>
      <c r="N217" s="70" t="s">
        <v>3178</v>
      </c>
      <c r="O217" s="71" t="s">
        <v>3178</v>
      </c>
      <c r="P217" s="71"/>
      <c r="Q217" s="72"/>
      <c r="R217" s="70" t="s">
        <v>3178</v>
      </c>
      <c r="S217" s="71"/>
      <c r="T217" s="71"/>
      <c r="U217" s="72"/>
      <c r="V217" s="73" t="s">
        <v>5254</v>
      </c>
      <c r="W217" s="74" t="s">
        <v>5255</v>
      </c>
      <c r="X217" s="63"/>
      <c r="Y217" s="63"/>
      <c r="Z217" s="63"/>
    </row>
    <row r="218" spans="1:26" ht="45" hidden="1">
      <c r="A218" s="63"/>
      <c r="B218" s="122" t="s">
        <v>694</v>
      </c>
      <c r="C218" s="70" t="s">
        <v>610</v>
      </c>
      <c r="D218" s="71" t="s">
        <v>338</v>
      </c>
      <c r="E218" s="72"/>
      <c r="F218" s="70"/>
      <c r="G218" s="126" t="s">
        <v>666</v>
      </c>
      <c r="H218" s="74" t="s">
        <v>361</v>
      </c>
      <c r="I218" s="145" t="s">
        <v>95</v>
      </c>
      <c r="J218" s="73" t="s">
        <v>664</v>
      </c>
      <c r="K218" s="72"/>
      <c r="L218" s="127" t="s">
        <v>3178</v>
      </c>
      <c r="M218" s="128" t="s">
        <v>3178</v>
      </c>
      <c r="N218" s="70" t="s">
        <v>3178</v>
      </c>
      <c r="O218" s="71" t="s">
        <v>3178</v>
      </c>
      <c r="P218" s="71"/>
      <c r="Q218" s="72"/>
      <c r="R218" s="70" t="s">
        <v>3178</v>
      </c>
      <c r="S218" s="71"/>
      <c r="T218" s="71"/>
      <c r="U218" s="72"/>
      <c r="V218" s="73" t="s">
        <v>5254</v>
      </c>
      <c r="W218" s="74" t="s">
        <v>5255</v>
      </c>
      <c r="X218" s="63"/>
      <c r="Y218" s="63"/>
      <c r="Z218" s="63"/>
    </row>
    <row r="219" spans="1:26" ht="33.75" hidden="1">
      <c r="A219" s="63"/>
      <c r="B219" s="122" t="s">
        <v>697</v>
      </c>
      <c r="C219" s="70" t="s">
        <v>610</v>
      </c>
      <c r="D219" s="71" t="s">
        <v>338</v>
      </c>
      <c r="E219" s="72" t="s">
        <v>363</v>
      </c>
      <c r="F219" s="70"/>
      <c r="G219" s="126" t="s">
        <v>668</v>
      </c>
      <c r="H219" s="74" t="s">
        <v>365</v>
      </c>
      <c r="I219" s="145" t="s">
        <v>89</v>
      </c>
      <c r="J219" s="73"/>
      <c r="K219" s="72"/>
      <c r="L219" s="127" t="s">
        <v>3178</v>
      </c>
      <c r="M219" s="128" t="s">
        <v>3178</v>
      </c>
      <c r="N219" s="70" t="s">
        <v>3178</v>
      </c>
      <c r="O219" s="71" t="s">
        <v>3178</v>
      </c>
      <c r="P219" s="71"/>
      <c r="Q219" s="72"/>
      <c r="R219" s="70" t="s">
        <v>3178</v>
      </c>
      <c r="S219" s="71"/>
      <c r="T219" s="71"/>
      <c r="U219" s="72"/>
      <c r="V219" s="73" t="s">
        <v>5254</v>
      </c>
      <c r="W219" s="74" t="s">
        <v>5255</v>
      </c>
      <c r="X219" s="63"/>
      <c r="Y219" s="63"/>
      <c r="Z219" s="63"/>
    </row>
    <row r="220" spans="1:26" ht="33.75" hidden="1">
      <c r="A220" s="63"/>
      <c r="B220" s="122" t="s">
        <v>701</v>
      </c>
      <c r="C220" s="70" t="s">
        <v>610</v>
      </c>
      <c r="D220" s="71" t="s">
        <v>338</v>
      </c>
      <c r="E220" s="72"/>
      <c r="F220" s="70"/>
      <c r="G220" s="126" t="s">
        <v>670</v>
      </c>
      <c r="H220" s="74" t="s">
        <v>368</v>
      </c>
      <c r="I220" s="145" t="s">
        <v>106</v>
      </c>
      <c r="J220" s="73"/>
      <c r="K220" s="72"/>
      <c r="L220" s="127" t="s">
        <v>3178</v>
      </c>
      <c r="M220" s="128" t="s">
        <v>3178</v>
      </c>
      <c r="N220" s="70" t="s">
        <v>3178</v>
      </c>
      <c r="O220" s="71" t="s">
        <v>3178</v>
      </c>
      <c r="P220" s="71"/>
      <c r="Q220" s="72"/>
      <c r="R220" s="70" t="s">
        <v>3178</v>
      </c>
      <c r="S220" s="71"/>
      <c r="T220" s="71"/>
      <c r="U220" s="72"/>
      <c r="V220" s="73" t="s">
        <v>5254</v>
      </c>
      <c r="W220" s="74" t="s">
        <v>5255</v>
      </c>
      <c r="X220" s="63"/>
      <c r="Y220" s="63"/>
      <c r="Z220" s="63"/>
    </row>
    <row r="221" spans="1:26" ht="33.75" hidden="1">
      <c r="A221" s="63"/>
      <c r="B221" s="122" t="s">
        <v>703</v>
      </c>
      <c r="C221" s="70" t="s">
        <v>610</v>
      </c>
      <c r="D221" s="71" t="s">
        <v>338</v>
      </c>
      <c r="E221" s="72"/>
      <c r="F221" s="70"/>
      <c r="G221" s="126" t="s">
        <v>672</v>
      </c>
      <c r="H221" s="74" t="s">
        <v>371</v>
      </c>
      <c r="I221" s="145" t="s">
        <v>95</v>
      </c>
      <c r="J221" s="73"/>
      <c r="K221" s="72"/>
      <c r="L221" s="127" t="s">
        <v>3178</v>
      </c>
      <c r="M221" s="128" t="s">
        <v>3178</v>
      </c>
      <c r="N221" s="70" t="s">
        <v>3178</v>
      </c>
      <c r="O221" s="71" t="s">
        <v>3178</v>
      </c>
      <c r="P221" s="71"/>
      <c r="Q221" s="72"/>
      <c r="R221" s="70" t="s">
        <v>3178</v>
      </c>
      <c r="S221" s="71"/>
      <c r="T221" s="71"/>
      <c r="U221" s="72"/>
      <c r="V221" s="73" t="s">
        <v>5254</v>
      </c>
      <c r="W221" s="74" t="s">
        <v>5255</v>
      </c>
      <c r="X221" s="63"/>
      <c r="Y221" s="63"/>
      <c r="Z221" s="63"/>
    </row>
    <row r="222" spans="1:26" ht="45" hidden="1">
      <c r="A222" s="63"/>
      <c r="B222" s="122" t="s">
        <v>705</v>
      </c>
      <c r="C222" s="70" t="s">
        <v>610</v>
      </c>
      <c r="D222" s="71" t="s">
        <v>338</v>
      </c>
      <c r="E222" s="72"/>
      <c r="F222" s="70"/>
      <c r="G222" s="126" t="s">
        <v>674</v>
      </c>
      <c r="H222" s="74" t="s">
        <v>374</v>
      </c>
      <c r="I222" s="145" t="s">
        <v>95</v>
      </c>
      <c r="J222" s="73"/>
      <c r="K222" s="72"/>
      <c r="L222" s="127" t="s">
        <v>3178</v>
      </c>
      <c r="M222" s="128" t="s">
        <v>3178</v>
      </c>
      <c r="N222" s="70" t="s">
        <v>3178</v>
      </c>
      <c r="O222" s="71" t="s">
        <v>3178</v>
      </c>
      <c r="P222" s="71"/>
      <c r="Q222" s="72"/>
      <c r="R222" s="70" t="s">
        <v>3178</v>
      </c>
      <c r="S222" s="71"/>
      <c r="T222" s="71"/>
      <c r="U222" s="72"/>
      <c r="V222" s="73" t="s">
        <v>5254</v>
      </c>
      <c r="W222" s="74" t="s">
        <v>5255</v>
      </c>
      <c r="X222" s="63"/>
      <c r="Y222" s="63"/>
      <c r="Z222" s="63"/>
    </row>
    <row r="223" spans="1:26" ht="45" hidden="1">
      <c r="A223" s="63"/>
      <c r="B223" s="122" t="s">
        <v>708</v>
      </c>
      <c r="C223" s="70" t="s">
        <v>610</v>
      </c>
      <c r="D223" s="71" t="s">
        <v>382</v>
      </c>
      <c r="E223" s="72"/>
      <c r="F223" s="70"/>
      <c r="G223" s="126" t="s">
        <v>676</v>
      </c>
      <c r="H223" s="74" t="s">
        <v>677</v>
      </c>
      <c r="I223" s="145" t="s">
        <v>89</v>
      </c>
      <c r="J223" s="73"/>
      <c r="K223" s="72"/>
      <c r="L223" s="127" t="s">
        <v>3178</v>
      </c>
      <c r="M223" s="128" t="s">
        <v>3178</v>
      </c>
      <c r="N223" s="70" t="s">
        <v>3178</v>
      </c>
      <c r="O223" s="71" t="s">
        <v>3178</v>
      </c>
      <c r="P223" s="71"/>
      <c r="Q223" s="72"/>
      <c r="R223" s="70" t="s">
        <v>3178</v>
      </c>
      <c r="S223" s="71"/>
      <c r="T223" s="71"/>
      <c r="U223" s="72"/>
      <c r="V223" s="73" t="s">
        <v>5254</v>
      </c>
      <c r="W223" s="74" t="s">
        <v>5255</v>
      </c>
      <c r="X223" s="63"/>
      <c r="Y223" s="63"/>
      <c r="Z223" s="63"/>
    </row>
    <row r="224" spans="1:26" ht="45" hidden="1">
      <c r="A224" s="63"/>
      <c r="B224" s="122" t="s">
        <v>712</v>
      </c>
      <c r="C224" s="70" t="s">
        <v>610</v>
      </c>
      <c r="D224" s="71" t="s">
        <v>375</v>
      </c>
      <c r="E224" s="72" t="s">
        <v>496</v>
      </c>
      <c r="F224" s="70"/>
      <c r="G224" s="126" t="s">
        <v>679</v>
      </c>
      <c r="H224" s="74" t="s">
        <v>680</v>
      </c>
      <c r="I224" s="145" t="s">
        <v>89</v>
      </c>
      <c r="J224" s="73"/>
      <c r="K224" s="72"/>
      <c r="L224" s="127" t="s">
        <v>3178</v>
      </c>
      <c r="M224" s="128" t="s">
        <v>3178</v>
      </c>
      <c r="N224" s="70" t="s">
        <v>3178</v>
      </c>
      <c r="O224" s="71" t="s">
        <v>3178</v>
      </c>
      <c r="P224" s="71"/>
      <c r="Q224" s="72"/>
      <c r="R224" s="70" t="s">
        <v>3178</v>
      </c>
      <c r="S224" s="71"/>
      <c r="T224" s="71"/>
      <c r="U224" s="72"/>
      <c r="V224" s="73" t="s">
        <v>5254</v>
      </c>
      <c r="W224" s="74" t="s">
        <v>5255</v>
      </c>
      <c r="X224" s="63"/>
      <c r="Y224" s="63"/>
      <c r="Z224" s="63"/>
    </row>
    <row r="225" spans="1:26" ht="56.25" hidden="1">
      <c r="A225" s="63"/>
      <c r="B225" s="122" t="s">
        <v>716</v>
      </c>
      <c r="C225" s="70" t="s">
        <v>610</v>
      </c>
      <c r="D225" s="71" t="s">
        <v>375</v>
      </c>
      <c r="E225" s="72" t="s">
        <v>500</v>
      </c>
      <c r="F225" s="70"/>
      <c r="G225" s="126" t="s">
        <v>682</v>
      </c>
      <c r="H225" s="74" t="s">
        <v>502</v>
      </c>
      <c r="I225" s="145" t="s">
        <v>106</v>
      </c>
      <c r="J225" s="73" t="s">
        <v>503</v>
      </c>
      <c r="K225" s="72"/>
      <c r="L225" s="127" t="s">
        <v>3178</v>
      </c>
      <c r="M225" s="128" t="s">
        <v>3178</v>
      </c>
      <c r="N225" s="70" t="s">
        <v>3178</v>
      </c>
      <c r="O225" s="71" t="s">
        <v>3178</v>
      </c>
      <c r="P225" s="71"/>
      <c r="Q225" s="72"/>
      <c r="R225" s="70" t="s">
        <v>3178</v>
      </c>
      <c r="S225" s="71"/>
      <c r="T225" s="71"/>
      <c r="U225" s="72"/>
      <c r="V225" s="73" t="s">
        <v>5254</v>
      </c>
      <c r="W225" s="74" t="s">
        <v>5255</v>
      </c>
      <c r="X225" s="63"/>
      <c r="Y225" s="63"/>
      <c r="Z225" s="63"/>
    </row>
    <row r="226" spans="1:26" ht="56.25" hidden="1">
      <c r="A226" s="63"/>
      <c r="B226" s="122" t="s">
        <v>1947</v>
      </c>
      <c r="C226" s="70" t="s">
        <v>610</v>
      </c>
      <c r="D226" s="71" t="s">
        <v>375</v>
      </c>
      <c r="E226" s="72"/>
      <c r="F226" s="70"/>
      <c r="G226" s="126" t="s">
        <v>684</v>
      </c>
      <c r="H226" s="74" t="s">
        <v>506</v>
      </c>
      <c r="I226" s="145" t="s">
        <v>95</v>
      </c>
      <c r="J226" s="73" t="s">
        <v>503</v>
      </c>
      <c r="K226" s="72"/>
      <c r="L226" s="127" t="s">
        <v>3178</v>
      </c>
      <c r="M226" s="128" t="s">
        <v>3178</v>
      </c>
      <c r="N226" s="70" t="s">
        <v>3178</v>
      </c>
      <c r="O226" s="71" t="s">
        <v>3178</v>
      </c>
      <c r="P226" s="71"/>
      <c r="Q226" s="72"/>
      <c r="R226" s="70" t="s">
        <v>3178</v>
      </c>
      <c r="S226" s="71"/>
      <c r="T226" s="71"/>
      <c r="U226" s="72"/>
      <c r="V226" s="73" t="s">
        <v>5254</v>
      </c>
      <c r="W226" s="74" t="s">
        <v>5255</v>
      </c>
      <c r="X226" s="63"/>
      <c r="Y226" s="63"/>
      <c r="Z226" s="63"/>
    </row>
    <row r="227" spans="1:26" ht="67.5" hidden="1">
      <c r="A227" s="63"/>
      <c r="B227" s="122" t="s">
        <v>721</v>
      </c>
      <c r="C227" s="70" t="s">
        <v>610</v>
      </c>
      <c r="D227" s="71" t="s">
        <v>686</v>
      </c>
      <c r="E227" s="72"/>
      <c r="F227" s="70"/>
      <c r="G227" s="126" t="s">
        <v>687</v>
      </c>
      <c r="H227" s="74" t="s">
        <v>4380</v>
      </c>
      <c r="I227" s="145" t="s">
        <v>89</v>
      </c>
      <c r="J227" s="73"/>
      <c r="K227" s="72"/>
      <c r="L227" s="127" t="s">
        <v>3178</v>
      </c>
      <c r="M227" s="128" t="s">
        <v>3178</v>
      </c>
      <c r="N227" s="70" t="s">
        <v>3178</v>
      </c>
      <c r="O227" s="71" t="s">
        <v>3178</v>
      </c>
      <c r="P227" s="71"/>
      <c r="Q227" s="72"/>
      <c r="R227" s="70" t="s">
        <v>3178</v>
      </c>
      <c r="S227" s="71"/>
      <c r="T227" s="71"/>
      <c r="U227" s="72"/>
      <c r="V227" s="73" t="s">
        <v>5254</v>
      </c>
      <c r="W227" s="74" t="s">
        <v>5255</v>
      </c>
      <c r="X227" s="63"/>
      <c r="Y227" s="63"/>
      <c r="Z227" s="63"/>
    </row>
    <row r="228" spans="1:26" ht="33.75" hidden="1">
      <c r="A228" s="63"/>
      <c r="B228" s="122" t="s">
        <v>723</v>
      </c>
      <c r="C228" s="70" t="s">
        <v>689</v>
      </c>
      <c r="D228" s="71" t="s">
        <v>218</v>
      </c>
      <c r="E228" s="72" t="s">
        <v>219</v>
      </c>
      <c r="F228" s="70"/>
      <c r="G228" s="149" t="s">
        <v>690</v>
      </c>
      <c r="H228" s="74" t="s">
        <v>691</v>
      </c>
      <c r="I228" s="145" t="s">
        <v>89</v>
      </c>
      <c r="J228" s="73"/>
      <c r="K228" s="72"/>
      <c r="L228" s="127" t="s">
        <v>3854</v>
      </c>
      <c r="M228" s="128" t="s">
        <v>3854</v>
      </c>
      <c r="N228" s="70" t="s">
        <v>3854</v>
      </c>
      <c r="O228" s="71" t="s">
        <v>3854</v>
      </c>
      <c r="P228" s="71"/>
      <c r="Q228" s="72"/>
      <c r="R228" s="70" t="s">
        <v>3854</v>
      </c>
      <c r="S228" s="71"/>
      <c r="T228" s="71"/>
      <c r="U228" s="72"/>
      <c r="V228" s="73" t="s">
        <v>5253</v>
      </c>
      <c r="W228" s="74" t="s">
        <v>5256</v>
      </c>
      <c r="X228" s="63"/>
      <c r="Y228" s="63"/>
      <c r="Z228" s="63"/>
    </row>
    <row r="229" spans="1:26" ht="33.75" hidden="1">
      <c r="A229" s="63"/>
      <c r="B229" s="122" t="s">
        <v>724</v>
      </c>
      <c r="C229" s="70" t="s">
        <v>689</v>
      </c>
      <c r="D229" s="71" t="s">
        <v>218</v>
      </c>
      <c r="E229" s="72" t="s">
        <v>223</v>
      </c>
      <c r="F229" s="70"/>
      <c r="G229" s="126" t="s">
        <v>693</v>
      </c>
      <c r="H229" s="74" t="s">
        <v>203</v>
      </c>
      <c r="I229" s="145" t="s">
        <v>95</v>
      </c>
      <c r="J229" s="73"/>
      <c r="K229" s="72"/>
      <c r="L229" s="127" t="s">
        <v>3854</v>
      </c>
      <c r="M229" s="128" t="s">
        <v>3854</v>
      </c>
      <c r="N229" s="70" t="s">
        <v>3854</v>
      </c>
      <c r="O229" s="71" t="s">
        <v>3854</v>
      </c>
      <c r="P229" s="71"/>
      <c r="Q229" s="72"/>
      <c r="R229" s="70" t="s">
        <v>3854</v>
      </c>
      <c r="S229" s="71"/>
      <c r="T229" s="71"/>
      <c r="U229" s="72"/>
      <c r="V229" s="73" t="s">
        <v>5253</v>
      </c>
      <c r="W229" s="74" t="s">
        <v>5256</v>
      </c>
      <c r="X229" s="63"/>
      <c r="Y229" s="63"/>
      <c r="Z229" s="63"/>
    </row>
    <row r="230" spans="1:26" ht="56.25" hidden="1">
      <c r="A230" s="63"/>
      <c r="B230" s="122" t="s">
        <v>725</v>
      </c>
      <c r="C230" s="70" t="s">
        <v>689</v>
      </c>
      <c r="D230" s="71" t="s">
        <v>218</v>
      </c>
      <c r="E230" s="72" t="s">
        <v>225</v>
      </c>
      <c r="F230" s="70"/>
      <c r="G230" s="126" t="s">
        <v>695</v>
      </c>
      <c r="H230" s="74" t="s">
        <v>696</v>
      </c>
      <c r="I230" s="145" t="s">
        <v>106</v>
      </c>
      <c r="J230" s="73"/>
      <c r="K230" s="72"/>
      <c r="L230" s="127" t="s">
        <v>3854</v>
      </c>
      <c r="M230" s="128" t="s">
        <v>3854</v>
      </c>
      <c r="N230" s="70" t="s">
        <v>3854</v>
      </c>
      <c r="O230" s="71" t="s">
        <v>3854</v>
      </c>
      <c r="P230" s="71"/>
      <c r="Q230" s="72"/>
      <c r="R230" s="70" t="s">
        <v>3854</v>
      </c>
      <c r="S230" s="71"/>
      <c r="T230" s="71"/>
      <c r="U230" s="72"/>
      <c r="V230" s="73" t="s">
        <v>5253</v>
      </c>
      <c r="W230" s="74" t="s">
        <v>5256</v>
      </c>
      <c r="X230" s="63"/>
      <c r="Y230" s="63"/>
      <c r="Z230" s="63"/>
    </row>
    <row r="231" spans="1:26" ht="33.75" hidden="1">
      <c r="A231" s="63"/>
      <c r="B231" s="122" t="s">
        <v>727</v>
      </c>
      <c r="C231" s="70" t="s">
        <v>689</v>
      </c>
      <c r="D231" s="71" t="s">
        <v>698</v>
      </c>
      <c r="E231" s="72"/>
      <c r="F231" s="70"/>
      <c r="G231" s="126" t="s">
        <v>699</v>
      </c>
      <c r="H231" s="74" t="s">
        <v>700</v>
      </c>
      <c r="I231" s="145" t="s">
        <v>89</v>
      </c>
      <c r="J231" s="73"/>
      <c r="K231" s="72"/>
      <c r="L231" s="127" t="s">
        <v>3854</v>
      </c>
      <c r="M231" s="128" t="s">
        <v>3854</v>
      </c>
      <c r="N231" s="70" t="s">
        <v>3854</v>
      </c>
      <c r="O231" s="71" t="s">
        <v>3854</v>
      </c>
      <c r="P231" s="71"/>
      <c r="Q231" s="72"/>
      <c r="R231" s="70" t="s">
        <v>3854</v>
      </c>
      <c r="S231" s="71"/>
      <c r="T231" s="71"/>
      <c r="U231" s="72"/>
      <c r="V231" s="73" t="s">
        <v>5253</v>
      </c>
      <c r="W231" s="74" t="s">
        <v>5256</v>
      </c>
      <c r="X231" s="63"/>
      <c r="Y231" s="63"/>
      <c r="Z231" s="63"/>
    </row>
    <row r="232" spans="1:26" ht="33.75" hidden="1">
      <c r="A232" s="63"/>
      <c r="B232" s="122" t="s">
        <v>728</v>
      </c>
      <c r="C232" s="70" t="s">
        <v>689</v>
      </c>
      <c r="D232" s="71" t="s">
        <v>698</v>
      </c>
      <c r="E232" s="72"/>
      <c r="F232" s="70"/>
      <c r="G232" s="126" t="s">
        <v>702</v>
      </c>
      <c r="H232" s="74" t="s">
        <v>233</v>
      </c>
      <c r="I232" s="145" t="s">
        <v>106</v>
      </c>
      <c r="J232" s="73"/>
      <c r="K232" s="72"/>
      <c r="L232" s="127" t="s">
        <v>3854</v>
      </c>
      <c r="M232" s="128" t="s">
        <v>3854</v>
      </c>
      <c r="N232" s="70" t="s">
        <v>3854</v>
      </c>
      <c r="O232" s="71" t="s">
        <v>3854</v>
      </c>
      <c r="P232" s="71"/>
      <c r="Q232" s="72"/>
      <c r="R232" s="70" t="s">
        <v>3854</v>
      </c>
      <c r="S232" s="71"/>
      <c r="T232" s="71"/>
      <c r="U232" s="72"/>
      <c r="V232" s="73" t="s">
        <v>5253</v>
      </c>
      <c r="W232" s="74" t="s">
        <v>5256</v>
      </c>
      <c r="X232" s="63"/>
      <c r="Y232" s="63"/>
      <c r="Z232" s="63"/>
    </row>
    <row r="233" spans="1:26" ht="33.75" hidden="1">
      <c r="A233" s="63"/>
      <c r="B233" s="122" t="s">
        <v>729</v>
      </c>
      <c r="C233" s="70" t="s">
        <v>689</v>
      </c>
      <c r="D233" s="71" t="s">
        <v>698</v>
      </c>
      <c r="E233" s="72" t="s">
        <v>223</v>
      </c>
      <c r="F233" s="70"/>
      <c r="G233" s="126" t="s">
        <v>704</v>
      </c>
      <c r="H233" s="74" t="s">
        <v>233</v>
      </c>
      <c r="I233" s="145" t="s">
        <v>95</v>
      </c>
      <c r="J233" s="73"/>
      <c r="K233" s="72"/>
      <c r="L233" s="127" t="s">
        <v>3854</v>
      </c>
      <c r="M233" s="128" t="s">
        <v>3854</v>
      </c>
      <c r="N233" s="70" t="s">
        <v>3854</v>
      </c>
      <c r="O233" s="71" t="s">
        <v>3854</v>
      </c>
      <c r="P233" s="71"/>
      <c r="Q233" s="72"/>
      <c r="R233" s="70" t="s">
        <v>3854</v>
      </c>
      <c r="S233" s="71"/>
      <c r="T233" s="71"/>
      <c r="U233" s="72"/>
      <c r="V233" s="73" t="s">
        <v>5253</v>
      </c>
      <c r="W233" s="74" t="s">
        <v>5256</v>
      </c>
      <c r="X233" s="63"/>
      <c r="Y233" s="63"/>
      <c r="Z233" s="63"/>
    </row>
    <row r="234" spans="1:26" ht="45" hidden="1">
      <c r="A234" s="63"/>
      <c r="B234" s="122" t="s">
        <v>730</v>
      </c>
      <c r="C234" s="70" t="s">
        <v>689</v>
      </c>
      <c r="D234" s="71" t="s">
        <v>4371</v>
      </c>
      <c r="E234" s="72" t="s">
        <v>219</v>
      </c>
      <c r="F234" s="70"/>
      <c r="G234" s="126" t="s">
        <v>706</v>
      </c>
      <c r="H234" s="74" t="s">
        <v>707</v>
      </c>
      <c r="I234" s="145" t="s">
        <v>89</v>
      </c>
      <c r="J234" s="73"/>
      <c r="K234" s="72"/>
      <c r="L234" s="127" t="s">
        <v>3854</v>
      </c>
      <c r="M234" s="128" t="s">
        <v>3854</v>
      </c>
      <c r="N234" s="70" t="s">
        <v>3854</v>
      </c>
      <c r="O234" s="71" t="s">
        <v>3854</v>
      </c>
      <c r="P234" s="71"/>
      <c r="Q234" s="72"/>
      <c r="R234" s="70" t="s">
        <v>3854</v>
      </c>
      <c r="S234" s="71"/>
      <c r="T234" s="71"/>
      <c r="U234" s="72"/>
      <c r="V234" s="73" t="s">
        <v>5253</v>
      </c>
      <c r="W234" s="74" t="s">
        <v>5256</v>
      </c>
      <c r="X234" s="63"/>
      <c r="Y234" s="63"/>
      <c r="Z234" s="63"/>
    </row>
    <row r="235" spans="1:26" ht="56.25" hidden="1">
      <c r="A235" s="63"/>
      <c r="B235" s="122" t="s">
        <v>731</v>
      </c>
      <c r="C235" s="70" t="s">
        <v>689</v>
      </c>
      <c r="D235" s="71" t="s">
        <v>4371</v>
      </c>
      <c r="E235" s="72" t="s">
        <v>709</v>
      </c>
      <c r="F235" s="70"/>
      <c r="G235" s="126" t="s">
        <v>710</v>
      </c>
      <c r="H235" s="74" t="s">
        <v>711</v>
      </c>
      <c r="I235" s="145" t="s">
        <v>106</v>
      </c>
      <c r="J235" s="73"/>
      <c r="K235" s="72"/>
      <c r="L235" s="127" t="s">
        <v>3854</v>
      </c>
      <c r="M235" s="128" t="s">
        <v>3854</v>
      </c>
      <c r="N235" s="70" t="s">
        <v>3854</v>
      </c>
      <c r="O235" s="71" t="s">
        <v>3854</v>
      </c>
      <c r="P235" s="71"/>
      <c r="Q235" s="72"/>
      <c r="R235" s="70" t="s">
        <v>3854</v>
      </c>
      <c r="S235" s="71"/>
      <c r="T235" s="71"/>
      <c r="U235" s="72"/>
      <c r="V235" s="73" t="s">
        <v>5253</v>
      </c>
      <c r="W235" s="74" t="s">
        <v>5256</v>
      </c>
      <c r="X235" s="63"/>
      <c r="Y235" s="63"/>
      <c r="Z235" s="63"/>
    </row>
    <row r="236" spans="1:26" ht="45" hidden="1">
      <c r="A236" s="63"/>
      <c r="B236" s="122" t="s">
        <v>1948</v>
      </c>
      <c r="C236" s="70" t="s">
        <v>689</v>
      </c>
      <c r="D236" s="71" t="s">
        <v>4371</v>
      </c>
      <c r="E236" s="72" t="s">
        <v>713</v>
      </c>
      <c r="F236" s="70"/>
      <c r="G236" s="126" t="s">
        <v>714</v>
      </c>
      <c r="H236" s="74" t="s">
        <v>715</v>
      </c>
      <c r="I236" s="145" t="s">
        <v>106</v>
      </c>
      <c r="J236" s="73"/>
      <c r="K236" s="72"/>
      <c r="L236" s="127" t="s">
        <v>3854</v>
      </c>
      <c r="M236" s="128" t="s">
        <v>3854</v>
      </c>
      <c r="N236" s="70" t="s">
        <v>3854</v>
      </c>
      <c r="O236" s="71" t="s">
        <v>3854</v>
      </c>
      <c r="P236" s="71"/>
      <c r="Q236" s="72"/>
      <c r="R236" s="70" t="s">
        <v>3854</v>
      </c>
      <c r="S236" s="71"/>
      <c r="T236" s="71"/>
      <c r="U236" s="72"/>
      <c r="V236" s="73" t="s">
        <v>5253</v>
      </c>
      <c r="W236" s="74" t="s">
        <v>5256</v>
      </c>
      <c r="X236" s="63"/>
      <c r="Y236" s="63"/>
      <c r="Z236" s="63"/>
    </row>
    <row r="237" spans="1:26" ht="45" hidden="1">
      <c r="A237" s="63"/>
      <c r="B237" s="122" t="s">
        <v>1949</v>
      </c>
      <c r="C237" s="70" t="s">
        <v>689</v>
      </c>
      <c r="D237" s="71" t="s">
        <v>4371</v>
      </c>
      <c r="E237" s="72" t="s">
        <v>717</v>
      </c>
      <c r="F237" s="70"/>
      <c r="G237" s="126" t="s">
        <v>710</v>
      </c>
      <c r="H237" s="74" t="s">
        <v>718</v>
      </c>
      <c r="I237" s="145" t="s">
        <v>89</v>
      </c>
      <c r="J237" s="73"/>
      <c r="K237" s="72"/>
      <c r="L237" s="127" t="s">
        <v>3854</v>
      </c>
      <c r="M237" s="128" t="s">
        <v>3854</v>
      </c>
      <c r="N237" s="70" t="s">
        <v>3854</v>
      </c>
      <c r="O237" s="71" t="s">
        <v>3854</v>
      </c>
      <c r="P237" s="71"/>
      <c r="Q237" s="72"/>
      <c r="R237" s="70" t="s">
        <v>3854</v>
      </c>
      <c r="S237" s="71"/>
      <c r="T237" s="71"/>
      <c r="U237" s="72"/>
      <c r="V237" s="73" t="s">
        <v>5253</v>
      </c>
      <c r="W237" s="74" t="s">
        <v>5256</v>
      </c>
      <c r="X237" s="63"/>
      <c r="Y237" s="63"/>
      <c r="Z237" s="63"/>
    </row>
    <row r="238" spans="1:26" ht="56.25" hidden="1">
      <c r="A238" s="63"/>
      <c r="B238" s="122" t="s">
        <v>732</v>
      </c>
      <c r="C238" s="70" t="s">
        <v>689</v>
      </c>
      <c r="D238" s="71" t="s">
        <v>4372</v>
      </c>
      <c r="E238" s="72" t="s">
        <v>719</v>
      </c>
      <c r="F238" s="70"/>
      <c r="G238" s="126" t="s">
        <v>720</v>
      </c>
      <c r="H238" s="74" t="s">
        <v>1950</v>
      </c>
      <c r="I238" s="145" t="s">
        <v>89</v>
      </c>
      <c r="J238" s="73"/>
      <c r="K238" s="72"/>
      <c r="L238" s="127" t="s">
        <v>3854</v>
      </c>
      <c r="M238" s="128" t="s">
        <v>3854</v>
      </c>
      <c r="N238" s="70" t="s">
        <v>3854</v>
      </c>
      <c r="O238" s="71" t="s">
        <v>3854</v>
      </c>
      <c r="P238" s="71"/>
      <c r="Q238" s="72"/>
      <c r="R238" s="70" t="s">
        <v>3854</v>
      </c>
      <c r="S238" s="71"/>
      <c r="T238" s="71"/>
      <c r="U238" s="72"/>
      <c r="V238" s="73" t="s">
        <v>5253</v>
      </c>
      <c r="W238" s="74" t="s">
        <v>5256</v>
      </c>
      <c r="X238" s="63"/>
      <c r="Y238" s="63"/>
      <c r="Z238" s="63"/>
    </row>
    <row r="239" spans="1:26" ht="33.75" hidden="1">
      <c r="A239" s="63"/>
      <c r="B239" s="122" t="s">
        <v>735</v>
      </c>
      <c r="C239" s="70" t="s">
        <v>722</v>
      </c>
      <c r="D239" s="71" t="s">
        <v>218</v>
      </c>
      <c r="E239" s="72" t="s">
        <v>219</v>
      </c>
      <c r="F239" s="70"/>
      <c r="G239" s="126" t="s">
        <v>690</v>
      </c>
      <c r="H239" s="74" t="s">
        <v>691</v>
      </c>
      <c r="I239" s="145" t="s">
        <v>89</v>
      </c>
      <c r="J239" s="73"/>
      <c r="K239" s="72"/>
      <c r="L239" s="127" t="s">
        <v>3178</v>
      </c>
      <c r="M239" s="128" t="s">
        <v>3178</v>
      </c>
      <c r="N239" s="70" t="s">
        <v>3178</v>
      </c>
      <c r="O239" s="71" t="s">
        <v>3178</v>
      </c>
      <c r="P239" s="71"/>
      <c r="Q239" s="72"/>
      <c r="R239" s="70" t="s">
        <v>3178</v>
      </c>
      <c r="S239" s="71"/>
      <c r="T239" s="71"/>
      <c r="U239" s="72"/>
      <c r="V239" s="73" t="s">
        <v>5212</v>
      </c>
      <c r="W239" s="74" t="s">
        <v>5257</v>
      </c>
      <c r="X239" s="63"/>
      <c r="Y239" s="63"/>
      <c r="Z239" s="63"/>
    </row>
    <row r="240" spans="1:26" ht="33.75" hidden="1">
      <c r="A240" s="63"/>
      <c r="B240" s="122" t="s">
        <v>737</v>
      </c>
      <c r="C240" s="70" t="s">
        <v>722</v>
      </c>
      <c r="D240" s="71" t="s">
        <v>218</v>
      </c>
      <c r="E240" s="72" t="s">
        <v>223</v>
      </c>
      <c r="F240" s="70"/>
      <c r="G240" s="126" t="s">
        <v>693</v>
      </c>
      <c r="H240" s="74" t="s">
        <v>203</v>
      </c>
      <c r="I240" s="145" t="s">
        <v>95</v>
      </c>
      <c r="J240" s="73"/>
      <c r="K240" s="72"/>
      <c r="L240" s="127" t="s">
        <v>3178</v>
      </c>
      <c r="M240" s="128" t="s">
        <v>3178</v>
      </c>
      <c r="N240" s="70" t="s">
        <v>3178</v>
      </c>
      <c r="O240" s="71" t="s">
        <v>3178</v>
      </c>
      <c r="P240" s="71"/>
      <c r="Q240" s="72"/>
      <c r="R240" s="70" t="s">
        <v>3178</v>
      </c>
      <c r="S240" s="71"/>
      <c r="T240" s="71"/>
      <c r="U240" s="72"/>
      <c r="V240" s="73" t="s">
        <v>5212</v>
      </c>
      <c r="W240" s="74" t="s">
        <v>5257</v>
      </c>
      <c r="X240" s="63"/>
      <c r="Y240" s="63"/>
      <c r="Z240" s="63"/>
    </row>
    <row r="241" spans="1:26" ht="56.25" hidden="1">
      <c r="A241" s="63"/>
      <c r="B241" s="122" t="s">
        <v>741</v>
      </c>
      <c r="C241" s="70" t="s">
        <v>722</v>
      </c>
      <c r="D241" s="71" t="s">
        <v>218</v>
      </c>
      <c r="E241" s="72" t="s">
        <v>225</v>
      </c>
      <c r="F241" s="70"/>
      <c r="G241" s="126" t="s">
        <v>695</v>
      </c>
      <c r="H241" s="74" t="s">
        <v>696</v>
      </c>
      <c r="I241" s="145" t="s">
        <v>106</v>
      </c>
      <c r="J241" s="73"/>
      <c r="K241" s="72"/>
      <c r="L241" s="127" t="s">
        <v>3178</v>
      </c>
      <c r="M241" s="128" t="s">
        <v>3178</v>
      </c>
      <c r="N241" s="70" t="s">
        <v>3178</v>
      </c>
      <c r="O241" s="71" t="s">
        <v>3178</v>
      </c>
      <c r="P241" s="71"/>
      <c r="Q241" s="72"/>
      <c r="R241" s="70" t="s">
        <v>3178</v>
      </c>
      <c r="S241" s="71"/>
      <c r="T241" s="71"/>
      <c r="U241" s="72"/>
      <c r="V241" s="73" t="s">
        <v>5212</v>
      </c>
      <c r="W241" s="74" t="s">
        <v>5257</v>
      </c>
      <c r="X241" s="63"/>
      <c r="Y241" s="63"/>
      <c r="Z241" s="63"/>
    </row>
    <row r="242" spans="1:26" ht="33.75" hidden="1">
      <c r="A242" s="63"/>
      <c r="B242" s="122" t="s">
        <v>745</v>
      </c>
      <c r="C242" s="70" t="s">
        <v>722</v>
      </c>
      <c r="D242" s="71" t="s">
        <v>698</v>
      </c>
      <c r="E242" s="72"/>
      <c r="F242" s="70"/>
      <c r="G242" s="126" t="s">
        <v>699</v>
      </c>
      <c r="H242" s="74" t="s">
        <v>726</v>
      </c>
      <c r="I242" s="145" t="s">
        <v>89</v>
      </c>
      <c r="J242" s="73"/>
      <c r="K242" s="72"/>
      <c r="L242" s="127" t="s">
        <v>3178</v>
      </c>
      <c r="M242" s="128" t="s">
        <v>3178</v>
      </c>
      <c r="N242" s="70" t="s">
        <v>3178</v>
      </c>
      <c r="O242" s="71" t="s">
        <v>3178</v>
      </c>
      <c r="P242" s="71"/>
      <c r="Q242" s="72"/>
      <c r="R242" s="70" t="s">
        <v>3178</v>
      </c>
      <c r="S242" s="71"/>
      <c r="T242" s="71"/>
      <c r="U242" s="72"/>
      <c r="V242" s="73" t="s">
        <v>5212</v>
      </c>
      <c r="W242" s="74" t="s">
        <v>5257</v>
      </c>
      <c r="X242" s="63"/>
      <c r="Y242" s="63"/>
      <c r="Z242" s="63"/>
    </row>
    <row r="243" spans="1:26" ht="33.75" hidden="1">
      <c r="A243" s="63"/>
      <c r="B243" s="122" t="s">
        <v>748</v>
      </c>
      <c r="C243" s="70" t="s">
        <v>722</v>
      </c>
      <c r="D243" s="71" t="s">
        <v>4371</v>
      </c>
      <c r="E243" s="72"/>
      <c r="F243" s="70"/>
      <c r="G243" s="126" t="s">
        <v>702</v>
      </c>
      <c r="H243" s="74" t="s">
        <v>233</v>
      </c>
      <c r="I243" s="145" t="s">
        <v>106</v>
      </c>
      <c r="J243" s="73"/>
      <c r="K243" s="72"/>
      <c r="L243" s="127" t="s">
        <v>3178</v>
      </c>
      <c r="M243" s="128" t="s">
        <v>3178</v>
      </c>
      <c r="N243" s="70" t="s">
        <v>3178</v>
      </c>
      <c r="O243" s="71" t="s">
        <v>3178</v>
      </c>
      <c r="P243" s="71"/>
      <c r="Q243" s="72"/>
      <c r="R243" s="70" t="s">
        <v>3178</v>
      </c>
      <c r="S243" s="71"/>
      <c r="T243" s="71"/>
      <c r="U243" s="72"/>
      <c r="V243" s="73" t="s">
        <v>5212</v>
      </c>
      <c r="W243" s="74" t="s">
        <v>5257</v>
      </c>
      <c r="X243" s="63"/>
      <c r="Y243" s="63"/>
      <c r="Z243" s="63"/>
    </row>
    <row r="244" spans="1:26" ht="33.75" hidden="1">
      <c r="A244" s="63"/>
      <c r="B244" s="122" t="s">
        <v>751</v>
      </c>
      <c r="C244" s="70" t="s">
        <v>722</v>
      </c>
      <c r="D244" s="71" t="s">
        <v>4371</v>
      </c>
      <c r="E244" s="72" t="s">
        <v>223</v>
      </c>
      <c r="F244" s="70"/>
      <c r="G244" s="126" t="s">
        <v>704</v>
      </c>
      <c r="H244" s="74" t="s">
        <v>233</v>
      </c>
      <c r="I244" s="145" t="s">
        <v>95</v>
      </c>
      <c r="J244" s="73"/>
      <c r="K244" s="72"/>
      <c r="L244" s="127" t="s">
        <v>3178</v>
      </c>
      <c r="M244" s="128" t="s">
        <v>3178</v>
      </c>
      <c r="N244" s="70" t="s">
        <v>3178</v>
      </c>
      <c r="O244" s="71" t="s">
        <v>3178</v>
      </c>
      <c r="P244" s="71"/>
      <c r="Q244" s="72"/>
      <c r="R244" s="70" t="s">
        <v>3178</v>
      </c>
      <c r="S244" s="71"/>
      <c r="T244" s="71"/>
      <c r="U244" s="72"/>
      <c r="V244" s="73" t="s">
        <v>5212</v>
      </c>
      <c r="W244" s="74" t="s">
        <v>5257</v>
      </c>
      <c r="X244" s="63"/>
      <c r="Y244" s="63"/>
      <c r="Z244" s="63"/>
    </row>
    <row r="245" spans="1:26" ht="45" hidden="1">
      <c r="A245" s="63"/>
      <c r="B245" s="122" t="s">
        <v>755</v>
      </c>
      <c r="C245" s="70" t="s">
        <v>722</v>
      </c>
      <c r="D245" s="71" t="s">
        <v>4371</v>
      </c>
      <c r="E245" s="72" t="s">
        <v>219</v>
      </c>
      <c r="F245" s="70"/>
      <c r="G245" s="126" t="s">
        <v>706</v>
      </c>
      <c r="H245" s="74" t="s">
        <v>707</v>
      </c>
      <c r="I245" s="145" t="s">
        <v>89</v>
      </c>
      <c r="J245" s="73"/>
      <c r="K245" s="72"/>
      <c r="L245" s="127" t="s">
        <v>3178</v>
      </c>
      <c r="M245" s="128" t="s">
        <v>3178</v>
      </c>
      <c r="N245" s="70" t="s">
        <v>3178</v>
      </c>
      <c r="O245" s="71" t="s">
        <v>3178</v>
      </c>
      <c r="P245" s="71"/>
      <c r="Q245" s="72"/>
      <c r="R245" s="70" t="s">
        <v>3178</v>
      </c>
      <c r="S245" s="71"/>
      <c r="T245" s="71"/>
      <c r="U245" s="72"/>
      <c r="V245" s="73" t="s">
        <v>5212</v>
      </c>
      <c r="W245" s="74" t="s">
        <v>5257</v>
      </c>
      <c r="X245" s="63"/>
      <c r="Y245" s="63"/>
      <c r="Z245" s="63"/>
    </row>
    <row r="246" spans="1:26" ht="56.25" hidden="1">
      <c r="A246" s="63"/>
      <c r="B246" s="122" t="s">
        <v>759</v>
      </c>
      <c r="C246" s="70" t="s">
        <v>722</v>
      </c>
      <c r="D246" s="71" t="s">
        <v>4371</v>
      </c>
      <c r="E246" s="72" t="s">
        <v>709</v>
      </c>
      <c r="F246" s="70"/>
      <c r="G246" s="126" t="s">
        <v>710</v>
      </c>
      <c r="H246" s="74" t="s">
        <v>711</v>
      </c>
      <c r="I246" s="145" t="s">
        <v>106</v>
      </c>
      <c r="J246" s="73"/>
      <c r="K246" s="72"/>
      <c r="L246" s="127" t="s">
        <v>3178</v>
      </c>
      <c r="M246" s="128" t="s">
        <v>3178</v>
      </c>
      <c r="N246" s="70" t="s">
        <v>3178</v>
      </c>
      <c r="O246" s="71" t="s">
        <v>3178</v>
      </c>
      <c r="P246" s="71"/>
      <c r="Q246" s="72"/>
      <c r="R246" s="70" t="s">
        <v>3178</v>
      </c>
      <c r="S246" s="71"/>
      <c r="T246" s="71"/>
      <c r="U246" s="72"/>
      <c r="V246" s="73" t="s">
        <v>5212</v>
      </c>
      <c r="W246" s="74" t="s">
        <v>5257</v>
      </c>
      <c r="X246" s="63"/>
      <c r="Y246" s="63"/>
      <c r="Z246" s="63"/>
    </row>
    <row r="247" spans="1:26" ht="45" hidden="1">
      <c r="A247" s="63"/>
      <c r="B247" s="122" t="s">
        <v>760</v>
      </c>
      <c r="C247" s="70" t="s">
        <v>722</v>
      </c>
      <c r="D247" s="71" t="s">
        <v>4371</v>
      </c>
      <c r="E247" s="72" t="s">
        <v>713</v>
      </c>
      <c r="F247" s="70"/>
      <c r="G247" s="126" t="s">
        <v>714</v>
      </c>
      <c r="H247" s="74" t="s">
        <v>715</v>
      </c>
      <c r="I247" s="145" t="s">
        <v>106</v>
      </c>
      <c r="J247" s="73"/>
      <c r="K247" s="72"/>
      <c r="L247" s="127" t="s">
        <v>3178</v>
      </c>
      <c r="M247" s="128" t="s">
        <v>3178</v>
      </c>
      <c r="N247" s="70" t="s">
        <v>3178</v>
      </c>
      <c r="O247" s="71" t="s">
        <v>3178</v>
      </c>
      <c r="P247" s="71"/>
      <c r="Q247" s="72"/>
      <c r="R247" s="70" t="s">
        <v>3178</v>
      </c>
      <c r="S247" s="71"/>
      <c r="T247" s="71"/>
      <c r="U247" s="72"/>
      <c r="V247" s="73" t="s">
        <v>5212</v>
      </c>
      <c r="W247" s="74" t="s">
        <v>5257</v>
      </c>
      <c r="X247" s="63"/>
      <c r="Y247" s="63"/>
      <c r="Z247" s="63"/>
    </row>
    <row r="248" spans="1:26" ht="45" hidden="1">
      <c r="A248" s="63"/>
      <c r="B248" s="122" t="s">
        <v>761</v>
      </c>
      <c r="C248" s="70" t="s">
        <v>722</v>
      </c>
      <c r="D248" s="71" t="s">
        <v>4371</v>
      </c>
      <c r="E248" s="72" t="s">
        <v>717</v>
      </c>
      <c r="F248" s="70"/>
      <c r="G248" s="126" t="s">
        <v>710</v>
      </c>
      <c r="H248" s="74" t="s">
        <v>718</v>
      </c>
      <c r="I248" s="145" t="s">
        <v>89</v>
      </c>
      <c r="J248" s="73"/>
      <c r="K248" s="72"/>
      <c r="L248" s="127" t="s">
        <v>3178</v>
      </c>
      <c r="M248" s="128" t="s">
        <v>3178</v>
      </c>
      <c r="N248" s="70" t="s">
        <v>3178</v>
      </c>
      <c r="O248" s="71" t="s">
        <v>3178</v>
      </c>
      <c r="P248" s="71"/>
      <c r="Q248" s="72"/>
      <c r="R248" s="70" t="s">
        <v>3178</v>
      </c>
      <c r="S248" s="71"/>
      <c r="T248" s="71"/>
      <c r="U248" s="72"/>
      <c r="V248" s="73" t="s">
        <v>5212</v>
      </c>
      <c r="W248" s="74" t="s">
        <v>5257</v>
      </c>
      <c r="X248" s="63"/>
      <c r="Y248" s="63"/>
      <c r="Z248" s="63"/>
    </row>
    <row r="249" spans="1:26" ht="56.25" hidden="1">
      <c r="A249" s="63"/>
      <c r="B249" s="122" t="s">
        <v>762</v>
      </c>
      <c r="C249" s="70" t="s">
        <v>722</v>
      </c>
      <c r="D249" s="71" t="s">
        <v>4372</v>
      </c>
      <c r="E249" s="72" t="s">
        <v>719</v>
      </c>
      <c r="F249" s="70"/>
      <c r="G249" s="126" t="s">
        <v>720</v>
      </c>
      <c r="H249" s="74" t="s">
        <v>1951</v>
      </c>
      <c r="I249" s="145" t="s">
        <v>89</v>
      </c>
      <c r="J249" s="73"/>
      <c r="K249" s="72"/>
      <c r="L249" s="127" t="s">
        <v>3178</v>
      </c>
      <c r="M249" s="128" t="s">
        <v>3178</v>
      </c>
      <c r="N249" s="70" t="s">
        <v>3178</v>
      </c>
      <c r="O249" s="71" t="s">
        <v>3178</v>
      </c>
      <c r="P249" s="71"/>
      <c r="Q249" s="72"/>
      <c r="R249" s="70" t="s">
        <v>3178</v>
      </c>
      <c r="S249" s="71"/>
      <c r="T249" s="71"/>
      <c r="U249" s="72"/>
      <c r="V249" s="73" t="s">
        <v>5212</v>
      </c>
      <c r="W249" s="74" t="s">
        <v>5257</v>
      </c>
      <c r="X249" s="63"/>
      <c r="Y249" s="63"/>
      <c r="Z249" s="63"/>
    </row>
    <row r="250" spans="1:26" ht="33.75" hidden="1">
      <c r="A250" s="63"/>
      <c r="B250" s="122" t="s">
        <v>763</v>
      </c>
      <c r="C250" s="70" t="s">
        <v>733</v>
      </c>
      <c r="D250" s="71" t="s">
        <v>4373</v>
      </c>
      <c r="E250" s="72" t="s">
        <v>219</v>
      </c>
      <c r="F250" s="70"/>
      <c r="G250" s="126" t="s">
        <v>690</v>
      </c>
      <c r="H250" s="74" t="s">
        <v>734</v>
      </c>
      <c r="I250" s="145" t="s">
        <v>89</v>
      </c>
      <c r="J250" s="73"/>
      <c r="K250" s="72"/>
      <c r="L250" s="127" t="s">
        <v>3178</v>
      </c>
      <c r="M250" s="128" t="s">
        <v>3178</v>
      </c>
      <c r="N250" s="70" t="s">
        <v>3178</v>
      </c>
      <c r="O250" s="71" t="s">
        <v>3178</v>
      </c>
      <c r="P250" s="71"/>
      <c r="Q250" s="72"/>
      <c r="R250" s="70" t="s">
        <v>3178</v>
      </c>
      <c r="S250" s="71"/>
      <c r="T250" s="71"/>
      <c r="U250" s="72"/>
      <c r="V250" s="73" t="s">
        <v>5212</v>
      </c>
      <c r="W250" s="74" t="s">
        <v>5257</v>
      </c>
      <c r="X250" s="63"/>
      <c r="Y250" s="63"/>
      <c r="Z250" s="63"/>
    </row>
    <row r="251" spans="1:26" ht="33.75" hidden="1">
      <c r="A251" s="63"/>
      <c r="B251" s="122" t="s">
        <v>766</v>
      </c>
      <c r="C251" s="70" t="s">
        <v>733</v>
      </c>
      <c r="D251" s="71" t="s">
        <v>4373</v>
      </c>
      <c r="E251" s="72" t="s">
        <v>223</v>
      </c>
      <c r="F251" s="70"/>
      <c r="G251" s="126" t="s">
        <v>736</v>
      </c>
      <c r="H251" s="74" t="s">
        <v>203</v>
      </c>
      <c r="I251" s="145" t="s">
        <v>95</v>
      </c>
      <c r="J251" s="73"/>
      <c r="K251" s="72"/>
      <c r="L251" s="127" t="s">
        <v>3178</v>
      </c>
      <c r="M251" s="128" t="s">
        <v>3178</v>
      </c>
      <c r="N251" s="70" t="s">
        <v>3178</v>
      </c>
      <c r="O251" s="71" t="s">
        <v>3178</v>
      </c>
      <c r="P251" s="71"/>
      <c r="Q251" s="72"/>
      <c r="R251" s="70" t="s">
        <v>3178</v>
      </c>
      <c r="S251" s="71"/>
      <c r="T251" s="71"/>
      <c r="U251" s="72"/>
      <c r="V251" s="73" t="s">
        <v>5212</v>
      </c>
      <c r="W251" s="74" t="s">
        <v>5257</v>
      </c>
      <c r="X251" s="63"/>
      <c r="Y251" s="63"/>
      <c r="Z251" s="63"/>
    </row>
    <row r="252" spans="1:26" ht="33.75" hidden="1">
      <c r="A252" s="63"/>
      <c r="B252" s="122" t="s">
        <v>770</v>
      </c>
      <c r="C252" s="70" t="s">
        <v>733</v>
      </c>
      <c r="D252" s="71" t="s">
        <v>4373</v>
      </c>
      <c r="E252" s="72" t="s">
        <v>738</v>
      </c>
      <c r="F252" s="70"/>
      <c r="G252" s="126" t="s">
        <v>739</v>
      </c>
      <c r="H252" s="74" t="s">
        <v>740</v>
      </c>
      <c r="I252" s="145" t="s">
        <v>89</v>
      </c>
      <c r="J252" s="73"/>
      <c r="K252" s="72"/>
      <c r="L252" s="127" t="s">
        <v>3178</v>
      </c>
      <c r="M252" s="128" t="s">
        <v>3178</v>
      </c>
      <c r="N252" s="70" t="s">
        <v>3178</v>
      </c>
      <c r="O252" s="71" t="s">
        <v>3178</v>
      </c>
      <c r="P252" s="71"/>
      <c r="Q252" s="72"/>
      <c r="R252" s="70" t="s">
        <v>3178</v>
      </c>
      <c r="S252" s="71"/>
      <c r="T252" s="71"/>
      <c r="U252" s="72"/>
      <c r="V252" s="73" t="s">
        <v>5212</v>
      </c>
      <c r="W252" s="74" t="s">
        <v>5257</v>
      </c>
      <c r="X252" s="63"/>
      <c r="Y252" s="63"/>
      <c r="Z252" s="63"/>
    </row>
    <row r="253" spans="1:26" ht="33.75" hidden="1">
      <c r="A253" s="63"/>
      <c r="B253" s="122" t="s">
        <v>771</v>
      </c>
      <c r="C253" s="70" t="s">
        <v>733</v>
      </c>
      <c r="D253" s="71" t="s">
        <v>4373</v>
      </c>
      <c r="E253" s="72" t="s">
        <v>742</v>
      </c>
      <c r="F253" s="70"/>
      <c r="G253" s="126" t="s">
        <v>743</v>
      </c>
      <c r="H253" s="74" t="s">
        <v>744</v>
      </c>
      <c r="I253" s="145" t="s">
        <v>106</v>
      </c>
      <c r="J253" s="73"/>
      <c r="K253" s="72"/>
      <c r="L253" s="127" t="s">
        <v>3178</v>
      </c>
      <c r="M253" s="128" t="s">
        <v>3178</v>
      </c>
      <c r="N253" s="70" t="s">
        <v>3178</v>
      </c>
      <c r="O253" s="71" t="s">
        <v>3178</v>
      </c>
      <c r="P253" s="71"/>
      <c r="Q253" s="72"/>
      <c r="R253" s="70" t="s">
        <v>3178</v>
      </c>
      <c r="S253" s="71"/>
      <c r="T253" s="71"/>
      <c r="U253" s="72"/>
      <c r="V253" s="73" t="s">
        <v>5212</v>
      </c>
      <c r="W253" s="74" t="s">
        <v>5257</v>
      </c>
      <c r="X253" s="63"/>
      <c r="Y253" s="63"/>
      <c r="Z253" s="63"/>
    </row>
    <row r="254" spans="1:26" ht="33.75" hidden="1">
      <c r="A254" s="63"/>
      <c r="B254" s="122" t="s">
        <v>774</v>
      </c>
      <c r="C254" s="70" t="s">
        <v>733</v>
      </c>
      <c r="D254" s="71" t="s">
        <v>698</v>
      </c>
      <c r="E254" s="72"/>
      <c r="F254" s="70"/>
      <c r="G254" s="126" t="s">
        <v>746</v>
      </c>
      <c r="H254" s="74" t="s">
        <v>747</v>
      </c>
      <c r="I254" s="145" t="s">
        <v>89</v>
      </c>
      <c r="J254" s="73"/>
      <c r="K254" s="72"/>
      <c r="L254" s="127" t="s">
        <v>3178</v>
      </c>
      <c r="M254" s="128" t="s">
        <v>3178</v>
      </c>
      <c r="N254" s="70" t="s">
        <v>3178</v>
      </c>
      <c r="O254" s="71" t="s">
        <v>3178</v>
      </c>
      <c r="P254" s="71"/>
      <c r="Q254" s="72"/>
      <c r="R254" s="70" t="s">
        <v>3178</v>
      </c>
      <c r="S254" s="71"/>
      <c r="T254" s="71"/>
      <c r="U254" s="72"/>
      <c r="V254" s="73" t="s">
        <v>5212</v>
      </c>
      <c r="W254" s="74" t="s">
        <v>5257</v>
      </c>
      <c r="X254" s="63"/>
      <c r="Y254" s="63"/>
      <c r="Z254" s="63"/>
    </row>
    <row r="255" spans="1:26" ht="45" hidden="1">
      <c r="A255" s="63"/>
      <c r="B255" s="122" t="s">
        <v>777</v>
      </c>
      <c r="C255" s="70" t="s">
        <v>733</v>
      </c>
      <c r="D255" s="71" t="s">
        <v>698</v>
      </c>
      <c r="E255" s="72"/>
      <c r="F255" s="70"/>
      <c r="G255" s="126" t="s">
        <v>749</v>
      </c>
      <c r="H255" s="74" t="s">
        <v>750</v>
      </c>
      <c r="I255" s="145" t="s">
        <v>106</v>
      </c>
      <c r="J255" s="73"/>
      <c r="K255" s="72"/>
      <c r="L255" s="127" t="s">
        <v>3178</v>
      </c>
      <c r="M255" s="128" t="s">
        <v>3178</v>
      </c>
      <c r="N255" s="70" t="s">
        <v>3178</v>
      </c>
      <c r="O255" s="71" t="s">
        <v>3178</v>
      </c>
      <c r="P255" s="71"/>
      <c r="Q255" s="72"/>
      <c r="R255" s="70" t="s">
        <v>3178</v>
      </c>
      <c r="S255" s="71"/>
      <c r="T255" s="71"/>
      <c r="U255" s="72"/>
      <c r="V255" s="73" t="s">
        <v>5212</v>
      </c>
      <c r="W255" s="74" t="s">
        <v>5257</v>
      </c>
      <c r="X255" s="63"/>
      <c r="Y255" s="63"/>
      <c r="Z255" s="63"/>
    </row>
    <row r="256" spans="1:26" ht="33.75" hidden="1">
      <c r="A256" s="63"/>
      <c r="B256" s="122" t="s">
        <v>779</v>
      </c>
      <c r="C256" s="70" t="s">
        <v>733</v>
      </c>
      <c r="D256" s="71" t="s">
        <v>4371</v>
      </c>
      <c r="E256" s="72" t="s">
        <v>752</v>
      </c>
      <c r="F256" s="70"/>
      <c r="G256" s="126" t="s">
        <v>753</v>
      </c>
      <c r="H256" s="74" t="s">
        <v>754</v>
      </c>
      <c r="I256" s="145" t="s">
        <v>106</v>
      </c>
      <c r="J256" s="73"/>
      <c r="K256" s="72"/>
      <c r="L256" s="127" t="s">
        <v>3178</v>
      </c>
      <c r="M256" s="128" t="s">
        <v>3178</v>
      </c>
      <c r="N256" s="70" t="s">
        <v>3178</v>
      </c>
      <c r="O256" s="71" t="s">
        <v>3178</v>
      </c>
      <c r="P256" s="71"/>
      <c r="Q256" s="72"/>
      <c r="R256" s="70" t="s">
        <v>3178</v>
      </c>
      <c r="S256" s="71"/>
      <c r="T256" s="71"/>
      <c r="U256" s="72"/>
      <c r="V256" s="73" t="s">
        <v>5212</v>
      </c>
      <c r="W256" s="74" t="s">
        <v>5257</v>
      </c>
      <c r="X256" s="63"/>
      <c r="Y256" s="63"/>
      <c r="Z256" s="63"/>
    </row>
    <row r="257" spans="1:26" ht="33.75" hidden="1">
      <c r="A257" s="63"/>
      <c r="B257" s="122" t="s">
        <v>782</v>
      </c>
      <c r="C257" s="70" t="s">
        <v>733</v>
      </c>
      <c r="D257" s="71" t="s">
        <v>4371</v>
      </c>
      <c r="E257" s="72" t="s">
        <v>756</v>
      </c>
      <c r="F257" s="70"/>
      <c r="G257" s="126" t="s">
        <v>757</v>
      </c>
      <c r="H257" s="74" t="s">
        <v>758</v>
      </c>
      <c r="I257" s="145" t="s">
        <v>106</v>
      </c>
      <c r="J257" s="73"/>
      <c r="K257" s="72"/>
      <c r="L257" s="127" t="s">
        <v>3178</v>
      </c>
      <c r="M257" s="128" t="s">
        <v>3178</v>
      </c>
      <c r="N257" s="70" t="s">
        <v>3178</v>
      </c>
      <c r="O257" s="71" t="s">
        <v>3178</v>
      </c>
      <c r="P257" s="71"/>
      <c r="Q257" s="72"/>
      <c r="R257" s="70" t="s">
        <v>3178</v>
      </c>
      <c r="S257" s="71"/>
      <c r="T257" s="71"/>
      <c r="U257" s="72"/>
      <c r="V257" s="73" t="s">
        <v>5212</v>
      </c>
      <c r="W257" s="74" t="s">
        <v>5257</v>
      </c>
      <c r="X257" s="63"/>
      <c r="Y257" s="63"/>
      <c r="Z257" s="63"/>
    </row>
    <row r="258" spans="1:26" ht="45" hidden="1">
      <c r="A258" s="63"/>
      <c r="B258" s="122" t="s">
        <v>783</v>
      </c>
      <c r="C258" s="70" t="s">
        <v>733</v>
      </c>
      <c r="D258" s="71" t="s">
        <v>4371</v>
      </c>
      <c r="E258" s="72" t="s">
        <v>219</v>
      </c>
      <c r="F258" s="70"/>
      <c r="G258" s="126" t="s">
        <v>706</v>
      </c>
      <c r="H258" s="74" t="s">
        <v>707</v>
      </c>
      <c r="I258" s="145" t="s">
        <v>89</v>
      </c>
      <c r="J258" s="73"/>
      <c r="K258" s="72"/>
      <c r="L258" s="127" t="s">
        <v>3178</v>
      </c>
      <c r="M258" s="128" t="s">
        <v>3178</v>
      </c>
      <c r="N258" s="70" t="s">
        <v>3178</v>
      </c>
      <c r="O258" s="71" t="s">
        <v>3178</v>
      </c>
      <c r="P258" s="71"/>
      <c r="Q258" s="72"/>
      <c r="R258" s="70" t="s">
        <v>3178</v>
      </c>
      <c r="S258" s="71"/>
      <c r="T258" s="71"/>
      <c r="U258" s="72"/>
      <c r="V258" s="73" t="s">
        <v>5212</v>
      </c>
      <c r="W258" s="74" t="s">
        <v>5257</v>
      </c>
      <c r="X258" s="63"/>
      <c r="Y258" s="63"/>
      <c r="Z258" s="63"/>
    </row>
    <row r="259" spans="1:26" ht="56.25" hidden="1">
      <c r="A259" s="63"/>
      <c r="B259" s="122" t="s">
        <v>785</v>
      </c>
      <c r="C259" s="70" t="s">
        <v>733</v>
      </c>
      <c r="D259" s="71" t="s">
        <v>4371</v>
      </c>
      <c r="E259" s="72" t="s">
        <v>709</v>
      </c>
      <c r="F259" s="70"/>
      <c r="G259" s="126" t="s">
        <v>710</v>
      </c>
      <c r="H259" s="74" t="s">
        <v>711</v>
      </c>
      <c r="I259" s="145" t="s">
        <v>106</v>
      </c>
      <c r="J259" s="73"/>
      <c r="K259" s="72"/>
      <c r="L259" s="127" t="s">
        <v>3178</v>
      </c>
      <c r="M259" s="128" t="s">
        <v>3178</v>
      </c>
      <c r="N259" s="70" t="s">
        <v>3178</v>
      </c>
      <c r="O259" s="71" t="s">
        <v>3178</v>
      </c>
      <c r="P259" s="71"/>
      <c r="Q259" s="72"/>
      <c r="R259" s="70" t="s">
        <v>3178</v>
      </c>
      <c r="S259" s="71"/>
      <c r="T259" s="71"/>
      <c r="U259" s="72"/>
      <c r="V259" s="73" t="s">
        <v>5212</v>
      </c>
      <c r="W259" s="74" t="s">
        <v>5257</v>
      </c>
      <c r="X259" s="63"/>
      <c r="Y259" s="63"/>
      <c r="Z259" s="63"/>
    </row>
    <row r="260" spans="1:26" ht="45" hidden="1">
      <c r="A260" s="63"/>
      <c r="B260" s="122" t="s">
        <v>787</v>
      </c>
      <c r="C260" s="70" t="s">
        <v>733</v>
      </c>
      <c r="D260" s="71" t="s">
        <v>4371</v>
      </c>
      <c r="E260" s="72" t="s">
        <v>713</v>
      </c>
      <c r="F260" s="70"/>
      <c r="G260" s="126" t="s">
        <v>714</v>
      </c>
      <c r="H260" s="74" t="s">
        <v>715</v>
      </c>
      <c r="I260" s="145" t="s">
        <v>106</v>
      </c>
      <c r="J260" s="73"/>
      <c r="K260" s="72"/>
      <c r="L260" s="127" t="s">
        <v>3178</v>
      </c>
      <c r="M260" s="128" t="s">
        <v>3178</v>
      </c>
      <c r="N260" s="70" t="s">
        <v>3178</v>
      </c>
      <c r="O260" s="71" t="s">
        <v>3178</v>
      </c>
      <c r="P260" s="71"/>
      <c r="Q260" s="72"/>
      <c r="R260" s="70" t="s">
        <v>3178</v>
      </c>
      <c r="S260" s="71"/>
      <c r="T260" s="71"/>
      <c r="U260" s="72"/>
      <c r="V260" s="73" t="s">
        <v>5212</v>
      </c>
      <c r="W260" s="74" t="s">
        <v>5257</v>
      </c>
      <c r="X260" s="63"/>
      <c r="Y260" s="63"/>
      <c r="Z260" s="63"/>
    </row>
    <row r="261" spans="1:26" ht="45" hidden="1">
      <c r="A261" s="63"/>
      <c r="B261" s="122" t="s">
        <v>789</v>
      </c>
      <c r="C261" s="70" t="s">
        <v>733</v>
      </c>
      <c r="D261" s="71" t="s">
        <v>4371</v>
      </c>
      <c r="E261" s="72" t="s">
        <v>717</v>
      </c>
      <c r="F261" s="70"/>
      <c r="G261" s="126" t="s">
        <v>710</v>
      </c>
      <c r="H261" s="74" t="s">
        <v>718</v>
      </c>
      <c r="I261" s="145" t="s">
        <v>89</v>
      </c>
      <c r="J261" s="73"/>
      <c r="K261" s="72"/>
      <c r="L261" s="127" t="s">
        <v>3178</v>
      </c>
      <c r="M261" s="128" t="s">
        <v>3178</v>
      </c>
      <c r="N261" s="70" t="s">
        <v>3178</v>
      </c>
      <c r="O261" s="71" t="s">
        <v>3178</v>
      </c>
      <c r="P261" s="71"/>
      <c r="Q261" s="72"/>
      <c r="R261" s="70" t="s">
        <v>3178</v>
      </c>
      <c r="S261" s="71"/>
      <c r="T261" s="71"/>
      <c r="U261" s="72"/>
      <c r="V261" s="73" t="s">
        <v>5212</v>
      </c>
      <c r="W261" s="74" t="s">
        <v>5257</v>
      </c>
      <c r="X261" s="63"/>
      <c r="Y261" s="63"/>
      <c r="Z261" s="63"/>
    </row>
    <row r="262" spans="1:26" ht="56.25" hidden="1">
      <c r="A262" s="63"/>
      <c r="B262" s="122" t="s">
        <v>791</v>
      </c>
      <c r="C262" s="70" t="s">
        <v>733</v>
      </c>
      <c r="D262" s="71" t="s">
        <v>4372</v>
      </c>
      <c r="E262" s="72" t="s">
        <v>719</v>
      </c>
      <c r="F262" s="70"/>
      <c r="G262" s="126" t="s">
        <v>764</v>
      </c>
      <c r="H262" s="74" t="s">
        <v>765</v>
      </c>
      <c r="I262" s="145" t="s">
        <v>89</v>
      </c>
      <c r="J262" s="73"/>
      <c r="K262" s="72"/>
      <c r="L262" s="127" t="s">
        <v>3178</v>
      </c>
      <c r="M262" s="128" t="s">
        <v>3178</v>
      </c>
      <c r="N262" s="70" t="s">
        <v>3178</v>
      </c>
      <c r="O262" s="71" t="s">
        <v>3854</v>
      </c>
      <c r="P262" s="71"/>
      <c r="Q262" s="72"/>
      <c r="R262" s="70" t="s">
        <v>3178</v>
      </c>
      <c r="S262" s="71"/>
      <c r="T262" s="71"/>
      <c r="U262" s="72"/>
      <c r="V262" s="73" t="s">
        <v>5212</v>
      </c>
      <c r="W262" s="74" t="s">
        <v>5257</v>
      </c>
      <c r="X262" s="63"/>
      <c r="Y262" s="63"/>
      <c r="Z262" s="63"/>
    </row>
    <row r="263" spans="1:26" ht="22.5" hidden="1">
      <c r="A263" s="63"/>
      <c r="B263" s="122" t="s">
        <v>793</v>
      </c>
      <c r="C263" s="70" t="s">
        <v>767</v>
      </c>
      <c r="D263" s="71" t="s">
        <v>4373</v>
      </c>
      <c r="E263" s="72" t="s">
        <v>219</v>
      </c>
      <c r="F263" s="70"/>
      <c r="G263" s="126" t="s">
        <v>768</v>
      </c>
      <c r="H263" s="74" t="s">
        <v>769</v>
      </c>
      <c r="I263" s="145" t="s">
        <v>89</v>
      </c>
      <c r="J263" s="73"/>
      <c r="K263" s="72"/>
      <c r="L263" s="127" t="s">
        <v>3854</v>
      </c>
      <c r="M263" s="128" t="s">
        <v>3854</v>
      </c>
      <c r="N263" s="70" t="s">
        <v>3854</v>
      </c>
      <c r="O263" s="71" t="s">
        <v>3854</v>
      </c>
      <c r="P263" s="71"/>
      <c r="Q263" s="72"/>
      <c r="R263" s="70" t="s">
        <v>3854</v>
      </c>
      <c r="S263" s="71"/>
      <c r="T263" s="71"/>
      <c r="U263" s="72"/>
      <c r="V263" s="73" t="s">
        <v>5253</v>
      </c>
      <c r="W263" s="74" t="s">
        <v>5256</v>
      </c>
      <c r="X263" s="63"/>
      <c r="Y263" s="63"/>
      <c r="Z263" s="63"/>
    </row>
    <row r="264" spans="1:26" ht="22.5" hidden="1">
      <c r="A264" s="63"/>
      <c r="B264" s="122" t="s">
        <v>794</v>
      </c>
      <c r="C264" s="70" t="s">
        <v>767</v>
      </c>
      <c r="D264" s="71" t="s">
        <v>4373</v>
      </c>
      <c r="E264" s="72" t="s">
        <v>223</v>
      </c>
      <c r="F264" s="70"/>
      <c r="G264" s="126" t="s">
        <v>736</v>
      </c>
      <c r="H264" s="74" t="s">
        <v>203</v>
      </c>
      <c r="I264" s="145" t="s">
        <v>95</v>
      </c>
      <c r="J264" s="73"/>
      <c r="K264" s="72"/>
      <c r="L264" s="127" t="s">
        <v>3854</v>
      </c>
      <c r="M264" s="128" t="s">
        <v>3854</v>
      </c>
      <c r="N264" s="70" t="s">
        <v>3854</v>
      </c>
      <c r="O264" s="71" t="s">
        <v>3854</v>
      </c>
      <c r="P264" s="71"/>
      <c r="Q264" s="72"/>
      <c r="R264" s="70" t="s">
        <v>3854</v>
      </c>
      <c r="S264" s="71"/>
      <c r="T264" s="71"/>
      <c r="U264" s="72"/>
      <c r="V264" s="73" t="s">
        <v>5253</v>
      </c>
      <c r="W264" s="74" t="s">
        <v>5256</v>
      </c>
      <c r="X264" s="63"/>
      <c r="Y264" s="63"/>
      <c r="Z264" s="63"/>
    </row>
    <row r="265" spans="1:26" ht="33.75" hidden="1">
      <c r="A265" s="63"/>
      <c r="B265" s="122" t="s">
        <v>796</v>
      </c>
      <c r="C265" s="70" t="s">
        <v>767</v>
      </c>
      <c r="D265" s="71" t="s">
        <v>4373</v>
      </c>
      <c r="E265" s="72" t="s">
        <v>772</v>
      </c>
      <c r="F265" s="70"/>
      <c r="G265" s="126" t="s">
        <v>739</v>
      </c>
      <c r="H265" s="74" t="s">
        <v>773</v>
      </c>
      <c r="I265" s="145" t="s">
        <v>106</v>
      </c>
      <c r="J265" s="73"/>
      <c r="K265" s="72"/>
      <c r="L265" s="127" t="s">
        <v>3854</v>
      </c>
      <c r="M265" s="128" t="s">
        <v>3854</v>
      </c>
      <c r="N265" s="70" t="s">
        <v>3854</v>
      </c>
      <c r="O265" s="71" t="s">
        <v>3854</v>
      </c>
      <c r="P265" s="71"/>
      <c r="Q265" s="72"/>
      <c r="R265" s="70" t="s">
        <v>3854</v>
      </c>
      <c r="S265" s="71"/>
      <c r="T265" s="71"/>
      <c r="U265" s="72"/>
      <c r="V265" s="73" t="s">
        <v>5253</v>
      </c>
      <c r="W265" s="74" t="s">
        <v>5256</v>
      </c>
      <c r="X265" s="63"/>
      <c r="Y265" s="63"/>
      <c r="Z265" s="63"/>
    </row>
    <row r="266" spans="1:26" ht="22.5" hidden="1">
      <c r="A266" s="63"/>
      <c r="B266" s="122" t="s">
        <v>799</v>
      </c>
      <c r="C266" s="70" t="s">
        <v>767</v>
      </c>
      <c r="D266" s="71" t="s">
        <v>4373</v>
      </c>
      <c r="E266" s="72" t="s">
        <v>742</v>
      </c>
      <c r="F266" s="70"/>
      <c r="G266" s="126" t="s">
        <v>775</v>
      </c>
      <c r="H266" s="74" t="s">
        <v>776</v>
      </c>
      <c r="I266" s="145" t="s">
        <v>106</v>
      </c>
      <c r="J266" s="73"/>
      <c r="K266" s="72"/>
      <c r="L266" s="127" t="s">
        <v>3854</v>
      </c>
      <c r="M266" s="128" t="s">
        <v>3854</v>
      </c>
      <c r="N266" s="70" t="s">
        <v>3854</v>
      </c>
      <c r="O266" s="71" t="s">
        <v>3854</v>
      </c>
      <c r="P266" s="71"/>
      <c r="Q266" s="72"/>
      <c r="R266" s="70" t="s">
        <v>3854</v>
      </c>
      <c r="S266" s="71"/>
      <c r="T266" s="71"/>
      <c r="U266" s="72"/>
      <c r="V266" s="73" t="s">
        <v>5253</v>
      </c>
      <c r="W266" s="74" t="s">
        <v>5256</v>
      </c>
      <c r="X266" s="63"/>
      <c r="Y266" s="63"/>
      <c r="Z266" s="63"/>
    </row>
    <row r="267" spans="1:26" ht="22.5" hidden="1">
      <c r="A267" s="63"/>
      <c r="B267" s="122" t="s">
        <v>800</v>
      </c>
      <c r="C267" s="70" t="s">
        <v>767</v>
      </c>
      <c r="D267" s="71" t="s">
        <v>4373</v>
      </c>
      <c r="E267" s="72" t="s">
        <v>742</v>
      </c>
      <c r="F267" s="70" t="s">
        <v>756</v>
      </c>
      <c r="G267" s="126" t="s">
        <v>778</v>
      </c>
      <c r="H267" s="74" t="s">
        <v>758</v>
      </c>
      <c r="I267" s="145" t="s">
        <v>95</v>
      </c>
      <c r="J267" s="73"/>
      <c r="K267" s="72"/>
      <c r="L267" s="127" t="s">
        <v>3854</v>
      </c>
      <c r="M267" s="128" t="s">
        <v>3854</v>
      </c>
      <c r="N267" s="70" t="s">
        <v>3854</v>
      </c>
      <c r="O267" s="71" t="s">
        <v>3854</v>
      </c>
      <c r="P267" s="71"/>
      <c r="Q267" s="72"/>
      <c r="R267" s="70" t="s">
        <v>3854</v>
      </c>
      <c r="S267" s="71"/>
      <c r="T267" s="71"/>
      <c r="U267" s="72"/>
      <c r="V267" s="73" t="s">
        <v>5253</v>
      </c>
      <c r="W267" s="74" t="s">
        <v>5256</v>
      </c>
      <c r="X267" s="63"/>
      <c r="Y267" s="63"/>
      <c r="Z267" s="63"/>
    </row>
    <row r="268" spans="1:26" ht="22.5" hidden="1">
      <c r="A268" s="63"/>
      <c r="B268" s="122" t="s">
        <v>802</v>
      </c>
      <c r="C268" s="70" t="s">
        <v>767</v>
      </c>
      <c r="D268" s="71" t="s">
        <v>698</v>
      </c>
      <c r="E268" s="72"/>
      <c r="F268" s="70"/>
      <c r="G268" s="126" t="s">
        <v>780</v>
      </c>
      <c r="H268" s="74" t="s">
        <v>781</v>
      </c>
      <c r="I268" s="145" t="s">
        <v>89</v>
      </c>
      <c r="J268" s="73"/>
      <c r="K268" s="72"/>
      <c r="L268" s="127" t="s">
        <v>3854</v>
      </c>
      <c r="M268" s="128" t="s">
        <v>3854</v>
      </c>
      <c r="N268" s="70" t="s">
        <v>3854</v>
      </c>
      <c r="O268" s="71" t="s">
        <v>3854</v>
      </c>
      <c r="P268" s="71"/>
      <c r="Q268" s="72"/>
      <c r="R268" s="70" t="s">
        <v>3854</v>
      </c>
      <c r="S268" s="71"/>
      <c r="T268" s="71"/>
      <c r="U268" s="72"/>
      <c r="V268" s="73" t="s">
        <v>5253</v>
      </c>
      <c r="W268" s="74" t="s">
        <v>5256</v>
      </c>
      <c r="X268" s="63"/>
      <c r="Y268" s="63"/>
      <c r="Z268" s="63"/>
    </row>
    <row r="269" spans="1:26" ht="45" hidden="1">
      <c r="A269" s="63"/>
      <c r="B269" s="122" t="s">
        <v>803</v>
      </c>
      <c r="C269" s="70" t="s">
        <v>767</v>
      </c>
      <c r="D269" s="71" t="s">
        <v>698</v>
      </c>
      <c r="E269" s="72"/>
      <c r="F269" s="70"/>
      <c r="G269" s="126" t="s">
        <v>749</v>
      </c>
      <c r="H269" s="74" t="s">
        <v>750</v>
      </c>
      <c r="I269" s="145" t="s">
        <v>106</v>
      </c>
      <c r="J269" s="73"/>
      <c r="K269" s="72"/>
      <c r="L269" s="127" t="s">
        <v>3854</v>
      </c>
      <c r="M269" s="128" t="s">
        <v>3854</v>
      </c>
      <c r="N269" s="70" t="s">
        <v>3854</v>
      </c>
      <c r="O269" s="71" t="s">
        <v>3854</v>
      </c>
      <c r="P269" s="71"/>
      <c r="Q269" s="72"/>
      <c r="R269" s="70" t="s">
        <v>3854</v>
      </c>
      <c r="S269" s="71"/>
      <c r="T269" s="71"/>
      <c r="U269" s="72"/>
      <c r="V269" s="73" t="s">
        <v>5253</v>
      </c>
      <c r="W269" s="74" t="s">
        <v>5256</v>
      </c>
      <c r="X269" s="63"/>
      <c r="Y269" s="63"/>
      <c r="Z269" s="63"/>
    </row>
    <row r="270" spans="1:26" ht="22.5" hidden="1">
      <c r="A270" s="63"/>
      <c r="B270" s="122" t="s">
        <v>804</v>
      </c>
      <c r="C270" s="70" t="s">
        <v>767</v>
      </c>
      <c r="D270" s="71" t="s">
        <v>4371</v>
      </c>
      <c r="E270" s="72" t="s">
        <v>752</v>
      </c>
      <c r="F270" s="70"/>
      <c r="G270" s="126" t="s">
        <v>784</v>
      </c>
      <c r="H270" s="74" t="s">
        <v>754</v>
      </c>
      <c r="I270" s="145" t="s">
        <v>89</v>
      </c>
      <c r="J270" s="73"/>
      <c r="K270" s="72"/>
      <c r="L270" s="127" t="s">
        <v>3854</v>
      </c>
      <c r="M270" s="128" t="s">
        <v>3854</v>
      </c>
      <c r="N270" s="70" t="s">
        <v>3854</v>
      </c>
      <c r="O270" s="71" t="s">
        <v>3854</v>
      </c>
      <c r="P270" s="71"/>
      <c r="Q270" s="72"/>
      <c r="R270" s="70" t="s">
        <v>3854</v>
      </c>
      <c r="S270" s="71"/>
      <c r="T270" s="71"/>
      <c r="U270" s="72"/>
      <c r="V270" s="73" t="s">
        <v>5253</v>
      </c>
      <c r="W270" s="74" t="s">
        <v>5256</v>
      </c>
      <c r="X270" s="63"/>
      <c r="Y270" s="63"/>
      <c r="Z270" s="63"/>
    </row>
    <row r="271" spans="1:26" ht="22.5" hidden="1">
      <c r="A271" s="63"/>
      <c r="B271" s="122" t="s">
        <v>805</v>
      </c>
      <c r="C271" s="70" t="s">
        <v>767</v>
      </c>
      <c r="D271" s="71" t="s">
        <v>4371</v>
      </c>
      <c r="E271" s="72" t="s">
        <v>756</v>
      </c>
      <c r="F271" s="70"/>
      <c r="G271" s="126" t="s">
        <v>786</v>
      </c>
      <c r="H271" s="74" t="s">
        <v>758</v>
      </c>
      <c r="I271" s="145" t="s">
        <v>95</v>
      </c>
      <c r="J271" s="73"/>
      <c r="K271" s="72"/>
      <c r="L271" s="127" t="s">
        <v>3854</v>
      </c>
      <c r="M271" s="128" t="s">
        <v>3854</v>
      </c>
      <c r="N271" s="70" t="s">
        <v>3854</v>
      </c>
      <c r="O271" s="71" t="s">
        <v>3854</v>
      </c>
      <c r="P271" s="71"/>
      <c r="Q271" s="72"/>
      <c r="R271" s="70" t="s">
        <v>3854</v>
      </c>
      <c r="S271" s="71"/>
      <c r="T271" s="71"/>
      <c r="U271" s="72"/>
      <c r="V271" s="73" t="s">
        <v>5253</v>
      </c>
      <c r="W271" s="74" t="s">
        <v>5256</v>
      </c>
      <c r="X271" s="63"/>
      <c r="Y271" s="63"/>
      <c r="Z271" s="63"/>
    </row>
    <row r="272" spans="1:26" ht="45" hidden="1">
      <c r="A272" s="63"/>
      <c r="B272" s="122" t="s">
        <v>806</v>
      </c>
      <c r="C272" s="70" t="s">
        <v>767</v>
      </c>
      <c r="D272" s="71" t="s">
        <v>4371</v>
      </c>
      <c r="E272" s="72" t="s">
        <v>219</v>
      </c>
      <c r="F272" s="70"/>
      <c r="G272" s="126" t="s">
        <v>788</v>
      </c>
      <c r="H272" s="74" t="s">
        <v>707</v>
      </c>
      <c r="I272" s="145" t="s">
        <v>89</v>
      </c>
      <c r="J272" s="73"/>
      <c r="K272" s="72"/>
      <c r="L272" s="127" t="s">
        <v>3854</v>
      </c>
      <c r="M272" s="128" t="s">
        <v>3854</v>
      </c>
      <c r="N272" s="70" t="s">
        <v>3854</v>
      </c>
      <c r="O272" s="71" t="s">
        <v>3854</v>
      </c>
      <c r="P272" s="71"/>
      <c r="Q272" s="72"/>
      <c r="R272" s="70" t="s">
        <v>3854</v>
      </c>
      <c r="S272" s="71"/>
      <c r="T272" s="71"/>
      <c r="U272" s="72"/>
      <c r="V272" s="73" t="s">
        <v>5253</v>
      </c>
      <c r="W272" s="74" t="s">
        <v>5256</v>
      </c>
      <c r="X272" s="63"/>
      <c r="Y272" s="63"/>
      <c r="Z272" s="63"/>
    </row>
    <row r="273" spans="1:26" ht="56.25" hidden="1">
      <c r="A273" s="63"/>
      <c r="B273" s="122" t="s">
        <v>807</v>
      </c>
      <c r="C273" s="70" t="s">
        <v>767</v>
      </c>
      <c r="D273" s="71" t="s">
        <v>4371</v>
      </c>
      <c r="E273" s="72" t="s">
        <v>709</v>
      </c>
      <c r="F273" s="70"/>
      <c r="G273" s="126" t="s">
        <v>790</v>
      </c>
      <c r="H273" s="74" t="s">
        <v>711</v>
      </c>
      <c r="I273" s="145" t="s">
        <v>106</v>
      </c>
      <c r="J273" s="73"/>
      <c r="K273" s="72"/>
      <c r="L273" s="127" t="s">
        <v>3854</v>
      </c>
      <c r="M273" s="128" t="s">
        <v>3854</v>
      </c>
      <c r="N273" s="70" t="s">
        <v>3854</v>
      </c>
      <c r="O273" s="71" t="s">
        <v>3854</v>
      </c>
      <c r="P273" s="71"/>
      <c r="Q273" s="72"/>
      <c r="R273" s="70" t="s">
        <v>3854</v>
      </c>
      <c r="S273" s="71"/>
      <c r="T273" s="71"/>
      <c r="U273" s="72"/>
      <c r="V273" s="73" t="s">
        <v>5253</v>
      </c>
      <c r="W273" s="74" t="s">
        <v>5256</v>
      </c>
      <c r="X273" s="63"/>
      <c r="Y273" s="63"/>
      <c r="Z273" s="63"/>
    </row>
    <row r="274" spans="1:26" ht="45" hidden="1">
      <c r="A274" s="63"/>
      <c r="B274" s="122" t="s">
        <v>808</v>
      </c>
      <c r="C274" s="70" t="s">
        <v>767</v>
      </c>
      <c r="D274" s="71" t="s">
        <v>4371</v>
      </c>
      <c r="E274" s="72" t="s">
        <v>713</v>
      </c>
      <c r="F274" s="70"/>
      <c r="G274" s="126" t="s">
        <v>792</v>
      </c>
      <c r="H274" s="74" t="s">
        <v>715</v>
      </c>
      <c r="I274" s="145" t="s">
        <v>106</v>
      </c>
      <c r="J274" s="73"/>
      <c r="K274" s="72"/>
      <c r="L274" s="127" t="s">
        <v>3854</v>
      </c>
      <c r="M274" s="128" t="s">
        <v>3854</v>
      </c>
      <c r="N274" s="70" t="s">
        <v>3854</v>
      </c>
      <c r="O274" s="71" t="s">
        <v>3854</v>
      </c>
      <c r="P274" s="71"/>
      <c r="Q274" s="72"/>
      <c r="R274" s="70" t="s">
        <v>3854</v>
      </c>
      <c r="S274" s="71"/>
      <c r="T274" s="71"/>
      <c r="U274" s="72"/>
      <c r="V274" s="73" t="s">
        <v>5253</v>
      </c>
      <c r="W274" s="74" t="s">
        <v>5256</v>
      </c>
      <c r="X274" s="63"/>
      <c r="Y274" s="63"/>
      <c r="Z274" s="63"/>
    </row>
    <row r="275" spans="1:26" ht="45" hidden="1">
      <c r="A275" s="63"/>
      <c r="B275" s="122" t="s">
        <v>809</v>
      </c>
      <c r="C275" s="70" t="s">
        <v>767</v>
      </c>
      <c r="D275" s="71" t="s">
        <v>4371</v>
      </c>
      <c r="E275" s="72" t="s">
        <v>717</v>
      </c>
      <c r="F275" s="70"/>
      <c r="G275" s="126" t="s">
        <v>790</v>
      </c>
      <c r="H275" s="74" t="s">
        <v>718</v>
      </c>
      <c r="I275" s="145" t="s">
        <v>89</v>
      </c>
      <c r="J275" s="73"/>
      <c r="K275" s="72"/>
      <c r="L275" s="127" t="s">
        <v>3854</v>
      </c>
      <c r="M275" s="128" t="s">
        <v>3854</v>
      </c>
      <c r="N275" s="70" t="s">
        <v>3854</v>
      </c>
      <c r="O275" s="71" t="s">
        <v>3854</v>
      </c>
      <c r="P275" s="71"/>
      <c r="Q275" s="72"/>
      <c r="R275" s="70" t="s">
        <v>3854</v>
      </c>
      <c r="S275" s="71"/>
      <c r="T275" s="71"/>
      <c r="U275" s="72"/>
      <c r="V275" s="73" t="s">
        <v>5253</v>
      </c>
      <c r="W275" s="74" t="s">
        <v>5256</v>
      </c>
      <c r="X275" s="63"/>
      <c r="Y275" s="63"/>
      <c r="Z275" s="63"/>
    </row>
    <row r="276" spans="1:26" ht="56.25" hidden="1">
      <c r="A276" s="63"/>
      <c r="B276" s="122" t="s">
        <v>810</v>
      </c>
      <c r="C276" s="70" t="s">
        <v>767</v>
      </c>
      <c r="D276" s="71" t="s">
        <v>4372</v>
      </c>
      <c r="E276" s="72" t="s">
        <v>719</v>
      </c>
      <c r="F276" s="70"/>
      <c r="G276" s="126" t="s">
        <v>720</v>
      </c>
      <c r="H276" s="74" t="s">
        <v>795</v>
      </c>
      <c r="I276" s="145" t="s">
        <v>89</v>
      </c>
      <c r="J276" s="73"/>
      <c r="K276" s="72"/>
      <c r="L276" s="127" t="s">
        <v>3854</v>
      </c>
      <c r="M276" s="128" t="s">
        <v>3854</v>
      </c>
      <c r="N276" s="70" t="s">
        <v>3854</v>
      </c>
      <c r="O276" s="71" t="s">
        <v>3854</v>
      </c>
      <c r="P276" s="71"/>
      <c r="Q276" s="72"/>
      <c r="R276" s="70" t="s">
        <v>3854</v>
      </c>
      <c r="S276" s="71"/>
      <c r="T276" s="71"/>
      <c r="U276" s="72"/>
      <c r="V276" s="73" t="s">
        <v>5253</v>
      </c>
      <c r="W276" s="74" t="s">
        <v>5256</v>
      </c>
      <c r="X276" s="63"/>
      <c r="Y276" s="63"/>
      <c r="Z276" s="63"/>
    </row>
    <row r="277" spans="1:26" ht="33.75" hidden="1">
      <c r="A277" s="63"/>
      <c r="B277" s="122" t="s">
        <v>811</v>
      </c>
      <c r="C277" s="70" t="s">
        <v>797</v>
      </c>
      <c r="D277" s="71" t="s">
        <v>4373</v>
      </c>
      <c r="E277" s="72" t="s">
        <v>219</v>
      </c>
      <c r="F277" s="70"/>
      <c r="G277" s="126" t="s">
        <v>768</v>
      </c>
      <c r="H277" s="74" t="s">
        <v>798</v>
      </c>
      <c r="I277" s="145" t="s">
        <v>89</v>
      </c>
      <c r="J277" s="73"/>
      <c r="K277" s="72"/>
      <c r="L277" s="127" t="s">
        <v>3178</v>
      </c>
      <c r="M277" s="128" t="s">
        <v>3178</v>
      </c>
      <c r="N277" s="70" t="s">
        <v>3178</v>
      </c>
      <c r="O277" s="71" t="s">
        <v>3178</v>
      </c>
      <c r="P277" s="71"/>
      <c r="Q277" s="72"/>
      <c r="R277" s="70" t="s">
        <v>3178</v>
      </c>
      <c r="S277" s="71"/>
      <c r="T277" s="71"/>
      <c r="U277" s="72"/>
      <c r="V277" s="73" t="s">
        <v>5212</v>
      </c>
      <c r="W277" s="74" t="s">
        <v>5258</v>
      </c>
      <c r="X277" s="63"/>
      <c r="Y277" s="63"/>
      <c r="Z277" s="63"/>
    </row>
    <row r="278" spans="1:26" ht="33.75" hidden="1">
      <c r="A278" s="63"/>
      <c r="B278" s="122" t="s">
        <v>812</v>
      </c>
      <c r="C278" s="70" t="s">
        <v>797</v>
      </c>
      <c r="D278" s="71" t="s">
        <v>4373</v>
      </c>
      <c r="E278" s="72" t="s">
        <v>223</v>
      </c>
      <c r="F278" s="70"/>
      <c r="G278" s="126" t="s">
        <v>736</v>
      </c>
      <c r="H278" s="74" t="s">
        <v>203</v>
      </c>
      <c r="I278" s="145" t="s">
        <v>95</v>
      </c>
      <c r="J278" s="73"/>
      <c r="K278" s="72"/>
      <c r="L278" s="127" t="s">
        <v>3178</v>
      </c>
      <c r="M278" s="128" t="s">
        <v>3178</v>
      </c>
      <c r="N278" s="70" t="s">
        <v>3178</v>
      </c>
      <c r="O278" s="71" t="s">
        <v>3178</v>
      </c>
      <c r="P278" s="71"/>
      <c r="Q278" s="72"/>
      <c r="R278" s="70" t="s">
        <v>3178</v>
      </c>
      <c r="S278" s="71"/>
      <c r="T278" s="71"/>
      <c r="U278" s="72"/>
      <c r="V278" s="73" t="s">
        <v>5212</v>
      </c>
      <c r="W278" s="74" t="s">
        <v>5258</v>
      </c>
      <c r="X278" s="63"/>
      <c r="Y278" s="63"/>
      <c r="Z278" s="63"/>
    </row>
    <row r="279" spans="1:26" ht="33.75" hidden="1">
      <c r="A279" s="63"/>
      <c r="B279" s="122" t="s">
        <v>814</v>
      </c>
      <c r="C279" s="70" t="s">
        <v>797</v>
      </c>
      <c r="D279" s="71" t="s">
        <v>4373</v>
      </c>
      <c r="E279" s="72" t="s">
        <v>801</v>
      </c>
      <c r="F279" s="70"/>
      <c r="G279" s="126" t="s">
        <v>739</v>
      </c>
      <c r="H279" s="74" t="s">
        <v>773</v>
      </c>
      <c r="I279" s="145" t="s">
        <v>106</v>
      </c>
      <c r="J279" s="73"/>
      <c r="K279" s="72"/>
      <c r="L279" s="127" t="s">
        <v>3178</v>
      </c>
      <c r="M279" s="128" t="s">
        <v>3178</v>
      </c>
      <c r="N279" s="70" t="s">
        <v>3178</v>
      </c>
      <c r="O279" s="71" t="s">
        <v>3178</v>
      </c>
      <c r="P279" s="71"/>
      <c r="Q279" s="72"/>
      <c r="R279" s="70" t="s">
        <v>3178</v>
      </c>
      <c r="S279" s="71"/>
      <c r="T279" s="71"/>
      <c r="U279" s="72"/>
      <c r="V279" s="73" t="s">
        <v>5212</v>
      </c>
      <c r="W279" s="74" t="s">
        <v>5258</v>
      </c>
      <c r="X279" s="63"/>
      <c r="Y279" s="63"/>
      <c r="Z279" s="63"/>
    </row>
    <row r="280" spans="1:26" ht="33.75" hidden="1">
      <c r="A280" s="63"/>
      <c r="B280" s="122" t="s">
        <v>816</v>
      </c>
      <c r="C280" s="70" t="s">
        <v>797</v>
      </c>
      <c r="D280" s="71" t="s">
        <v>4373</v>
      </c>
      <c r="E280" s="72" t="s">
        <v>742</v>
      </c>
      <c r="F280" s="70"/>
      <c r="G280" s="126" t="s">
        <v>775</v>
      </c>
      <c r="H280" s="74" t="s">
        <v>776</v>
      </c>
      <c r="I280" s="145" t="s">
        <v>106</v>
      </c>
      <c r="J280" s="73"/>
      <c r="K280" s="72"/>
      <c r="L280" s="127" t="s">
        <v>3178</v>
      </c>
      <c r="M280" s="128" t="s">
        <v>3178</v>
      </c>
      <c r="N280" s="70" t="s">
        <v>3178</v>
      </c>
      <c r="O280" s="71" t="s">
        <v>3178</v>
      </c>
      <c r="P280" s="71"/>
      <c r="Q280" s="72"/>
      <c r="R280" s="70" t="s">
        <v>3178</v>
      </c>
      <c r="S280" s="71"/>
      <c r="T280" s="71"/>
      <c r="U280" s="72"/>
      <c r="V280" s="73" t="s">
        <v>5212</v>
      </c>
      <c r="W280" s="74" t="s">
        <v>5258</v>
      </c>
      <c r="X280" s="63"/>
      <c r="Y280" s="63"/>
      <c r="Z280" s="63"/>
    </row>
    <row r="281" spans="1:26" ht="33.75" hidden="1">
      <c r="A281" s="63"/>
      <c r="B281" s="122" t="s">
        <v>817</v>
      </c>
      <c r="C281" s="70" t="s">
        <v>797</v>
      </c>
      <c r="D281" s="71" t="s">
        <v>4373</v>
      </c>
      <c r="E281" s="72" t="s">
        <v>742</v>
      </c>
      <c r="F281" s="70" t="s">
        <v>756</v>
      </c>
      <c r="G281" s="126" t="s">
        <v>778</v>
      </c>
      <c r="H281" s="74" t="s">
        <v>758</v>
      </c>
      <c r="I281" s="145" t="s">
        <v>95</v>
      </c>
      <c r="J281" s="73"/>
      <c r="K281" s="72"/>
      <c r="L281" s="127" t="s">
        <v>3178</v>
      </c>
      <c r="M281" s="128" t="s">
        <v>3178</v>
      </c>
      <c r="N281" s="70" t="s">
        <v>3178</v>
      </c>
      <c r="O281" s="71" t="s">
        <v>3178</v>
      </c>
      <c r="P281" s="71"/>
      <c r="Q281" s="72"/>
      <c r="R281" s="70" t="s">
        <v>3178</v>
      </c>
      <c r="S281" s="71"/>
      <c r="T281" s="71"/>
      <c r="U281" s="72"/>
      <c r="V281" s="73" t="s">
        <v>5212</v>
      </c>
      <c r="W281" s="74" t="s">
        <v>5258</v>
      </c>
      <c r="X281" s="63"/>
      <c r="Y281" s="63"/>
      <c r="Z281" s="63"/>
    </row>
    <row r="282" spans="1:26" ht="33.75" hidden="1">
      <c r="A282" s="63"/>
      <c r="B282" s="122" t="s">
        <v>818</v>
      </c>
      <c r="C282" s="70" t="s">
        <v>797</v>
      </c>
      <c r="D282" s="71" t="s">
        <v>698</v>
      </c>
      <c r="E282" s="72"/>
      <c r="F282" s="70"/>
      <c r="G282" s="126" t="s">
        <v>780</v>
      </c>
      <c r="H282" s="74" t="s">
        <v>781</v>
      </c>
      <c r="I282" s="145" t="s">
        <v>89</v>
      </c>
      <c r="J282" s="73"/>
      <c r="K282" s="72"/>
      <c r="L282" s="127" t="s">
        <v>3178</v>
      </c>
      <c r="M282" s="128" t="s">
        <v>3178</v>
      </c>
      <c r="N282" s="70" t="s">
        <v>3178</v>
      </c>
      <c r="O282" s="71" t="s">
        <v>3178</v>
      </c>
      <c r="P282" s="71"/>
      <c r="Q282" s="72"/>
      <c r="R282" s="70" t="s">
        <v>3178</v>
      </c>
      <c r="S282" s="71"/>
      <c r="T282" s="71"/>
      <c r="U282" s="72"/>
      <c r="V282" s="73" t="s">
        <v>5212</v>
      </c>
      <c r="W282" s="74" t="s">
        <v>5258</v>
      </c>
      <c r="X282" s="63"/>
      <c r="Y282" s="63"/>
      <c r="Z282" s="63"/>
    </row>
    <row r="283" spans="1:26" ht="45" hidden="1">
      <c r="A283" s="63"/>
      <c r="B283" s="122" t="s">
        <v>822</v>
      </c>
      <c r="C283" s="70" t="s">
        <v>797</v>
      </c>
      <c r="D283" s="71" t="s">
        <v>698</v>
      </c>
      <c r="E283" s="72"/>
      <c r="F283" s="70"/>
      <c r="G283" s="126" t="s">
        <v>749</v>
      </c>
      <c r="H283" s="74" t="s">
        <v>750</v>
      </c>
      <c r="I283" s="145" t="s">
        <v>106</v>
      </c>
      <c r="J283" s="73"/>
      <c r="K283" s="72"/>
      <c r="L283" s="127" t="s">
        <v>3178</v>
      </c>
      <c r="M283" s="128" t="s">
        <v>3178</v>
      </c>
      <c r="N283" s="70" t="s">
        <v>3178</v>
      </c>
      <c r="O283" s="71" t="s">
        <v>3178</v>
      </c>
      <c r="P283" s="71"/>
      <c r="Q283" s="72"/>
      <c r="R283" s="70" t="s">
        <v>3178</v>
      </c>
      <c r="S283" s="71"/>
      <c r="T283" s="71"/>
      <c r="U283" s="72"/>
      <c r="V283" s="73" t="s">
        <v>5212</v>
      </c>
      <c r="W283" s="74" t="s">
        <v>5258</v>
      </c>
      <c r="X283" s="63"/>
      <c r="Y283" s="63"/>
      <c r="Z283" s="63"/>
    </row>
    <row r="284" spans="1:26" ht="33.75" hidden="1">
      <c r="A284" s="63"/>
      <c r="B284" s="122" t="s">
        <v>826</v>
      </c>
      <c r="C284" s="70" t="s">
        <v>797</v>
      </c>
      <c r="D284" s="71" t="s">
        <v>4371</v>
      </c>
      <c r="E284" s="72" t="s">
        <v>752</v>
      </c>
      <c r="F284" s="70"/>
      <c r="G284" s="126" t="s">
        <v>784</v>
      </c>
      <c r="H284" s="74" t="s">
        <v>754</v>
      </c>
      <c r="I284" s="145" t="s">
        <v>89</v>
      </c>
      <c r="J284" s="73"/>
      <c r="K284" s="72"/>
      <c r="L284" s="127" t="s">
        <v>3178</v>
      </c>
      <c r="M284" s="128" t="s">
        <v>3178</v>
      </c>
      <c r="N284" s="70" t="s">
        <v>3178</v>
      </c>
      <c r="O284" s="71" t="s">
        <v>3178</v>
      </c>
      <c r="P284" s="71"/>
      <c r="Q284" s="72"/>
      <c r="R284" s="70" t="s">
        <v>3178</v>
      </c>
      <c r="S284" s="71"/>
      <c r="T284" s="71"/>
      <c r="U284" s="72"/>
      <c r="V284" s="73" t="s">
        <v>5212</v>
      </c>
      <c r="W284" s="74" t="s">
        <v>5258</v>
      </c>
      <c r="X284" s="63"/>
      <c r="Y284" s="63"/>
      <c r="Z284" s="63"/>
    </row>
    <row r="285" spans="1:26" ht="33.75" hidden="1">
      <c r="A285" s="63"/>
      <c r="B285" s="122" t="s">
        <v>829</v>
      </c>
      <c r="C285" s="70" t="s">
        <v>797</v>
      </c>
      <c r="D285" s="71" t="s">
        <v>4371</v>
      </c>
      <c r="E285" s="72" t="s">
        <v>756</v>
      </c>
      <c r="F285" s="70"/>
      <c r="G285" s="133" t="s">
        <v>786</v>
      </c>
      <c r="H285" s="134" t="s">
        <v>758</v>
      </c>
      <c r="I285" s="145" t="s">
        <v>95</v>
      </c>
      <c r="J285" s="73"/>
      <c r="K285" s="72"/>
      <c r="L285" s="127" t="s">
        <v>3178</v>
      </c>
      <c r="M285" s="128" t="s">
        <v>3178</v>
      </c>
      <c r="N285" s="70" t="s">
        <v>3178</v>
      </c>
      <c r="O285" s="71" t="s">
        <v>3178</v>
      </c>
      <c r="P285" s="71"/>
      <c r="Q285" s="72"/>
      <c r="R285" s="70" t="s">
        <v>3178</v>
      </c>
      <c r="S285" s="71"/>
      <c r="T285" s="71"/>
      <c r="U285" s="72"/>
      <c r="V285" s="73" t="s">
        <v>5212</v>
      </c>
      <c r="W285" s="74" t="s">
        <v>5258</v>
      </c>
      <c r="X285" s="63"/>
      <c r="Y285" s="63"/>
      <c r="Z285" s="63"/>
    </row>
    <row r="286" spans="1:26" ht="45" hidden="1">
      <c r="A286" s="63"/>
      <c r="B286" s="122" t="s">
        <v>830</v>
      </c>
      <c r="C286" s="70" t="s">
        <v>797</v>
      </c>
      <c r="D286" s="71" t="s">
        <v>4371</v>
      </c>
      <c r="E286" s="72" t="s">
        <v>219</v>
      </c>
      <c r="F286" s="70"/>
      <c r="G286" s="133" t="s">
        <v>788</v>
      </c>
      <c r="H286" s="134" t="s">
        <v>707</v>
      </c>
      <c r="I286" s="145" t="s">
        <v>89</v>
      </c>
      <c r="J286" s="73"/>
      <c r="K286" s="72"/>
      <c r="L286" s="127" t="s">
        <v>3178</v>
      </c>
      <c r="M286" s="128" t="s">
        <v>3178</v>
      </c>
      <c r="N286" s="70" t="s">
        <v>3178</v>
      </c>
      <c r="O286" s="71" t="s">
        <v>3178</v>
      </c>
      <c r="P286" s="71"/>
      <c r="Q286" s="72"/>
      <c r="R286" s="70" t="s">
        <v>3178</v>
      </c>
      <c r="S286" s="71"/>
      <c r="T286" s="71"/>
      <c r="U286" s="72"/>
      <c r="V286" s="73" t="s">
        <v>5212</v>
      </c>
      <c r="W286" s="74" t="s">
        <v>5258</v>
      </c>
      <c r="X286" s="63"/>
      <c r="Y286" s="63"/>
      <c r="Z286" s="63"/>
    </row>
    <row r="287" spans="1:26" ht="56.25" hidden="1">
      <c r="A287" s="63"/>
      <c r="B287" s="122" t="s">
        <v>831</v>
      </c>
      <c r="C287" s="70" t="s">
        <v>797</v>
      </c>
      <c r="D287" s="71" t="s">
        <v>4371</v>
      </c>
      <c r="E287" s="72" t="s">
        <v>709</v>
      </c>
      <c r="F287" s="70"/>
      <c r="G287" s="133" t="s">
        <v>790</v>
      </c>
      <c r="H287" s="134" t="s">
        <v>711</v>
      </c>
      <c r="I287" s="145" t="s">
        <v>106</v>
      </c>
      <c r="J287" s="73"/>
      <c r="K287" s="72"/>
      <c r="L287" s="127" t="s">
        <v>3178</v>
      </c>
      <c r="M287" s="128" t="s">
        <v>3178</v>
      </c>
      <c r="N287" s="70" t="s">
        <v>3178</v>
      </c>
      <c r="O287" s="71" t="s">
        <v>3178</v>
      </c>
      <c r="P287" s="71"/>
      <c r="Q287" s="72"/>
      <c r="R287" s="70" t="s">
        <v>3178</v>
      </c>
      <c r="S287" s="71"/>
      <c r="T287" s="71"/>
      <c r="U287" s="72"/>
      <c r="V287" s="73" t="s">
        <v>5212</v>
      </c>
      <c r="W287" s="74" t="s">
        <v>5258</v>
      </c>
      <c r="X287" s="63"/>
      <c r="Y287" s="63"/>
      <c r="Z287" s="63"/>
    </row>
    <row r="288" spans="1:26" ht="45" hidden="1">
      <c r="A288" s="63"/>
      <c r="B288" s="122" t="s">
        <v>832</v>
      </c>
      <c r="C288" s="70" t="s">
        <v>797</v>
      </c>
      <c r="D288" s="71" t="s">
        <v>4371</v>
      </c>
      <c r="E288" s="72" t="s">
        <v>713</v>
      </c>
      <c r="F288" s="70"/>
      <c r="G288" s="133" t="s">
        <v>792</v>
      </c>
      <c r="H288" s="134" t="s">
        <v>715</v>
      </c>
      <c r="I288" s="145" t="s">
        <v>106</v>
      </c>
      <c r="J288" s="73"/>
      <c r="K288" s="72"/>
      <c r="L288" s="127" t="s">
        <v>3178</v>
      </c>
      <c r="M288" s="128" t="s">
        <v>3178</v>
      </c>
      <c r="N288" s="70" t="s">
        <v>3178</v>
      </c>
      <c r="O288" s="71" t="s">
        <v>3178</v>
      </c>
      <c r="P288" s="71"/>
      <c r="Q288" s="72"/>
      <c r="R288" s="70" t="s">
        <v>3178</v>
      </c>
      <c r="S288" s="71"/>
      <c r="T288" s="71"/>
      <c r="U288" s="72"/>
      <c r="V288" s="73" t="s">
        <v>5212</v>
      </c>
      <c r="W288" s="74" t="s">
        <v>5258</v>
      </c>
      <c r="X288" s="63"/>
      <c r="Y288" s="63"/>
      <c r="Z288" s="63"/>
    </row>
    <row r="289" spans="1:26" ht="45" hidden="1">
      <c r="A289" s="63"/>
      <c r="B289" s="122" t="s">
        <v>833</v>
      </c>
      <c r="C289" s="70" t="s">
        <v>797</v>
      </c>
      <c r="D289" s="71" t="s">
        <v>4371</v>
      </c>
      <c r="E289" s="72" t="s">
        <v>717</v>
      </c>
      <c r="F289" s="70"/>
      <c r="G289" s="133" t="s">
        <v>790</v>
      </c>
      <c r="H289" s="134" t="s">
        <v>718</v>
      </c>
      <c r="I289" s="145" t="s">
        <v>89</v>
      </c>
      <c r="J289" s="73"/>
      <c r="K289" s="72"/>
      <c r="L289" s="127" t="s">
        <v>3178</v>
      </c>
      <c r="M289" s="128" t="s">
        <v>3178</v>
      </c>
      <c r="N289" s="70" t="s">
        <v>3178</v>
      </c>
      <c r="O289" s="71" t="s">
        <v>3178</v>
      </c>
      <c r="P289" s="71"/>
      <c r="Q289" s="72"/>
      <c r="R289" s="70" t="s">
        <v>3178</v>
      </c>
      <c r="S289" s="71"/>
      <c r="T289" s="71"/>
      <c r="U289" s="72"/>
      <c r="V289" s="73" t="s">
        <v>5212</v>
      </c>
      <c r="W289" s="74" t="s">
        <v>5258</v>
      </c>
      <c r="X289" s="63"/>
      <c r="Y289" s="63"/>
      <c r="Z289" s="63"/>
    </row>
    <row r="290" spans="1:26" ht="56.25" hidden="1">
      <c r="A290" s="63"/>
      <c r="B290" s="122" t="s">
        <v>834</v>
      </c>
      <c r="C290" s="70" t="s">
        <v>797</v>
      </c>
      <c r="D290" s="71" t="s">
        <v>4372</v>
      </c>
      <c r="E290" s="72" t="s">
        <v>719</v>
      </c>
      <c r="F290" s="70"/>
      <c r="G290" s="133" t="s">
        <v>720</v>
      </c>
      <c r="H290" s="134" t="s">
        <v>813</v>
      </c>
      <c r="I290" s="145" t="s">
        <v>89</v>
      </c>
      <c r="J290" s="73"/>
      <c r="K290" s="72"/>
      <c r="L290" s="127" t="s">
        <v>3178</v>
      </c>
      <c r="M290" s="128" t="s">
        <v>3178</v>
      </c>
      <c r="N290" s="70" t="s">
        <v>3178</v>
      </c>
      <c r="O290" s="71" t="s">
        <v>3178</v>
      </c>
      <c r="P290" s="71"/>
      <c r="Q290" s="72"/>
      <c r="R290" s="70" t="s">
        <v>3178</v>
      </c>
      <c r="S290" s="71"/>
      <c r="T290" s="71"/>
      <c r="U290" s="72"/>
      <c r="V290" s="73" t="s">
        <v>5212</v>
      </c>
      <c r="W290" s="74" t="s">
        <v>5258</v>
      </c>
      <c r="X290" s="63"/>
      <c r="Y290" s="63"/>
      <c r="Z290" s="63"/>
    </row>
    <row r="291" spans="1:26" ht="45" hidden="1">
      <c r="A291" s="63"/>
      <c r="B291" s="122" t="s">
        <v>1952</v>
      </c>
      <c r="C291" s="70" t="s">
        <v>1953</v>
      </c>
      <c r="D291" s="71" t="s">
        <v>218</v>
      </c>
      <c r="E291" s="72" t="s">
        <v>219</v>
      </c>
      <c r="F291" s="70"/>
      <c r="G291" s="133" t="s">
        <v>1954</v>
      </c>
      <c r="H291" s="134" t="s">
        <v>1955</v>
      </c>
      <c r="I291" s="145" t="s">
        <v>89</v>
      </c>
      <c r="J291" s="73"/>
      <c r="K291" s="72"/>
      <c r="L291" s="127" t="s">
        <v>3178</v>
      </c>
      <c r="M291" s="128" t="s">
        <v>3178</v>
      </c>
      <c r="N291" s="70" t="s">
        <v>3178</v>
      </c>
      <c r="O291" s="71" t="s">
        <v>3178</v>
      </c>
      <c r="P291" s="71"/>
      <c r="Q291" s="72"/>
      <c r="R291" s="70" t="s">
        <v>3178</v>
      </c>
      <c r="S291" s="71"/>
      <c r="T291" s="71"/>
      <c r="U291" s="72"/>
      <c r="V291" s="73" t="s">
        <v>5254</v>
      </c>
      <c r="W291" s="74" t="s">
        <v>5259</v>
      </c>
      <c r="X291" s="63"/>
      <c r="Y291" s="63"/>
      <c r="Z291" s="63"/>
    </row>
    <row r="292" spans="1:26" ht="33.75" hidden="1">
      <c r="A292" s="63"/>
      <c r="B292" s="122" t="s">
        <v>1925</v>
      </c>
      <c r="C292" s="70" t="s">
        <v>1953</v>
      </c>
      <c r="D292" s="71" t="s">
        <v>218</v>
      </c>
      <c r="E292" s="72" t="s">
        <v>223</v>
      </c>
      <c r="F292" s="70"/>
      <c r="G292" s="133" t="s">
        <v>1956</v>
      </c>
      <c r="H292" s="134" t="s">
        <v>203</v>
      </c>
      <c r="I292" s="145" t="s">
        <v>95</v>
      </c>
      <c r="J292" s="73"/>
      <c r="K292" s="72"/>
      <c r="L292" s="127" t="s">
        <v>3178</v>
      </c>
      <c r="M292" s="128" t="s">
        <v>3178</v>
      </c>
      <c r="N292" s="70" t="s">
        <v>3178</v>
      </c>
      <c r="O292" s="71" t="s">
        <v>3178</v>
      </c>
      <c r="P292" s="71"/>
      <c r="Q292" s="72"/>
      <c r="R292" s="70" t="s">
        <v>3178</v>
      </c>
      <c r="S292" s="71"/>
      <c r="T292" s="71"/>
      <c r="U292" s="72"/>
      <c r="V292" s="73" t="s">
        <v>5254</v>
      </c>
      <c r="W292" s="74" t="s">
        <v>5259</v>
      </c>
      <c r="X292" s="63"/>
      <c r="Y292" s="63"/>
      <c r="Z292" s="63"/>
    </row>
    <row r="293" spans="1:26" ht="67.5" hidden="1">
      <c r="A293" s="63"/>
      <c r="B293" s="122" t="s">
        <v>841</v>
      </c>
      <c r="C293" s="70" t="s">
        <v>1953</v>
      </c>
      <c r="D293" s="71" t="s">
        <v>218</v>
      </c>
      <c r="E293" s="72" t="s">
        <v>225</v>
      </c>
      <c r="F293" s="70"/>
      <c r="G293" s="133" t="s">
        <v>1957</v>
      </c>
      <c r="H293" s="134" t="s">
        <v>2392</v>
      </c>
      <c r="I293" s="145" t="s">
        <v>106</v>
      </c>
      <c r="J293" s="73"/>
      <c r="K293" s="72"/>
      <c r="L293" s="127" t="s">
        <v>3178</v>
      </c>
      <c r="M293" s="128" t="s">
        <v>3178</v>
      </c>
      <c r="N293" s="70" t="s">
        <v>3178</v>
      </c>
      <c r="O293" s="71" t="s">
        <v>3178</v>
      </c>
      <c r="P293" s="71"/>
      <c r="Q293" s="72"/>
      <c r="R293" s="70" t="s">
        <v>3178</v>
      </c>
      <c r="S293" s="71"/>
      <c r="T293" s="71"/>
      <c r="U293" s="72"/>
      <c r="V293" s="73" t="s">
        <v>5254</v>
      </c>
      <c r="W293" s="74" t="s">
        <v>5259</v>
      </c>
      <c r="X293" s="63"/>
      <c r="Y293" s="63"/>
      <c r="Z293" s="63"/>
    </row>
    <row r="294" spans="1:26" ht="56.25" hidden="1">
      <c r="A294" s="63"/>
      <c r="B294" s="122" t="s">
        <v>1926</v>
      </c>
      <c r="C294" s="70" t="s">
        <v>1953</v>
      </c>
      <c r="D294" s="71" t="s">
        <v>228</v>
      </c>
      <c r="E294" s="72" t="s">
        <v>229</v>
      </c>
      <c r="F294" s="70"/>
      <c r="G294" s="133" t="s">
        <v>1958</v>
      </c>
      <c r="H294" s="134" t="s">
        <v>1915</v>
      </c>
      <c r="I294" s="145" t="s">
        <v>89</v>
      </c>
      <c r="J294" s="73"/>
      <c r="K294" s="72"/>
      <c r="L294" s="127" t="s">
        <v>3178</v>
      </c>
      <c r="M294" s="128" t="s">
        <v>3178</v>
      </c>
      <c r="N294" s="70" t="s">
        <v>3178</v>
      </c>
      <c r="O294" s="71" t="s">
        <v>3178</v>
      </c>
      <c r="P294" s="71"/>
      <c r="Q294" s="72"/>
      <c r="R294" s="70" t="s">
        <v>3178</v>
      </c>
      <c r="S294" s="71"/>
      <c r="T294" s="71"/>
      <c r="U294" s="72"/>
      <c r="V294" s="73" t="s">
        <v>5254</v>
      </c>
      <c r="W294" s="74" t="s">
        <v>5259</v>
      </c>
      <c r="X294" s="63"/>
      <c r="Y294" s="63"/>
      <c r="Z294" s="63"/>
    </row>
    <row r="295" spans="1:26" ht="33.75" hidden="1">
      <c r="A295" s="63"/>
      <c r="B295" s="122" t="s">
        <v>1959</v>
      </c>
      <c r="C295" s="70" t="s">
        <v>1953</v>
      </c>
      <c r="D295" s="71" t="s">
        <v>228</v>
      </c>
      <c r="E295" s="72" t="s">
        <v>223</v>
      </c>
      <c r="F295" s="70"/>
      <c r="G295" s="133" t="s">
        <v>1960</v>
      </c>
      <c r="H295" s="134" t="s">
        <v>233</v>
      </c>
      <c r="I295" s="145" t="s">
        <v>95</v>
      </c>
      <c r="J295" s="73"/>
      <c r="K295" s="72"/>
      <c r="L295" s="127" t="s">
        <v>3178</v>
      </c>
      <c r="M295" s="128" t="s">
        <v>3178</v>
      </c>
      <c r="N295" s="70" t="s">
        <v>3178</v>
      </c>
      <c r="O295" s="71" t="s">
        <v>3178</v>
      </c>
      <c r="P295" s="71"/>
      <c r="Q295" s="72"/>
      <c r="R295" s="70" t="s">
        <v>3178</v>
      </c>
      <c r="S295" s="71"/>
      <c r="T295" s="71"/>
      <c r="U295" s="72"/>
      <c r="V295" s="73" t="s">
        <v>5254</v>
      </c>
      <c r="W295" s="74" t="s">
        <v>5259</v>
      </c>
      <c r="X295" s="63"/>
      <c r="Y295" s="63"/>
      <c r="Z295" s="63"/>
    </row>
    <row r="296" spans="1:26" ht="67.5" hidden="1">
      <c r="A296" s="63"/>
      <c r="B296" s="122" t="s">
        <v>1961</v>
      </c>
      <c r="C296" s="70" t="s">
        <v>1953</v>
      </c>
      <c r="D296" s="71" t="s">
        <v>228</v>
      </c>
      <c r="E296" s="72" t="s">
        <v>235</v>
      </c>
      <c r="F296" s="70"/>
      <c r="G296" s="133" t="s">
        <v>1962</v>
      </c>
      <c r="H296" s="134" t="s">
        <v>4374</v>
      </c>
      <c r="I296" s="145" t="s">
        <v>89</v>
      </c>
      <c r="J296" s="73"/>
      <c r="K296" s="72"/>
      <c r="L296" s="127" t="s">
        <v>3178</v>
      </c>
      <c r="M296" s="128" t="s">
        <v>3178</v>
      </c>
      <c r="N296" s="70" t="s">
        <v>3178</v>
      </c>
      <c r="O296" s="71" t="s">
        <v>3178</v>
      </c>
      <c r="P296" s="71"/>
      <c r="Q296" s="72"/>
      <c r="R296" s="70" t="s">
        <v>3178</v>
      </c>
      <c r="S296" s="71"/>
      <c r="T296" s="71"/>
      <c r="U296" s="72"/>
      <c r="V296" s="73" t="s">
        <v>5254</v>
      </c>
      <c r="W296" s="74" t="s">
        <v>5259</v>
      </c>
      <c r="X296" s="63"/>
      <c r="Y296" s="63"/>
      <c r="Z296" s="63"/>
    </row>
    <row r="297" spans="1:26" ht="45" hidden="1">
      <c r="A297" s="63"/>
      <c r="B297" s="122" t="s">
        <v>1963</v>
      </c>
      <c r="C297" s="70" t="s">
        <v>1953</v>
      </c>
      <c r="D297" s="71" t="s">
        <v>228</v>
      </c>
      <c r="E297" s="72"/>
      <c r="F297" s="70" t="s">
        <v>238</v>
      </c>
      <c r="G297" s="133" t="s">
        <v>1964</v>
      </c>
      <c r="H297" s="327" t="s">
        <v>4339</v>
      </c>
      <c r="I297" s="145" t="s">
        <v>106</v>
      </c>
      <c r="J297" s="73" t="s">
        <v>1910</v>
      </c>
      <c r="K297" s="72"/>
      <c r="L297" s="127" t="s">
        <v>3178</v>
      </c>
      <c r="M297" s="128" t="s">
        <v>3854</v>
      </c>
      <c r="N297" s="70" t="s">
        <v>3178</v>
      </c>
      <c r="O297" s="71" t="s">
        <v>3178</v>
      </c>
      <c r="P297" s="71"/>
      <c r="Q297" s="72"/>
      <c r="R297" s="70" t="s">
        <v>3854</v>
      </c>
      <c r="S297" s="71"/>
      <c r="T297" s="71"/>
      <c r="U297" s="72"/>
      <c r="V297" s="73" t="s">
        <v>5254</v>
      </c>
      <c r="W297" s="74" t="s">
        <v>5259</v>
      </c>
      <c r="X297" s="63"/>
      <c r="Y297" s="63"/>
      <c r="Z297" s="63"/>
    </row>
    <row r="298" spans="1:26" ht="45" hidden="1">
      <c r="A298" s="63"/>
      <c r="B298" s="122" t="s">
        <v>1965</v>
      </c>
      <c r="C298" s="70" t="s">
        <v>1953</v>
      </c>
      <c r="D298" s="71" t="s">
        <v>228</v>
      </c>
      <c r="E298" s="72"/>
      <c r="F298" s="70" t="s">
        <v>238</v>
      </c>
      <c r="G298" s="133" t="s">
        <v>1966</v>
      </c>
      <c r="H298" s="327" t="s">
        <v>4340</v>
      </c>
      <c r="I298" s="145" t="s">
        <v>95</v>
      </c>
      <c r="J298" s="73" t="s">
        <v>1910</v>
      </c>
      <c r="K298" s="72"/>
      <c r="L298" s="127" t="s">
        <v>3178</v>
      </c>
      <c r="M298" s="128" t="s">
        <v>3854</v>
      </c>
      <c r="N298" s="70" t="s">
        <v>3178</v>
      </c>
      <c r="O298" s="71" t="s">
        <v>3178</v>
      </c>
      <c r="P298" s="71"/>
      <c r="Q298" s="72"/>
      <c r="R298" s="70" t="s">
        <v>3854</v>
      </c>
      <c r="S298" s="71"/>
      <c r="T298" s="71"/>
      <c r="U298" s="72"/>
      <c r="V298" s="73" t="s">
        <v>5254</v>
      </c>
      <c r="W298" s="74" t="s">
        <v>5259</v>
      </c>
      <c r="X298" s="63"/>
      <c r="Y298" s="63"/>
      <c r="Z298" s="63"/>
    </row>
    <row r="299" spans="1:26" ht="45" hidden="1">
      <c r="A299" s="63"/>
      <c r="B299" s="122" t="s">
        <v>1967</v>
      </c>
      <c r="C299" s="70" t="s">
        <v>1953</v>
      </c>
      <c r="D299" s="71" t="s">
        <v>228</v>
      </c>
      <c r="E299" s="72"/>
      <c r="F299" s="70" t="s">
        <v>238</v>
      </c>
      <c r="G299" s="133" t="s">
        <v>1968</v>
      </c>
      <c r="H299" s="327" t="s">
        <v>4339</v>
      </c>
      <c r="I299" s="145" t="s">
        <v>95</v>
      </c>
      <c r="J299" s="73" t="s">
        <v>1910</v>
      </c>
      <c r="K299" s="72"/>
      <c r="L299" s="127" t="s">
        <v>3178</v>
      </c>
      <c r="M299" s="128" t="s">
        <v>3854</v>
      </c>
      <c r="N299" s="70" t="s">
        <v>3178</v>
      </c>
      <c r="O299" s="71" t="s">
        <v>3178</v>
      </c>
      <c r="P299" s="71"/>
      <c r="Q299" s="72"/>
      <c r="R299" s="70" t="s">
        <v>3854</v>
      </c>
      <c r="S299" s="71"/>
      <c r="T299" s="71"/>
      <c r="U299" s="72"/>
      <c r="V299" s="73" t="s">
        <v>5254</v>
      </c>
      <c r="W299" s="74" t="s">
        <v>5259</v>
      </c>
      <c r="X299" s="63"/>
      <c r="Y299" s="63"/>
      <c r="Z299" s="63"/>
    </row>
    <row r="300" spans="1:26" ht="45" hidden="1">
      <c r="A300" s="63"/>
      <c r="B300" s="122" t="s">
        <v>1969</v>
      </c>
      <c r="C300" s="70" t="s">
        <v>1953</v>
      </c>
      <c r="D300" s="71" t="s">
        <v>228</v>
      </c>
      <c r="E300" s="72"/>
      <c r="F300" s="70" t="s">
        <v>246</v>
      </c>
      <c r="G300" s="133" t="s">
        <v>1970</v>
      </c>
      <c r="H300" s="327" t="s">
        <v>4367</v>
      </c>
      <c r="I300" s="145" t="s">
        <v>106</v>
      </c>
      <c r="J300" s="73" t="s">
        <v>2598</v>
      </c>
      <c r="K300" s="72"/>
      <c r="L300" s="127" t="s">
        <v>3178</v>
      </c>
      <c r="M300" s="128" t="s">
        <v>3178</v>
      </c>
      <c r="N300" s="70" t="s">
        <v>3178</v>
      </c>
      <c r="O300" s="71" t="s">
        <v>3178</v>
      </c>
      <c r="P300" s="71"/>
      <c r="Q300" s="72"/>
      <c r="R300" s="70" t="s">
        <v>3178</v>
      </c>
      <c r="S300" s="71"/>
      <c r="T300" s="71"/>
      <c r="U300" s="72"/>
      <c r="V300" s="73" t="s">
        <v>5254</v>
      </c>
      <c r="W300" s="74" t="s">
        <v>5259</v>
      </c>
      <c r="X300" s="63"/>
      <c r="Y300" s="63"/>
      <c r="Z300" s="63"/>
    </row>
    <row r="301" spans="1:26" ht="45" hidden="1">
      <c r="A301" s="63"/>
      <c r="B301" s="122" t="s">
        <v>1971</v>
      </c>
      <c r="C301" s="70" t="s">
        <v>1953</v>
      </c>
      <c r="D301" s="71" t="s">
        <v>228</v>
      </c>
      <c r="E301" s="72" t="s">
        <v>250</v>
      </c>
      <c r="F301" s="70"/>
      <c r="G301" s="133" t="s">
        <v>1962</v>
      </c>
      <c r="H301" s="327" t="s">
        <v>4375</v>
      </c>
      <c r="I301" s="145" t="s">
        <v>89</v>
      </c>
      <c r="J301" s="73"/>
      <c r="K301" s="72"/>
      <c r="L301" s="127" t="s">
        <v>3178</v>
      </c>
      <c r="M301" s="128" t="s">
        <v>3178</v>
      </c>
      <c r="N301" s="70" t="s">
        <v>3178</v>
      </c>
      <c r="O301" s="71" t="s">
        <v>3178</v>
      </c>
      <c r="P301" s="71"/>
      <c r="Q301" s="72"/>
      <c r="R301" s="70" t="s">
        <v>3178</v>
      </c>
      <c r="S301" s="71"/>
      <c r="T301" s="71"/>
      <c r="U301" s="72"/>
      <c r="V301" s="73" t="s">
        <v>5254</v>
      </c>
      <c r="W301" s="74" t="s">
        <v>5259</v>
      </c>
      <c r="X301" s="63"/>
      <c r="Y301" s="63"/>
      <c r="Z301" s="63"/>
    </row>
    <row r="302" spans="1:26" ht="67.5" hidden="1">
      <c r="A302" s="63"/>
      <c r="B302" s="122" t="s">
        <v>1972</v>
      </c>
      <c r="C302" s="70" t="s">
        <v>1953</v>
      </c>
      <c r="D302" s="71" t="s">
        <v>228</v>
      </c>
      <c r="E302" s="72"/>
      <c r="F302" s="70"/>
      <c r="G302" s="330" t="s">
        <v>4388</v>
      </c>
      <c r="H302" s="327" t="s">
        <v>4376</v>
      </c>
      <c r="I302" s="145" t="s">
        <v>95</v>
      </c>
      <c r="J302" s="73"/>
      <c r="K302" s="72"/>
      <c r="L302" s="127" t="s">
        <v>3178</v>
      </c>
      <c r="M302" s="128" t="s">
        <v>3178</v>
      </c>
      <c r="N302" s="70" t="s">
        <v>3178</v>
      </c>
      <c r="O302" s="71" t="s">
        <v>3178</v>
      </c>
      <c r="P302" s="71"/>
      <c r="Q302" s="72"/>
      <c r="R302" s="70" t="s">
        <v>3178</v>
      </c>
      <c r="S302" s="71"/>
      <c r="T302" s="71"/>
      <c r="U302" s="72"/>
      <c r="V302" s="73" t="s">
        <v>5254</v>
      </c>
      <c r="W302" s="74" t="s">
        <v>5259</v>
      </c>
      <c r="X302" s="63"/>
      <c r="Y302" s="63"/>
      <c r="Z302" s="63"/>
    </row>
    <row r="303" spans="1:26" ht="45" hidden="1">
      <c r="A303" s="63"/>
      <c r="B303" s="122" t="s">
        <v>1973</v>
      </c>
      <c r="C303" s="70" t="s">
        <v>1953</v>
      </c>
      <c r="D303" s="71" t="s">
        <v>228</v>
      </c>
      <c r="E303" s="72"/>
      <c r="F303" s="70"/>
      <c r="G303" s="133" t="s">
        <v>1974</v>
      </c>
      <c r="H303" s="327" t="s">
        <v>4367</v>
      </c>
      <c r="I303" s="145" t="s">
        <v>106</v>
      </c>
      <c r="J303" s="73"/>
      <c r="K303" s="72"/>
      <c r="L303" s="127" t="s">
        <v>3178</v>
      </c>
      <c r="M303" s="128" t="s">
        <v>3178</v>
      </c>
      <c r="N303" s="70" t="s">
        <v>3178</v>
      </c>
      <c r="O303" s="71" t="s">
        <v>3178</v>
      </c>
      <c r="P303" s="71"/>
      <c r="Q303" s="72"/>
      <c r="R303" s="70" t="s">
        <v>3178</v>
      </c>
      <c r="S303" s="71"/>
      <c r="T303" s="71"/>
      <c r="U303" s="72"/>
      <c r="V303" s="73" t="s">
        <v>5254</v>
      </c>
      <c r="W303" s="74" t="s">
        <v>5259</v>
      </c>
      <c r="X303" s="63"/>
      <c r="Y303" s="63"/>
      <c r="Z303" s="63"/>
    </row>
    <row r="304" spans="1:26" ht="33.75" hidden="1">
      <c r="A304" s="63"/>
      <c r="B304" s="122" t="s">
        <v>1975</v>
      </c>
      <c r="C304" s="70" t="s">
        <v>1953</v>
      </c>
      <c r="D304" s="71" t="s">
        <v>228</v>
      </c>
      <c r="E304" s="72" t="s">
        <v>255</v>
      </c>
      <c r="F304" s="70"/>
      <c r="G304" s="133" t="s">
        <v>1962</v>
      </c>
      <c r="H304" s="134" t="s">
        <v>256</v>
      </c>
      <c r="I304" s="145" t="s">
        <v>89</v>
      </c>
      <c r="J304" s="73"/>
      <c r="K304" s="72"/>
      <c r="L304" s="127" t="s">
        <v>3178</v>
      </c>
      <c r="M304" s="128" t="s">
        <v>3178</v>
      </c>
      <c r="N304" s="70" t="s">
        <v>3178</v>
      </c>
      <c r="O304" s="71" t="s">
        <v>3178</v>
      </c>
      <c r="P304" s="71"/>
      <c r="Q304" s="72"/>
      <c r="R304" s="70" t="s">
        <v>3178</v>
      </c>
      <c r="S304" s="71"/>
      <c r="T304" s="71"/>
      <c r="U304" s="72"/>
      <c r="V304" s="73" t="s">
        <v>5254</v>
      </c>
      <c r="W304" s="74" t="s">
        <v>5259</v>
      </c>
      <c r="X304" s="63"/>
      <c r="Y304" s="63"/>
      <c r="Z304" s="63"/>
    </row>
    <row r="305" spans="1:26" ht="45" hidden="1">
      <c r="A305" s="63"/>
      <c r="B305" s="122" t="s">
        <v>1976</v>
      </c>
      <c r="C305" s="70" t="s">
        <v>1953</v>
      </c>
      <c r="D305" s="71" t="s">
        <v>228</v>
      </c>
      <c r="E305" s="72"/>
      <c r="F305" s="70" t="s">
        <v>238</v>
      </c>
      <c r="G305" s="133" t="s">
        <v>1964</v>
      </c>
      <c r="H305" s="327" t="s">
        <v>4339</v>
      </c>
      <c r="I305" s="145" t="s">
        <v>95</v>
      </c>
      <c r="J305" s="73" t="s">
        <v>1910</v>
      </c>
      <c r="K305" s="72"/>
      <c r="L305" s="127" t="s">
        <v>3178</v>
      </c>
      <c r="M305" s="128" t="s">
        <v>3854</v>
      </c>
      <c r="N305" s="70" t="s">
        <v>3178</v>
      </c>
      <c r="O305" s="71" t="s">
        <v>3178</v>
      </c>
      <c r="P305" s="71"/>
      <c r="Q305" s="72"/>
      <c r="R305" s="70" t="s">
        <v>3854</v>
      </c>
      <c r="S305" s="71"/>
      <c r="T305" s="71"/>
      <c r="U305" s="72"/>
      <c r="V305" s="73" t="s">
        <v>5254</v>
      </c>
      <c r="W305" s="74" t="s">
        <v>5259</v>
      </c>
      <c r="X305" s="63"/>
      <c r="Y305" s="63"/>
      <c r="Z305" s="63"/>
    </row>
    <row r="306" spans="1:26" ht="45" hidden="1">
      <c r="A306" s="63"/>
      <c r="B306" s="122" t="s">
        <v>1977</v>
      </c>
      <c r="C306" s="70" t="s">
        <v>1953</v>
      </c>
      <c r="D306" s="71" t="s">
        <v>228</v>
      </c>
      <c r="E306" s="72"/>
      <c r="F306" s="70" t="s">
        <v>238</v>
      </c>
      <c r="G306" s="133" t="s">
        <v>1966</v>
      </c>
      <c r="H306" s="327" t="s">
        <v>4344</v>
      </c>
      <c r="I306" s="145" t="s">
        <v>95</v>
      </c>
      <c r="J306" s="73" t="s">
        <v>1910</v>
      </c>
      <c r="K306" s="72"/>
      <c r="L306" s="127" t="s">
        <v>3178</v>
      </c>
      <c r="M306" s="128" t="s">
        <v>3854</v>
      </c>
      <c r="N306" s="70" t="s">
        <v>3178</v>
      </c>
      <c r="O306" s="71" t="s">
        <v>3178</v>
      </c>
      <c r="P306" s="71"/>
      <c r="Q306" s="72"/>
      <c r="R306" s="70" t="s">
        <v>3854</v>
      </c>
      <c r="S306" s="71"/>
      <c r="T306" s="71"/>
      <c r="U306" s="72"/>
      <c r="V306" s="73" t="s">
        <v>5254</v>
      </c>
      <c r="W306" s="74" t="s">
        <v>5259</v>
      </c>
      <c r="X306" s="63"/>
      <c r="Y306" s="63"/>
      <c r="Z306" s="63"/>
    </row>
    <row r="307" spans="1:26" ht="33.75" hidden="1">
      <c r="A307" s="63"/>
      <c r="B307" s="122" t="s">
        <v>1978</v>
      </c>
      <c r="C307" s="70" t="s">
        <v>1953</v>
      </c>
      <c r="D307" s="71" t="s">
        <v>228</v>
      </c>
      <c r="E307" s="72" t="s">
        <v>260</v>
      </c>
      <c r="F307" s="70"/>
      <c r="G307" s="133" t="s">
        <v>1958</v>
      </c>
      <c r="H307" s="134" t="s">
        <v>261</v>
      </c>
      <c r="I307" s="145" t="s">
        <v>89</v>
      </c>
      <c r="J307" s="73"/>
      <c r="K307" s="72"/>
      <c r="L307" s="127" t="s">
        <v>3178</v>
      </c>
      <c r="M307" s="128" t="s">
        <v>3178</v>
      </c>
      <c r="N307" s="70" t="s">
        <v>3178</v>
      </c>
      <c r="O307" s="71" t="s">
        <v>3178</v>
      </c>
      <c r="P307" s="71"/>
      <c r="Q307" s="72"/>
      <c r="R307" s="70" t="s">
        <v>3178</v>
      </c>
      <c r="S307" s="71"/>
      <c r="T307" s="71"/>
      <c r="U307" s="72"/>
      <c r="V307" s="73" t="s">
        <v>5254</v>
      </c>
      <c r="W307" s="74" t="s">
        <v>5259</v>
      </c>
      <c r="X307" s="63"/>
      <c r="Y307" s="63"/>
      <c r="Z307" s="63"/>
    </row>
    <row r="308" spans="1:26" ht="33.75" hidden="1">
      <c r="A308" s="63"/>
      <c r="B308" s="122" t="s">
        <v>1979</v>
      </c>
      <c r="C308" s="70" t="s">
        <v>1953</v>
      </c>
      <c r="D308" s="71" t="s">
        <v>278</v>
      </c>
      <c r="E308" s="72" t="s">
        <v>413</v>
      </c>
      <c r="F308" s="70" t="s">
        <v>238</v>
      </c>
      <c r="G308" s="133" t="s">
        <v>1980</v>
      </c>
      <c r="H308" s="134" t="s">
        <v>538</v>
      </c>
      <c r="I308" s="145" t="s">
        <v>89</v>
      </c>
      <c r="J308" s="73" t="s">
        <v>1910</v>
      </c>
      <c r="K308" s="72"/>
      <c r="L308" s="127" t="s">
        <v>3178</v>
      </c>
      <c r="M308" s="128" t="s">
        <v>3854</v>
      </c>
      <c r="N308" s="70" t="s">
        <v>3178</v>
      </c>
      <c r="O308" s="71" t="s">
        <v>3178</v>
      </c>
      <c r="P308" s="71"/>
      <c r="Q308" s="72"/>
      <c r="R308" s="70" t="s">
        <v>3854</v>
      </c>
      <c r="S308" s="71"/>
      <c r="T308" s="71"/>
      <c r="U308" s="72"/>
      <c r="V308" s="73" t="s">
        <v>5254</v>
      </c>
      <c r="W308" s="74" t="s">
        <v>5259</v>
      </c>
      <c r="X308" s="63"/>
      <c r="Y308" s="63"/>
      <c r="Z308" s="63"/>
    </row>
    <row r="309" spans="1:26" ht="33.75" hidden="1">
      <c r="A309" s="63"/>
      <c r="B309" s="122" t="s">
        <v>1981</v>
      </c>
      <c r="C309" s="70" t="s">
        <v>1953</v>
      </c>
      <c r="D309" s="71" t="s">
        <v>278</v>
      </c>
      <c r="E309" s="72" t="s">
        <v>1928</v>
      </c>
      <c r="F309" s="70" t="s">
        <v>4362</v>
      </c>
      <c r="G309" s="133" t="s">
        <v>1982</v>
      </c>
      <c r="H309" s="134" t="s">
        <v>1930</v>
      </c>
      <c r="I309" s="145" t="s">
        <v>89</v>
      </c>
      <c r="J309" s="73" t="s">
        <v>4363</v>
      </c>
      <c r="K309" s="72"/>
      <c r="L309" s="127" t="s">
        <v>3854</v>
      </c>
      <c r="M309" s="128" t="s">
        <v>3178</v>
      </c>
      <c r="N309" s="70" t="s">
        <v>3854</v>
      </c>
      <c r="O309" s="71" t="s">
        <v>3854</v>
      </c>
      <c r="P309" s="71"/>
      <c r="Q309" s="72"/>
      <c r="R309" s="70" t="s">
        <v>3178</v>
      </c>
      <c r="S309" s="71"/>
      <c r="T309" s="71"/>
      <c r="U309" s="72"/>
      <c r="V309" s="73" t="s">
        <v>5254</v>
      </c>
      <c r="W309" s="74" t="s">
        <v>5259</v>
      </c>
      <c r="X309" s="63"/>
      <c r="Y309" s="63"/>
      <c r="Z309" s="63"/>
    </row>
    <row r="310" spans="1:26" ht="45" hidden="1">
      <c r="A310" s="63"/>
      <c r="B310" s="122" t="s">
        <v>1983</v>
      </c>
      <c r="C310" s="70" t="s">
        <v>1953</v>
      </c>
      <c r="D310" s="71" t="s">
        <v>278</v>
      </c>
      <c r="E310" s="72"/>
      <c r="F310" s="70" t="s">
        <v>4362</v>
      </c>
      <c r="G310" s="133" t="s">
        <v>1984</v>
      </c>
      <c r="H310" s="134" t="s">
        <v>1932</v>
      </c>
      <c r="I310" s="145" t="s">
        <v>106</v>
      </c>
      <c r="J310" s="73" t="s">
        <v>4363</v>
      </c>
      <c r="K310" s="72"/>
      <c r="L310" s="127" t="s">
        <v>3854</v>
      </c>
      <c r="M310" s="128" t="s">
        <v>3178</v>
      </c>
      <c r="N310" s="70" t="s">
        <v>3854</v>
      </c>
      <c r="O310" s="71" t="s">
        <v>3854</v>
      </c>
      <c r="P310" s="71"/>
      <c r="Q310" s="72"/>
      <c r="R310" s="70" t="s">
        <v>3178</v>
      </c>
      <c r="S310" s="71"/>
      <c r="T310" s="71"/>
      <c r="U310" s="72"/>
      <c r="V310" s="73" t="s">
        <v>5254</v>
      </c>
      <c r="W310" s="74" t="s">
        <v>5259</v>
      </c>
      <c r="X310" s="63"/>
      <c r="Y310" s="63"/>
      <c r="Z310" s="63"/>
    </row>
    <row r="311" spans="1:26" ht="56.25" hidden="1">
      <c r="A311" s="63"/>
      <c r="B311" s="122" t="s">
        <v>1985</v>
      </c>
      <c r="C311" s="70" t="s">
        <v>1953</v>
      </c>
      <c r="D311" s="71" t="s">
        <v>278</v>
      </c>
      <c r="E311" s="72"/>
      <c r="F311" s="70" t="s">
        <v>4362</v>
      </c>
      <c r="G311" s="133" t="s">
        <v>1986</v>
      </c>
      <c r="H311" s="134" t="s">
        <v>1934</v>
      </c>
      <c r="I311" s="145" t="s">
        <v>106</v>
      </c>
      <c r="J311" s="73" t="s">
        <v>4363</v>
      </c>
      <c r="K311" s="72"/>
      <c r="L311" s="127" t="s">
        <v>3854</v>
      </c>
      <c r="M311" s="128" t="s">
        <v>3178</v>
      </c>
      <c r="N311" s="70" t="s">
        <v>3854</v>
      </c>
      <c r="O311" s="71" t="s">
        <v>3854</v>
      </c>
      <c r="P311" s="71"/>
      <c r="Q311" s="72"/>
      <c r="R311" s="70" t="s">
        <v>3178</v>
      </c>
      <c r="S311" s="71"/>
      <c r="T311" s="71"/>
      <c r="U311" s="72"/>
      <c r="V311" s="73" t="s">
        <v>5254</v>
      </c>
      <c r="W311" s="74" t="s">
        <v>5259</v>
      </c>
      <c r="X311" s="63"/>
      <c r="Y311" s="63"/>
      <c r="Z311" s="63"/>
    </row>
    <row r="312" spans="1:26" ht="67.5" hidden="1">
      <c r="A312" s="63"/>
      <c r="B312" s="122" t="s">
        <v>1987</v>
      </c>
      <c r="C312" s="70" t="s">
        <v>1953</v>
      </c>
      <c r="D312" s="71" t="s">
        <v>278</v>
      </c>
      <c r="E312" s="72"/>
      <c r="F312" s="70" t="s">
        <v>4362</v>
      </c>
      <c r="G312" s="133" t="s">
        <v>1988</v>
      </c>
      <c r="H312" s="134" t="s">
        <v>1936</v>
      </c>
      <c r="I312" s="145" t="s">
        <v>106</v>
      </c>
      <c r="J312" s="73" t="s">
        <v>4363</v>
      </c>
      <c r="K312" s="72"/>
      <c r="L312" s="127" t="s">
        <v>3854</v>
      </c>
      <c r="M312" s="128" t="s">
        <v>3178</v>
      </c>
      <c r="N312" s="70" t="s">
        <v>3854</v>
      </c>
      <c r="O312" s="71" t="s">
        <v>3854</v>
      </c>
      <c r="P312" s="71"/>
      <c r="Q312" s="72"/>
      <c r="R312" s="70" t="s">
        <v>3178</v>
      </c>
      <c r="S312" s="71"/>
      <c r="T312" s="71"/>
      <c r="U312" s="72"/>
      <c r="V312" s="73" t="s">
        <v>5254</v>
      </c>
      <c r="W312" s="74" t="s">
        <v>5259</v>
      </c>
      <c r="X312" s="63"/>
      <c r="Y312" s="63"/>
      <c r="Z312" s="63"/>
    </row>
    <row r="313" spans="1:26" ht="33.75" hidden="1">
      <c r="A313" s="63"/>
      <c r="B313" s="122" t="s">
        <v>1989</v>
      </c>
      <c r="C313" s="70" t="s">
        <v>1953</v>
      </c>
      <c r="D313" s="71" t="s">
        <v>278</v>
      </c>
      <c r="E313" s="72" t="s">
        <v>1937</v>
      </c>
      <c r="F313" s="70" t="s">
        <v>246</v>
      </c>
      <c r="G313" s="133" t="s">
        <v>1990</v>
      </c>
      <c r="H313" s="134" t="s">
        <v>418</v>
      </c>
      <c r="I313" s="145" t="s">
        <v>95</v>
      </c>
      <c r="J313" s="73" t="s">
        <v>2598</v>
      </c>
      <c r="K313" s="72"/>
      <c r="L313" s="127" t="s">
        <v>3854</v>
      </c>
      <c r="M313" s="128" t="s">
        <v>3178</v>
      </c>
      <c r="N313" s="70" t="s">
        <v>3854</v>
      </c>
      <c r="O313" s="71" t="s">
        <v>3854</v>
      </c>
      <c r="P313" s="71"/>
      <c r="Q313" s="72"/>
      <c r="R313" s="70" t="s">
        <v>3178</v>
      </c>
      <c r="S313" s="71"/>
      <c r="T313" s="71"/>
      <c r="U313" s="72"/>
      <c r="V313" s="73" t="s">
        <v>5254</v>
      </c>
      <c r="W313" s="74" t="s">
        <v>5259</v>
      </c>
      <c r="X313" s="63"/>
      <c r="Y313" s="63"/>
      <c r="Z313" s="63"/>
    </row>
    <row r="314" spans="1:26" ht="45" hidden="1">
      <c r="A314" s="63"/>
      <c r="B314" s="122" t="s">
        <v>1991</v>
      </c>
      <c r="C314" s="70" t="s">
        <v>1953</v>
      </c>
      <c r="D314" s="71" t="s">
        <v>278</v>
      </c>
      <c r="E314" s="72"/>
      <c r="F314" s="70" t="s">
        <v>246</v>
      </c>
      <c r="G314" s="133" t="s">
        <v>1992</v>
      </c>
      <c r="H314" s="134" t="s">
        <v>543</v>
      </c>
      <c r="I314" s="145" t="s">
        <v>106</v>
      </c>
      <c r="J314" s="73" t="s">
        <v>2598</v>
      </c>
      <c r="K314" s="72"/>
      <c r="L314" s="127" t="s">
        <v>3854</v>
      </c>
      <c r="M314" s="128" t="s">
        <v>3178</v>
      </c>
      <c r="N314" s="70" t="s">
        <v>3854</v>
      </c>
      <c r="O314" s="71" t="s">
        <v>3854</v>
      </c>
      <c r="P314" s="71"/>
      <c r="Q314" s="72"/>
      <c r="R314" s="70" t="s">
        <v>3178</v>
      </c>
      <c r="S314" s="71"/>
      <c r="T314" s="71"/>
      <c r="U314" s="72"/>
      <c r="V314" s="73" t="s">
        <v>5254</v>
      </c>
      <c r="W314" s="74" t="s">
        <v>5259</v>
      </c>
      <c r="X314" s="63"/>
      <c r="Y314" s="63"/>
      <c r="Z314" s="63"/>
    </row>
    <row r="315" spans="1:26" ht="33.75" hidden="1">
      <c r="A315" s="63"/>
      <c r="B315" s="122" t="s">
        <v>1993</v>
      </c>
      <c r="C315" s="70" t="s">
        <v>1953</v>
      </c>
      <c r="D315" s="71" t="s">
        <v>278</v>
      </c>
      <c r="E315" s="72"/>
      <c r="F315" s="70" t="s">
        <v>246</v>
      </c>
      <c r="G315" s="133" t="s">
        <v>1994</v>
      </c>
      <c r="H315" s="134" t="s">
        <v>546</v>
      </c>
      <c r="I315" s="145" t="s">
        <v>95</v>
      </c>
      <c r="J315" s="73" t="s">
        <v>2598</v>
      </c>
      <c r="K315" s="72"/>
      <c r="L315" s="127" t="s">
        <v>3854</v>
      </c>
      <c r="M315" s="128" t="s">
        <v>3178</v>
      </c>
      <c r="N315" s="70" t="s">
        <v>3854</v>
      </c>
      <c r="O315" s="71" t="s">
        <v>3854</v>
      </c>
      <c r="P315" s="71"/>
      <c r="Q315" s="72"/>
      <c r="R315" s="70" t="s">
        <v>3178</v>
      </c>
      <c r="S315" s="71"/>
      <c r="T315" s="71"/>
      <c r="U315" s="72"/>
      <c r="V315" s="73" t="s">
        <v>5254</v>
      </c>
      <c r="W315" s="74" t="s">
        <v>5259</v>
      </c>
      <c r="X315" s="63"/>
      <c r="Y315" s="63"/>
      <c r="Z315" s="63"/>
    </row>
    <row r="316" spans="1:26" ht="45" hidden="1">
      <c r="A316" s="63"/>
      <c r="B316" s="122" t="s">
        <v>1995</v>
      </c>
      <c r="C316" s="70" t="s">
        <v>1953</v>
      </c>
      <c r="D316" s="71" t="s">
        <v>278</v>
      </c>
      <c r="E316" s="72"/>
      <c r="F316" s="70" t="s">
        <v>246</v>
      </c>
      <c r="G316" s="133" t="s">
        <v>1996</v>
      </c>
      <c r="H316" s="134" t="s">
        <v>424</v>
      </c>
      <c r="I316" s="145" t="s">
        <v>106</v>
      </c>
      <c r="J316" s="73" t="s">
        <v>2598</v>
      </c>
      <c r="K316" s="72"/>
      <c r="L316" s="127" t="s">
        <v>3854</v>
      </c>
      <c r="M316" s="128" t="s">
        <v>3178</v>
      </c>
      <c r="N316" s="70" t="s">
        <v>3854</v>
      </c>
      <c r="O316" s="71" t="s">
        <v>3854</v>
      </c>
      <c r="P316" s="71"/>
      <c r="Q316" s="72"/>
      <c r="R316" s="70" t="s">
        <v>3178</v>
      </c>
      <c r="S316" s="71"/>
      <c r="T316" s="71"/>
      <c r="U316" s="72"/>
      <c r="V316" s="73" t="s">
        <v>5254</v>
      </c>
      <c r="W316" s="74" t="s">
        <v>5259</v>
      </c>
      <c r="X316" s="63"/>
      <c r="Y316" s="63"/>
      <c r="Z316" s="63"/>
    </row>
    <row r="317" spans="1:26" ht="33.75" hidden="1">
      <c r="A317" s="63"/>
      <c r="B317" s="122" t="s">
        <v>1997</v>
      </c>
      <c r="C317" s="70" t="s">
        <v>1953</v>
      </c>
      <c r="D317" s="71" t="s">
        <v>278</v>
      </c>
      <c r="E317" s="72" t="s">
        <v>223</v>
      </c>
      <c r="F317" s="70"/>
      <c r="G317" s="133" t="s">
        <v>1960</v>
      </c>
      <c r="H317" s="134" t="s">
        <v>233</v>
      </c>
      <c r="I317" s="145" t="s">
        <v>95</v>
      </c>
      <c r="J317" s="73"/>
      <c r="K317" s="72"/>
      <c r="L317" s="127" t="s">
        <v>3178</v>
      </c>
      <c r="M317" s="128" t="s">
        <v>3178</v>
      </c>
      <c r="N317" s="70" t="s">
        <v>3178</v>
      </c>
      <c r="O317" s="71" t="s">
        <v>3178</v>
      </c>
      <c r="P317" s="71"/>
      <c r="Q317" s="72"/>
      <c r="R317" s="70" t="s">
        <v>3178</v>
      </c>
      <c r="S317" s="71"/>
      <c r="T317" s="71"/>
      <c r="U317" s="72"/>
      <c r="V317" s="73" t="s">
        <v>5254</v>
      </c>
      <c r="W317" s="74" t="s">
        <v>5259</v>
      </c>
      <c r="X317" s="63"/>
      <c r="Y317" s="63"/>
      <c r="Z317" s="63"/>
    </row>
    <row r="318" spans="1:26" ht="33.75" hidden="1">
      <c r="A318" s="63"/>
      <c r="B318" s="122" t="s">
        <v>1998</v>
      </c>
      <c r="C318" s="70" t="s">
        <v>1953</v>
      </c>
      <c r="D318" s="71" t="s">
        <v>278</v>
      </c>
      <c r="E318" s="72" t="s">
        <v>303</v>
      </c>
      <c r="F318" s="70"/>
      <c r="G318" s="133" t="s">
        <v>1999</v>
      </c>
      <c r="H318" s="134" t="s">
        <v>3181</v>
      </c>
      <c r="I318" s="145" t="s">
        <v>89</v>
      </c>
      <c r="J318" s="150"/>
      <c r="K318" s="130"/>
      <c r="L318" s="127" t="s">
        <v>3178</v>
      </c>
      <c r="M318" s="128" t="s">
        <v>3178</v>
      </c>
      <c r="N318" s="70" t="s">
        <v>3178</v>
      </c>
      <c r="O318" s="71" t="s">
        <v>3178</v>
      </c>
      <c r="P318" s="71"/>
      <c r="Q318" s="72"/>
      <c r="R318" s="70" t="s">
        <v>3178</v>
      </c>
      <c r="S318" s="71"/>
      <c r="T318" s="71"/>
      <c r="U318" s="72"/>
      <c r="V318" s="73" t="s">
        <v>5254</v>
      </c>
      <c r="W318" s="74" t="s">
        <v>5259</v>
      </c>
      <c r="X318" s="63"/>
      <c r="Y318" s="63"/>
      <c r="Z318" s="63"/>
    </row>
    <row r="319" spans="1:26" ht="45" hidden="1">
      <c r="A319" s="63"/>
      <c r="B319" s="122" t="s">
        <v>2000</v>
      </c>
      <c r="C319" s="70" t="s">
        <v>1953</v>
      </c>
      <c r="D319" s="71" t="s">
        <v>278</v>
      </c>
      <c r="E319" s="72" t="s">
        <v>310</v>
      </c>
      <c r="F319" s="70"/>
      <c r="G319" s="133" t="s">
        <v>2001</v>
      </c>
      <c r="H319" s="134" t="s">
        <v>430</v>
      </c>
      <c r="I319" s="145" t="s">
        <v>106</v>
      </c>
      <c r="J319" s="73"/>
      <c r="K319" s="72"/>
      <c r="L319" s="127" t="s">
        <v>3178</v>
      </c>
      <c r="M319" s="128" t="s">
        <v>3178</v>
      </c>
      <c r="N319" s="70" t="s">
        <v>3178</v>
      </c>
      <c r="O319" s="71" t="s">
        <v>3178</v>
      </c>
      <c r="P319" s="71"/>
      <c r="Q319" s="72"/>
      <c r="R319" s="70" t="s">
        <v>3178</v>
      </c>
      <c r="S319" s="71"/>
      <c r="T319" s="71"/>
      <c r="U319" s="72"/>
      <c r="V319" s="73" t="s">
        <v>5254</v>
      </c>
      <c r="W319" s="74" t="s">
        <v>5259</v>
      </c>
      <c r="X319" s="63"/>
      <c r="Y319" s="63"/>
      <c r="Z319" s="63"/>
    </row>
    <row r="320" spans="1:26" ht="45" hidden="1">
      <c r="A320" s="63"/>
      <c r="B320" s="122" t="s">
        <v>3045</v>
      </c>
      <c r="C320" s="70" t="s">
        <v>1953</v>
      </c>
      <c r="D320" s="71" t="s">
        <v>278</v>
      </c>
      <c r="E320" s="72" t="s">
        <v>314</v>
      </c>
      <c r="F320" s="70" t="s">
        <v>238</v>
      </c>
      <c r="G320" s="133" t="s">
        <v>2003</v>
      </c>
      <c r="H320" s="134" t="s">
        <v>434</v>
      </c>
      <c r="I320" s="145" t="s">
        <v>89</v>
      </c>
      <c r="J320" s="73" t="s">
        <v>1910</v>
      </c>
      <c r="K320" s="72"/>
      <c r="L320" s="127" t="s">
        <v>3178</v>
      </c>
      <c r="M320" s="128" t="s">
        <v>3854</v>
      </c>
      <c r="N320" s="70" t="s">
        <v>3178</v>
      </c>
      <c r="O320" s="71" t="s">
        <v>3178</v>
      </c>
      <c r="P320" s="71"/>
      <c r="Q320" s="72"/>
      <c r="R320" s="70" t="s">
        <v>3854</v>
      </c>
      <c r="S320" s="71"/>
      <c r="T320" s="71"/>
      <c r="U320" s="72"/>
      <c r="V320" s="73" t="s">
        <v>5254</v>
      </c>
      <c r="W320" s="74" t="s">
        <v>5259</v>
      </c>
      <c r="X320" s="63"/>
      <c r="Y320" s="63"/>
      <c r="Z320" s="63"/>
    </row>
    <row r="321" spans="1:26" ht="45" hidden="1">
      <c r="A321" s="63"/>
      <c r="B321" s="122" t="s">
        <v>2002</v>
      </c>
      <c r="C321" s="70" t="s">
        <v>1953</v>
      </c>
      <c r="D321" s="71" t="s">
        <v>278</v>
      </c>
      <c r="E321" s="72"/>
      <c r="F321" s="70" t="s">
        <v>238</v>
      </c>
      <c r="G321" s="133" t="s">
        <v>2005</v>
      </c>
      <c r="H321" s="134" t="s">
        <v>319</v>
      </c>
      <c r="I321" s="145" t="s">
        <v>95</v>
      </c>
      <c r="J321" s="73" t="s">
        <v>1910</v>
      </c>
      <c r="K321" s="72"/>
      <c r="L321" s="127" t="s">
        <v>3178</v>
      </c>
      <c r="M321" s="128" t="s">
        <v>3854</v>
      </c>
      <c r="N321" s="70" t="s">
        <v>3178</v>
      </c>
      <c r="O321" s="71" t="s">
        <v>3178</v>
      </c>
      <c r="P321" s="71"/>
      <c r="Q321" s="72"/>
      <c r="R321" s="70" t="s">
        <v>3854</v>
      </c>
      <c r="S321" s="71"/>
      <c r="T321" s="71"/>
      <c r="U321" s="72"/>
      <c r="V321" s="73" t="s">
        <v>5254</v>
      </c>
      <c r="W321" s="74" t="s">
        <v>5259</v>
      </c>
      <c r="X321" s="63"/>
      <c r="Y321" s="63"/>
      <c r="Z321" s="63"/>
    </row>
    <row r="322" spans="1:26" ht="33.75" hidden="1">
      <c r="A322" s="63"/>
      <c r="B322" s="122" t="s">
        <v>2004</v>
      </c>
      <c r="C322" s="70" t="s">
        <v>1953</v>
      </c>
      <c r="D322" s="71" t="s">
        <v>278</v>
      </c>
      <c r="E322" s="72" t="s">
        <v>321</v>
      </c>
      <c r="F322" s="70"/>
      <c r="G322" s="133" t="s">
        <v>2006</v>
      </c>
      <c r="H322" s="134" t="s">
        <v>2007</v>
      </c>
      <c r="I322" s="145" t="s">
        <v>89</v>
      </c>
      <c r="J322" s="73"/>
      <c r="K322" s="72"/>
      <c r="L322" s="127" t="s">
        <v>3178</v>
      </c>
      <c r="M322" s="128" t="s">
        <v>3178</v>
      </c>
      <c r="N322" s="70" t="s">
        <v>3178</v>
      </c>
      <c r="O322" s="71" t="s">
        <v>3178</v>
      </c>
      <c r="P322" s="71"/>
      <c r="Q322" s="72"/>
      <c r="R322" s="70" t="s">
        <v>3178</v>
      </c>
      <c r="S322" s="71"/>
      <c r="T322" s="71"/>
      <c r="U322" s="72"/>
      <c r="V322" s="73" t="s">
        <v>5254</v>
      </c>
      <c r="W322" s="74" t="s">
        <v>5259</v>
      </c>
      <c r="X322" s="63"/>
      <c r="Y322" s="63"/>
      <c r="Z322" s="63"/>
    </row>
    <row r="323" spans="1:26" ht="33.75" hidden="1">
      <c r="A323" s="63"/>
      <c r="B323" s="122" t="s">
        <v>4401</v>
      </c>
      <c r="C323" s="70" t="s">
        <v>1953</v>
      </c>
      <c r="D323" s="71" t="s">
        <v>4373</v>
      </c>
      <c r="E323" s="72" t="s">
        <v>327</v>
      </c>
      <c r="F323" s="70"/>
      <c r="G323" s="133" t="s">
        <v>2009</v>
      </c>
      <c r="H323" s="134" t="s">
        <v>459</v>
      </c>
      <c r="I323" s="145" t="s">
        <v>89</v>
      </c>
      <c r="J323" s="73"/>
      <c r="K323" s="72"/>
      <c r="L323" s="127" t="s">
        <v>3178</v>
      </c>
      <c r="M323" s="128" t="s">
        <v>3178</v>
      </c>
      <c r="N323" s="70" t="s">
        <v>3178</v>
      </c>
      <c r="O323" s="71" t="s">
        <v>3178</v>
      </c>
      <c r="P323" s="71"/>
      <c r="Q323" s="72"/>
      <c r="R323" s="70" t="s">
        <v>3178</v>
      </c>
      <c r="S323" s="71"/>
      <c r="T323" s="71"/>
      <c r="U323" s="72"/>
      <c r="V323" s="73" t="s">
        <v>5254</v>
      </c>
      <c r="W323" s="74" t="s">
        <v>5259</v>
      </c>
      <c r="X323" s="63"/>
      <c r="Y323" s="63"/>
      <c r="Z323" s="63"/>
    </row>
    <row r="324" spans="1:26" ht="56.25" hidden="1">
      <c r="A324" s="63"/>
      <c r="B324" s="122" t="s">
        <v>2008</v>
      </c>
      <c r="C324" s="70" t="s">
        <v>1953</v>
      </c>
      <c r="D324" s="71" t="s">
        <v>4373</v>
      </c>
      <c r="E324" s="72"/>
      <c r="F324" s="70"/>
      <c r="G324" s="133" t="s">
        <v>2011</v>
      </c>
      <c r="H324" s="134" t="s">
        <v>4364</v>
      </c>
      <c r="I324" s="145" t="s">
        <v>106</v>
      </c>
      <c r="J324" s="73"/>
      <c r="K324" s="72"/>
      <c r="L324" s="127" t="s">
        <v>3178</v>
      </c>
      <c r="M324" s="128" t="s">
        <v>3178</v>
      </c>
      <c r="N324" s="70" t="s">
        <v>3178</v>
      </c>
      <c r="O324" s="71" t="s">
        <v>3178</v>
      </c>
      <c r="P324" s="71"/>
      <c r="Q324" s="72"/>
      <c r="R324" s="70" t="s">
        <v>3178</v>
      </c>
      <c r="S324" s="71"/>
      <c r="T324" s="71"/>
      <c r="U324" s="72"/>
      <c r="V324" s="73" t="s">
        <v>5254</v>
      </c>
      <c r="W324" s="74" t="s">
        <v>5259</v>
      </c>
      <c r="X324" s="63"/>
      <c r="Y324" s="63"/>
      <c r="Z324" s="63"/>
    </row>
    <row r="325" spans="1:26" ht="33.75" hidden="1">
      <c r="A325" s="63"/>
      <c r="B325" s="122" t="s">
        <v>2010</v>
      </c>
      <c r="C325" s="70" t="s">
        <v>1953</v>
      </c>
      <c r="D325" s="71" t="s">
        <v>4373</v>
      </c>
      <c r="E325" s="72"/>
      <c r="F325" s="70"/>
      <c r="G325" s="133" t="s">
        <v>2012</v>
      </c>
      <c r="H325" s="134" t="s">
        <v>464</v>
      </c>
      <c r="I325" s="145" t="s">
        <v>89</v>
      </c>
      <c r="J325" s="73"/>
      <c r="K325" s="72"/>
      <c r="L325" s="127" t="s">
        <v>3178</v>
      </c>
      <c r="M325" s="128" t="s">
        <v>3178</v>
      </c>
      <c r="N325" s="70" t="s">
        <v>3178</v>
      </c>
      <c r="O325" s="71" t="s">
        <v>3178</v>
      </c>
      <c r="P325" s="71"/>
      <c r="Q325" s="72"/>
      <c r="R325" s="70" t="s">
        <v>3178</v>
      </c>
      <c r="S325" s="71"/>
      <c r="T325" s="71"/>
      <c r="U325" s="72"/>
      <c r="V325" s="73" t="s">
        <v>5254</v>
      </c>
      <c r="W325" s="74" t="s">
        <v>5259</v>
      </c>
      <c r="X325" s="63"/>
      <c r="Y325" s="63"/>
      <c r="Z325" s="63"/>
    </row>
    <row r="326" spans="1:26" ht="56.25" hidden="1">
      <c r="A326" s="63"/>
      <c r="B326" s="122" t="s">
        <v>2401</v>
      </c>
      <c r="C326" s="70" t="s">
        <v>1953</v>
      </c>
      <c r="D326" s="71" t="s">
        <v>4373</v>
      </c>
      <c r="E326" s="72"/>
      <c r="F326" s="70"/>
      <c r="G326" s="133" t="s">
        <v>2014</v>
      </c>
      <c r="H326" s="134" t="s">
        <v>4365</v>
      </c>
      <c r="I326" s="145" t="s">
        <v>106</v>
      </c>
      <c r="J326" s="73"/>
      <c r="K326" s="72"/>
      <c r="L326" s="127" t="s">
        <v>3178</v>
      </c>
      <c r="M326" s="128" t="s">
        <v>3178</v>
      </c>
      <c r="N326" s="70" t="s">
        <v>3178</v>
      </c>
      <c r="O326" s="71" t="s">
        <v>3178</v>
      </c>
      <c r="P326" s="71"/>
      <c r="Q326" s="72"/>
      <c r="R326" s="70" t="s">
        <v>3178</v>
      </c>
      <c r="S326" s="71"/>
      <c r="T326" s="71"/>
      <c r="U326" s="72"/>
      <c r="V326" s="73" t="s">
        <v>5254</v>
      </c>
      <c r="W326" s="74" t="s">
        <v>5259</v>
      </c>
      <c r="X326" s="63"/>
      <c r="Y326" s="63"/>
      <c r="Z326" s="63"/>
    </row>
    <row r="327" spans="1:26" ht="33.75" hidden="1">
      <c r="A327" s="63"/>
      <c r="B327" s="122" t="s">
        <v>2013</v>
      </c>
      <c r="C327" s="70" t="s">
        <v>1953</v>
      </c>
      <c r="D327" s="71" t="s">
        <v>4373</v>
      </c>
      <c r="E327" s="72" t="s">
        <v>334</v>
      </c>
      <c r="F327" s="70"/>
      <c r="G327" s="133" t="s">
        <v>2016</v>
      </c>
      <c r="H327" s="134" t="s">
        <v>468</v>
      </c>
      <c r="I327" s="145" t="s">
        <v>89</v>
      </c>
      <c r="J327" s="73"/>
      <c r="K327" s="72"/>
      <c r="L327" s="127" t="s">
        <v>3178</v>
      </c>
      <c r="M327" s="128" t="s">
        <v>3178</v>
      </c>
      <c r="N327" s="70" t="s">
        <v>3178</v>
      </c>
      <c r="O327" s="71" t="s">
        <v>3178</v>
      </c>
      <c r="P327" s="71"/>
      <c r="Q327" s="72"/>
      <c r="R327" s="70" t="s">
        <v>3178</v>
      </c>
      <c r="S327" s="71"/>
      <c r="T327" s="71"/>
      <c r="U327" s="72"/>
      <c r="V327" s="73" t="s">
        <v>5254</v>
      </c>
      <c r="W327" s="74" t="s">
        <v>5259</v>
      </c>
      <c r="X327" s="63"/>
      <c r="Y327" s="63"/>
      <c r="Z327" s="63"/>
    </row>
    <row r="328" spans="1:26" ht="33.75" hidden="1">
      <c r="A328" s="63"/>
      <c r="B328" s="122" t="s">
        <v>2015</v>
      </c>
      <c r="C328" s="70" t="s">
        <v>1953</v>
      </c>
      <c r="D328" s="71" t="s">
        <v>338</v>
      </c>
      <c r="E328" s="72" t="s">
        <v>223</v>
      </c>
      <c r="F328" s="70"/>
      <c r="G328" s="133" t="s">
        <v>2017</v>
      </c>
      <c r="H328" s="134" t="s">
        <v>259</v>
      </c>
      <c r="I328" s="145" t="s">
        <v>106</v>
      </c>
      <c r="J328" s="73"/>
      <c r="K328" s="72"/>
      <c r="L328" s="127" t="s">
        <v>3178</v>
      </c>
      <c r="M328" s="128" t="s">
        <v>3178</v>
      </c>
      <c r="N328" s="70" t="s">
        <v>3178</v>
      </c>
      <c r="O328" s="71" t="s">
        <v>3178</v>
      </c>
      <c r="P328" s="71"/>
      <c r="Q328" s="72"/>
      <c r="R328" s="70" t="s">
        <v>3178</v>
      </c>
      <c r="S328" s="71"/>
      <c r="T328" s="71"/>
      <c r="U328" s="72"/>
      <c r="V328" s="73" t="s">
        <v>5254</v>
      </c>
      <c r="W328" s="74" t="s">
        <v>5259</v>
      </c>
      <c r="X328" s="63"/>
      <c r="Y328" s="63"/>
      <c r="Z328" s="63"/>
    </row>
    <row r="329" spans="1:26" ht="33.75" hidden="1">
      <c r="A329" s="63"/>
      <c r="B329" s="122" t="s">
        <v>4402</v>
      </c>
      <c r="C329" s="70" t="s">
        <v>1953</v>
      </c>
      <c r="D329" s="71" t="s">
        <v>338</v>
      </c>
      <c r="E329" s="72" t="s">
        <v>341</v>
      </c>
      <c r="F329" s="70"/>
      <c r="G329" s="133" t="s">
        <v>2019</v>
      </c>
      <c r="H329" s="134" t="s">
        <v>342</v>
      </c>
      <c r="I329" s="145" t="s">
        <v>89</v>
      </c>
      <c r="J329" s="73"/>
      <c r="K329" s="72" t="s">
        <v>5213</v>
      </c>
      <c r="L329" s="127" t="s">
        <v>3178</v>
      </c>
      <c r="M329" s="128" t="s">
        <v>3178</v>
      </c>
      <c r="N329" s="70" t="s">
        <v>3178</v>
      </c>
      <c r="O329" s="71" t="s">
        <v>3178</v>
      </c>
      <c r="P329" s="71"/>
      <c r="Q329" s="72"/>
      <c r="R329" s="70" t="s">
        <v>3178</v>
      </c>
      <c r="S329" s="71"/>
      <c r="T329" s="71"/>
      <c r="U329" s="72"/>
      <c r="V329" s="73" t="s">
        <v>5254</v>
      </c>
      <c r="W329" s="74" t="s">
        <v>5259</v>
      </c>
      <c r="X329" s="63"/>
      <c r="Y329" s="63"/>
      <c r="Z329" s="63"/>
    </row>
    <row r="330" spans="1:26" ht="33.75" hidden="1">
      <c r="A330" s="63"/>
      <c r="B330" s="122" t="s">
        <v>2018</v>
      </c>
      <c r="C330" s="70" t="s">
        <v>1953</v>
      </c>
      <c r="D330" s="71" t="s">
        <v>338</v>
      </c>
      <c r="E330" s="72" t="s">
        <v>344</v>
      </c>
      <c r="F330" s="70"/>
      <c r="G330" s="133" t="s">
        <v>2021</v>
      </c>
      <c r="H330" s="134" t="s">
        <v>346</v>
      </c>
      <c r="I330" s="145" t="s">
        <v>89</v>
      </c>
      <c r="J330" s="73"/>
      <c r="K330" s="72"/>
      <c r="L330" s="127" t="s">
        <v>3178</v>
      </c>
      <c r="M330" s="128" t="s">
        <v>3178</v>
      </c>
      <c r="N330" s="70" t="s">
        <v>3178</v>
      </c>
      <c r="O330" s="71" t="s">
        <v>3178</v>
      </c>
      <c r="P330" s="71"/>
      <c r="Q330" s="72"/>
      <c r="R330" s="70" t="s">
        <v>3178</v>
      </c>
      <c r="S330" s="71"/>
      <c r="T330" s="71"/>
      <c r="U330" s="72"/>
      <c r="V330" s="73" t="s">
        <v>5254</v>
      </c>
      <c r="W330" s="74" t="s">
        <v>5259</v>
      </c>
      <c r="X330" s="63"/>
      <c r="Y330" s="63"/>
      <c r="Z330" s="63"/>
    </row>
    <row r="331" spans="1:26" ht="45" hidden="1">
      <c r="A331" s="63"/>
      <c r="B331" s="122" t="s">
        <v>2020</v>
      </c>
      <c r="C331" s="70" t="s">
        <v>1953</v>
      </c>
      <c r="D331" s="71" t="s">
        <v>338</v>
      </c>
      <c r="E331" s="72"/>
      <c r="F331" s="70"/>
      <c r="G331" s="133" t="s">
        <v>2023</v>
      </c>
      <c r="H331" s="134" t="s">
        <v>348</v>
      </c>
      <c r="I331" s="145" t="s">
        <v>106</v>
      </c>
      <c r="J331" s="73"/>
      <c r="K331" s="72"/>
      <c r="L331" s="127" t="s">
        <v>3178</v>
      </c>
      <c r="M331" s="128" t="s">
        <v>3178</v>
      </c>
      <c r="N331" s="70" t="s">
        <v>3178</v>
      </c>
      <c r="O331" s="71" t="s">
        <v>3178</v>
      </c>
      <c r="P331" s="71"/>
      <c r="Q331" s="72"/>
      <c r="R331" s="70" t="s">
        <v>3178</v>
      </c>
      <c r="S331" s="71"/>
      <c r="T331" s="71"/>
      <c r="U331" s="72"/>
      <c r="V331" s="73" t="s">
        <v>5254</v>
      </c>
      <c r="W331" s="74" t="s">
        <v>5259</v>
      </c>
      <c r="X331" s="63"/>
      <c r="Y331" s="63"/>
      <c r="Z331" s="63"/>
    </row>
    <row r="332" spans="1:26" ht="45" hidden="1">
      <c r="A332" s="63"/>
      <c r="B332" s="122" t="s">
        <v>2022</v>
      </c>
      <c r="C332" s="70" t="s">
        <v>1953</v>
      </c>
      <c r="D332" s="71" t="s">
        <v>338</v>
      </c>
      <c r="E332" s="72" t="s">
        <v>350</v>
      </c>
      <c r="F332" s="70"/>
      <c r="G332" s="133" t="s">
        <v>2025</v>
      </c>
      <c r="H332" s="134" t="s">
        <v>352</v>
      </c>
      <c r="I332" s="145" t="s">
        <v>89</v>
      </c>
      <c r="J332" s="73"/>
      <c r="K332" s="72"/>
      <c r="L332" s="127" t="s">
        <v>3178</v>
      </c>
      <c r="M332" s="128" t="s">
        <v>3178</v>
      </c>
      <c r="N332" s="70" t="s">
        <v>3178</v>
      </c>
      <c r="O332" s="71" t="s">
        <v>3178</v>
      </c>
      <c r="P332" s="71"/>
      <c r="Q332" s="72"/>
      <c r="R332" s="70" t="s">
        <v>3178</v>
      </c>
      <c r="S332" s="71"/>
      <c r="T332" s="71"/>
      <c r="U332" s="72"/>
      <c r="V332" s="73" t="s">
        <v>5254</v>
      </c>
      <c r="W332" s="74" t="s">
        <v>5259</v>
      </c>
      <c r="X332" s="63"/>
      <c r="Y332" s="63"/>
      <c r="Z332" s="63"/>
    </row>
    <row r="333" spans="1:26" ht="33.75" hidden="1">
      <c r="A333" s="63"/>
      <c r="B333" s="122" t="s">
        <v>2024</v>
      </c>
      <c r="C333" s="70" t="s">
        <v>1953</v>
      </c>
      <c r="D333" s="71" t="s">
        <v>338</v>
      </c>
      <c r="E333" s="72" t="s">
        <v>303</v>
      </c>
      <c r="F333" s="70"/>
      <c r="G333" s="133" t="s">
        <v>2027</v>
      </c>
      <c r="H333" s="134" t="s">
        <v>355</v>
      </c>
      <c r="I333" s="145" t="s">
        <v>106</v>
      </c>
      <c r="J333" s="73"/>
      <c r="K333" s="72"/>
      <c r="L333" s="127" t="s">
        <v>3178</v>
      </c>
      <c r="M333" s="128" t="s">
        <v>3178</v>
      </c>
      <c r="N333" s="70" t="s">
        <v>3178</v>
      </c>
      <c r="O333" s="71" t="s">
        <v>3178</v>
      </c>
      <c r="P333" s="71"/>
      <c r="Q333" s="72"/>
      <c r="R333" s="70" t="s">
        <v>3178</v>
      </c>
      <c r="S333" s="71"/>
      <c r="T333" s="71"/>
      <c r="U333" s="72"/>
      <c r="V333" s="73" t="s">
        <v>5254</v>
      </c>
      <c r="W333" s="74" t="s">
        <v>5259</v>
      </c>
      <c r="X333" s="63"/>
      <c r="Y333" s="63"/>
      <c r="Z333" s="63"/>
    </row>
    <row r="334" spans="1:26" ht="45" hidden="1">
      <c r="A334" s="63"/>
      <c r="B334" s="122" t="s">
        <v>2026</v>
      </c>
      <c r="C334" s="70" t="s">
        <v>1953</v>
      </c>
      <c r="D334" s="71" t="s">
        <v>338</v>
      </c>
      <c r="E334" s="72" t="s">
        <v>310</v>
      </c>
      <c r="F334" s="70"/>
      <c r="G334" s="133" t="s">
        <v>2029</v>
      </c>
      <c r="H334" s="134" t="s">
        <v>358</v>
      </c>
      <c r="I334" s="145" t="s">
        <v>106</v>
      </c>
      <c r="J334" s="73" t="s">
        <v>2422</v>
      </c>
      <c r="K334" s="72"/>
      <c r="L334" s="127" t="s">
        <v>3178</v>
      </c>
      <c r="M334" s="128" t="s">
        <v>3178</v>
      </c>
      <c r="N334" s="70" t="s">
        <v>3178</v>
      </c>
      <c r="O334" s="71" t="s">
        <v>3178</v>
      </c>
      <c r="P334" s="71"/>
      <c r="Q334" s="72"/>
      <c r="R334" s="70" t="s">
        <v>3178</v>
      </c>
      <c r="S334" s="71"/>
      <c r="T334" s="71"/>
      <c r="U334" s="72"/>
      <c r="V334" s="73" t="s">
        <v>5254</v>
      </c>
      <c r="W334" s="74" t="s">
        <v>5259</v>
      </c>
      <c r="X334" s="63"/>
      <c r="Y334" s="63"/>
      <c r="Z334" s="63"/>
    </row>
    <row r="335" spans="1:26" ht="45" hidden="1">
      <c r="A335" s="63"/>
      <c r="B335" s="122" t="s">
        <v>2028</v>
      </c>
      <c r="C335" s="70" t="s">
        <v>1953</v>
      </c>
      <c r="D335" s="71" t="s">
        <v>338</v>
      </c>
      <c r="E335" s="72"/>
      <c r="F335" s="70"/>
      <c r="G335" s="133" t="s">
        <v>2031</v>
      </c>
      <c r="H335" s="134" t="s">
        <v>361</v>
      </c>
      <c r="I335" s="145" t="s">
        <v>95</v>
      </c>
      <c r="J335" s="73" t="s">
        <v>2422</v>
      </c>
      <c r="K335" s="72"/>
      <c r="L335" s="127" t="s">
        <v>3178</v>
      </c>
      <c r="M335" s="128" t="s">
        <v>3178</v>
      </c>
      <c r="N335" s="70" t="s">
        <v>3178</v>
      </c>
      <c r="O335" s="71" t="s">
        <v>3178</v>
      </c>
      <c r="P335" s="71"/>
      <c r="Q335" s="72"/>
      <c r="R335" s="70" t="s">
        <v>3178</v>
      </c>
      <c r="S335" s="71"/>
      <c r="T335" s="71"/>
      <c r="U335" s="72"/>
      <c r="V335" s="73" t="s">
        <v>5254</v>
      </c>
      <c r="W335" s="74" t="s">
        <v>5259</v>
      </c>
      <c r="X335" s="63"/>
      <c r="Y335" s="63"/>
      <c r="Z335" s="63"/>
    </row>
    <row r="336" spans="1:26" ht="33.75" hidden="1">
      <c r="A336" s="63"/>
      <c r="B336" s="122" t="s">
        <v>2030</v>
      </c>
      <c r="C336" s="70" t="s">
        <v>1953</v>
      </c>
      <c r="D336" s="71" t="s">
        <v>338</v>
      </c>
      <c r="E336" s="72" t="s">
        <v>363</v>
      </c>
      <c r="F336" s="70"/>
      <c r="G336" s="133" t="s">
        <v>2033</v>
      </c>
      <c r="H336" s="134" t="s">
        <v>365</v>
      </c>
      <c r="I336" s="145" t="s">
        <v>89</v>
      </c>
      <c r="J336" s="73"/>
      <c r="K336" s="72"/>
      <c r="L336" s="127" t="s">
        <v>3178</v>
      </c>
      <c r="M336" s="128" t="s">
        <v>3178</v>
      </c>
      <c r="N336" s="70" t="s">
        <v>3178</v>
      </c>
      <c r="O336" s="71" t="s">
        <v>3178</v>
      </c>
      <c r="P336" s="71"/>
      <c r="Q336" s="72"/>
      <c r="R336" s="70" t="s">
        <v>3178</v>
      </c>
      <c r="S336" s="71"/>
      <c r="T336" s="71"/>
      <c r="U336" s="72"/>
      <c r="V336" s="73" t="s">
        <v>5254</v>
      </c>
      <c r="W336" s="74" t="s">
        <v>5259</v>
      </c>
      <c r="X336" s="63"/>
      <c r="Y336" s="63"/>
      <c r="Z336" s="63"/>
    </row>
    <row r="337" spans="1:26" ht="33.75" hidden="1">
      <c r="A337" s="63"/>
      <c r="B337" s="122" t="s">
        <v>2032</v>
      </c>
      <c r="C337" s="70" t="s">
        <v>1953</v>
      </c>
      <c r="D337" s="71" t="s">
        <v>338</v>
      </c>
      <c r="E337" s="72"/>
      <c r="F337" s="70"/>
      <c r="G337" s="133" t="s">
        <v>2035</v>
      </c>
      <c r="H337" s="134" t="s">
        <v>368</v>
      </c>
      <c r="I337" s="145" t="s">
        <v>95</v>
      </c>
      <c r="J337" s="73"/>
      <c r="K337" s="72"/>
      <c r="L337" s="127" t="s">
        <v>3178</v>
      </c>
      <c r="M337" s="128" t="s">
        <v>3178</v>
      </c>
      <c r="N337" s="70" t="s">
        <v>3178</v>
      </c>
      <c r="O337" s="71" t="s">
        <v>3178</v>
      </c>
      <c r="P337" s="71"/>
      <c r="Q337" s="72"/>
      <c r="R337" s="70" t="s">
        <v>3178</v>
      </c>
      <c r="S337" s="71"/>
      <c r="T337" s="71"/>
      <c r="U337" s="72"/>
      <c r="V337" s="73" t="s">
        <v>5254</v>
      </c>
      <c r="W337" s="74" t="s">
        <v>5259</v>
      </c>
      <c r="X337" s="63"/>
      <c r="Y337" s="63"/>
      <c r="Z337" s="63"/>
    </row>
    <row r="338" spans="1:26" ht="33.75" hidden="1">
      <c r="A338" s="63"/>
      <c r="B338" s="122" t="s">
        <v>2034</v>
      </c>
      <c r="C338" s="70" t="s">
        <v>1953</v>
      </c>
      <c r="D338" s="71" t="s">
        <v>338</v>
      </c>
      <c r="E338" s="72"/>
      <c r="F338" s="70"/>
      <c r="G338" s="133" t="s">
        <v>2037</v>
      </c>
      <c r="H338" s="134" t="s">
        <v>371</v>
      </c>
      <c r="I338" s="145" t="s">
        <v>95</v>
      </c>
      <c r="J338" s="73"/>
      <c r="K338" s="72"/>
      <c r="L338" s="127" t="s">
        <v>3178</v>
      </c>
      <c r="M338" s="128" t="s">
        <v>3178</v>
      </c>
      <c r="N338" s="70" t="s">
        <v>3178</v>
      </c>
      <c r="O338" s="71" t="s">
        <v>3178</v>
      </c>
      <c r="P338" s="71"/>
      <c r="Q338" s="72"/>
      <c r="R338" s="70" t="s">
        <v>3178</v>
      </c>
      <c r="S338" s="71"/>
      <c r="T338" s="71"/>
      <c r="U338" s="72"/>
      <c r="V338" s="73" t="s">
        <v>5254</v>
      </c>
      <c r="W338" s="74" t="s">
        <v>5259</v>
      </c>
      <c r="X338" s="63"/>
      <c r="Y338" s="63"/>
      <c r="Z338" s="63"/>
    </row>
    <row r="339" spans="1:26" ht="45" hidden="1">
      <c r="A339" s="63"/>
      <c r="B339" s="122" t="s">
        <v>2036</v>
      </c>
      <c r="C339" s="70" t="s">
        <v>1953</v>
      </c>
      <c r="D339" s="71" t="s">
        <v>338</v>
      </c>
      <c r="E339" s="72"/>
      <c r="F339" s="70"/>
      <c r="G339" s="133" t="s">
        <v>2039</v>
      </c>
      <c r="H339" s="134" t="s">
        <v>374</v>
      </c>
      <c r="I339" s="145" t="s">
        <v>95</v>
      </c>
      <c r="J339" s="73"/>
      <c r="K339" s="72"/>
      <c r="L339" s="127" t="s">
        <v>3178</v>
      </c>
      <c r="M339" s="128" t="s">
        <v>3178</v>
      </c>
      <c r="N339" s="70" t="s">
        <v>3178</v>
      </c>
      <c r="O339" s="71" t="s">
        <v>3178</v>
      </c>
      <c r="P339" s="71"/>
      <c r="Q339" s="72"/>
      <c r="R339" s="70" t="s">
        <v>3178</v>
      </c>
      <c r="S339" s="71"/>
      <c r="T339" s="71"/>
      <c r="U339" s="72"/>
      <c r="V339" s="73" t="s">
        <v>5254</v>
      </c>
      <c r="W339" s="74" t="s">
        <v>5259</v>
      </c>
      <c r="X339" s="63"/>
      <c r="Y339" s="63"/>
      <c r="Z339" s="63"/>
    </row>
    <row r="340" spans="1:26" ht="78.75" hidden="1">
      <c r="A340" s="63"/>
      <c r="B340" s="122" t="s">
        <v>2038</v>
      </c>
      <c r="C340" s="70" t="s">
        <v>1953</v>
      </c>
      <c r="D340" s="71" t="s">
        <v>382</v>
      </c>
      <c r="E340" s="72"/>
      <c r="F340" s="70"/>
      <c r="G340" s="133" t="s">
        <v>2040</v>
      </c>
      <c r="H340" s="327" t="s">
        <v>4384</v>
      </c>
      <c r="I340" s="145" t="s">
        <v>89</v>
      </c>
      <c r="J340" s="73"/>
      <c r="K340" s="72"/>
      <c r="L340" s="127" t="s">
        <v>3178</v>
      </c>
      <c r="M340" s="128" t="s">
        <v>3178</v>
      </c>
      <c r="N340" s="70" t="s">
        <v>3178</v>
      </c>
      <c r="O340" s="71" t="s">
        <v>3178</v>
      </c>
      <c r="P340" s="71"/>
      <c r="Q340" s="72"/>
      <c r="R340" s="70" t="s">
        <v>3178</v>
      </c>
      <c r="S340" s="71"/>
      <c r="T340" s="71"/>
      <c r="U340" s="72"/>
      <c r="V340" s="73" t="s">
        <v>5254</v>
      </c>
      <c r="W340" s="74" t="s">
        <v>5259</v>
      </c>
      <c r="X340" s="63"/>
      <c r="Y340" s="63"/>
      <c r="Z340" s="63"/>
    </row>
    <row r="341" spans="1:26" ht="45" hidden="1">
      <c r="A341" s="63"/>
      <c r="B341" s="122" t="s">
        <v>2402</v>
      </c>
      <c r="C341" s="70" t="s">
        <v>1953</v>
      </c>
      <c r="D341" s="71" t="s">
        <v>375</v>
      </c>
      <c r="E341" s="72" t="s">
        <v>496</v>
      </c>
      <c r="F341" s="70"/>
      <c r="G341" s="133" t="s">
        <v>2042</v>
      </c>
      <c r="H341" s="134" t="s">
        <v>498</v>
      </c>
      <c r="I341" s="145" t="s">
        <v>89</v>
      </c>
      <c r="J341" s="73"/>
      <c r="K341" s="72"/>
      <c r="L341" s="127" t="s">
        <v>3178</v>
      </c>
      <c r="M341" s="128" t="s">
        <v>3178</v>
      </c>
      <c r="N341" s="70" t="s">
        <v>3178</v>
      </c>
      <c r="O341" s="71" t="s">
        <v>3178</v>
      </c>
      <c r="P341" s="71"/>
      <c r="Q341" s="72"/>
      <c r="R341" s="70" t="s">
        <v>3178</v>
      </c>
      <c r="S341" s="71"/>
      <c r="T341" s="71"/>
      <c r="U341" s="72"/>
      <c r="V341" s="73" t="s">
        <v>5254</v>
      </c>
      <c r="W341" s="74" t="s">
        <v>5259</v>
      </c>
      <c r="X341" s="63"/>
      <c r="Y341" s="63"/>
      <c r="Z341" s="63"/>
    </row>
    <row r="342" spans="1:26" ht="56.25" hidden="1">
      <c r="A342" s="63"/>
      <c r="B342" s="122" t="s">
        <v>2041</v>
      </c>
      <c r="C342" s="70" t="s">
        <v>1953</v>
      </c>
      <c r="D342" s="71" t="s">
        <v>375</v>
      </c>
      <c r="E342" s="72" t="s">
        <v>500</v>
      </c>
      <c r="F342" s="70"/>
      <c r="G342" s="133" t="s">
        <v>2043</v>
      </c>
      <c r="H342" s="134" t="s">
        <v>502</v>
      </c>
      <c r="I342" s="145" t="s">
        <v>106</v>
      </c>
      <c r="J342" s="73" t="s">
        <v>503</v>
      </c>
      <c r="K342" s="72"/>
      <c r="L342" s="127" t="s">
        <v>3178</v>
      </c>
      <c r="M342" s="128" t="s">
        <v>3854</v>
      </c>
      <c r="N342" s="70" t="s">
        <v>3178</v>
      </c>
      <c r="O342" s="71" t="s">
        <v>3178</v>
      </c>
      <c r="P342" s="71"/>
      <c r="Q342" s="72"/>
      <c r="R342" s="70" t="s">
        <v>3854</v>
      </c>
      <c r="S342" s="71"/>
      <c r="T342" s="71"/>
      <c r="U342" s="72"/>
      <c r="V342" s="73" t="s">
        <v>5254</v>
      </c>
      <c r="W342" s="74" t="s">
        <v>5259</v>
      </c>
      <c r="X342" s="63"/>
      <c r="Y342" s="63"/>
      <c r="Z342" s="63"/>
    </row>
    <row r="343" spans="1:26" ht="56.25" hidden="1">
      <c r="A343" s="63"/>
      <c r="B343" s="122" t="s">
        <v>2403</v>
      </c>
      <c r="C343" s="70" t="s">
        <v>1953</v>
      </c>
      <c r="D343" s="71" t="s">
        <v>375</v>
      </c>
      <c r="E343" s="72"/>
      <c r="F343" s="70"/>
      <c r="G343" s="133" t="s">
        <v>2045</v>
      </c>
      <c r="H343" s="134" t="s">
        <v>506</v>
      </c>
      <c r="I343" s="145" t="s">
        <v>106</v>
      </c>
      <c r="J343" s="73" t="s">
        <v>503</v>
      </c>
      <c r="K343" s="72"/>
      <c r="L343" s="127" t="s">
        <v>3178</v>
      </c>
      <c r="M343" s="128" t="s">
        <v>3854</v>
      </c>
      <c r="N343" s="70" t="s">
        <v>3178</v>
      </c>
      <c r="O343" s="71" t="s">
        <v>3178</v>
      </c>
      <c r="P343" s="71"/>
      <c r="Q343" s="72"/>
      <c r="R343" s="70" t="s">
        <v>3854</v>
      </c>
      <c r="S343" s="71"/>
      <c r="T343" s="71"/>
      <c r="U343" s="72"/>
      <c r="V343" s="73" t="s">
        <v>5254</v>
      </c>
      <c r="W343" s="74" t="s">
        <v>5259</v>
      </c>
      <c r="X343" s="63"/>
      <c r="Y343" s="63"/>
      <c r="Z343" s="63"/>
    </row>
    <row r="344" spans="1:26" ht="33.75" hidden="1">
      <c r="A344" s="63"/>
      <c r="B344" s="122" t="s">
        <v>2044</v>
      </c>
      <c r="C344" s="70" t="s">
        <v>815</v>
      </c>
      <c r="D344" s="71" t="s">
        <v>4373</v>
      </c>
      <c r="E344" s="72" t="s">
        <v>819</v>
      </c>
      <c r="F344" s="70"/>
      <c r="G344" s="133" t="s">
        <v>820</v>
      </c>
      <c r="H344" s="134" t="s">
        <v>821</v>
      </c>
      <c r="I344" s="145" t="s">
        <v>89</v>
      </c>
      <c r="J344" s="73"/>
      <c r="K344" s="72"/>
      <c r="L344" s="127" t="s">
        <v>3178</v>
      </c>
      <c r="M344" s="128" t="s">
        <v>3178</v>
      </c>
      <c r="N344" s="70" t="s">
        <v>3178</v>
      </c>
      <c r="O344" s="71" t="s">
        <v>3178</v>
      </c>
      <c r="P344" s="71"/>
      <c r="Q344" s="72"/>
      <c r="R344" s="70" t="s">
        <v>3178</v>
      </c>
      <c r="S344" s="71"/>
      <c r="T344" s="71"/>
      <c r="U344" s="72"/>
      <c r="V344" s="73" t="s">
        <v>5248</v>
      </c>
      <c r="W344" s="74" t="s">
        <v>5260</v>
      </c>
      <c r="X344" s="63"/>
      <c r="Y344" s="63"/>
      <c r="Z344" s="63"/>
    </row>
    <row r="345" spans="1:26" ht="78.75" hidden="1">
      <c r="A345" s="63"/>
      <c r="B345" s="122" t="s">
        <v>2046</v>
      </c>
      <c r="C345" s="70" t="s">
        <v>815</v>
      </c>
      <c r="D345" s="71" t="s">
        <v>4373</v>
      </c>
      <c r="E345" s="72" t="s">
        <v>823</v>
      </c>
      <c r="F345" s="70"/>
      <c r="G345" s="133" t="s">
        <v>824</v>
      </c>
      <c r="H345" s="134" t="s">
        <v>825</v>
      </c>
      <c r="I345" s="145" t="s">
        <v>106</v>
      </c>
      <c r="J345" s="73"/>
      <c r="K345" s="72"/>
      <c r="L345" s="127" t="s">
        <v>3178</v>
      </c>
      <c r="M345" s="128" t="s">
        <v>3178</v>
      </c>
      <c r="N345" s="70" t="s">
        <v>3178</v>
      </c>
      <c r="O345" s="71" t="s">
        <v>3178</v>
      </c>
      <c r="P345" s="71"/>
      <c r="Q345" s="72"/>
      <c r="R345" s="70" t="s">
        <v>3178</v>
      </c>
      <c r="S345" s="71"/>
      <c r="T345" s="71"/>
      <c r="U345" s="72"/>
      <c r="V345" s="73" t="s">
        <v>5261</v>
      </c>
      <c r="W345" s="74" t="s">
        <v>5260</v>
      </c>
      <c r="X345" s="63"/>
      <c r="Y345" s="63"/>
      <c r="Z345" s="63"/>
    </row>
    <row r="346" spans="1:26" ht="33.75" hidden="1">
      <c r="A346" s="63"/>
      <c r="B346" s="122" t="s">
        <v>2047</v>
      </c>
      <c r="C346" s="70" t="s">
        <v>815</v>
      </c>
      <c r="D346" s="71" t="s">
        <v>4372</v>
      </c>
      <c r="E346" s="72" t="s">
        <v>827</v>
      </c>
      <c r="F346" s="70"/>
      <c r="G346" s="133" t="s">
        <v>828</v>
      </c>
      <c r="H346" s="134" t="s">
        <v>4379</v>
      </c>
      <c r="I346" s="145" t="s">
        <v>89</v>
      </c>
      <c r="J346" s="73"/>
      <c r="K346" s="72"/>
      <c r="L346" s="127" t="s">
        <v>3178</v>
      </c>
      <c r="M346" s="128" t="s">
        <v>3178</v>
      </c>
      <c r="N346" s="70" t="s">
        <v>3178</v>
      </c>
      <c r="O346" s="71" t="s">
        <v>3178</v>
      </c>
      <c r="P346" s="71"/>
      <c r="Q346" s="72"/>
      <c r="R346" s="70" t="s">
        <v>3178</v>
      </c>
      <c r="S346" s="71"/>
      <c r="T346" s="71"/>
      <c r="U346" s="72"/>
      <c r="V346" s="73" t="s">
        <v>5248</v>
      </c>
      <c r="W346" s="74" t="s">
        <v>5260</v>
      </c>
      <c r="X346" s="63"/>
      <c r="Y346" s="63"/>
      <c r="Z346" s="63"/>
    </row>
    <row r="347" spans="1:26" ht="79.900000000000006" hidden="1" customHeight="1">
      <c r="A347" s="63"/>
      <c r="B347" s="122" t="s">
        <v>2048</v>
      </c>
      <c r="C347" s="70" t="s">
        <v>2056</v>
      </c>
      <c r="D347" s="71" t="s">
        <v>4372</v>
      </c>
      <c r="E347" s="72" t="s">
        <v>2057</v>
      </c>
      <c r="F347" s="70"/>
      <c r="G347" s="133" t="s">
        <v>2058</v>
      </c>
      <c r="H347" s="327" t="s">
        <v>4377</v>
      </c>
      <c r="I347" s="145" t="s">
        <v>89</v>
      </c>
      <c r="J347" s="73"/>
      <c r="K347" s="72"/>
      <c r="L347" s="127" t="s">
        <v>3178</v>
      </c>
      <c r="M347" s="128" t="s">
        <v>3178</v>
      </c>
      <c r="N347" s="70" t="s">
        <v>3178</v>
      </c>
      <c r="O347" s="71" t="s">
        <v>3178</v>
      </c>
      <c r="P347" s="71"/>
      <c r="Q347" s="72"/>
      <c r="R347" s="70" t="s">
        <v>3178</v>
      </c>
      <c r="S347" s="71"/>
      <c r="T347" s="71"/>
      <c r="U347" s="72"/>
      <c r="V347" s="73" t="s">
        <v>5248</v>
      </c>
      <c r="W347" s="74" t="s">
        <v>5260</v>
      </c>
      <c r="X347" s="63"/>
      <c r="Y347" s="63"/>
      <c r="Z347" s="63"/>
    </row>
    <row r="348" spans="1:26" ht="45" hidden="1">
      <c r="A348" s="63"/>
      <c r="B348" s="122" t="s">
        <v>2049</v>
      </c>
      <c r="C348" s="70" t="s">
        <v>3046</v>
      </c>
      <c r="D348" s="71" t="s">
        <v>4373</v>
      </c>
      <c r="E348" s="72" t="s">
        <v>3182</v>
      </c>
      <c r="F348" s="70"/>
      <c r="G348" s="133" t="s">
        <v>2943</v>
      </c>
      <c r="H348" s="134" t="s">
        <v>2944</v>
      </c>
      <c r="I348" s="145" t="s">
        <v>89</v>
      </c>
      <c r="J348" s="73"/>
      <c r="K348" s="72"/>
      <c r="L348" s="127" t="s">
        <v>3178</v>
      </c>
      <c r="M348" s="128" t="s">
        <v>3178</v>
      </c>
      <c r="N348" s="70" t="s">
        <v>3178</v>
      </c>
      <c r="O348" s="71" t="s">
        <v>3178</v>
      </c>
      <c r="P348" s="71"/>
      <c r="Q348" s="72"/>
      <c r="R348" s="70" t="s">
        <v>3178</v>
      </c>
      <c r="S348" s="71"/>
      <c r="T348" s="71"/>
      <c r="U348" s="72"/>
      <c r="V348" s="73" t="s">
        <v>5248</v>
      </c>
      <c r="W348" s="74" t="s">
        <v>5260</v>
      </c>
      <c r="X348" s="63"/>
      <c r="Y348" s="63"/>
      <c r="Z348" s="63"/>
    </row>
    <row r="349" spans="1:26" ht="112.5" hidden="1">
      <c r="A349" s="63"/>
      <c r="B349" s="122" t="s">
        <v>2050</v>
      </c>
      <c r="C349" s="70" t="s">
        <v>3046</v>
      </c>
      <c r="D349" s="71" t="s">
        <v>4373</v>
      </c>
      <c r="E349" s="72"/>
      <c r="F349" s="70"/>
      <c r="G349" s="133" t="s">
        <v>2945</v>
      </c>
      <c r="H349" s="134" t="s">
        <v>2946</v>
      </c>
      <c r="I349" s="145" t="s">
        <v>89</v>
      </c>
      <c r="J349" s="73"/>
      <c r="K349" s="72"/>
      <c r="L349" s="127" t="s">
        <v>3178</v>
      </c>
      <c r="M349" s="128" t="s">
        <v>3178</v>
      </c>
      <c r="N349" s="70" t="s">
        <v>3178</v>
      </c>
      <c r="O349" s="71" t="s">
        <v>3178</v>
      </c>
      <c r="P349" s="71"/>
      <c r="Q349" s="72"/>
      <c r="R349" s="70" t="s">
        <v>3178</v>
      </c>
      <c r="S349" s="71"/>
      <c r="T349" s="71"/>
      <c r="U349" s="72"/>
      <c r="V349" s="73" t="s">
        <v>5248</v>
      </c>
      <c r="W349" s="74" t="s">
        <v>5260</v>
      </c>
      <c r="X349" s="63"/>
      <c r="Y349" s="63"/>
      <c r="Z349" s="63"/>
    </row>
    <row r="350" spans="1:26" ht="67.5" hidden="1">
      <c r="A350" s="63"/>
      <c r="B350" s="122" t="s">
        <v>2051</v>
      </c>
      <c r="C350" s="70" t="s">
        <v>3046</v>
      </c>
      <c r="D350" s="71" t="s">
        <v>4373</v>
      </c>
      <c r="E350" s="72"/>
      <c r="F350" s="70"/>
      <c r="G350" s="133" t="s">
        <v>2947</v>
      </c>
      <c r="H350" s="134" t="s">
        <v>4378</v>
      </c>
      <c r="I350" s="145" t="s">
        <v>89</v>
      </c>
      <c r="J350" s="73"/>
      <c r="K350" s="72"/>
      <c r="L350" s="127" t="s">
        <v>3178</v>
      </c>
      <c r="M350" s="128" t="s">
        <v>3178</v>
      </c>
      <c r="N350" s="70" t="s">
        <v>3178</v>
      </c>
      <c r="O350" s="71" t="s">
        <v>3178</v>
      </c>
      <c r="P350" s="71"/>
      <c r="Q350" s="72"/>
      <c r="R350" s="70" t="s">
        <v>3178</v>
      </c>
      <c r="S350" s="71"/>
      <c r="T350" s="71"/>
      <c r="U350" s="72"/>
      <c r="V350" s="73" t="s">
        <v>5253</v>
      </c>
      <c r="W350" s="74" t="s">
        <v>5203</v>
      </c>
      <c r="X350" s="63"/>
      <c r="Y350" s="63"/>
      <c r="Z350" s="63"/>
    </row>
    <row r="351" spans="1:26" ht="45" hidden="1">
      <c r="A351" s="63"/>
      <c r="B351" s="122" t="s">
        <v>2052</v>
      </c>
      <c r="C351" s="70" t="s">
        <v>3046</v>
      </c>
      <c r="D351" s="71" t="s">
        <v>4373</v>
      </c>
      <c r="E351" s="72"/>
      <c r="F351" s="70"/>
      <c r="G351" s="133" t="s">
        <v>2948</v>
      </c>
      <c r="H351" s="134" t="s">
        <v>2949</v>
      </c>
      <c r="I351" s="145" t="s">
        <v>89</v>
      </c>
      <c r="J351" s="73"/>
      <c r="K351" s="72"/>
      <c r="L351" s="127" t="s">
        <v>3178</v>
      </c>
      <c r="M351" s="128" t="s">
        <v>3178</v>
      </c>
      <c r="N351" s="70" t="s">
        <v>3178</v>
      </c>
      <c r="O351" s="71" t="s">
        <v>3178</v>
      </c>
      <c r="P351" s="71"/>
      <c r="Q351" s="72"/>
      <c r="R351" s="70" t="s">
        <v>3178</v>
      </c>
      <c r="S351" s="71"/>
      <c r="T351" s="71"/>
      <c r="U351" s="72"/>
      <c r="V351" s="73" t="s">
        <v>5248</v>
      </c>
      <c r="W351" s="74" t="s">
        <v>5260</v>
      </c>
      <c r="X351" s="63"/>
      <c r="Y351" s="63"/>
      <c r="Z351" s="63"/>
    </row>
    <row r="352" spans="1:26" ht="101.25" hidden="1">
      <c r="A352" s="63"/>
      <c r="B352" s="122" t="s">
        <v>2053</v>
      </c>
      <c r="C352" s="70" t="s">
        <v>3046</v>
      </c>
      <c r="D352" s="71" t="s">
        <v>4373</v>
      </c>
      <c r="E352" s="72"/>
      <c r="F352" s="70"/>
      <c r="G352" s="133" t="s">
        <v>2950</v>
      </c>
      <c r="H352" s="134" t="s">
        <v>2951</v>
      </c>
      <c r="I352" s="145" t="s">
        <v>89</v>
      </c>
      <c r="J352" s="73"/>
      <c r="K352" s="72"/>
      <c r="L352" s="127" t="s">
        <v>3178</v>
      </c>
      <c r="M352" s="128" t="s">
        <v>3178</v>
      </c>
      <c r="N352" s="70" t="s">
        <v>3178</v>
      </c>
      <c r="O352" s="71" t="s">
        <v>3178</v>
      </c>
      <c r="P352" s="71"/>
      <c r="Q352" s="72"/>
      <c r="R352" s="70" t="s">
        <v>3178</v>
      </c>
      <c r="S352" s="71"/>
      <c r="T352" s="71"/>
      <c r="U352" s="72"/>
      <c r="V352" s="73" t="s">
        <v>5248</v>
      </c>
      <c r="W352" s="74" t="s">
        <v>5260</v>
      </c>
      <c r="X352" s="63"/>
      <c r="Y352" s="63"/>
      <c r="Z352" s="63"/>
    </row>
    <row r="353" spans="1:26" ht="112.5" hidden="1">
      <c r="A353" s="63"/>
      <c r="B353" s="122" t="s">
        <v>2054</v>
      </c>
      <c r="C353" s="70" t="s">
        <v>3046</v>
      </c>
      <c r="D353" s="71" t="s">
        <v>4373</v>
      </c>
      <c r="E353" s="72"/>
      <c r="F353" s="70"/>
      <c r="G353" s="133" t="s">
        <v>2952</v>
      </c>
      <c r="H353" s="134" t="s">
        <v>2953</v>
      </c>
      <c r="I353" s="145" t="s">
        <v>89</v>
      </c>
      <c r="J353" s="73"/>
      <c r="K353" s="72"/>
      <c r="L353" s="127" t="s">
        <v>3178</v>
      </c>
      <c r="M353" s="128" t="s">
        <v>3854</v>
      </c>
      <c r="N353" s="70" t="s">
        <v>3178</v>
      </c>
      <c r="O353" s="71" t="s">
        <v>3178</v>
      </c>
      <c r="P353" s="71"/>
      <c r="Q353" s="72"/>
      <c r="R353" s="70" t="s">
        <v>3854</v>
      </c>
      <c r="S353" s="71"/>
      <c r="T353" s="71"/>
      <c r="U353" s="72"/>
      <c r="V353" s="73" t="s">
        <v>5262</v>
      </c>
      <c r="W353" s="74" t="s">
        <v>5263</v>
      </c>
      <c r="X353" s="63"/>
      <c r="Y353" s="63"/>
      <c r="Z353" s="63"/>
    </row>
    <row r="354" spans="1:26" ht="67.5" hidden="1">
      <c r="A354" s="63"/>
      <c r="B354" s="122" t="s">
        <v>2055</v>
      </c>
      <c r="C354" s="70" t="s">
        <v>3046</v>
      </c>
      <c r="D354" s="71" t="s">
        <v>4373</v>
      </c>
      <c r="E354" s="72"/>
      <c r="F354" s="70"/>
      <c r="G354" s="133" t="s">
        <v>2954</v>
      </c>
      <c r="H354" s="134" t="s">
        <v>2955</v>
      </c>
      <c r="I354" s="145" t="s">
        <v>89</v>
      </c>
      <c r="J354" s="73"/>
      <c r="K354" s="72"/>
      <c r="L354" s="127" t="s">
        <v>3178</v>
      </c>
      <c r="M354" s="128" t="s">
        <v>3178</v>
      </c>
      <c r="N354" s="70" t="s">
        <v>3178</v>
      </c>
      <c r="O354" s="71" t="s">
        <v>3178</v>
      </c>
      <c r="P354" s="71"/>
      <c r="Q354" s="72"/>
      <c r="R354" s="70" t="s">
        <v>3178</v>
      </c>
      <c r="S354" s="71"/>
      <c r="T354" s="71"/>
      <c r="U354" s="72"/>
      <c r="V354" s="73" t="s">
        <v>5248</v>
      </c>
      <c r="W354" s="74" t="s">
        <v>5260</v>
      </c>
      <c r="X354" s="63"/>
      <c r="Y354" s="63"/>
      <c r="Z354" s="63"/>
    </row>
    <row r="355" spans="1:26" ht="135" hidden="1">
      <c r="A355" s="63"/>
      <c r="B355" s="122" t="s">
        <v>2059</v>
      </c>
      <c r="C355" s="70" t="s">
        <v>3046</v>
      </c>
      <c r="D355" s="71" t="s">
        <v>4373</v>
      </c>
      <c r="E355" s="72"/>
      <c r="F355" s="70"/>
      <c r="G355" s="133" t="s">
        <v>2956</v>
      </c>
      <c r="H355" s="134" t="s">
        <v>2957</v>
      </c>
      <c r="I355" s="145" t="s">
        <v>89</v>
      </c>
      <c r="J355" s="73"/>
      <c r="K355" s="72"/>
      <c r="L355" s="127" t="s">
        <v>3178</v>
      </c>
      <c r="M355" s="128" t="s">
        <v>3178</v>
      </c>
      <c r="N355" s="70" t="s">
        <v>3178</v>
      </c>
      <c r="O355" s="71" t="s">
        <v>3178</v>
      </c>
      <c r="P355" s="71"/>
      <c r="Q355" s="72"/>
      <c r="R355" s="70" t="s">
        <v>3178</v>
      </c>
      <c r="S355" s="71"/>
      <c r="T355" s="71"/>
      <c r="U355" s="72"/>
      <c r="V355" s="73" t="s">
        <v>5248</v>
      </c>
      <c r="W355" s="74" t="s">
        <v>5260</v>
      </c>
      <c r="X355" s="63"/>
      <c r="Y355" s="63"/>
      <c r="Z355" s="63"/>
    </row>
    <row r="356" spans="1:26" ht="56.25" hidden="1">
      <c r="A356" s="63"/>
      <c r="B356" s="122" t="s">
        <v>5269</v>
      </c>
      <c r="C356" s="70" t="s">
        <v>3046</v>
      </c>
      <c r="D356" s="71" t="s">
        <v>4373</v>
      </c>
      <c r="E356" s="72"/>
      <c r="F356" s="70"/>
      <c r="G356" s="133" t="s">
        <v>2958</v>
      </c>
      <c r="H356" s="134" t="s">
        <v>2959</v>
      </c>
      <c r="I356" s="145" t="s">
        <v>106</v>
      </c>
      <c r="J356" s="146" t="s">
        <v>5195</v>
      </c>
      <c r="K356" s="147" t="s">
        <v>5196</v>
      </c>
      <c r="L356" s="127" t="s">
        <v>3178</v>
      </c>
      <c r="M356" s="128" t="s">
        <v>3178</v>
      </c>
      <c r="N356" s="70" t="s">
        <v>3178</v>
      </c>
      <c r="O356" s="71" t="s">
        <v>3178</v>
      </c>
      <c r="P356" s="71"/>
      <c r="Q356" s="72"/>
      <c r="R356" s="70" t="s">
        <v>3178</v>
      </c>
      <c r="S356" s="71"/>
      <c r="T356" s="71"/>
      <c r="U356" s="72"/>
      <c r="V356" s="73" t="s">
        <v>5253</v>
      </c>
      <c r="W356" s="74" t="s">
        <v>5260</v>
      </c>
      <c r="X356" s="63"/>
      <c r="Y356" s="63"/>
      <c r="Z356" s="63"/>
    </row>
    <row r="357" spans="1:26" ht="90" hidden="1">
      <c r="A357" s="63"/>
      <c r="B357" s="122" t="s">
        <v>2061</v>
      </c>
      <c r="C357" s="70" t="s">
        <v>3046</v>
      </c>
      <c r="D357" s="71" t="s">
        <v>4373</v>
      </c>
      <c r="E357" s="72"/>
      <c r="F357" s="70"/>
      <c r="G357" s="133" t="s">
        <v>2960</v>
      </c>
      <c r="H357" s="134" t="s">
        <v>2961</v>
      </c>
      <c r="I357" s="145" t="s">
        <v>106</v>
      </c>
      <c r="J357" s="73"/>
      <c r="K357" s="72"/>
      <c r="L357" s="127" t="s">
        <v>3178</v>
      </c>
      <c r="M357" s="128" t="s">
        <v>3178</v>
      </c>
      <c r="N357" s="70" t="s">
        <v>3178</v>
      </c>
      <c r="O357" s="71" t="s">
        <v>3178</v>
      </c>
      <c r="P357" s="71"/>
      <c r="Q357" s="72"/>
      <c r="R357" s="70" t="s">
        <v>3178</v>
      </c>
      <c r="S357" s="71"/>
      <c r="T357" s="71"/>
      <c r="U357" s="72"/>
      <c r="V357" s="73" t="s">
        <v>5248</v>
      </c>
      <c r="W357" s="74" t="s">
        <v>5260</v>
      </c>
      <c r="X357" s="63"/>
      <c r="Y357" s="63"/>
      <c r="Z357" s="63"/>
    </row>
    <row r="358" spans="1:26" ht="112.5" hidden="1">
      <c r="A358" s="63"/>
      <c r="B358" s="122" t="s">
        <v>3014</v>
      </c>
      <c r="C358" s="70" t="s">
        <v>3046</v>
      </c>
      <c r="D358" s="71" t="s">
        <v>4373</v>
      </c>
      <c r="E358" s="72"/>
      <c r="F358" s="70"/>
      <c r="G358" s="133" t="s">
        <v>2962</v>
      </c>
      <c r="H358" s="134" t="s">
        <v>2963</v>
      </c>
      <c r="I358" s="145" t="s">
        <v>106</v>
      </c>
      <c r="J358" s="73"/>
      <c r="K358" s="72"/>
      <c r="L358" s="127" t="s">
        <v>3178</v>
      </c>
      <c r="M358" s="128" t="s">
        <v>3178</v>
      </c>
      <c r="N358" s="70" t="s">
        <v>3178</v>
      </c>
      <c r="O358" s="71" t="s">
        <v>3178</v>
      </c>
      <c r="P358" s="71"/>
      <c r="Q358" s="72"/>
      <c r="R358" s="70" t="s">
        <v>3178</v>
      </c>
      <c r="S358" s="71"/>
      <c r="T358" s="71"/>
      <c r="U358" s="72"/>
      <c r="V358" s="73" t="s">
        <v>5248</v>
      </c>
      <c r="W358" s="74" t="s">
        <v>5260</v>
      </c>
      <c r="X358" s="63"/>
      <c r="Y358" s="63"/>
      <c r="Z358" s="63"/>
    </row>
    <row r="359" spans="1:26" ht="45" hidden="1">
      <c r="A359" s="63"/>
      <c r="B359" s="122" t="s">
        <v>3015</v>
      </c>
      <c r="C359" s="70" t="s">
        <v>3046</v>
      </c>
      <c r="D359" s="71" t="s">
        <v>4373</v>
      </c>
      <c r="E359" s="72"/>
      <c r="F359" s="70"/>
      <c r="G359" s="133" t="s">
        <v>2964</v>
      </c>
      <c r="H359" s="134" t="s">
        <v>2965</v>
      </c>
      <c r="I359" s="145" t="s">
        <v>106</v>
      </c>
      <c r="J359" s="73"/>
      <c r="K359" s="72"/>
      <c r="L359" s="127" t="s">
        <v>3178</v>
      </c>
      <c r="M359" s="128" t="s">
        <v>3178</v>
      </c>
      <c r="N359" s="70" t="s">
        <v>3178</v>
      </c>
      <c r="O359" s="71" t="s">
        <v>3178</v>
      </c>
      <c r="P359" s="71"/>
      <c r="Q359" s="72"/>
      <c r="R359" s="70" t="s">
        <v>3178</v>
      </c>
      <c r="S359" s="71"/>
      <c r="T359" s="71"/>
      <c r="U359" s="72"/>
      <c r="V359" s="73" t="s">
        <v>5248</v>
      </c>
      <c r="W359" s="74" t="s">
        <v>5260</v>
      </c>
      <c r="X359" s="63"/>
      <c r="Y359" s="63"/>
      <c r="Z359" s="63"/>
    </row>
    <row r="360" spans="1:26" ht="56.25" hidden="1">
      <c r="A360" s="63"/>
      <c r="B360" s="122" t="s">
        <v>3016</v>
      </c>
      <c r="C360" s="70" t="s">
        <v>3046</v>
      </c>
      <c r="D360" s="71" t="s">
        <v>4373</v>
      </c>
      <c r="E360" s="72"/>
      <c r="F360" s="70"/>
      <c r="G360" s="133" t="s">
        <v>2966</v>
      </c>
      <c r="H360" s="134" t="s">
        <v>2967</v>
      </c>
      <c r="I360" s="145" t="s">
        <v>106</v>
      </c>
      <c r="J360" s="73"/>
      <c r="K360" s="72"/>
      <c r="L360" s="127" t="s">
        <v>3178</v>
      </c>
      <c r="M360" s="128" t="s">
        <v>3178</v>
      </c>
      <c r="N360" s="70" t="s">
        <v>3178</v>
      </c>
      <c r="O360" s="71" t="s">
        <v>3178</v>
      </c>
      <c r="P360" s="71"/>
      <c r="Q360" s="72"/>
      <c r="R360" s="70" t="s">
        <v>3178</v>
      </c>
      <c r="S360" s="71"/>
      <c r="T360" s="71"/>
      <c r="U360" s="72"/>
      <c r="V360" s="73" t="s">
        <v>5248</v>
      </c>
      <c r="W360" s="74" t="s">
        <v>5260</v>
      </c>
      <c r="X360" s="63"/>
      <c r="Y360" s="63"/>
      <c r="Z360" s="63"/>
    </row>
    <row r="361" spans="1:26" ht="67.5" hidden="1">
      <c r="A361" s="63"/>
      <c r="B361" s="122" t="s">
        <v>3017</v>
      </c>
      <c r="C361" s="70" t="s">
        <v>3046</v>
      </c>
      <c r="D361" s="71" t="s">
        <v>4373</v>
      </c>
      <c r="E361" s="72"/>
      <c r="F361" s="70"/>
      <c r="G361" s="133" t="s">
        <v>2968</v>
      </c>
      <c r="H361" s="134" t="s">
        <v>2969</v>
      </c>
      <c r="I361" s="145" t="s">
        <v>106</v>
      </c>
      <c r="J361" s="73"/>
      <c r="K361" s="72"/>
      <c r="L361" s="127" t="s">
        <v>3178</v>
      </c>
      <c r="M361" s="128" t="s">
        <v>3178</v>
      </c>
      <c r="N361" s="70" t="s">
        <v>3178</v>
      </c>
      <c r="O361" s="71" t="s">
        <v>3178</v>
      </c>
      <c r="P361" s="71"/>
      <c r="Q361" s="72"/>
      <c r="R361" s="70" t="s">
        <v>3178</v>
      </c>
      <c r="S361" s="71"/>
      <c r="T361" s="71"/>
      <c r="U361" s="72"/>
      <c r="V361" s="73" t="s">
        <v>5248</v>
      </c>
      <c r="W361" s="74" t="s">
        <v>5260</v>
      </c>
      <c r="X361" s="63"/>
      <c r="Y361" s="63"/>
      <c r="Z361" s="63"/>
    </row>
    <row r="362" spans="1:26" ht="33.75" hidden="1">
      <c r="A362" s="63"/>
      <c r="B362" s="122" t="s">
        <v>3018</v>
      </c>
      <c r="C362" s="70" t="s">
        <v>3046</v>
      </c>
      <c r="D362" s="71" t="s">
        <v>4373</v>
      </c>
      <c r="E362" s="72"/>
      <c r="F362" s="70"/>
      <c r="G362" s="133" t="s">
        <v>2970</v>
      </c>
      <c r="H362" s="134" t="s">
        <v>2971</v>
      </c>
      <c r="I362" s="145" t="s">
        <v>95</v>
      </c>
      <c r="J362" s="73" t="s">
        <v>5214</v>
      </c>
      <c r="K362" s="72"/>
      <c r="L362" s="127" t="s">
        <v>3178</v>
      </c>
      <c r="M362" s="128" t="s">
        <v>3178</v>
      </c>
      <c r="N362" s="70" t="s">
        <v>3178</v>
      </c>
      <c r="O362" s="71" t="s">
        <v>3178</v>
      </c>
      <c r="P362" s="71"/>
      <c r="Q362" s="72"/>
      <c r="R362" s="70" t="s">
        <v>3178</v>
      </c>
      <c r="S362" s="71"/>
      <c r="T362" s="71"/>
      <c r="U362" s="72"/>
      <c r="V362" s="73" t="s">
        <v>5248</v>
      </c>
      <c r="W362" s="74" t="s">
        <v>5260</v>
      </c>
      <c r="X362" s="63"/>
      <c r="Y362" s="63"/>
      <c r="Z362" s="63"/>
    </row>
    <row r="363" spans="1:26" ht="33.75" hidden="1">
      <c r="A363" s="63"/>
      <c r="B363" s="122" t="s">
        <v>3019</v>
      </c>
      <c r="C363" s="70" t="s">
        <v>3046</v>
      </c>
      <c r="D363" s="71" t="s">
        <v>4373</v>
      </c>
      <c r="E363" s="72"/>
      <c r="F363" s="70"/>
      <c r="G363" s="133" t="s">
        <v>2972</v>
      </c>
      <c r="H363" s="134" t="s">
        <v>2971</v>
      </c>
      <c r="I363" s="145" t="s">
        <v>95</v>
      </c>
      <c r="J363" s="73" t="s">
        <v>5214</v>
      </c>
      <c r="K363" s="72"/>
      <c r="L363" s="127" t="s">
        <v>3178</v>
      </c>
      <c r="M363" s="128" t="s">
        <v>3178</v>
      </c>
      <c r="N363" s="70" t="s">
        <v>3178</v>
      </c>
      <c r="O363" s="71" t="s">
        <v>3178</v>
      </c>
      <c r="P363" s="71"/>
      <c r="Q363" s="72"/>
      <c r="R363" s="70" t="s">
        <v>3178</v>
      </c>
      <c r="S363" s="71"/>
      <c r="T363" s="71"/>
      <c r="U363" s="72"/>
      <c r="V363" s="73" t="s">
        <v>5248</v>
      </c>
      <c r="W363" s="74" t="s">
        <v>5260</v>
      </c>
      <c r="X363" s="63"/>
      <c r="Y363" s="63"/>
      <c r="Z363" s="63"/>
    </row>
    <row r="364" spans="1:26" ht="33.75" hidden="1">
      <c r="A364" s="63"/>
      <c r="B364" s="122" t="s">
        <v>3020</v>
      </c>
      <c r="C364" s="70" t="s">
        <v>3046</v>
      </c>
      <c r="D364" s="71" t="s">
        <v>4373</v>
      </c>
      <c r="E364" s="72"/>
      <c r="F364" s="70"/>
      <c r="G364" s="133" t="s">
        <v>2973</v>
      </c>
      <c r="H364" s="134" t="s">
        <v>2974</v>
      </c>
      <c r="I364" s="145" t="s">
        <v>95</v>
      </c>
      <c r="J364" s="73" t="s">
        <v>5214</v>
      </c>
      <c r="K364" s="72"/>
      <c r="L364" s="127" t="s">
        <v>3178</v>
      </c>
      <c r="M364" s="128" t="s">
        <v>3178</v>
      </c>
      <c r="N364" s="70" t="s">
        <v>3178</v>
      </c>
      <c r="O364" s="71" t="s">
        <v>3178</v>
      </c>
      <c r="P364" s="71"/>
      <c r="Q364" s="72"/>
      <c r="R364" s="70" t="s">
        <v>3178</v>
      </c>
      <c r="S364" s="71"/>
      <c r="T364" s="71"/>
      <c r="U364" s="72"/>
      <c r="V364" s="73" t="s">
        <v>5248</v>
      </c>
      <c r="W364" s="74" t="s">
        <v>5260</v>
      </c>
      <c r="X364" s="63"/>
      <c r="Y364" s="63"/>
      <c r="Z364" s="63"/>
    </row>
    <row r="365" spans="1:26" ht="33.75" hidden="1">
      <c r="A365" s="63"/>
      <c r="B365" s="122" t="s">
        <v>3021</v>
      </c>
      <c r="C365" s="70" t="s">
        <v>3046</v>
      </c>
      <c r="D365" s="71" t="s">
        <v>4373</v>
      </c>
      <c r="E365" s="72"/>
      <c r="F365" s="70"/>
      <c r="G365" s="133" t="s">
        <v>2975</v>
      </c>
      <c r="H365" s="134" t="s">
        <v>2976</v>
      </c>
      <c r="I365" s="145" t="s">
        <v>95</v>
      </c>
      <c r="J365" s="73" t="s">
        <v>5214</v>
      </c>
      <c r="K365" s="72"/>
      <c r="L365" s="127" t="s">
        <v>3178</v>
      </c>
      <c r="M365" s="128" t="s">
        <v>3178</v>
      </c>
      <c r="N365" s="70" t="s">
        <v>3178</v>
      </c>
      <c r="O365" s="71" t="s">
        <v>3178</v>
      </c>
      <c r="P365" s="71"/>
      <c r="Q365" s="72"/>
      <c r="R365" s="70" t="s">
        <v>3178</v>
      </c>
      <c r="S365" s="71"/>
      <c r="T365" s="71"/>
      <c r="U365" s="72"/>
      <c r="V365" s="73" t="s">
        <v>5248</v>
      </c>
      <c r="W365" s="74" t="s">
        <v>5260</v>
      </c>
      <c r="X365" s="63"/>
      <c r="Y365" s="63"/>
      <c r="Z365" s="63"/>
    </row>
    <row r="366" spans="1:26" ht="33.75" hidden="1">
      <c r="A366" s="63"/>
      <c r="B366" s="122" t="s">
        <v>3022</v>
      </c>
      <c r="C366" s="70" t="s">
        <v>3046</v>
      </c>
      <c r="D366" s="71" t="s">
        <v>4373</v>
      </c>
      <c r="E366" s="72"/>
      <c r="F366" s="70"/>
      <c r="G366" s="133" t="s">
        <v>2977</v>
      </c>
      <c r="H366" s="134" t="s">
        <v>2978</v>
      </c>
      <c r="I366" s="145" t="s">
        <v>95</v>
      </c>
      <c r="J366" s="146" t="s">
        <v>5215</v>
      </c>
      <c r="K366" s="147" t="s">
        <v>5216</v>
      </c>
      <c r="L366" s="127" t="s">
        <v>3178</v>
      </c>
      <c r="M366" s="128" t="s">
        <v>3178</v>
      </c>
      <c r="N366" s="70" t="s">
        <v>3178</v>
      </c>
      <c r="O366" s="71" t="s">
        <v>3178</v>
      </c>
      <c r="P366" s="71"/>
      <c r="Q366" s="72"/>
      <c r="R366" s="70" t="s">
        <v>3178</v>
      </c>
      <c r="S366" s="71"/>
      <c r="T366" s="71"/>
      <c r="U366" s="72"/>
      <c r="V366" s="73" t="s">
        <v>5264</v>
      </c>
      <c r="W366" s="74" t="s">
        <v>5265</v>
      </c>
      <c r="X366" s="63"/>
      <c r="Y366" s="63"/>
      <c r="Z366" s="63"/>
    </row>
    <row r="367" spans="1:26" ht="33.75" hidden="1">
      <c r="A367" s="63"/>
      <c r="B367" s="122" t="s">
        <v>3023</v>
      </c>
      <c r="C367" s="70" t="s">
        <v>3046</v>
      </c>
      <c r="D367" s="71" t="s">
        <v>4373</v>
      </c>
      <c r="E367" s="72"/>
      <c r="F367" s="70"/>
      <c r="G367" s="133" t="s">
        <v>2979</v>
      </c>
      <c r="H367" s="134" t="s">
        <v>2980</v>
      </c>
      <c r="I367" s="145" t="s">
        <v>95</v>
      </c>
      <c r="J367" s="73"/>
      <c r="K367" s="72"/>
      <c r="L367" s="127" t="s">
        <v>3178</v>
      </c>
      <c r="M367" s="128" t="s">
        <v>3178</v>
      </c>
      <c r="N367" s="70" t="s">
        <v>3178</v>
      </c>
      <c r="O367" s="71" t="s">
        <v>3178</v>
      </c>
      <c r="P367" s="71"/>
      <c r="Q367" s="72"/>
      <c r="R367" s="70" t="s">
        <v>3178</v>
      </c>
      <c r="S367" s="71"/>
      <c r="T367" s="71"/>
      <c r="U367" s="72"/>
      <c r="V367" s="73" t="s">
        <v>5248</v>
      </c>
      <c r="W367" s="74" t="s">
        <v>5260</v>
      </c>
      <c r="X367" s="63"/>
      <c r="Y367" s="63"/>
      <c r="Z367" s="63"/>
    </row>
    <row r="368" spans="1:26" ht="33.75" hidden="1">
      <c r="A368" s="63"/>
      <c r="B368" s="122" t="s">
        <v>3024</v>
      </c>
      <c r="C368" s="70" t="s">
        <v>3046</v>
      </c>
      <c r="D368" s="71" t="s">
        <v>4373</v>
      </c>
      <c r="E368" s="72"/>
      <c r="F368" s="70"/>
      <c r="G368" s="133" t="s">
        <v>2981</v>
      </c>
      <c r="H368" s="134" t="s">
        <v>2982</v>
      </c>
      <c r="I368" s="145" t="s">
        <v>95</v>
      </c>
      <c r="J368" s="73"/>
      <c r="K368" s="72"/>
      <c r="L368" s="127" t="s">
        <v>3178</v>
      </c>
      <c r="M368" s="128" t="s">
        <v>3178</v>
      </c>
      <c r="N368" s="70" t="s">
        <v>3178</v>
      </c>
      <c r="O368" s="71" t="s">
        <v>3178</v>
      </c>
      <c r="P368" s="71"/>
      <c r="Q368" s="72"/>
      <c r="R368" s="70" t="s">
        <v>3178</v>
      </c>
      <c r="S368" s="71"/>
      <c r="T368" s="71"/>
      <c r="U368" s="72"/>
      <c r="V368" s="73" t="s">
        <v>5248</v>
      </c>
      <c r="W368" s="74" t="s">
        <v>5260</v>
      </c>
      <c r="X368" s="63"/>
      <c r="Y368" s="63"/>
      <c r="Z368" s="63"/>
    </row>
    <row r="369" spans="1:26" ht="33.75" hidden="1">
      <c r="A369" s="63"/>
      <c r="B369" s="122" t="s">
        <v>3025</v>
      </c>
      <c r="C369" s="70" t="s">
        <v>3046</v>
      </c>
      <c r="D369" s="71" t="s">
        <v>4373</v>
      </c>
      <c r="E369" s="72"/>
      <c r="F369" s="70"/>
      <c r="G369" s="133" t="s">
        <v>2983</v>
      </c>
      <c r="H369" s="134" t="s">
        <v>2984</v>
      </c>
      <c r="I369" s="145" t="s">
        <v>95</v>
      </c>
      <c r="J369" s="73"/>
      <c r="K369" s="72"/>
      <c r="L369" s="127" t="s">
        <v>3178</v>
      </c>
      <c r="M369" s="128" t="s">
        <v>3178</v>
      </c>
      <c r="N369" s="70" t="s">
        <v>3178</v>
      </c>
      <c r="O369" s="71" t="s">
        <v>3178</v>
      </c>
      <c r="P369" s="71"/>
      <c r="Q369" s="72"/>
      <c r="R369" s="70" t="s">
        <v>3178</v>
      </c>
      <c r="S369" s="71"/>
      <c r="T369" s="71"/>
      <c r="U369" s="72"/>
      <c r="V369" s="73" t="s">
        <v>5248</v>
      </c>
      <c r="W369" s="74" t="s">
        <v>5260</v>
      </c>
      <c r="X369" s="63"/>
      <c r="Y369" s="63"/>
      <c r="Z369" s="63"/>
    </row>
    <row r="370" spans="1:26" ht="33.75" hidden="1">
      <c r="A370" s="63"/>
      <c r="B370" s="122" t="s">
        <v>3026</v>
      </c>
      <c r="C370" s="70" t="s">
        <v>3046</v>
      </c>
      <c r="D370" s="71" t="s">
        <v>4373</v>
      </c>
      <c r="E370" s="72"/>
      <c r="F370" s="70"/>
      <c r="G370" s="133" t="s">
        <v>2985</v>
      </c>
      <c r="H370" s="134" t="s">
        <v>2986</v>
      </c>
      <c r="I370" s="145" t="s">
        <v>95</v>
      </c>
      <c r="J370" s="73"/>
      <c r="K370" s="72"/>
      <c r="L370" s="127" t="s">
        <v>3178</v>
      </c>
      <c r="M370" s="128" t="s">
        <v>3178</v>
      </c>
      <c r="N370" s="70" t="s">
        <v>3178</v>
      </c>
      <c r="O370" s="71" t="s">
        <v>3178</v>
      </c>
      <c r="P370" s="71"/>
      <c r="Q370" s="72"/>
      <c r="R370" s="70" t="s">
        <v>3178</v>
      </c>
      <c r="S370" s="71"/>
      <c r="T370" s="71"/>
      <c r="U370" s="72"/>
      <c r="V370" s="73" t="s">
        <v>5248</v>
      </c>
      <c r="W370" s="74" t="s">
        <v>5260</v>
      </c>
      <c r="X370" s="63"/>
      <c r="Y370" s="63"/>
      <c r="Z370" s="63"/>
    </row>
    <row r="371" spans="1:26" ht="45" hidden="1">
      <c r="A371" s="63"/>
      <c r="B371" s="122" t="s">
        <v>3027</v>
      </c>
      <c r="C371" s="70" t="s">
        <v>3046</v>
      </c>
      <c r="D371" s="71" t="s">
        <v>4373</v>
      </c>
      <c r="E371" s="72"/>
      <c r="F371" s="70"/>
      <c r="G371" s="133" t="s">
        <v>2987</v>
      </c>
      <c r="H371" s="134" t="s">
        <v>2988</v>
      </c>
      <c r="I371" s="145" t="s">
        <v>95</v>
      </c>
      <c r="J371" s="73" t="s">
        <v>5214</v>
      </c>
      <c r="K371" s="72"/>
      <c r="L371" s="127" t="s">
        <v>3178</v>
      </c>
      <c r="M371" s="128" t="s">
        <v>3854</v>
      </c>
      <c r="N371" s="70" t="s">
        <v>3178</v>
      </c>
      <c r="O371" s="71" t="s">
        <v>3178</v>
      </c>
      <c r="P371" s="71"/>
      <c r="Q371" s="72"/>
      <c r="R371" s="70" t="s">
        <v>3854</v>
      </c>
      <c r="S371" s="71"/>
      <c r="T371" s="71"/>
      <c r="U371" s="72"/>
      <c r="V371" s="73" t="s">
        <v>5248</v>
      </c>
      <c r="W371" s="74" t="s">
        <v>5260</v>
      </c>
      <c r="X371" s="63"/>
      <c r="Y371" s="63"/>
      <c r="Z371" s="63"/>
    </row>
    <row r="372" spans="1:26" ht="56.25" hidden="1">
      <c r="A372" s="63"/>
      <c r="B372" s="122" t="s">
        <v>3028</v>
      </c>
      <c r="C372" s="70" t="s">
        <v>3046</v>
      </c>
      <c r="D372" s="71" t="s">
        <v>4373</v>
      </c>
      <c r="E372" s="72" t="s">
        <v>3183</v>
      </c>
      <c r="F372" s="70"/>
      <c r="G372" s="133" t="s">
        <v>2989</v>
      </c>
      <c r="H372" s="134" t="s">
        <v>2990</v>
      </c>
      <c r="I372" s="145" t="s">
        <v>89</v>
      </c>
      <c r="J372" s="73"/>
      <c r="K372" s="72"/>
      <c r="L372" s="127" t="s">
        <v>3178</v>
      </c>
      <c r="M372" s="128" t="s">
        <v>3178</v>
      </c>
      <c r="N372" s="70" t="s">
        <v>3178</v>
      </c>
      <c r="O372" s="71" t="s">
        <v>3178</v>
      </c>
      <c r="P372" s="71"/>
      <c r="Q372" s="72"/>
      <c r="R372" s="70" t="s">
        <v>3178</v>
      </c>
      <c r="S372" s="71"/>
      <c r="T372" s="71"/>
      <c r="U372" s="72"/>
      <c r="V372" s="73" t="s">
        <v>5248</v>
      </c>
      <c r="W372" s="74" t="s">
        <v>5260</v>
      </c>
      <c r="X372" s="63"/>
      <c r="Y372" s="63"/>
      <c r="Z372" s="63"/>
    </row>
    <row r="373" spans="1:26" ht="56.25" hidden="1">
      <c r="A373" s="63"/>
      <c r="B373" s="122" t="s">
        <v>3029</v>
      </c>
      <c r="C373" s="70" t="s">
        <v>3046</v>
      </c>
      <c r="D373" s="71" t="s">
        <v>4373</v>
      </c>
      <c r="E373" s="72"/>
      <c r="F373" s="70"/>
      <c r="G373" s="133" t="s">
        <v>2991</v>
      </c>
      <c r="H373" s="134" t="s">
        <v>2992</v>
      </c>
      <c r="I373" s="145" t="s">
        <v>106</v>
      </c>
      <c r="J373" s="73"/>
      <c r="K373" s="72"/>
      <c r="L373" s="127" t="s">
        <v>3178</v>
      </c>
      <c r="M373" s="128" t="s">
        <v>3178</v>
      </c>
      <c r="N373" s="70" t="s">
        <v>3178</v>
      </c>
      <c r="O373" s="71" t="s">
        <v>3178</v>
      </c>
      <c r="P373" s="71"/>
      <c r="Q373" s="72"/>
      <c r="R373" s="70" t="s">
        <v>3178</v>
      </c>
      <c r="S373" s="71"/>
      <c r="T373" s="71"/>
      <c r="U373" s="72"/>
      <c r="V373" s="73" t="s">
        <v>5248</v>
      </c>
      <c r="W373" s="74" t="s">
        <v>5260</v>
      </c>
      <c r="X373" s="63"/>
      <c r="Y373" s="63"/>
      <c r="Z373" s="63"/>
    </row>
    <row r="374" spans="1:26" ht="67.5" hidden="1">
      <c r="A374" s="63"/>
      <c r="B374" s="122" t="s">
        <v>3030</v>
      </c>
      <c r="C374" s="70" t="s">
        <v>3046</v>
      </c>
      <c r="D374" s="71" t="s">
        <v>4373</v>
      </c>
      <c r="E374" s="72"/>
      <c r="F374" s="70"/>
      <c r="G374" s="133" t="s">
        <v>2993</v>
      </c>
      <c r="H374" s="134" t="s">
        <v>2994</v>
      </c>
      <c r="I374" s="145" t="s">
        <v>106</v>
      </c>
      <c r="J374" s="73"/>
      <c r="K374" s="72"/>
      <c r="L374" s="127" t="s">
        <v>3178</v>
      </c>
      <c r="M374" s="128" t="s">
        <v>3178</v>
      </c>
      <c r="N374" s="70" t="s">
        <v>3178</v>
      </c>
      <c r="O374" s="71" t="s">
        <v>3178</v>
      </c>
      <c r="P374" s="71"/>
      <c r="Q374" s="72"/>
      <c r="R374" s="70" t="s">
        <v>3178</v>
      </c>
      <c r="S374" s="71"/>
      <c r="T374" s="71"/>
      <c r="U374" s="72"/>
      <c r="V374" s="73" t="s">
        <v>5248</v>
      </c>
      <c r="W374" s="74" t="s">
        <v>5260</v>
      </c>
      <c r="X374" s="63"/>
      <c r="Y374" s="63"/>
      <c r="Z374" s="63"/>
    </row>
    <row r="375" spans="1:26" ht="56.25">
      <c r="A375" s="63"/>
      <c r="B375" s="122" t="s">
        <v>5267</v>
      </c>
      <c r="C375" s="70" t="s">
        <v>3046</v>
      </c>
      <c r="D375" s="71" t="s">
        <v>4373</v>
      </c>
      <c r="E375" s="72"/>
      <c r="F375" s="70"/>
      <c r="G375" s="133" t="s">
        <v>2995</v>
      </c>
      <c r="H375" s="134" t="s">
        <v>2996</v>
      </c>
      <c r="I375" s="145" t="s">
        <v>106</v>
      </c>
      <c r="J375" s="73" t="s">
        <v>5197</v>
      </c>
      <c r="K375" s="72" t="s">
        <v>5266</v>
      </c>
      <c r="L375" s="127" t="str">
        <f>IF(COUNTBLANK(N375:P375)=3," ",IF(COUNTIF(N375:P375,"F"),"F",IF(COUNTIF(N375:P375,"P"),"P",IF(COUNTIF(N375:P375,"NA"),"NA",IF(COUNTIF(N375:P375,"NT"),"NT")))))</f>
        <v>F</v>
      </c>
      <c r="M375" s="128" t="str">
        <f>IF(COUNTBLANK(R375:T375)=3," ",IF(COUNTIF(R375:T375,"F"),"F",IF(COUNTIF(R375:T375,"P"),"P",IF(COUNTIF(R375:T375,"NA"),"NA",IF(COUNTIF(R375:T375,"NT"),"NT")))))</f>
        <v>F</v>
      </c>
      <c r="N375" s="70" t="s">
        <v>3857</v>
      </c>
      <c r="O375" s="71" t="s">
        <v>3857</v>
      </c>
      <c r="P375" s="71"/>
      <c r="Q375" s="72"/>
      <c r="R375" s="70" t="s">
        <v>3857</v>
      </c>
      <c r="S375" s="71"/>
      <c r="T375" s="71"/>
      <c r="U375" s="72"/>
      <c r="V375" s="73" t="s">
        <v>5290</v>
      </c>
      <c r="W375" s="74" t="s">
        <v>5291</v>
      </c>
      <c r="X375" s="63"/>
      <c r="Y375" s="63"/>
      <c r="Z375" s="63"/>
    </row>
    <row r="376" spans="1:26" ht="67.5">
      <c r="A376" s="63"/>
      <c r="B376" s="122" t="s">
        <v>3032</v>
      </c>
      <c r="C376" s="70" t="s">
        <v>3046</v>
      </c>
      <c r="D376" s="71" t="s">
        <v>4373</v>
      </c>
      <c r="E376" s="72"/>
      <c r="F376" s="70"/>
      <c r="G376" s="133" t="s">
        <v>2997</v>
      </c>
      <c r="H376" s="134" t="s">
        <v>2998</v>
      </c>
      <c r="I376" s="145" t="s">
        <v>95</v>
      </c>
      <c r="J376" s="73" t="s">
        <v>5197</v>
      </c>
      <c r="K376" s="72" t="s">
        <v>5198</v>
      </c>
      <c r="L376" s="127" t="str">
        <f>IF(COUNTBLANK(N376:P376)=3," ",IF(COUNTIF(N376:P376,"F"),"F",IF(COUNTIF(N376:P376,"P"),"P",IF(COUNTIF(N376:P376,"NA"),"NA",IF(COUNTIF(N376:P376,"NT"),"NT")))))</f>
        <v>F</v>
      </c>
      <c r="M376" s="128" t="str">
        <f>IF(COUNTBLANK(R376:T376)=3," ",IF(COUNTIF(R376:T376,"F"),"F",IF(COUNTIF(R376:T376,"P"),"P",IF(COUNTIF(R376:T376,"NA"),"NA",IF(COUNTIF(R376:T376,"NT"),"NT")))))</f>
        <v>F</v>
      </c>
      <c r="N376" s="70" t="s">
        <v>3857</v>
      </c>
      <c r="O376" s="71" t="s">
        <v>3857</v>
      </c>
      <c r="P376" s="71"/>
      <c r="Q376" s="72"/>
      <c r="R376" s="70" t="s">
        <v>3857</v>
      </c>
      <c r="S376" s="71"/>
      <c r="T376" s="71"/>
      <c r="U376" s="72"/>
      <c r="V376" s="73" t="s">
        <v>5290</v>
      </c>
      <c r="W376" s="74" t="s">
        <v>5291</v>
      </c>
      <c r="X376" s="63"/>
      <c r="Y376" s="63"/>
      <c r="Z376" s="63"/>
    </row>
    <row r="377" spans="1:26" ht="56.25" hidden="1">
      <c r="A377" s="63"/>
      <c r="B377" s="122" t="s">
        <v>3033</v>
      </c>
      <c r="C377" s="70" t="s">
        <v>3046</v>
      </c>
      <c r="D377" s="71" t="s">
        <v>4373</v>
      </c>
      <c r="E377" s="72"/>
      <c r="F377" s="70"/>
      <c r="G377" s="133" t="s">
        <v>2999</v>
      </c>
      <c r="H377" s="134" t="s">
        <v>3184</v>
      </c>
      <c r="I377" s="145" t="s">
        <v>95</v>
      </c>
      <c r="J377" s="73" t="s">
        <v>5217</v>
      </c>
      <c r="K377" s="72"/>
      <c r="L377" s="127" t="s">
        <v>3178</v>
      </c>
      <c r="M377" s="128" t="s">
        <v>3854</v>
      </c>
      <c r="N377" s="70" t="s">
        <v>3178</v>
      </c>
      <c r="O377" s="71" t="s">
        <v>3178</v>
      </c>
      <c r="P377" s="71"/>
      <c r="Q377" s="72"/>
      <c r="R377" s="70" t="s">
        <v>3854</v>
      </c>
      <c r="S377" s="71"/>
      <c r="T377" s="71"/>
      <c r="U377" s="72"/>
      <c r="V377" s="73" t="s">
        <v>5248</v>
      </c>
      <c r="W377" s="74" t="s">
        <v>5260</v>
      </c>
      <c r="X377" s="63"/>
      <c r="Y377" s="63"/>
      <c r="Z377" s="63"/>
    </row>
    <row r="378" spans="1:26" ht="56.25" hidden="1">
      <c r="A378" s="63"/>
      <c r="B378" s="122" t="s">
        <v>3034</v>
      </c>
      <c r="C378" s="70" t="s">
        <v>3046</v>
      </c>
      <c r="D378" s="71" t="s">
        <v>4373</v>
      </c>
      <c r="E378" s="72"/>
      <c r="F378" s="70"/>
      <c r="G378" s="133" t="s">
        <v>3000</v>
      </c>
      <c r="H378" s="134" t="s">
        <v>3001</v>
      </c>
      <c r="I378" s="145" t="s">
        <v>95</v>
      </c>
      <c r="J378" s="73"/>
      <c r="K378" s="72"/>
      <c r="L378" s="127" t="s">
        <v>3178</v>
      </c>
      <c r="M378" s="128" t="s">
        <v>3178</v>
      </c>
      <c r="N378" s="70" t="s">
        <v>3178</v>
      </c>
      <c r="O378" s="71" t="s">
        <v>3178</v>
      </c>
      <c r="P378" s="71"/>
      <c r="Q378" s="72"/>
      <c r="R378" s="70" t="s">
        <v>3178</v>
      </c>
      <c r="S378" s="71"/>
      <c r="T378" s="71"/>
      <c r="U378" s="72"/>
      <c r="V378" s="73" t="s">
        <v>5248</v>
      </c>
      <c r="W378" s="74" t="s">
        <v>5260</v>
      </c>
      <c r="X378" s="63"/>
      <c r="Y378" s="63"/>
      <c r="Z378" s="63"/>
    </row>
    <row r="379" spans="1:26" ht="67.5" hidden="1">
      <c r="A379" s="63"/>
      <c r="B379" s="122" t="s">
        <v>3035</v>
      </c>
      <c r="C379" s="70" t="s">
        <v>3046</v>
      </c>
      <c r="D379" s="71" t="s">
        <v>4373</v>
      </c>
      <c r="E379" s="72"/>
      <c r="F379" s="70"/>
      <c r="G379" s="133" t="s">
        <v>3002</v>
      </c>
      <c r="H379" s="134" t="s">
        <v>3003</v>
      </c>
      <c r="I379" s="145" t="s">
        <v>95</v>
      </c>
      <c r="J379" s="73"/>
      <c r="K379" s="72"/>
      <c r="L379" s="127" t="s">
        <v>3178</v>
      </c>
      <c r="M379" s="128" t="s">
        <v>3178</v>
      </c>
      <c r="N379" s="70" t="s">
        <v>3178</v>
      </c>
      <c r="O379" s="71" t="s">
        <v>3178</v>
      </c>
      <c r="P379" s="71"/>
      <c r="Q379" s="72"/>
      <c r="R379" s="70" t="s">
        <v>3178</v>
      </c>
      <c r="S379" s="71"/>
      <c r="T379" s="71"/>
      <c r="U379" s="72"/>
      <c r="V379" s="73" t="s">
        <v>5248</v>
      </c>
      <c r="W379" s="74" t="s">
        <v>5260</v>
      </c>
      <c r="X379" s="63"/>
      <c r="Y379" s="63"/>
      <c r="Z379" s="63"/>
    </row>
    <row r="380" spans="1:26" ht="78.75" hidden="1">
      <c r="A380" s="63"/>
      <c r="B380" s="122" t="s">
        <v>3036</v>
      </c>
      <c r="C380" s="70" t="s">
        <v>3046</v>
      </c>
      <c r="D380" s="71" t="s">
        <v>4373</v>
      </c>
      <c r="E380" s="72"/>
      <c r="F380" s="70"/>
      <c r="G380" s="133" t="s">
        <v>3004</v>
      </c>
      <c r="H380" s="134" t="s">
        <v>3005</v>
      </c>
      <c r="I380" s="145" t="s">
        <v>95</v>
      </c>
      <c r="J380" s="73"/>
      <c r="K380" s="72"/>
      <c r="L380" s="127" t="s">
        <v>3178</v>
      </c>
      <c r="M380" s="128" t="s">
        <v>3178</v>
      </c>
      <c r="N380" s="70" t="s">
        <v>3178</v>
      </c>
      <c r="O380" s="71" t="s">
        <v>3178</v>
      </c>
      <c r="P380" s="71"/>
      <c r="Q380" s="72"/>
      <c r="R380" s="70" t="s">
        <v>3178</v>
      </c>
      <c r="S380" s="71"/>
      <c r="T380" s="71"/>
      <c r="U380" s="72"/>
      <c r="V380" s="73" t="s">
        <v>5248</v>
      </c>
      <c r="W380" s="74" t="s">
        <v>5260</v>
      </c>
      <c r="X380" s="63"/>
      <c r="Y380" s="63"/>
      <c r="Z380" s="63"/>
    </row>
    <row r="381" spans="1:26" ht="78.75" hidden="1">
      <c r="A381" s="63"/>
      <c r="B381" s="122" t="s">
        <v>3037</v>
      </c>
      <c r="C381" s="70" t="s">
        <v>3046</v>
      </c>
      <c r="D381" s="71" t="s">
        <v>4373</v>
      </c>
      <c r="E381" s="72"/>
      <c r="F381" s="70"/>
      <c r="G381" s="133" t="s">
        <v>3006</v>
      </c>
      <c r="H381" s="134" t="s">
        <v>3007</v>
      </c>
      <c r="I381" s="145" t="s">
        <v>95</v>
      </c>
      <c r="J381" s="73"/>
      <c r="K381" s="72"/>
      <c r="L381" s="127" t="s">
        <v>3178</v>
      </c>
      <c r="M381" s="128" t="s">
        <v>3178</v>
      </c>
      <c r="N381" s="70" t="s">
        <v>3178</v>
      </c>
      <c r="O381" s="71" t="s">
        <v>3178</v>
      </c>
      <c r="P381" s="71"/>
      <c r="Q381" s="72"/>
      <c r="R381" s="70" t="s">
        <v>3178</v>
      </c>
      <c r="S381" s="71"/>
      <c r="T381" s="71"/>
      <c r="U381" s="72"/>
      <c r="V381" s="73" t="s">
        <v>5248</v>
      </c>
      <c r="W381" s="74" t="s">
        <v>5260</v>
      </c>
      <c r="X381" s="63"/>
      <c r="Y381" s="63"/>
      <c r="Z381" s="63"/>
    </row>
    <row r="382" spans="1:26" ht="78.75" hidden="1">
      <c r="A382" s="63"/>
      <c r="B382" s="122" t="s">
        <v>3038</v>
      </c>
      <c r="C382" s="70" t="s">
        <v>3046</v>
      </c>
      <c r="D382" s="71" t="s">
        <v>4373</v>
      </c>
      <c r="E382" s="72"/>
      <c r="F382" s="70"/>
      <c r="G382" s="133" t="s">
        <v>3008</v>
      </c>
      <c r="H382" s="134" t="s">
        <v>3009</v>
      </c>
      <c r="I382" s="145" t="s">
        <v>95</v>
      </c>
      <c r="J382" s="73"/>
      <c r="K382" s="72"/>
      <c r="L382" s="127" t="s">
        <v>3178</v>
      </c>
      <c r="M382" s="128" t="s">
        <v>3178</v>
      </c>
      <c r="N382" s="70" t="s">
        <v>3178</v>
      </c>
      <c r="O382" s="71" t="s">
        <v>3178</v>
      </c>
      <c r="P382" s="71"/>
      <c r="Q382" s="72"/>
      <c r="R382" s="70" t="s">
        <v>3178</v>
      </c>
      <c r="S382" s="71"/>
      <c r="T382" s="71"/>
      <c r="U382" s="72"/>
      <c r="V382" s="73" t="s">
        <v>5248</v>
      </c>
      <c r="W382" s="74" t="s">
        <v>5260</v>
      </c>
      <c r="X382" s="63"/>
      <c r="Y382" s="63"/>
      <c r="Z382" s="63"/>
    </row>
    <row r="383" spans="1:26" ht="67.5" hidden="1">
      <c r="A383" s="63"/>
      <c r="B383" s="122" t="s">
        <v>3039</v>
      </c>
      <c r="C383" s="70" t="s">
        <v>3046</v>
      </c>
      <c r="D383" s="71" t="s">
        <v>4373</v>
      </c>
      <c r="E383" s="72"/>
      <c r="F383" s="70"/>
      <c r="G383" s="133" t="s">
        <v>3010</v>
      </c>
      <c r="H383" s="134" t="s">
        <v>3011</v>
      </c>
      <c r="I383" s="145" t="s">
        <v>95</v>
      </c>
      <c r="J383" s="73"/>
      <c r="K383" s="72"/>
      <c r="L383" s="127" t="s">
        <v>3178</v>
      </c>
      <c r="M383" s="128" t="s">
        <v>3178</v>
      </c>
      <c r="N383" s="70" t="s">
        <v>3178</v>
      </c>
      <c r="O383" s="71" t="s">
        <v>3178</v>
      </c>
      <c r="P383" s="71"/>
      <c r="Q383" s="72"/>
      <c r="R383" s="70" t="s">
        <v>3178</v>
      </c>
      <c r="S383" s="71"/>
      <c r="T383" s="71"/>
      <c r="U383" s="72"/>
      <c r="V383" s="73" t="s">
        <v>5248</v>
      </c>
      <c r="W383" s="74" t="s">
        <v>5260</v>
      </c>
      <c r="X383" s="63"/>
      <c r="Y383" s="63"/>
      <c r="Z383" s="63"/>
    </row>
    <row r="384" spans="1:26" ht="67.5" hidden="1">
      <c r="A384" s="63"/>
      <c r="B384" s="122" t="s">
        <v>3040</v>
      </c>
      <c r="C384" s="70" t="s">
        <v>3046</v>
      </c>
      <c r="D384" s="71" t="s">
        <v>4372</v>
      </c>
      <c r="E384" s="72"/>
      <c r="F384" s="70"/>
      <c r="G384" s="133" t="s">
        <v>3012</v>
      </c>
      <c r="H384" s="134" t="s">
        <v>3013</v>
      </c>
      <c r="I384" s="145" t="s">
        <v>95</v>
      </c>
      <c r="J384" s="73"/>
      <c r="K384" s="72"/>
      <c r="L384" s="127" t="s">
        <v>3178</v>
      </c>
      <c r="M384" s="128" t="s">
        <v>3178</v>
      </c>
      <c r="N384" s="70" t="s">
        <v>3178</v>
      </c>
      <c r="O384" s="71" t="s">
        <v>3178</v>
      </c>
      <c r="P384" s="71"/>
      <c r="Q384" s="72"/>
      <c r="R384" s="70" t="s">
        <v>3178</v>
      </c>
      <c r="S384" s="71"/>
      <c r="T384" s="71"/>
      <c r="U384" s="72"/>
      <c r="V384" s="73" t="s">
        <v>5248</v>
      </c>
      <c r="W384" s="74" t="s">
        <v>5260</v>
      </c>
      <c r="X384" s="63"/>
      <c r="Y384" s="63"/>
      <c r="Z384" s="63"/>
    </row>
    <row r="385" spans="1:26" ht="180" hidden="1">
      <c r="A385" s="63"/>
      <c r="B385" s="122" t="s">
        <v>3041</v>
      </c>
      <c r="C385" s="70" t="s">
        <v>194</v>
      </c>
      <c r="D385" s="71"/>
      <c r="E385" s="72" t="s">
        <v>835</v>
      </c>
      <c r="F385" s="70" t="s">
        <v>246</v>
      </c>
      <c r="G385" s="330" t="s">
        <v>836</v>
      </c>
      <c r="H385" s="134" t="s">
        <v>837</v>
      </c>
      <c r="I385" s="145" t="s">
        <v>89</v>
      </c>
      <c r="J385" s="73" t="s">
        <v>2598</v>
      </c>
      <c r="K385" s="72"/>
      <c r="L385" s="127" t="s">
        <v>3854</v>
      </c>
      <c r="M385" s="128" t="s">
        <v>3178</v>
      </c>
      <c r="N385" s="70" t="s">
        <v>3854</v>
      </c>
      <c r="O385" s="71" t="s">
        <v>3854</v>
      </c>
      <c r="P385" s="71"/>
      <c r="Q385" s="72"/>
      <c r="R385" s="70" t="s">
        <v>3178</v>
      </c>
      <c r="S385" s="71"/>
      <c r="T385" s="71"/>
      <c r="U385" s="72"/>
      <c r="V385" s="73" t="s">
        <v>5248</v>
      </c>
      <c r="W385" s="74" t="s">
        <v>5260</v>
      </c>
      <c r="X385" s="63"/>
      <c r="Y385" s="63"/>
      <c r="Z385" s="63"/>
    </row>
    <row r="386" spans="1:26" ht="45" hidden="1">
      <c r="A386" s="63"/>
      <c r="B386" s="122" t="s">
        <v>3042</v>
      </c>
      <c r="C386" s="70" t="s">
        <v>838</v>
      </c>
      <c r="D386" s="71" t="s">
        <v>839</v>
      </c>
      <c r="E386" s="72" t="s">
        <v>840</v>
      </c>
      <c r="F386" s="70"/>
      <c r="G386" s="133" t="s">
        <v>1918</v>
      </c>
      <c r="H386" s="134" t="s">
        <v>2060</v>
      </c>
      <c r="I386" s="145" t="s">
        <v>106</v>
      </c>
      <c r="J386" s="73"/>
      <c r="K386" s="72"/>
      <c r="L386" s="127" t="s">
        <v>3178</v>
      </c>
      <c r="M386" s="128" t="s">
        <v>3178</v>
      </c>
      <c r="N386" s="70" t="s">
        <v>3178</v>
      </c>
      <c r="O386" s="71" t="s">
        <v>3178</v>
      </c>
      <c r="P386" s="71"/>
      <c r="Q386" s="72"/>
      <c r="R386" s="70" t="s">
        <v>3178</v>
      </c>
      <c r="S386" s="71"/>
      <c r="T386" s="71"/>
      <c r="U386" s="72"/>
      <c r="V386" s="73" t="s">
        <v>5248</v>
      </c>
      <c r="W386" s="74" t="s">
        <v>5250</v>
      </c>
      <c r="X386" s="63"/>
      <c r="Y386" s="63"/>
      <c r="Z386" s="63"/>
    </row>
    <row r="387" spans="1:26" ht="90" hidden="1">
      <c r="A387" s="63"/>
      <c r="B387" s="122" t="s">
        <v>3043</v>
      </c>
      <c r="C387" s="70" t="s">
        <v>838</v>
      </c>
      <c r="D387" s="71" t="s">
        <v>839</v>
      </c>
      <c r="E387" s="72" t="s">
        <v>842</v>
      </c>
      <c r="F387" s="70"/>
      <c r="G387" s="133" t="s">
        <v>4389</v>
      </c>
      <c r="H387" s="327" t="s">
        <v>4390</v>
      </c>
      <c r="I387" s="145" t="s">
        <v>106</v>
      </c>
      <c r="J387" s="73"/>
      <c r="K387" s="72"/>
      <c r="L387" s="127" t="str">
        <f>IF(COUNTBLANK(N387:P387)=3," ",IF(COUNTIF(N387:P387,"F"),"F",IF(COUNTIF(N387:P387,"P"),"P",IF(COUNTIF(N387:P387,"NA"),"NA",IF(COUNTIF(N387:P387,"NT"),"NT")))))</f>
        <v>P</v>
      </c>
      <c r="M387" s="128" t="str">
        <f>IF(COUNTBLANK(R387:T387)=3," ",IF(COUNTIF(R387:T387,"F"),"F",IF(COUNTIF(R387:T387,"P"),"P",IF(COUNTIF(R387:T387,"NA"),"NA",IF(COUNTIF(R387:T387,"NT"),"NT")))))</f>
        <v>P</v>
      </c>
      <c r="N387" s="70" t="s">
        <v>3178</v>
      </c>
      <c r="O387" s="71" t="s">
        <v>3178</v>
      </c>
      <c r="P387" s="71"/>
      <c r="Q387" s="72"/>
      <c r="R387" s="70" t="s">
        <v>3178</v>
      </c>
      <c r="S387" s="71"/>
      <c r="T387" s="71"/>
      <c r="U387" s="72"/>
      <c r="V387" s="73" t="s">
        <v>5292</v>
      </c>
      <c r="W387" s="74" t="s">
        <v>5288</v>
      </c>
      <c r="X387" s="63"/>
      <c r="Y387" s="63"/>
      <c r="Z387" s="63"/>
    </row>
    <row r="388" spans="1:26">
      <c r="A388" s="63"/>
      <c r="B388" s="135"/>
      <c r="C388" s="136"/>
      <c r="D388" s="137"/>
      <c r="E388" s="138"/>
      <c r="F388" s="136"/>
      <c r="G388" s="139"/>
      <c r="H388" s="140"/>
      <c r="I388" s="152"/>
      <c r="J388" s="144"/>
      <c r="K388" s="138"/>
      <c r="L388" s="136"/>
      <c r="M388" s="138"/>
      <c r="N388" s="136"/>
      <c r="O388" s="137"/>
      <c r="P388" s="137"/>
      <c r="Q388" s="138"/>
      <c r="R388" s="136"/>
      <c r="S388" s="137"/>
      <c r="T388" s="137"/>
      <c r="U388" s="138"/>
      <c r="V388" s="144"/>
      <c r="W388" s="140"/>
      <c r="X388" s="63"/>
      <c r="Y388" s="63"/>
      <c r="Z388" s="63"/>
    </row>
  </sheetData>
  <autoFilter ref="B10:W387">
    <filterColumn colId="10">
      <filters>
        <filter val="F"/>
      </filters>
    </filterColumn>
  </autoFilter>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1" priority="29">
      <formula>NOT(ISERROR(SEARCH("NT",L11)))</formula>
    </cfRule>
  </conditionalFormatting>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0" priority="31">
      <formula>NOT(ISERROR(SEARCH("F",L11)))</formula>
    </cfRule>
  </conditionalFormatting>
  <conditionalFormatting sqref="R138:U138 R147:U150 R28:U28 R197:U199 R102:U107 S35:U35">
    <cfRule type="expression" dxfId="1289" priority="32">
      <formula>NOT(ISERROR(SEARCH("NT",R28)))</formula>
    </cfRule>
  </conditionalFormatting>
  <conditionalFormatting sqref="R138:U138 R147:U150 R28:U28 R197:U199 R102:U107 S35:U35">
    <cfRule type="expression" dxfId="1288" priority="34">
      <formula>NOT(ISERROR(SEARCH("F",R28)))</formula>
    </cfRule>
  </conditionalFormatting>
  <conditionalFormatting sqref="N139:O146 N29:O35 N388:O388 N178:O178 N225:N226 N325:N326">
    <cfRule type="expression" dxfId="1287" priority="35">
      <formula>NOT(ISERROR(SEARCH("NT",N29)))</formula>
    </cfRule>
  </conditionalFormatting>
  <conditionalFormatting sqref="N139:O146 N29:O35 N388:O388 N178:O178 N225:N226 N325:N326">
    <cfRule type="expression" dxfId="1286" priority="37">
      <formula>NOT(ISERROR(SEARCH("F",N29)))</formula>
    </cfRule>
  </conditionalFormatting>
  <conditionalFormatting sqref="R179">
    <cfRule type="expression" dxfId="1285" priority="38">
      <formula>NOT(ISERROR(SEARCH("NT",R179)))</formula>
    </cfRule>
  </conditionalFormatting>
  <conditionalFormatting sqref="R179">
    <cfRule type="expression" dxfId="1284" priority="40">
      <formula>NOT(ISERROR(SEARCH("F",R179)))</formula>
    </cfRule>
  </conditionalFormatting>
  <conditionalFormatting sqref="N179">
    <cfRule type="expression" dxfId="1283" priority="41">
      <formula>NOT(ISERROR(SEARCH("NT",N179)))</formula>
    </cfRule>
  </conditionalFormatting>
  <conditionalFormatting sqref="N179">
    <cfRule type="expression" dxfId="1282" priority="43">
      <formula>NOT(ISERROR(SEARCH("F",N179)))</formula>
    </cfRule>
  </conditionalFormatting>
  <conditionalFormatting sqref="N74:O74">
    <cfRule type="expression" dxfId="1281" priority="44">
      <formula>NOT(ISERROR(SEARCH("NT",N74)))</formula>
    </cfRule>
  </conditionalFormatting>
  <conditionalFormatting sqref="N74:O74">
    <cfRule type="expression" dxfId="1280" priority="46">
      <formula>NOT(ISERROR(SEARCH("F",N74)))</formula>
    </cfRule>
  </conditionalFormatting>
  <conditionalFormatting sqref="N283:O283">
    <cfRule type="expression" dxfId="1279" priority="47">
      <formula>NOT(ISERROR(SEARCH("NT",N283)))</formula>
    </cfRule>
  </conditionalFormatting>
  <conditionalFormatting sqref="N283:O283">
    <cfRule type="expression" dxfId="1278" priority="49">
      <formula>NOT(ISERROR(SEARCH("F",N283)))</formula>
    </cfRule>
  </conditionalFormatting>
  <conditionalFormatting sqref="R35">
    <cfRule type="expression" dxfId="1277" priority="26">
      <formula>NOT(ISERROR(SEARCH("NT",R35)))</formula>
    </cfRule>
  </conditionalFormatting>
  <conditionalFormatting sqref="R35">
    <cfRule type="expression" dxfId="1276" priority="28">
      <formula>NOT(ISERROR(SEARCH("F",R35)))</formula>
    </cfRule>
  </conditionalFormatting>
  <conditionalFormatting sqref="O179">
    <cfRule type="expression" dxfId="1275" priority="23">
      <formula>NOT(ISERROR(SEARCH("NT",O179)))</formula>
    </cfRule>
  </conditionalFormatting>
  <conditionalFormatting sqref="O179">
    <cfRule type="expression" dxfId="1274" priority="25">
      <formula>NOT(ISERROR(SEARCH("F",O179)))</formula>
    </cfRule>
  </conditionalFormatting>
  <conditionalFormatting sqref="P74">
    <cfRule type="expression" dxfId="1273" priority="20">
      <formula>NOT(ISERROR(SEARCH("NT",P74)))</formula>
    </cfRule>
  </conditionalFormatting>
  <conditionalFormatting sqref="P74">
    <cfRule type="expression" dxfId="1272" priority="22">
      <formula>NOT(ISERROR(SEARCH("F",P74)))</formula>
    </cfRule>
  </conditionalFormatting>
  <conditionalFormatting sqref="P75">
    <cfRule type="expression" dxfId="1271" priority="17">
      <formula>NOT(ISERROR(SEARCH("NT",P75)))</formula>
    </cfRule>
  </conditionalFormatting>
  <conditionalFormatting sqref="P75">
    <cfRule type="expression" dxfId="1270" priority="19">
      <formula>NOT(ISERROR(SEARCH("F",P75)))</formula>
    </cfRule>
  </conditionalFormatting>
  <conditionalFormatting sqref="O75">
    <cfRule type="expression" dxfId="1269" priority="14">
      <formula>NOT(ISERROR(SEARCH("NT",O75)))</formula>
    </cfRule>
  </conditionalFormatting>
  <conditionalFormatting sqref="O75">
    <cfRule type="expression" dxfId="1268" priority="16">
      <formula>NOT(ISERROR(SEARCH("F",O75)))</formula>
    </cfRule>
  </conditionalFormatting>
  <conditionalFormatting sqref="R178">
    <cfRule type="expression" dxfId="1267" priority="11">
      <formula>NOT(ISERROR(SEARCH("NT",R178)))</formula>
    </cfRule>
  </conditionalFormatting>
  <conditionalFormatting sqref="R178">
    <cfRule type="expression" dxfId="1266" priority="13">
      <formula>NOT(ISERROR(SEARCH("F",R178)))</formula>
    </cfRule>
  </conditionalFormatting>
  <conditionalFormatting sqref="R186">
    <cfRule type="expression" dxfId="1265" priority="8">
      <formula>NOT(ISERROR(SEARCH("NT",R186)))</formula>
    </cfRule>
  </conditionalFormatting>
  <conditionalFormatting sqref="R186">
    <cfRule type="expression" dxfId="1264" priority="10">
      <formula>NOT(ISERROR(SEARCH("F",R186)))</formula>
    </cfRule>
  </conditionalFormatting>
  <conditionalFormatting sqref="R187">
    <cfRule type="expression" dxfId="1263" priority="5">
      <formula>NOT(ISERROR(SEARCH("NT",R187)))</formula>
    </cfRule>
  </conditionalFormatting>
  <conditionalFormatting sqref="R187">
    <cfRule type="expression" dxfId="1262" priority="7">
      <formula>NOT(ISERROR(SEARCH("F",R187)))</formula>
    </cfRule>
  </conditionalFormatting>
  <conditionalFormatting sqref="L375:M376 L387:M387">
    <cfRule type="expression" dxfId="1261" priority="1">
      <formula>NOT(ISERROR(SEARCH("NA",L375)))</formula>
    </cfRule>
  </conditionalFormatting>
  <conditionalFormatting sqref="L375:M376 L387:M387">
    <cfRule type="expression" dxfId="1260" priority="2">
      <formula>NOT(ISERROR(SEARCH("NT",L375)))</formula>
    </cfRule>
  </conditionalFormatting>
  <conditionalFormatting sqref="L375:M376 L387:M387">
    <cfRule type="expression" dxfId="1259" priority="3">
      <formula>NOT(ISERROR(SEARCH("F",L375)))</formula>
    </cfRule>
  </conditionalFormatting>
  <dataValidations disablePrompts="1" count="3">
    <dataValidation type="list" allowBlank="1" showErrorMessage="1" sqref="I11:I387">
      <formula1>"상,중,하"</formula1>
    </dataValidation>
    <dataValidation type="list" allowBlank="1" showErrorMessage="1" sqref="R11 N11:N27 N29:N35 N49:N91 P76:P91 P11:P27 N95:N101 N139:N146 N151:N184 O185 N186:N196 N108:N137 P49:P73 P186:P196 P151:P184 P139:P146 P108:P137 P95:P101 P29:P35 P200:P339 P341:P388 N200:N388">
      <formula1>"P,F,NT,NA,확인필요"</formula1>
    </dataValidation>
    <dataValidation type="list" allowBlank="1" showErrorMessage="1" sqref="Q11 S11:U11 O11:O27 Q12:U27 O29:O35 P74:P75 Q49:U91 N28:U28 Q95:U101 Q200:U388 O108:O137 Q108:U137 O139:O146 Q139:U146 Q29:U35 N185 O186:O196 Q151:U184 O151:O184 O95:O101 O49:O91 P340 N197:U199 P185:U185 N147:U150 N138:U138 N92:U94 N36:U48 N102:U107 O200:O388 Q186:U196">
      <formula1>"P,F,NT,NA"</formula1>
    </dataValidation>
  </dataValidations>
  <pageMargins left="0.7" right="0.7" top="0.75" bottom="0.75" header="0" footer="0"/>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Q11" activePane="bottomRight" state="frozen"/>
      <selection activeCell="W72" sqref="W72"/>
      <selection pane="topRight" activeCell="W72" sqref="W72"/>
      <selection pane="bottomLeft" activeCell="W72" sqref="W72"/>
      <selection pane="bottomRight" activeCell="AD101" sqref="AD10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20.28515625" style="86" customWidth="1"/>
    <col min="45" max="45" width="21.42578125" style="86" bestFit="1"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0" t="s">
        <v>63</v>
      </c>
      <c r="D2" s="551"/>
      <c r="E2" s="551"/>
      <c r="F2" s="551"/>
      <c r="G2" s="551"/>
      <c r="H2" s="551"/>
      <c r="I2" s="551"/>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1"/>
      <c r="D3" s="551"/>
      <c r="E3" s="551"/>
      <c r="F3" s="551"/>
      <c r="G3" s="551"/>
      <c r="H3" s="551"/>
      <c r="I3" s="551"/>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1</v>
      </c>
      <c r="AK3" s="96">
        <f>AL3/(AL3+AM3+AN3)</f>
        <v>1</v>
      </c>
      <c r="AL3" s="97">
        <f>COUNTIF($AH$11:$AH$102, "P")</f>
        <v>91</v>
      </c>
      <c r="AM3" s="97">
        <f>COUNTIF($AH$11:$AH$102, "F")</f>
        <v>0</v>
      </c>
      <c r="AN3" s="97">
        <f>COUNTIF($AH$11:$AH$102, "NT")</f>
        <v>0</v>
      </c>
      <c r="AO3" s="94">
        <f>COUNTIF($AH$11:$AH$102, "NA")</f>
        <v>0</v>
      </c>
      <c r="AP3" s="86"/>
      <c r="AQ3" s="86"/>
      <c r="AR3" s="75"/>
      <c r="AS3" s="75"/>
    </row>
    <row r="4" spans="1:45">
      <c r="B4" s="63"/>
      <c r="C4" s="550" t="s">
        <v>1732</v>
      </c>
      <c r="D4" s="551"/>
      <c r="E4" s="551"/>
      <c r="F4" s="551"/>
      <c r="G4" s="551"/>
      <c r="H4" s="551"/>
      <c r="I4" s="551"/>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0.98901098901098905</v>
      </c>
      <c r="AK4" s="101">
        <f>AL4/(AL4+AM4+AN4)</f>
        <v>1</v>
      </c>
      <c r="AL4" s="97">
        <f>COUNTIF($AI$10:$AI$102, "P")</f>
        <v>90</v>
      </c>
      <c r="AM4" s="97">
        <f>COUNTIF($AI$10:$AI$102, "F")</f>
        <v>0</v>
      </c>
      <c r="AN4" s="97">
        <f>COUNTIF($AI$10:$AI$102, "NT")</f>
        <v>0</v>
      </c>
      <c r="AO4" s="94">
        <f>COUNTIF($AI$10:$AI$102, "NA")</f>
        <v>1</v>
      </c>
      <c r="AP4" s="86"/>
      <c r="AQ4" s="86"/>
      <c r="AR4" s="75"/>
      <c r="AS4" s="75"/>
    </row>
    <row r="5" spans="1:45">
      <c r="B5" s="63"/>
      <c r="C5" s="551"/>
      <c r="D5" s="551"/>
      <c r="E5" s="551"/>
      <c r="F5" s="551"/>
      <c r="G5" s="551"/>
      <c r="H5" s="551"/>
      <c r="I5" s="551"/>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0.99450549450549453</v>
      </c>
      <c r="AK5" s="105">
        <f>AVERAGE(AK3:AK4)</f>
        <v>1</v>
      </c>
      <c r="AL5" s="106">
        <f>SUM(AL3+AL4)</f>
        <v>181</v>
      </c>
      <c r="AM5" s="107">
        <f>SUM(AM3+AM4)</f>
        <v>0</v>
      </c>
      <c r="AN5" s="107">
        <f>SUM(AN3+AN4)</f>
        <v>0</v>
      </c>
      <c r="AO5" s="108">
        <f>SUM(AO3+AO4)</f>
        <v>1</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ht="22.5">
      <c r="B7" s="63"/>
      <c r="C7" s="176"/>
      <c r="D7" s="176"/>
      <c r="E7" s="176"/>
      <c r="F7" s="176"/>
      <c r="G7" s="63"/>
      <c r="H7" s="63"/>
      <c r="I7" s="63"/>
      <c r="J7" s="63"/>
      <c r="K7" s="63"/>
      <c r="L7" s="63"/>
      <c r="M7" s="63"/>
      <c r="N7" s="63"/>
      <c r="O7" s="63"/>
      <c r="P7" s="63"/>
      <c r="Q7" s="63"/>
      <c r="R7" s="63"/>
      <c r="S7" s="63"/>
      <c r="T7" s="63"/>
      <c r="U7" s="63"/>
      <c r="V7" s="63"/>
      <c r="W7" s="63" t="s">
        <v>5293</v>
      </c>
      <c r="X7" s="63"/>
      <c r="Y7" s="63" t="s">
        <v>5294</v>
      </c>
      <c r="Z7" s="63"/>
      <c r="AA7" s="63" t="s">
        <v>5295</v>
      </c>
      <c r="AB7" s="63"/>
      <c r="AC7" s="63"/>
      <c r="AD7" s="63"/>
      <c r="AE7" s="177"/>
      <c r="AF7" s="63"/>
      <c r="AG7" s="63"/>
      <c r="AH7" s="63"/>
      <c r="AI7" s="63"/>
      <c r="AJ7" s="63"/>
      <c r="AK7" s="63"/>
      <c r="AL7" s="63"/>
      <c r="AM7" s="63"/>
      <c r="AN7" s="63"/>
      <c r="AO7" s="63"/>
      <c r="AP7" s="63"/>
      <c r="AQ7" s="63"/>
    </row>
    <row r="8" spans="1:45" ht="22.5">
      <c r="A8" s="63"/>
      <c r="B8" s="564" t="s">
        <v>1733</v>
      </c>
      <c r="C8" s="566" t="s">
        <v>1734</v>
      </c>
      <c r="D8" s="567"/>
      <c r="E8" s="567"/>
      <c r="F8" s="568" t="s">
        <v>77</v>
      </c>
      <c r="G8" s="568" t="s">
        <v>1735</v>
      </c>
      <c r="H8" s="567"/>
      <c r="I8" s="567"/>
      <c r="J8" s="567"/>
      <c r="K8" s="567"/>
      <c r="L8" s="567"/>
      <c r="M8" s="567"/>
      <c r="N8" s="567"/>
      <c r="O8" s="567"/>
      <c r="P8" s="567"/>
      <c r="Q8" s="568" t="s">
        <v>3175</v>
      </c>
      <c r="R8" s="567"/>
      <c r="S8" s="567"/>
      <c r="T8" s="567"/>
      <c r="U8" s="567"/>
      <c r="V8" s="567"/>
      <c r="W8" s="568" t="s">
        <v>1736</v>
      </c>
      <c r="X8" s="567"/>
      <c r="Y8" s="567"/>
      <c r="Z8" s="567"/>
      <c r="AA8" s="567"/>
      <c r="AB8" s="567"/>
      <c r="AC8" s="568" t="s">
        <v>1737</v>
      </c>
      <c r="AD8" s="574"/>
      <c r="AE8" s="564" t="s">
        <v>78</v>
      </c>
      <c r="AF8" s="570" t="s">
        <v>79</v>
      </c>
      <c r="AG8" s="572" t="s">
        <v>80</v>
      </c>
      <c r="AH8" s="180" t="s">
        <v>67</v>
      </c>
      <c r="AI8" s="181" t="s">
        <v>69</v>
      </c>
      <c r="AJ8" s="109" t="s">
        <v>3850</v>
      </c>
      <c r="AK8" s="111" t="s">
        <v>5190</v>
      </c>
      <c r="AL8" s="111" t="s">
        <v>2415</v>
      </c>
      <c r="AM8" s="112" t="s">
        <v>2415</v>
      </c>
      <c r="AN8" s="113" t="s">
        <v>3852</v>
      </c>
      <c r="AO8" s="114" t="s">
        <v>81</v>
      </c>
      <c r="AP8" s="114" t="s">
        <v>81</v>
      </c>
      <c r="AQ8" s="110" t="s">
        <v>81</v>
      </c>
      <c r="AR8" s="366" t="s">
        <v>82</v>
      </c>
      <c r="AS8" s="364" t="s">
        <v>10</v>
      </c>
    </row>
    <row r="9" spans="1:45" ht="33.75">
      <c r="A9" s="63"/>
      <c r="B9" s="565"/>
      <c r="C9" s="182" t="s">
        <v>1738</v>
      </c>
      <c r="D9" s="183" t="s">
        <v>1739</v>
      </c>
      <c r="E9" s="183" t="s">
        <v>1740</v>
      </c>
      <c r="F9" s="569"/>
      <c r="G9" s="183" t="s">
        <v>1741</v>
      </c>
      <c r="H9" s="183" t="s">
        <v>83</v>
      </c>
      <c r="I9" s="183" t="s">
        <v>1742</v>
      </c>
      <c r="J9" s="183" t="s">
        <v>83</v>
      </c>
      <c r="K9" s="183" t="s">
        <v>983</v>
      </c>
      <c r="L9" s="183" t="s">
        <v>83</v>
      </c>
      <c r="M9" s="183" t="s">
        <v>884</v>
      </c>
      <c r="N9" s="183" t="s">
        <v>83</v>
      </c>
      <c r="O9" s="183" t="s">
        <v>4421</v>
      </c>
      <c r="P9" s="183" t="s">
        <v>83</v>
      </c>
      <c r="Q9" s="183" t="s">
        <v>1743</v>
      </c>
      <c r="R9" s="183" t="s">
        <v>83</v>
      </c>
      <c r="S9" s="183" t="s">
        <v>1744</v>
      </c>
      <c r="T9" s="183" t="s">
        <v>83</v>
      </c>
      <c r="U9" s="183" t="s">
        <v>4420</v>
      </c>
      <c r="V9" s="183" t="s">
        <v>83</v>
      </c>
      <c r="W9" s="183" t="s">
        <v>4422</v>
      </c>
      <c r="X9" s="183" t="s">
        <v>83</v>
      </c>
      <c r="Y9" s="183" t="s">
        <v>1923</v>
      </c>
      <c r="Z9" s="183" t="s">
        <v>83</v>
      </c>
      <c r="AA9" s="183" t="s">
        <v>1924</v>
      </c>
      <c r="AB9" s="183" t="s">
        <v>83</v>
      </c>
      <c r="AC9" s="183" t="s">
        <v>1745</v>
      </c>
      <c r="AD9" s="184" t="s">
        <v>83</v>
      </c>
      <c r="AE9" s="565"/>
      <c r="AF9" s="571"/>
      <c r="AG9" s="573"/>
      <c r="AH9" s="185" t="s">
        <v>83</v>
      </c>
      <c r="AI9" s="186" t="s">
        <v>83</v>
      </c>
      <c r="AJ9" s="117">
        <v>9</v>
      </c>
      <c r="AK9" s="118">
        <v>10</v>
      </c>
      <c r="AL9" s="118"/>
      <c r="AM9" s="119"/>
      <c r="AN9" s="120" t="s">
        <v>3853</v>
      </c>
      <c r="AO9" s="121"/>
      <c r="AP9" s="121"/>
      <c r="AQ9" s="116"/>
      <c r="AR9" s="367"/>
      <c r="AS9" s="365"/>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190"/>
      <c r="AJ10" s="188"/>
      <c r="AK10" s="189"/>
      <c r="AL10" s="189"/>
      <c r="AM10" s="190"/>
      <c r="AN10" s="188"/>
      <c r="AO10" s="189"/>
      <c r="AP10" s="189"/>
      <c r="AQ10" s="190"/>
      <c r="AR10" s="191"/>
      <c r="AS10" s="192"/>
    </row>
    <row r="11" spans="1:45" ht="157.5">
      <c r="A11" s="63"/>
      <c r="B11" s="187" t="s">
        <v>2373</v>
      </c>
      <c r="C11" s="196" t="s">
        <v>1746</v>
      </c>
      <c r="D11" s="193" t="s">
        <v>2374</v>
      </c>
      <c r="E11" s="193"/>
      <c r="F11" s="193" t="s">
        <v>5086</v>
      </c>
      <c r="G11" s="194" t="s">
        <v>1747</v>
      </c>
      <c r="H11" s="189" t="s">
        <v>3178</v>
      </c>
      <c r="I11" s="194" t="s">
        <v>1747</v>
      </c>
      <c r="J11" s="189" t="s">
        <v>3178</v>
      </c>
      <c r="K11" s="194" t="s">
        <v>1747</v>
      </c>
      <c r="L11" s="189" t="s">
        <v>3178</v>
      </c>
      <c r="M11" s="194" t="s">
        <v>1747</v>
      </c>
      <c r="N11" s="189" t="s">
        <v>3178</v>
      </c>
      <c r="O11" s="194" t="s">
        <v>1747</v>
      </c>
      <c r="P11" s="189" t="s">
        <v>3178</v>
      </c>
      <c r="Q11" s="194" t="s">
        <v>1747</v>
      </c>
      <c r="R11" s="189" t="s">
        <v>3178</v>
      </c>
      <c r="S11" s="194" t="s">
        <v>1747</v>
      </c>
      <c r="T11" s="189" t="s">
        <v>3178</v>
      </c>
      <c r="U11" s="194" t="s">
        <v>1747</v>
      </c>
      <c r="V11" s="189" t="s">
        <v>3178</v>
      </c>
      <c r="W11" s="194" t="s">
        <v>1747</v>
      </c>
      <c r="X11" s="189" t="s">
        <v>3178</v>
      </c>
      <c r="Y11" s="194" t="s">
        <v>1747</v>
      </c>
      <c r="Z11" s="189" t="s">
        <v>3178</v>
      </c>
      <c r="AA11" s="194" t="s">
        <v>1747</v>
      </c>
      <c r="AB11" s="189" t="s">
        <v>3178</v>
      </c>
      <c r="AC11" s="194" t="s">
        <v>1747</v>
      </c>
      <c r="AD11" s="189" t="s">
        <v>3178</v>
      </c>
      <c r="AE11" s="195" t="s">
        <v>89</v>
      </c>
      <c r="AF11" s="188"/>
      <c r="AG11" s="190"/>
      <c r="AH11" s="292" t="str">
        <f>IF(COUNTBLANK(AJ11:AM11)=3," ",IF(COUNTIF(AJ11:AM11,"F"),"F",IF(COUNTIF(AJ11:AM11,"P"),"P",IF(COUNTIF(AJ11:AM11,"NA"),"NA",IF(COUNTIF(AJ11:AM11,"NT"),"NT")))))</f>
        <v>P</v>
      </c>
      <c r="AI11" s="293" t="str">
        <f>IF(COUNTBLANK(AN11:AP11)=3," ",IF(COUNTIF(AN11:AP11,"F"),"F",IF(COUNTIF(AN11:AP11,"P"),"P",IF(COUNTIF(AN11:AP11,"NA"),"NA",IF(COUNTIF(AN11:AP11,"NT"),"NT")))))</f>
        <v>P</v>
      </c>
      <c r="AJ11" s="188" t="s">
        <v>3178</v>
      </c>
      <c r="AK11" s="189" t="s">
        <v>3178</v>
      </c>
      <c r="AL11" s="189"/>
      <c r="AM11" s="190"/>
      <c r="AN11" s="188" t="s">
        <v>3178</v>
      </c>
      <c r="AO11" s="189"/>
      <c r="AP11" s="189"/>
      <c r="AQ11" s="190"/>
      <c r="AR11" s="191" t="s">
        <v>5296</v>
      </c>
      <c r="AS11" s="192" t="s">
        <v>5289</v>
      </c>
    </row>
    <row r="12" spans="1:45" ht="90">
      <c r="A12" s="63"/>
      <c r="B12" s="187" t="s">
        <v>1748</v>
      </c>
      <c r="C12" s="196" t="s">
        <v>1746</v>
      </c>
      <c r="D12" s="193" t="s">
        <v>1749</v>
      </c>
      <c r="E12" s="193" t="s">
        <v>1750</v>
      </c>
      <c r="F12" s="193" t="s">
        <v>5087</v>
      </c>
      <c r="G12" s="194" t="s">
        <v>1747</v>
      </c>
      <c r="H12" s="189" t="s">
        <v>3178</v>
      </c>
      <c r="I12" s="194" t="s">
        <v>1747</v>
      </c>
      <c r="J12" s="189" t="s">
        <v>3178</v>
      </c>
      <c r="K12" s="194" t="s">
        <v>1747</v>
      </c>
      <c r="L12" s="189" t="s">
        <v>3178</v>
      </c>
      <c r="M12" s="194" t="s">
        <v>1747</v>
      </c>
      <c r="N12" s="189" t="s">
        <v>3178</v>
      </c>
      <c r="O12" s="194" t="s">
        <v>1747</v>
      </c>
      <c r="P12" s="189" t="s">
        <v>3178</v>
      </c>
      <c r="Q12" s="194" t="s">
        <v>1747</v>
      </c>
      <c r="R12" s="189" t="s">
        <v>3178</v>
      </c>
      <c r="S12" s="194" t="s">
        <v>1747</v>
      </c>
      <c r="T12" s="189" t="s">
        <v>3178</v>
      </c>
      <c r="U12" s="194" t="s">
        <v>1747</v>
      </c>
      <c r="V12" s="189" t="s">
        <v>3178</v>
      </c>
      <c r="W12" s="194" t="s">
        <v>1747</v>
      </c>
      <c r="X12" s="189" t="s">
        <v>3178</v>
      </c>
      <c r="Y12" s="194" t="s">
        <v>1747</v>
      </c>
      <c r="Z12" s="189" t="s">
        <v>3178</v>
      </c>
      <c r="AA12" s="194" t="s">
        <v>1747</v>
      </c>
      <c r="AB12" s="189" t="s">
        <v>3178</v>
      </c>
      <c r="AC12" s="194" t="s">
        <v>1747</v>
      </c>
      <c r="AD12" s="189" t="s">
        <v>3178</v>
      </c>
      <c r="AE12" s="195" t="s">
        <v>89</v>
      </c>
      <c r="AF12" s="188"/>
      <c r="AG12" s="190"/>
      <c r="AH12" s="292" t="str">
        <f t="shared" ref="AH12:AH75" si="0">IF(COUNTBLANK(AJ12:AM12)=3," ",IF(COUNTIF(AJ12:AM12,"F"),"F",IF(COUNTIF(AJ12:AM12,"P"),"P",IF(COUNTIF(AJ12:AM12,"NA"),"NA",IF(COUNTIF(AJ12:AM12,"NT"),"NT")))))</f>
        <v>P</v>
      </c>
      <c r="AI12" s="293" t="str">
        <f t="shared" ref="AI12:AI75" si="1">IF(COUNTBLANK(AN12:AP12)=3," ",IF(COUNTIF(AN12:AP12,"F"),"F",IF(COUNTIF(AN12:AP12,"P"),"P",IF(COUNTIF(AN12:AP12,"NA"),"NA",IF(COUNTIF(AN12:AP12,"NT"),"NT")))))</f>
        <v>P</v>
      </c>
      <c r="AJ12" s="188" t="s">
        <v>3178</v>
      </c>
      <c r="AK12" s="189" t="s">
        <v>3178</v>
      </c>
      <c r="AL12" s="189"/>
      <c r="AM12" s="190"/>
      <c r="AN12" s="188" t="s">
        <v>3178</v>
      </c>
      <c r="AO12" s="189"/>
      <c r="AP12" s="189"/>
      <c r="AQ12" s="190"/>
      <c r="AR12" s="191" t="s">
        <v>5296</v>
      </c>
      <c r="AS12" s="192" t="s">
        <v>5289</v>
      </c>
    </row>
    <row r="13" spans="1:45" ht="78.75">
      <c r="A13" s="63"/>
      <c r="B13" s="187" t="s">
        <v>1751</v>
      </c>
      <c r="C13" s="196" t="s">
        <v>1746</v>
      </c>
      <c r="D13" s="193" t="s">
        <v>2375</v>
      </c>
      <c r="E13" s="193"/>
      <c r="F13" s="193" t="s">
        <v>5088</v>
      </c>
      <c r="G13" s="194" t="s">
        <v>1752</v>
      </c>
      <c r="H13" s="189" t="s">
        <v>3854</v>
      </c>
      <c r="I13" s="194" t="s">
        <v>1752</v>
      </c>
      <c r="J13" s="189" t="s">
        <v>3854</v>
      </c>
      <c r="K13" s="194" t="s">
        <v>1752</v>
      </c>
      <c r="L13" s="189" t="s">
        <v>3854</v>
      </c>
      <c r="M13" s="194" t="s">
        <v>1752</v>
      </c>
      <c r="N13" s="189" t="s">
        <v>3854</v>
      </c>
      <c r="O13" s="194" t="s">
        <v>1752</v>
      </c>
      <c r="P13" s="189" t="s">
        <v>3854</v>
      </c>
      <c r="Q13" s="194" t="s">
        <v>1747</v>
      </c>
      <c r="R13" s="189" t="s">
        <v>3178</v>
      </c>
      <c r="S13" s="194" t="s">
        <v>1747</v>
      </c>
      <c r="T13" s="189" t="s">
        <v>3178</v>
      </c>
      <c r="U13" s="194" t="s">
        <v>1747</v>
      </c>
      <c r="V13" s="189" t="s">
        <v>3178</v>
      </c>
      <c r="W13" s="194" t="s">
        <v>1752</v>
      </c>
      <c r="X13" s="189" t="s">
        <v>3854</v>
      </c>
      <c r="Y13" s="194" t="s">
        <v>1752</v>
      </c>
      <c r="Z13" s="189" t="s">
        <v>3854</v>
      </c>
      <c r="AA13" s="194" t="s">
        <v>1752</v>
      </c>
      <c r="AB13" s="189" t="s">
        <v>3854</v>
      </c>
      <c r="AC13" s="194" t="s">
        <v>1747</v>
      </c>
      <c r="AD13" s="189" t="s">
        <v>3178</v>
      </c>
      <c r="AE13" s="195" t="s">
        <v>89</v>
      </c>
      <c r="AF13" s="191"/>
      <c r="AG13" s="190"/>
      <c r="AH13" s="292" t="str">
        <f t="shared" si="0"/>
        <v>P</v>
      </c>
      <c r="AI13" s="293" t="str">
        <f t="shared" si="1"/>
        <v>P</v>
      </c>
      <c r="AJ13" s="188" t="s">
        <v>3178</v>
      </c>
      <c r="AK13" s="189" t="s">
        <v>3178</v>
      </c>
      <c r="AL13" s="189"/>
      <c r="AM13" s="190"/>
      <c r="AN13" s="188" t="s">
        <v>3178</v>
      </c>
      <c r="AO13" s="189"/>
      <c r="AP13" s="189"/>
      <c r="AQ13" s="190"/>
      <c r="AR13" s="191" t="s">
        <v>5296</v>
      </c>
      <c r="AS13" s="192" t="s">
        <v>5289</v>
      </c>
    </row>
    <row r="14" spans="1:45" ht="135">
      <c r="A14" s="63"/>
      <c r="B14" s="187" t="s">
        <v>1753</v>
      </c>
      <c r="C14" s="196" t="s">
        <v>1754</v>
      </c>
      <c r="D14" s="193" t="s">
        <v>1755</v>
      </c>
      <c r="E14" s="193"/>
      <c r="F14" s="198" t="s">
        <v>5089</v>
      </c>
      <c r="G14" s="194" t="s">
        <v>1747</v>
      </c>
      <c r="H14" s="189" t="s">
        <v>3178</v>
      </c>
      <c r="I14" s="194" t="s">
        <v>1747</v>
      </c>
      <c r="J14" s="189" t="s">
        <v>3178</v>
      </c>
      <c r="K14" s="194" t="s">
        <v>1747</v>
      </c>
      <c r="L14" s="189" t="s">
        <v>3178</v>
      </c>
      <c r="M14" s="194" t="s">
        <v>1747</v>
      </c>
      <c r="N14" s="189" t="s">
        <v>3178</v>
      </c>
      <c r="O14" s="194" t="s">
        <v>1747</v>
      </c>
      <c r="P14" s="189" t="s">
        <v>3178</v>
      </c>
      <c r="Q14" s="194" t="s">
        <v>1747</v>
      </c>
      <c r="R14" s="189" t="s">
        <v>3178</v>
      </c>
      <c r="S14" s="194" t="s">
        <v>1747</v>
      </c>
      <c r="T14" s="189" t="s">
        <v>3178</v>
      </c>
      <c r="U14" s="194" t="s">
        <v>1747</v>
      </c>
      <c r="V14" s="189" t="s">
        <v>3178</v>
      </c>
      <c r="W14" s="194" t="s">
        <v>1747</v>
      </c>
      <c r="X14" s="189" t="s">
        <v>3178</v>
      </c>
      <c r="Y14" s="194" t="s">
        <v>1747</v>
      </c>
      <c r="Z14" s="189" t="s">
        <v>3178</v>
      </c>
      <c r="AA14" s="194" t="s">
        <v>1747</v>
      </c>
      <c r="AB14" s="189" t="s">
        <v>3178</v>
      </c>
      <c r="AC14" s="194" t="s">
        <v>1747</v>
      </c>
      <c r="AD14" s="189" t="s">
        <v>3178</v>
      </c>
      <c r="AE14" s="195" t="s">
        <v>89</v>
      </c>
      <c r="AF14" s="191"/>
      <c r="AG14" s="190"/>
      <c r="AH14" s="292" t="str">
        <f t="shared" si="0"/>
        <v>P</v>
      </c>
      <c r="AI14" s="293" t="str">
        <f t="shared" si="1"/>
        <v>P</v>
      </c>
      <c r="AJ14" s="188" t="s">
        <v>3178</v>
      </c>
      <c r="AK14" s="189" t="s">
        <v>3178</v>
      </c>
      <c r="AL14" s="189"/>
      <c r="AM14" s="190"/>
      <c r="AN14" s="188" t="s">
        <v>3178</v>
      </c>
      <c r="AO14" s="189"/>
      <c r="AP14" s="189"/>
      <c r="AQ14" s="190"/>
      <c r="AR14" s="191" t="s">
        <v>5296</v>
      </c>
      <c r="AS14" s="192" t="s">
        <v>5289</v>
      </c>
    </row>
    <row r="15" spans="1:45" ht="56.25">
      <c r="B15" s="187" t="s">
        <v>1756</v>
      </c>
      <c r="C15" s="196" t="s">
        <v>1757</v>
      </c>
      <c r="D15" s="193" t="s">
        <v>1761</v>
      </c>
      <c r="E15" s="193"/>
      <c r="F15" s="198" t="s">
        <v>5090</v>
      </c>
      <c r="G15" s="194" t="s">
        <v>1759</v>
      </c>
      <c r="H15" s="189" t="s">
        <v>3178</v>
      </c>
      <c r="I15" s="194" t="s">
        <v>1759</v>
      </c>
      <c r="J15" s="189" t="s">
        <v>3178</v>
      </c>
      <c r="K15" s="194" t="s">
        <v>1759</v>
      </c>
      <c r="L15" s="189" t="s">
        <v>3178</v>
      </c>
      <c r="M15" s="194" t="s">
        <v>1759</v>
      </c>
      <c r="N15" s="189" t="s">
        <v>3178</v>
      </c>
      <c r="O15" s="194" t="s">
        <v>1759</v>
      </c>
      <c r="P15" s="189" t="s">
        <v>3178</v>
      </c>
      <c r="Q15" s="194" t="s">
        <v>1747</v>
      </c>
      <c r="R15" s="189" t="s">
        <v>3178</v>
      </c>
      <c r="S15" s="194" t="s">
        <v>1759</v>
      </c>
      <c r="T15" s="189" t="s">
        <v>3178</v>
      </c>
      <c r="U15" s="194" t="s">
        <v>1759</v>
      </c>
      <c r="V15" s="189" t="s">
        <v>3178</v>
      </c>
      <c r="W15" s="194" t="s">
        <v>1759</v>
      </c>
      <c r="X15" s="189" t="s">
        <v>3178</v>
      </c>
      <c r="Y15" s="194" t="s">
        <v>1759</v>
      </c>
      <c r="Z15" s="189" t="s">
        <v>3178</v>
      </c>
      <c r="AA15" s="194" t="s">
        <v>1759</v>
      </c>
      <c r="AB15" s="189" t="s">
        <v>3178</v>
      </c>
      <c r="AC15" s="194" t="s">
        <v>1759</v>
      </c>
      <c r="AD15" s="189" t="s">
        <v>3178</v>
      </c>
      <c r="AE15" s="195" t="s">
        <v>89</v>
      </c>
      <c r="AF15" s="191"/>
      <c r="AG15" s="190"/>
      <c r="AH15" s="292" t="str">
        <f t="shared" si="0"/>
        <v>P</v>
      </c>
      <c r="AI15" s="293" t="str">
        <f t="shared" si="1"/>
        <v>P</v>
      </c>
      <c r="AJ15" s="188" t="s">
        <v>3178</v>
      </c>
      <c r="AK15" s="189" t="s">
        <v>3178</v>
      </c>
      <c r="AL15" s="189"/>
      <c r="AM15" s="190"/>
      <c r="AN15" s="188" t="s">
        <v>3178</v>
      </c>
      <c r="AO15" s="189"/>
      <c r="AP15" s="189"/>
      <c r="AQ15" s="190"/>
      <c r="AR15" s="191" t="s">
        <v>5296</v>
      </c>
      <c r="AS15" s="192" t="s">
        <v>5289</v>
      </c>
    </row>
    <row r="16" spans="1:45" ht="56.25">
      <c r="B16" s="187" t="s">
        <v>1760</v>
      </c>
      <c r="C16" s="196" t="s">
        <v>1757</v>
      </c>
      <c r="D16" s="193" t="s">
        <v>1763</v>
      </c>
      <c r="E16" s="193"/>
      <c r="F16" s="198" t="s">
        <v>5091</v>
      </c>
      <c r="G16" s="194" t="s">
        <v>1759</v>
      </c>
      <c r="H16" s="189" t="s">
        <v>3178</v>
      </c>
      <c r="I16" s="194" t="s">
        <v>1759</v>
      </c>
      <c r="J16" s="189" t="s">
        <v>3178</v>
      </c>
      <c r="K16" s="194" t="s">
        <v>1759</v>
      </c>
      <c r="L16" s="189" t="s">
        <v>3178</v>
      </c>
      <c r="M16" s="194" t="s">
        <v>1759</v>
      </c>
      <c r="N16" s="189" t="s">
        <v>3178</v>
      </c>
      <c r="O16" s="194" t="s">
        <v>1759</v>
      </c>
      <c r="P16" s="189" t="s">
        <v>3178</v>
      </c>
      <c r="Q16" s="194" t="s">
        <v>1747</v>
      </c>
      <c r="R16" s="189" t="s">
        <v>3178</v>
      </c>
      <c r="S16" s="194" t="s">
        <v>1759</v>
      </c>
      <c r="T16" s="189" t="s">
        <v>3178</v>
      </c>
      <c r="U16" s="194" t="s">
        <v>1759</v>
      </c>
      <c r="V16" s="189" t="s">
        <v>3178</v>
      </c>
      <c r="W16" s="194" t="s">
        <v>1759</v>
      </c>
      <c r="X16" s="189" t="s">
        <v>3178</v>
      </c>
      <c r="Y16" s="194" t="s">
        <v>1759</v>
      </c>
      <c r="Z16" s="189" t="s">
        <v>3178</v>
      </c>
      <c r="AA16" s="194" t="s">
        <v>1759</v>
      </c>
      <c r="AB16" s="189" t="s">
        <v>3178</v>
      </c>
      <c r="AC16" s="194" t="s">
        <v>1759</v>
      </c>
      <c r="AD16" s="189" t="s">
        <v>3178</v>
      </c>
      <c r="AE16" s="195" t="s">
        <v>89</v>
      </c>
      <c r="AF16" s="191"/>
      <c r="AG16" s="190"/>
      <c r="AH16" s="292" t="str">
        <f t="shared" si="0"/>
        <v>P</v>
      </c>
      <c r="AI16" s="293" t="str">
        <f t="shared" si="1"/>
        <v>P</v>
      </c>
      <c r="AJ16" s="188" t="s">
        <v>3178</v>
      </c>
      <c r="AK16" s="189" t="s">
        <v>3178</v>
      </c>
      <c r="AL16" s="189"/>
      <c r="AM16" s="190"/>
      <c r="AN16" s="188" t="s">
        <v>3178</v>
      </c>
      <c r="AO16" s="189"/>
      <c r="AP16" s="189"/>
      <c r="AQ16" s="190"/>
      <c r="AR16" s="191" t="s">
        <v>5296</v>
      </c>
      <c r="AS16" s="192" t="s">
        <v>5289</v>
      </c>
    </row>
    <row r="17" spans="1:45" ht="56.25">
      <c r="B17" s="187" t="s">
        <v>1762</v>
      </c>
      <c r="C17" s="196" t="s">
        <v>1757</v>
      </c>
      <c r="D17" s="193" t="s">
        <v>1765</v>
      </c>
      <c r="E17" s="193"/>
      <c r="F17" s="198" t="s">
        <v>5092</v>
      </c>
      <c r="G17" s="194" t="s">
        <v>1759</v>
      </c>
      <c r="H17" s="189" t="s">
        <v>3178</v>
      </c>
      <c r="I17" s="194" t="s">
        <v>1759</v>
      </c>
      <c r="J17" s="189" t="s">
        <v>3178</v>
      </c>
      <c r="K17" s="194" t="s">
        <v>1759</v>
      </c>
      <c r="L17" s="189" t="s">
        <v>3178</v>
      </c>
      <c r="M17" s="194" t="s">
        <v>1759</v>
      </c>
      <c r="N17" s="189" t="s">
        <v>3178</v>
      </c>
      <c r="O17" s="194" t="s">
        <v>1759</v>
      </c>
      <c r="P17" s="189" t="s">
        <v>3178</v>
      </c>
      <c r="Q17" s="194" t="s">
        <v>1747</v>
      </c>
      <c r="R17" s="189" t="s">
        <v>3178</v>
      </c>
      <c r="S17" s="194" t="s">
        <v>1759</v>
      </c>
      <c r="T17" s="189" t="s">
        <v>3178</v>
      </c>
      <c r="U17" s="194" t="s">
        <v>1759</v>
      </c>
      <c r="V17" s="189" t="s">
        <v>3178</v>
      </c>
      <c r="W17" s="194" t="s">
        <v>1759</v>
      </c>
      <c r="X17" s="189" t="s">
        <v>3178</v>
      </c>
      <c r="Y17" s="194" t="s">
        <v>1759</v>
      </c>
      <c r="Z17" s="189" t="s">
        <v>3178</v>
      </c>
      <c r="AA17" s="194" t="s">
        <v>1759</v>
      </c>
      <c r="AB17" s="189" t="s">
        <v>3178</v>
      </c>
      <c r="AC17" s="194" t="s">
        <v>1759</v>
      </c>
      <c r="AD17" s="189" t="s">
        <v>3178</v>
      </c>
      <c r="AE17" s="195" t="s">
        <v>89</v>
      </c>
      <c r="AF17" s="191"/>
      <c r="AG17" s="190"/>
      <c r="AH17" s="292" t="str">
        <f t="shared" si="0"/>
        <v>P</v>
      </c>
      <c r="AI17" s="293" t="str">
        <f t="shared" si="1"/>
        <v>P</v>
      </c>
      <c r="AJ17" s="188" t="s">
        <v>3178</v>
      </c>
      <c r="AK17" s="189" t="s">
        <v>3178</v>
      </c>
      <c r="AL17" s="189"/>
      <c r="AM17" s="190"/>
      <c r="AN17" s="188" t="s">
        <v>3178</v>
      </c>
      <c r="AO17" s="189"/>
      <c r="AP17" s="189"/>
      <c r="AQ17" s="190"/>
      <c r="AR17" s="191" t="s">
        <v>5296</v>
      </c>
      <c r="AS17" s="192" t="s">
        <v>5289</v>
      </c>
    </row>
    <row r="18" spans="1:45" ht="56.25">
      <c r="A18" s="63"/>
      <c r="B18" s="187" t="s">
        <v>1764</v>
      </c>
      <c r="C18" s="196" t="s">
        <v>1757</v>
      </c>
      <c r="D18" s="193" t="s">
        <v>1766</v>
      </c>
      <c r="E18" s="193"/>
      <c r="F18" s="198" t="s">
        <v>5093</v>
      </c>
      <c r="G18" s="194" t="s">
        <v>1759</v>
      </c>
      <c r="H18" s="189" t="s">
        <v>3178</v>
      </c>
      <c r="I18" s="194" t="s">
        <v>1759</v>
      </c>
      <c r="J18" s="189" t="s">
        <v>3178</v>
      </c>
      <c r="K18" s="194" t="s">
        <v>1759</v>
      </c>
      <c r="L18" s="189" t="s">
        <v>3178</v>
      </c>
      <c r="M18" s="194" t="s">
        <v>1759</v>
      </c>
      <c r="N18" s="189" t="s">
        <v>3178</v>
      </c>
      <c r="O18" s="194" t="s">
        <v>1759</v>
      </c>
      <c r="P18" s="189" t="s">
        <v>3178</v>
      </c>
      <c r="Q18" s="194" t="s">
        <v>1747</v>
      </c>
      <c r="R18" s="189" t="s">
        <v>3178</v>
      </c>
      <c r="S18" s="194" t="s">
        <v>1759</v>
      </c>
      <c r="T18" s="189" t="s">
        <v>3178</v>
      </c>
      <c r="U18" s="194" t="s">
        <v>1759</v>
      </c>
      <c r="V18" s="189" t="s">
        <v>3178</v>
      </c>
      <c r="W18" s="194" t="s">
        <v>1759</v>
      </c>
      <c r="X18" s="189" t="s">
        <v>3178</v>
      </c>
      <c r="Y18" s="194" t="s">
        <v>1759</v>
      </c>
      <c r="Z18" s="189" t="s">
        <v>3178</v>
      </c>
      <c r="AA18" s="194" t="s">
        <v>1759</v>
      </c>
      <c r="AB18" s="189" t="s">
        <v>3178</v>
      </c>
      <c r="AC18" s="194" t="s">
        <v>1759</v>
      </c>
      <c r="AD18" s="189" t="s">
        <v>3178</v>
      </c>
      <c r="AE18" s="195" t="s">
        <v>89</v>
      </c>
      <c r="AF18" s="191"/>
      <c r="AG18" s="190"/>
      <c r="AH18" s="292" t="str">
        <f t="shared" si="0"/>
        <v>P</v>
      </c>
      <c r="AI18" s="293" t="str">
        <f t="shared" si="1"/>
        <v>P</v>
      </c>
      <c r="AJ18" s="188" t="s">
        <v>3178</v>
      </c>
      <c r="AK18" s="189" t="s">
        <v>3178</v>
      </c>
      <c r="AL18" s="189"/>
      <c r="AM18" s="190"/>
      <c r="AN18" s="188" t="s">
        <v>3178</v>
      </c>
      <c r="AO18" s="189"/>
      <c r="AP18" s="189"/>
      <c r="AQ18" s="190"/>
      <c r="AR18" s="191" t="s">
        <v>5296</v>
      </c>
      <c r="AS18" s="192" t="s">
        <v>5289</v>
      </c>
    </row>
    <row r="19" spans="1:45" ht="21.6" customHeight="1">
      <c r="A19" s="63"/>
      <c r="B19" s="187" t="s">
        <v>2449</v>
      </c>
      <c r="C19" s="196" t="s">
        <v>1757</v>
      </c>
      <c r="D19" s="193"/>
      <c r="E19" s="193" t="s">
        <v>1768</v>
      </c>
      <c r="F19" s="198" t="s">
        <v>5094</v>
      </c>
      <c r="G19" s="194" t="s">
        <v>1752</v>
      </c>
      <c r="H19" s="189" t="s">
        <v>3854</v>
      </c>
      <c r="I19" s="194" t="s">
        <v>1752</v>
      </c>
      <c r="J19" s="189" t="s">
        <v>3854</v>
      </c>
      <c r="K19" s="194" t="s">
        <v>1752</v>
      </c>
      <c r="L19" s="189" t="s">
        <v>3854</v>
      </c>
      <c r="M19" s="194" t="s">
        <v>1752</v>
      </c>
      <c r="N19" s="189" t="s">
        <v>3854</v>
      </c>
      <c r="O19" s="194" t="s">
        <v>1752</v>
      </c>
      <c r="P19" s="189" t="s">
        <v>3854</v>
      </c>
      <c r="Q19" s="194" t="s">
        <v>1747</v>
      </c>
      <c r="R19" s="189" t="s">
        <v>3178</v>
      </c>
      <c r="S19" s="194" t="s">
        <v>1752</v>
      </c>
      <c r="T19" s="189" t="s">
        <v>3854</v>
      </c>
      <c r="U19" s="194" t="s">
        <v>1752</v>
      </c>
      <c r="V19" s="189" t="s">
        <v>3854</v>
      </c>
      <c r="W19" s="194" t="s">
        <v>1752</v>
      </c>
      <c r="X19" s="189" t="s">
        <v>3854</v>
      </c>
      <c r="Y19" s="194" t="s">
        <v>1752</v>
      </c>
      <c r="Z19" s="189" t="s">
        <v>3854</v>
      </c>
      <c r="AA19" s="194" t="s">
        <v>1752</v>
      </c>
      <c r="AB19" s="189" t="s">
        <v>3854</v>
      </c>
      <c r="AC19" s="194" t="s">
        <v>1752</v>
      </c>
      <c r="AD19" s="189" t="s">
        <v>3854</v>
      </c>
      <c r="AE19" s="195" t="s">
        <v>89</v>
      </c>
      <c r="AF19" s="188"/>
      <c r="AG19" s="190"/>
      <c r="AH19" s="292" t="str">
        <f t="shared" si="0"/>
        <v>P</v>
      </c>
      <c r="AI19" s="293" t="str">
        <f t="shared" si="1"/>
        <v>P</v>
      </c>
      <c r="AJ19" s="188" t="s">
        <v>3178</v>
      </c>
      <c r="AK19" s="189" t="s">
        <v>3178</v>
      </c>
      <c r="AL19" s="189"/>
      <c r="AM19" s="190"/>
      <c r="AN19" s="188" t="s">
        <v>3178</v>
      </c>
      <c r="AO19" s="189"/>
      <c r="AP19" s="189"/>
      <c r="AQ19" s="190"/>
      <c r="AR19" s="191" t="s">
        <v>5296</v>
      </c>
      <c r="AS19" s="192" t="s">
        <v>5289</v>
      </c>
    </row>
    <row r="20" spans="1:45" ht="56.25">
      <c r="A20" s="63"/>
      <c r="B20" s="187" t="s">
        <v>1767</v>
      </c>
      <c r="C20" s="347" t="s">
        <v>1757</v>
      </c>
      <c r="D20" s="348" t="s">
        <v>1758</v>
      </c>
      <c r="E20" s="348"/>
      <c r="F20" s="350" t="s">
        <v>5095</v>
      </c>
      <c r="G20" s="194" t="s">
        <v>1759</v>
      </c>
      <c r="H20" s="189" t="s">
        <v>3178</v>
      </c>
      <c r="I20" s="194" t="s">
        <v>1759</v>
      </c>
      <c r="J20" s="189" t="s">
        <v>3178</v>
      </c>
      <c r="K20" s="194" t="s">
        <v>1759</v>
      </c>
      <c r="L20" s="189" t="s">
        <v>3178</v>
      </c>
      <c r="M20" s="194" t="s">
        <v>1759</v>
      </c>
      <c r="N20" s="189" t="s">
        <v>3178</v>
      </c>
      <c r="O20" s="194" t="s">
        <v>1759</v>
      </c>
      <c r="P20" s="189" t="s">
        <v>3178</v>
      </c>
      <c r="Q20" s="194" t="s">
        <v>1759</v>
      </c>
      <c r="R20" s="189" t="s">
        <v>3178</v>
      </c>
      <c r="S20" s="194" t="s">
        <v>1747</v>
      </c>
      <c r="T20" s="189" t="s">
        <v>3178</v>
      </c>
      <c r="U20" s="194" t="s">
        <v>1759</v>
      </c>
      <c r="V20" s="189" t="s">
        <v>3178</v>
      </c>
      <c r="W20" s="194" t="s">
        <v>1759</v>
      </c>
      <c r="X20" s="189" t="s">
        <v>3178</v>
      </c>
      <c r="Y20" s="194" t="s">
        <v>1759</v>
      </c>
      <c r="Z20" s="189" t="s">
        <v>3178</v>
      </c>
      <c r="AA20" s="194" t="s">
        <v>1759</v>
      </c>
      <c r="AB20" s="189" t="s">
        <v>3178</v>
      </c>
      <c r="AC20" s="194" t="s">
        <v>1759</v>
      </c>
      <c r="AD20" s="189" t="s">
        <v>3178</v>
      </c>
      <c r="AE20" s="195" t="s">
        <v>89</v>
      </c>
      <c r="AF20" s="188"/>
      <c r="AG20" s="190"/>
      <c r="AH20" s="292" t="str">
        <f t="shared" si="0"/>
        <v>P</v>
      </c>
      <c r="AI20" s="293" t="str">
        <f t="shared" si="1"/>
        <v>P</v>
      </c>
      <c r="AJ20" s="188" t="s">
        <v>3178</v>
      </c>
      <c r="AK20" s="189" t="s">
        <v>3178</v>
      </c>
      <c r="AL20" s="189"/>
      <c r="AM20" s="190"/>
      <c r="AN20" s="188" t="s">
        <v>3178</v>
      </c>
      <c r="AO20" s="189"/>
      <c r="AP20" s="189"/>
      <c r="AQ20" s="190"/>
      <c r="AR20" s="191" t="s">
        <v>5296</v>
      </c>
      <c r="AS20" s="192" t="s">
        <v>5289</v>
      </c>
    </row>
    <row r="21" spans="1:45" ht="56.25">
      <c r="A21" s="63"/>
      <c r="B21" s="187" t="s">
        <v>5268</v>
      </c>
      <c r="C21" s="347" t="s">
        <v>1757</v>
      </c>
      <c r="D21" s="348" t="s">
        <v>5096</v>
      </c>
      <c r="E21" s="348"/>
      <c r="F21" s="350" t="s">
        <v>5097</v>
      </c>
      <c r="G21" s="194" t="s">
        <v>1759</v>
      </c>
      <c r="H21" s="189" t="s">
        <v>3178</v>
      </c>
      <c r="I21" s="194" t="s">
        <v>1759</v>
      </c>
      <c r="J21" s="189" t="s">
        <v>3178</v>
      </c>
      <c r="K21" s="194" t="s">
        <v>1759</v>
      </c>
      <c r="L21" s="189" t="s">
        <v>3178</v>
      </c>
      <c r="M21" s="194" t="s">
        <v>1759</v>
      </c>
      <c r="N21" s="189" t="s">
        <v>3178</v>
      </c>
      <c r="O21" s="194" t="s">
        <v>1759</v>
      </c>
      <c r="P21" s="189" t="s">
        <v>3178</v>
      </c>
      <c r="Q21" s="194" t="s">
        <v>1759</v>
      </c>
      <c r="R21" s="189" t="s">
        <v>3178</v>
      </c>
      <c r="S21" s="194" t="s">
        <v>1759</v>
      </c>
      <c r="T21" s="189" t="s">
        <v>3178</v>
      </c>
      <c r="U21" s="194" t="s">
        <v>1747</v>
      </c>
      <c r="V21" s="189" t="s">
        <v>3178</v>
      </c>
      <c r="W21" s="194" t="s">
        <v>1759</v>
      </c>
      <c r="X21" s="189" t="s">
        <v>3178</v>
      </c>
      <c r="Y21" s="194" t="s">
        <v>1759</v>
      </c>
      <c r="Z21" s="189" t="s">
        <v>3178</v>
      </c>
      <c r="AA21" s="194" t="s">
        <v>1759</v>
      </c>
      <c r="AB21" s="189" t="s">
        <v>3178</v>
      </c>
      <c r="AC21" s="194" t="s">
        <v>1759</v>
      </c>
      <c r="AD21" s="189" t="s">
        <v>3178</v>
      </c>
      <c r="AE21" s="195" t="s">
        <v>89</v>
      </c>
      <c r="AF21" s="205" t="s">
        <v>5215</v>
      </c>
      <c r="AG21" s="201" t="s">
        <v>5230</v>
      </c>
      <c r="AH21" s="292" t="str">
        <f t="shared" si="0"/>
        <v>P</v>
      </c>
      <c r="AI21" s="293" t="str">
        <f t="shared" si="1"/>
        <v>P</v>
      </c>
      <c r="AJ21" s="188" t="s">
        <v>3178</v>
      </c>
      <c r="AK21" s="189" t="s">
        <v>3178</v>
      </c>
      <c r="AL21" s="189"/>
      <c r="AM21" s="190"/>
      <c r="AN21" s="188" t="s">
        <v>3178</v>
      </c>
      <c r="AO21" s="189"/>
      <c r="AP21" s="189"/>
      <c r="AQ21" s="190"/>
      <c r="AR21" s="191" t="s">
        <v>5296</v>
      </c>
      <c r="AS21" s="192" t="s">
        <v>5289</v>
      </c>
    </row>
    <row r="22" spans="1:45" ht="32.450000000000003" customHeight="1">
      <c r="B22" s="187" t="s">
        <v>1772</v>
      </c>
      <c r="C22" s="196" t="s">
        <v>1770</v>
      </c>
      <c r="D22" s="198" t="s">
        <v>1773</v>
      </c>
      <c r="E22" s="193"/>
      <c r="F22" s="198" t="s">
        <v>5098</v>
      </c>
      <c r="G22" s="194" t="s">
        <v>1759</v>
      </c>
      <c r="H22" s="189" t="s">
        <v>3178</v>
      </c>
      <c r="I22" s="194" t="s">
        <v>1759</v>
      </c>
      <c r="J22" s="189" t="s">
        <v>3178</v>
      </c>
      <c r="K22" s="194" t="s">
        <v>1759</v>
      </c>
      <c r="L22" s="189" t="s">
        <v>3178</v>
      </c>
      <c r="M22" s="194" t="s">
        <v>1759</v>
      </c>
      <c r="N22" s="189" t="s">
        <v>3178</v>
      </c>
      <c r="O22" s="194" t="s">
        <v>1759</v>
      </c>
      <c r="P22" s="189" t="s">
        <v>3178</v>
      </c>
      <c r="Q22" s="194" t="s">
        <v>1759</v>
      </c>
      <c r="R22" s="189" t="s">
        <v>3178</v>
      </c>
      <c r="S22" s="194" t="s">
        <v>1759</v>
      </c>
      <c r="T22" s="189" t="s">
        <v>3178</v>
      </c>
      <c r="U22" s="194" t="s">
        <v>1759</v>
      </c>
      <c r="V22" s="189" t="s">
        <v>3178</v>
      </c>
      <c r="W22" s="194" t="s">
        <v>1759</v>
      </c>
      <c r="X22" s="189" t="s">
        <v>3178</v>
      </c>
      <c r="Y22" s="194" t="s">
        <v>1747</v>
      </c>
      <c r="Z22" s="189" t="s">
        <v>3178</v>
      </c>
      <c r="AA22" s="194" t="s">
        <v>1759</v>
      </c>
      <c r="AB22" s="189" t="s">
        <v>3178</v>
      </c>
      <c r="AC22" s="194" t="s">
        <v>1759</v>
      </c>
      <c r="AD22" s="189" t="s">
        <v>3178</v>
      </c>
      <c r="AE22" s="195" t="s">
        <v>89</v>
      </c>
      <c r="AF22" s="191"/>
      <c r="AG22" s="190"/>
      <c r="AH22" s="292" t="str">
        <f t="shared" si="0"/>
        <v>P</v>
      </c>
      <c r="AI22" s="293" t="str">
        <f t="shared" si="1"/>
        <v>P</v>
      </c>
      <c r="AJ22" s="188" t="s">
        <v>3178</v>
      </c>
      <c r="AK22" s="189" t="s">
        <v>3178</v>
      </c>
      <c r="AL22" s="189"/>
      <c r="AM22" s="190"/>
      <c r="AN22" s="188" t="s">
        <v>3178</v>
      </c>
      <c r="AO22" s="189"/>
      <c r="AP22" s="189"/>
      <c r="AQ22" s="190"/>
      <c r="AR22" s="191" t="s">
        <v>5296</v>
      </c>
      <c r="AS22" s="192" t="s">
        <v>5289</v>
      </c>
    </row>
    <row r="23" spans="1:45" ht="32.450000000000003" customHeight="1">
      <c r="B23" s="187" t="s">
        <v>1774</v>
      </c>
      <c r="C23" s="196" t="s">
        <v>1770</v>
      </c>
      <c r="D23" s="198" t="s">
        <v>1775</v>
      </c>
      <c r="E23" s="193"/>
      <c r="F23" s="198" t="s">
        <v>5099</v>
      </c>
      <c r="G23" s="194" t="s">
        <v>1759</v>
      </c>
      <c r="H23" s="189" t="s">
        <v>3178</v>
      </c>
      <c r="I23" s="194" t="s">
        <v>1759</v>
      </c>
      <c r="J23" s="189" t="s">
        <v>3178</v>
      </c>
      <c r="K23" s="194" t="s">
        <v>1759</v>
      </c>
      <c r="L23" s="189" t="s">
        <v>3178</v>
      </c>
      <c r="M23" s="194" t="s">
        <v>1759</v>
      </c>
      <c r="N23" s="189" t="s">
        <v>3178</v>
      </c>
      <c r="O23" s="194" t="s">
        <v>1759</v>
      </c>
      <c r="P23" s="189" t="s">
        <v>3178</v>
      </c>
      <c r="Q23" s="194" t="s">
        <v>1759</v>
      </c>
      <c r="R23" s="189" t="s">
        <v>3178</v>
      </c>
      <c r="S23" s="194" t="s">
        <v>1759</v>
      </c>
      <c r="T23" s="189" t="s">
        <v>3178</v>
      </c>
      <c r="U23" s="194" t="s">
        <v>1759</v>
      </c>
      <c r="V23" s="189" t="s">
        <v>3178</v>
      </c>
      <c r="W23" s="194" t="s">
        <v>1759</v>
      </c>
      <c r="X23" s="189" t="s">
        <v>3178</v>
      </c>
      <c r="Y23" s="194" t="s">
        <v>1759</v>
      </c>
      <c r="Z23" s="189" t="s">
        <v>3178</v>
      </c>
      <c r="AA23" s="194" t="s">
        <v>1747</v>
      </c>
      <c r="AB23" s="189" t="s">
        <v>3178</v>
      </c>
      <c r="AC23" s="194" t="s">
        <v>1759</v>
      </c>
      <c r="AD23" s="189" t="s">
        <v>3178</v>
      </c>
      <c r="AE23" s="195" t="s">
        <v>89</v>
      </c>
      <c r="AF23" s="191"/>
      <c r="AG23" s="190"/>
      <c r="AH23" s="292" t="str">
        <f t="shared" si="0"/>
        <v>P</v>
      </c>
      <c r="AI23" s="293" t="str">
        <f t="shared" si="1"/>
        <v>P</v>
      </c>
      <c r="AJ23" s="188" t="s">
        <v>3178</v>
      </c>
      <c r="AK23" s="189" t="s">
        <v>3178</v>
      </c>
      <c r="AL23" s="189"/>
      <c r="AM23" s="190"/>
      <c r="AN23" s="188" t="s">
        <v>3178</v>
      </c>
      <c r="AO23" s="189"/>
      <c r="AP23" s="189"/>
      <c r="AQ23" s="190"/>
      <c r="AR23" s="191" t="s">
        <v>5296</v>
      </c>
      <c r="AS23" s="192" t="s">
        <v>5289</v>
      </c>
    </row>
    <row r="24" spans="1:45" ht="32.450000000000003" customHeight="1">
      <c r="B24" s="187" t="s">
        <v>1776</v>
      </c>
      <c r="C24" s="196" t="s">
        <v>1770</v>
      </c>
      <c r="D24" s="198" t="s">
        <v>1777</v>
      </c>
      <c r="E24" s="193"/>
      <c r="F24" s="198" t="s">
        <v>5100</v>
      </c>
      <c r="G24" s="194" t="s">
        <v>1759</v>
      </c>
      <c r="H24" s="189" t="s">
        <v>3178</v>
      </c>
      <c r="I24" s="194" t="s">
        <v>1759</v>
      </c>
      <c r="J24" s="189" t="s">
        <v>3178</v>
      </c>
      <c r="K24" s="194" t="s">
        <v>1759</v>
      </c>
      <c r="L24" s="189" t="s">
        <v>3178</v>
      </c>
      <c r="M24" s="194" t="s">
        <v>1759</v>
      </c>
      <c r="N24" s="189" t="s">
        <v>3178</v>
      </c>
      <c r="O24" s="194" t="s">
        <v>1759</v>
      </c>
      <c r="P24" s="189" t="s">
        <v>3178</v>
      </c>
      <c r="Q24" s="194" t="s">
        <v>1759</v>
      </c>
      <c r="R24" s="189" t="s">
        <v>3178</v>
      </c>
      <c r="S24" s="194" t="s">
        <v>1759</v>
      </c>
      <c r="T24" s="189" t="s">
        <v>3178</v>
      </c>
      <c r="U24" s="194" t="s">
        <v>1759</v>
      </c>
      <c r="V24" s="189" t="s">
        <v>3178</v>
      </c>
      <c r="W24" s="194" t="s">
        <v>1747</v>
      </c>
      <c r="X24" s="189" t="s">
        <v>3178</v>
      </c>
      <c r="Y24" s="194" t="s">
        <v>1759</v>
      </c>
      <c r="Z24" s="189" t="s">
        <v>3178</v>
      </c>
      <c r="AA24" s="194" t="s">
        <v>1759</v>
      </c>
      <c r="AB24" s="189" t="s">
        <v>3178</v>
      </c>
      <c r="AC24" s="194" t="s">
        <v>1759</v>
      </c>
      <c r="AD24" s="189" t="s">
        <v>3178</v>
      </c>
      <c r="AE24" s="195" t="s">
        <v>89</v>
      </c>
      <c r="AF24" s="191"/>
      <c r="AG24" s="190"/>
      <c r="AH24" s="292" t="str">
        <f t="shared" si="0"/>
        <v>P</v>
      </c>
      <c r="AI24" s="293" t="str">
        <f t="shared" si="1"/>
        <v>P</v>
      </c>
      <c r="AJ24" s="188" t="s">
        <v>3178</v>
      </c>
      <c r="AK24" s="189" t="s">
        <v>3178</v>
      </c>
      <c r="AL24" s="189"/>
      <c r="AM24" s="190"/>
      <c r="AN24" s="188" t="s">
        <v>3178</v>
      </c>
      <c r="AO24" s="189"/>
      <c r="AP24" s="189"/>
      <c r="AQ24" s="190"/>
      <c r="AR24" s="191" t="s">
        <v>5296</v>
      </c>
      <c r="AS24" s="192" t="s">
        <v>5289</v>
      </c>
    </row>
    <row r="25" spans="1:45" ht="32.450000000000003" customHeight="1">
      <c r="B25" s="187" t="s">
        <v>1778</v>
      </c>
      <c r="C25" s="196" t="s">
        <v>1770</v>
      </c>
      <c r="D25" s="193" t="s">
        <v>1771</v>
      </c>
      <c r="E25" s="193"/>
      <c r="F25" s="198" t="s">
        <v>5101</v>
      </c>
      <c r="G25" s="194" t="s">
        <v>1759</v>
      </c>
      <c r="H25" s="189" t="s">
        <v>3178</v>
      </c>
      <c r="I25" s="194" t="s">
        <v>1759</v>
      </c>
      <c r="J25" s="189" t="s">
        <v>3178</v>
      </c>
      <c r="K25" s="194" t="s">
        <v>1759</v>
      </c>
      <c r="L25" s="189" t="s">
        <v>3178</v>
      </c>
      <c r="M25" s="194" t="s">
        <v>1759</v>
      </c>
      <c r="N25" s="189" t="s">
        <v>3178</v>
      </c>
      <c r="O25" s="194" t="s">
        <v>1759</v>
      </c>
      <c r="P25" s="189" t="s">
        <v>3178</v>
      </c>
      <c r="Q25" s="194" t="s">
        <v>1759</v>
      </c>
      <c r="R25" s="189" t="s">
        <v>3178</v>
      </c>
      <c r="S25" s="194" t="s">
        <v>1759</v>
      </c>
      <c r="T25" s="189" t="s">
        <v>3178</v>
      </c>
      <c r="U25" s="194" t="s">
        <v>1759</v>
      </c>
      <c r="V25" s="189" t="s">
        <v>3178</v>
      </c>
      <c r="W25" s="194" t="s">
        <v>1747</v>
      </c>
      <c r="X25" s="189" t="s">
        <v>3178</v>
      </c>
      <c r="Y25" s="194" t="s">
        <v>1759</v>
      </c>
      <c r="Z25" s="189" t="s">
        <v>3178</v>
      </c>
      <c r="AA25" s="194" t="s">
        <v>1759</v>
      </c>
      <c r="AB25" s="189" t="s">
        <v>3178</v>
      </c>
      <c r="AC25" s="194" t="s">
        <v>1759</v>
      </c>
      <c r="AD25" s="189" t="s">
        <v>3178</v>
      </c>
      <c r="AE25" s="195" t="s">
        <v>89</v>
      </c>
      <c r="AF25" s="191"/>
      <c r="AG25" s="190"/>
      <c r="AH25" s="292" t="str">
        <f t="shared" si="0"/>
        <v>P</v>
      </c>
      <c r="AI25" s="293" t="str">
        <f t="shared" si="1"/>
        <v>P</v>
      </c>
      <c r="AJ25" s="188" t="s">
        <v>3178</v>
      </c>
      <c r="AK25" s="189" t="s">
        <v>3178</v>
      </c>
      <c r="AL25" s="189"/>
      <c r="AM25" s="190"/>
      <c r="AN25" s="188" t="s">
        <v>3178</v>
      </c>
      <c r="AO25" s="189"/>
      <c r="AP25" s="189"/>
      <c r="AQ25" s="190"/>
      <c r="AR25" s="191" t="s">
        <v>5296</v>
      </c>
      <c r="AS25" s="192" t="s">
        <v>5289</v>
      </c>
    </row>
    <row r="26" spans="1:45" ht="56.25">
      <c r="B26" s="187" t="s">
        <v>1781</v>
      </c>
      <c r="C26" s="347" t="s">
        <v>1779</v>
      </c>
      <c r="D26" s="348" t="s">
        <v>5102</v>
      </c>
      <c r="E26" s="348"/>
      <c r="F26" s="350" t="s">
        <v>5103</v>
      </c>
      <c r="G26" s="194" t="s">
        <v>1865</v>
      </c>
      <c r="H26" s="189" t="s">
        <v>3178</v>
      </c>
      <c r="I26" s="194" t="s">
        <v>1865</v>
      </c>
      <c r="J26" s="189" t="s">
        <v>3178</v>
      </c>
      <c r="K26" s="194" t="s">
        <v>1865</v>
      </c>
      <c r="L26" s="189" t="s">
        <v>3178</v>
      </c>
      <c r="M26" s="194" t="s">
        <v>1747</v>
      </c>
      <c r="N26" s="189" t="s">
        <v>3178</v>
      </c>
      <c r="O26" s="194" t="s">
        <v>1865</v>
      </c>
      <c r="P26" s="189" t="s">
        <v>3178</v>
      </c>
      <c r="Q26" s="194" t="s">
        <v>1865</v>
      </c>
      <c r="R26" s="189" t="s">
        <v>3178</v>
      </c>
      <c r="S26" s="194" t="s">
        <v>1865</v>
      </c>
      <c r="T26" s="189" t="s">
        <v>3178</v>
      </c>
      <c r="U26" s="194" t="s">
        <v>1865</v>
      </c>
      <c r="V26" s="189" t="s">
        <v>3178</v>
      </c>
      <c r="W26" s="194" t="s">
        <v>1865</v>
      </c>
      <c r="X26" s="189" t="s">
        <v>3178</v>
      </c>
      <c r="Y26" s="194" t="s">
        <v>1865</v>
      </c>
      <c r="Z26" s="189" t="s">
        <v>3178</v>
      </c>
      <c r="AA26" s="194" t="s">
        <v>1865</v>
      </c>
      <c r="AB26" s="189" t="s">
        <v>3178</v>
      </c>
      <c r="AC26" s="194" t="s">
        <v>1865</v>
      </c>
      <c r="AD26" s="189" t="s">
        <v>3178</v>
      </c>
      <c r="AE26" s="195" t="s">
        <v>89</v>
      </c>
      <c r="AF26" s="191"/>
      <c r="AG26" s="190"/>
      <c r="AH26" s="292" t="str">
        <f t="shared" si="0"/>
        <v>P</v>
      </c>
      <c r="AI26" s="293" t="str">
        <f t="shared" si="1"/>
        <v>P</v>
      </c>
      <c r="AJ26" s="188" t="s">
        <v>3178</v>
      </c>
      <c r="AK26" s="189" t="s">
        <v>3178</v>
      </c>
      <c r="AL26" s="189"/>
      <c r="AM26" s="190"/>
      <c r="AN26" s="188" t="s">
        <v>3178</v>
      </c>
      <c r="AO26" s="189"/>
      <c r="AP26" s="189"/>
      <c r="AQ26" s="190"/>
      <c r="AR26" s="191" t="s">
        <v>5296</v>
      </c>
      <c r="AS26" s="192" t="s">
        <v>5289</v>
      </c>
    </row>
    <row r="27" spans="1:45" ht="56.25">
      <c r="B27" s="187" t="s">
        <v>1783</v>
      </c>
      <c r="C27" s="347" t="s">
        <v>1779</v>
      </c>
      <c r="D27" s="349" t="s">
        <v>5104</v>
      </c>
      <c r="E27" s="348"/>
      <c r="F27" s="350" t="s">
        <v>5105</v>
      </c>
      <c r="G27" s="194" t="s">
        <v>1865</v>
      </c>
      <c r="H27" s="189" t="s">
        <v>3178</v>
      </c>
      <c r="I27" s="194" t="s">
        <v>1865</v>
      </c>
      <c r="J27" s="189" t="s">
        <v>3178</v>
      </c>
      <c r="K27" s="194" t="s">
        <v>1865</v>
      </c>
      <c r="L27" s="189" t="s">
        <v>3178</v>
      </c>
      <c r="M27" s="194" t="s">
        <v>1747</v>
      </c>
      <c r="N27" s="189" t="s">
        <v>3178</v>
      </c>
      <c r="O27" s="194" t="s">
        <v>1865</v>
      </c>
      <c r="P27" s="189" t="s">
        <v>3178</v>
      </c>
      <c r="Q27" s="194" t="s">
        <v>1865</v>
      </c>
      <c r="R27" s="189" t="s">
        <v>3178</v>
      </c>
      <c r="S27" s="194" t="s">
        <v>1865</v>
      </c>
      <c r="T27" s="189" t="s">
        <v>3178</v>
      </c>
      <c r="U27" s="194" t="s">
        <v>1865</v>
      </c>
      <c r="V27" s="189" t="s">
        <v>3178</v>
      </c>
      <c r="W27" s="194" t="s">
        <v>1865</v>
      </c>
      <c r="X27" s="189" t="s">
        <v>3178</v>
      </c>
      <c r="Y27" s="194" t="s">
        <v>1865</v>
      </c>
      <c r="Z27" s="189" t="s">
        <v>3178</v>
      </c>
      <c r="AA27" s="194" t="s">
        <v>1865</v>
      </c>
      <c r="AB27" s="189" t="s">
        <v>3178</v>
      </c>
      <c r="AC27" s="194" t="s">
        <v>1865</v>
      </c>
      <c r="AD27" s="189" t="s">
        <v>3178</v>
      </c>
      <c r="AE27" s="195" t="s">
        <v>89</v>
      </c>
      <c r="AF27" s="191"/>
      <c r="AG27" s="190"/>
      <c r="AH27" s="292" t="str">
        <f t="shared" si="0"/>
        <v>P</v>
      </c>
      <c r="AI27" s="293" t="str">
        <f t="shared" si="1"/>
        <v>P</v>
      </c>
      <c r="AJ27" s="188" t="s">
        <v>3178</v>
      </c>
      <c r="AK27" s="189" t="s">
        <v>3178</v>
      </c>
      <c r="AL27" s="189"/>
      <c r="AM27" s="190"/>
      <c r="AN27" s="188" t="s">
        <v>3178</v>
      </c>
      <c r="AO27" s="189"/>
      <c r="AP27" s="189"/>
      <c r="AQ27" s="190"/>
      <c r="AR27" s="191" t="s">
        <v>5296</v>
      </c>
      <c r="AS27" s="192" t="s">
        <v>5289</v>
      </c>
    </row>
    <row r="28" spans="1:45" ht="56.25">
      <c r="B28" s="187" t="s">
        <v>1785</v>
      </c>
      <c r="C28" s="196" t="s">
        <v>1779</v>
      </c>
      <c r="D28" s="193" t="s">
        <v>1780</v>
      </c>
      <c r="E28" s="193"/>
      <c r="F28" s="198" t="s">
        <v>5106</v>
      </c>
      <c r="G28" s="194" t="s">
        <v>1759</v>
      </c>
      <c r="H28" s="189" t="s">
        <v>3178</v>
      </c>
      <c r="I28" s="194" t="s">
        <v>1759</v>
      </c>
      <c r="J28" s="189" t="s">
        <v>3178</v>
      </c>
      <c r="K28" s="194" t="s">
        <v>1759</v>
      </c>
      <c r="L28" s="189" t="s">
        <v>3178</v>
      </c>
      <c r="M28" s="194" t="s">
        <v>1747</v>
      </c>
      <c r="N28" s="189" t="s">
        <v>3178</v>
      </c>
      <c r="O28" s="194" t="s">
        <v>1759</v>
      </c>
      <c r="P28" s="189" t="s">
        <v>3178</v>
      </c>
      <c r="Q28" s="194" t="s">
        <v>1759</v>
      </c>
      <c r="R28" s="189" t="s">
        <v>3178</v>
      </c>
      <c r="S28" s="194" t="s">
        <v>1759</v>
      </c>
      <c r="T28" s="189" t="s">
        <v>3178</v>
      </c>
      <c r="U28" s="194" t="s">
        <v>1759</v>
      </c>
      <c r="V28" s="189" t="s">
        <v>3178</v>
      </c>
      <c r="W28" s="194" t="s">
        <v>1759</v>
      </c>
      <c r="X28" s="189" t="s">
        <v>3178</v>
      </c>
      <c r="Y28" s="194" t="s">
        <v>1759</v>
      </c>
      <c r="Z28" s="189" t="s">
        <v>3178</v>
      </c>
      <c r="AA28" s="194" t="s">
        <v>1759</v>
      </c>
      <c r="AB28" s="189" t="s">
        <v>3178</v>
      </c>
      <c r="AC28" s="194" t="s">
        <v>1759</v>
      </c>
      <c r="AD28" s="189" t="s">
        <v>3178</v>
      </c>
      <c r="AE28" s="195" t="s">
        <v>89</v>
      </c>
      <c r="AF28" s="191"/>
      <c r="AG28" s="190"/>
      <c r="AH28" s="292" t="str">
        <f t="shared" si="0"/>
        <v>P</v>
      </c>
      <c r="AI28" s="293" t="str">
        <f t="shared" si="1"/>
        <v>P</v>
      </c>
      <c r="AJ28" s="188" t="s">
        <v>3178</v>
      </c>
      <c r="AK28" s="189" t="s">
        <v>3178</v>
      </c>
      <c r="AL28" s="189"/>
      <c r="AM28" s="190"/>
      <c r="AN28" s="188" t="s">
        <v>3178</v>
      </c>
      <c r="AO28" s="189"/>
      <c r="AP28" s="189"/>
      <c r="AQ28" s="190"/>
      <c r="AR28" s="191" t="s">
        <v>5296</v>
      </c>
      <c r="AS28" s="192" t="s">
        <v>5289</v>
      </c>
    </row>
    <row r="29" spans="1:45" ht="32.450000000000003" customHeight="1">
      <c r="B29" s="187" t="s">
        <v>1788</v>
      </c>
      <c r="C29" s="196" t="s">
        <v>1779</v>
      </c>
      <c r="D29" s="199" t="s">
        <v>1782</v>
      </c>
      <c r="E29" s="193"/>
      <c r="F29" s="198" t="s">
        <v>5107</v>
      </c>
      <c r="G29" s="194" t="s">
        <v>1759</v>
      </c>
      <c r="H29" s="189" t="s">
        <v>3178</v>
      </c>
      <c r="I29" s="194" t="s">
        <v>1759</v>
      </c>
      <c r="J29" s="189" t="s">
        <v>3178</v>
      </c>
      <c r="K29" s="194" t="s">
        <v>1759</v>
      </c>
      <c r="L29" s="189" t="s">
        <v>3178</v>
      </c>
      <c r="M29" s="194" t="s">
        <v>1747</v>
      </c>
      <c r="N29" s="189" t="s">
        <v>3178</v>
      </c>
      <c r="O29" s="194" t="s">
        <v>1759</v>
      </c>
      <c r="P29" s="189" t="s">
        <v>3178</v>
      </c>
      <c r="Q29" s="194" t="s">
        <v>1759</v>
      </c>
      <c r="R29" s="189" t="s">
        <v>3178</v>
      </c>
      <c r="S29" s="194" t="s">
        <v>1759</v>
      </c>
      <c r="T29" s="189" t="s">
        <v>3178</v>
      </c>
      <c r="U29" s="194" t="s">
        <v>1759</v>
      </c>
      <c r="V29" s="189" t="s">
        <v>3178</v>
      </c>
      <c r="W29" s="194" t="s">
        <v>1759</v>
      </c>
      <c r="X29" s="189" t="s">
        <v>3178</v>
      </c>
      <c r="Y29" s="194" t="s">
        <v>1759</v>
      </c>
      <c r="Z29" s="189" t="s">
        <v>3178</v>
      </c>
      <c r="AA29" s="194" t="s">
        <v>1759</v>
      </c>
      <c r="AB29" s="189" t="s">
        <v>3178</v>
      </c>
      <c r="AC29" s="194" t="s">
        <v>1759</v>
      </c>
      <c r="AD29" s="189" t="s">
        <v>3178</v>
      </c>
      <c r="AE29" s="195" t="s">
        <v>89</v>
      </c>
      <c r="AF29" s="191"/>
      <c r="AG29" s="190"/>
      <c r="AH29" s="292" t="str">
        <f t="shared" si="0"/>
        <v>P</v>
      </c>
      <c r="AI29" s="293" t="str">
        <f t="shared" si="1"/>
        <v>P</v>
      </c>
      <c r="AJ29" s="188" t="s">
        <v>3178</v>
      </c>
      <c r="AK29" s="189" t="s">
        <v>3178</v>
      </c>
      <c r="AL29" s="189"/>
      <c r="AM29" s="190"/>
      <c r="AN29" s="188" t="s">
        <v>3178</v>
      </c>
      <c r="AO29" s="189"/>
      <c r="AP29" s="189"/>
      <c r="AQ29" s="190"/>
      <c r="AR29" s="191" t="s">
        <v>5296</v>
      </c>
      <c r="AS29" s="192" t="s">
        <v>5289</v>
      </c>
    </row>
    <row r="30" spans="1:45" ht="32.450000000000003" customHeight="1">
      <c r="B30" s="187" t="s">
        <v>1790</v>
      </c>
      <c r="C30" s="196" t="s">
        <v>1779</v>
      </c>
      <c r="D30" s="199" t="s">
        <v>1784</v>
      </c>
      <c r="E30" s="193"/>
      <c r="F30" s="198" t="s">
        <v>5108</v>
      </c>
      <c r="G30" s="194" t="s">
        <v>1759</v>
      </c>
      <c r="H30" s="189" t="s">
        <v>3178</v>
      </c>
      <c r="I30" s="194" t="s">
        <v>1759</v>
      </c>
      <c r="J30" s="189" t="s">
        <v>3178</v>
      </c>
      <c r="K30" s="194" t="s">
        <v>1759</v>
      </c>
      <c r="L30" s="189" t="s">
        <v>3178</v>
      </c>
      <c r="M30" s="194" t="s">
        <v>1747</v>
      </c>
      <c r="N30" s="189" t="s">
        <v>3178</v>
      </c>
      <c r="O30" s="194" t="s">
        <v>1759</v>
      </c>
      <c r="P30" s="189" t="s">
        <v>3178</v>
      </c>
      <c r="Q30" s="194" t="s">
        <v>1759</v>
      </c>
      <c r="R30" s="189" t="s">
        <v>3178</v>
      </c>
      <c r="S30" s="194" t="s">
        <v>1759</v>
      </c>
      <c r="T30" s="189" t="s">
        <v>3178</v>
      </c>
      <c r="U30" s="194" t="s">
        <v>1759</v>
      </c>
      <c r="V30" s="189" t="s">
        <v>3178</v>
      </c>
      <c r="W30" s="194" t="s">
        <v>1759</v>
      </c>
      <c r="X30" s="189" t="s">
        <v>3178</v>
      </c>
      <c r="Y30" s="194" t="s">
        <v>1759</v>
      </c>
      <c r="Z30" s="189" t="s">
        <v>3178</v>
      </c>
      <c r="AA30" s="194" t="s">
        <v>1759</v>
      </c>
      <c r="AB30" s="189" t="s">
        <v>3178</v>
      </c>
      <c r="AC30" s="194" t="s">
        <v>1759</v>
      </c>
      <c r="AD30" s="189" t="s">
        <v>3178</v>
      </c>
      <c r="AE30" s="195" t="s">
        <v>89</v>
      </c>
      <c r="AF30" s="191"/>
      <c r="AG30" s="190"/>
      <c r="AH30" s="292" t="str">
        <f t="shared" si="0"/>
        <v>P</v>
      </c>
      <c r="AI30" s="293" t="str">
        <f t="shared" si="1"/>
        <v>P</v>
      </c>
      <c r="AJ30" s="188" t="s">
        <v>3178</v>
      </c>
      <c r="AK30" s="189" t="s">
        <v>3178</v>
      </c>
      <c r="AL30" s="189"/>
      <c r="AM30" s="190"/>
      <c r="AN30" s="188" t="s">
        <v>3178</v>
      </c>
      <c r="AO30" s="189"/>
      <c r="AP30" s="189"/>
      <c r="AQ30" s="190"/>
      <c r="AR30" s="191" t="s">
        <v>5296</v>
      </c>
      <c r="AS30" s="192" t="s">
        <v>5289</v>
      </c>
    </row>
    <row r="31" spans="1:45" ht="32.450000000000003" customHeight="1">
      <c r="B31" s="187" t="s">
        <v>2450</v>
      </c>
      <c r="C31" s="196" t="s">
        <v>1779</v>
      </c>
      <c r="D31" s="199" t="s">
        <v>3218</v>
      </c>
      <c r="E31" s="193"/>
      <c r="F31" s="198" t="s">
        <v>5109</v>
      </c>
      <c r="G31" s="194" t="s">
        <v>1759</v>
      </c>
      <c r="H31" s="189" t="s">
        <v>3178</v>
      </c>
      <c r="I31" s="194" t="s">
        <v>1759</v>
      </c>
      <c r="J31" s="189" t="s">
        <v>3178</v>
      </c>
      <c r="K31" s="194" t="s">
        <v>1759</v>
      </c>
      <c r="L31" s="189" t="s">
        <v>3178</v>
      </c>
      <c r="M31" s="194" t="s">
        <v>1759</v>
      </c>
      <c r="N31" s="189" t="s">
        <v>3178</v>
      </c>
      <c r="O31" s="194" t="s">
        <v>1747</v>
      </c>
      <c r="P31" s="189" t="s">
        <v>3178</v>
      </c>
      <c r="Q31" s="194" t="s">
        <v>1759</v>
      </c>
      <c r="R31" s="189" t="s">
        <v>3178</v>
      </c>
      <c r="S31" s="194" t="s">
        <v>1759</v>
      </c>
      <c r="T31" s="189" t="s">
        <v>3178</v>
      </c>
      <c r="U31" s="194" t="s">
        <v>1759</v>
      </c>
      <c r="V31" s="189" t="s">
        <v>3178</v>
      </c>
      <c r="W31" s="194" t="s">
        <v>1759</v>
      </c>
      <c r="X31" s="189" t="s">
        <v>3178</v>
      </c>
      <c r="Y31" s="194" t="s">
        <v>1759</v>
      </c>
      <c r="Z31" s="189" t="s">
        <v>3178</v>
      </c>
      <c r="AA31" s="194" t="s">
        <v>1759</v>
      </c>
      <c r="AB31" s="189" t="s">
        <v>3178</v>
      </c>
      <c r="AC31" s="194" t="s">
        <v>1759</v>
      </c>
      <c r="AD31" s="189" t="s">
        <v>3178</v>
      </c>
      <c r="AE31" s="195" t="s">
        <v>89</v>
      </c>
      <c r="AF31" s="191"/>
      <c r="AG31" s="190"/>
      <c r="AH31" s="292" t="str">
        <f t="shared" si="0"/>
        <v>P</v>
      </c>
      <c r="AI31" s="293" t="str">
        <f t="shared" si="1"/>
        <v>P</v>
      </c>
      <c r="AJ31" s="188" t="s">
        <v>3178</v>
      </c>
      <c r="AK31" s="189" t="s">
        <v>3178</v>
      </c>
      <c r="AL31" s="189"/>
      <c r="AM31" s="190"/>
      <c r="AN31" s="188" t="s">
        <v>3178</v>
      </c>
      <c r="AO31" s="189"/>
      <c r="AP31" s="189"/>
      <c r="AQ31" s="190"/>
      <c r="AR31" s="191" t="s">
        <v>5296</v>
      </c>
      <c r="AS31" s="192" t="s">
        <v>5289</v>
      </c>
    </row>
    <row r="32" spans="1:45" ht="67.5">
      <c r="B32" s="187" t="s">
        <v>3219</v>
      </c>
      <c r="C32" s="196" t="s">
        <v>1786</v>
      </c>
      <c r="D32" s="193" t="s">
        <v>1787</v>
      </c>
      <c r="E32" s="193"/>
      <c r="F32" s="198" t="s">
        <v>5110</v>
      </c>
      <c r="G32" s="194" t="s">
        <v>1747</v>
      </c>
      <c r="H32" s="189" t="s">
        <v>3178</v>
      </c>
      <c r="I32" s="194" t="s">
        <v>1747</v>
      </c>
      <c r="J32" s="189" t="s">
        <v>3178</v>
      </c>
      <c r="K32" s="194" t="s">
        <v>1747</v>
      </c>
      <c r="L32" s="189" t="s">
        <v>3178</v>
      </c>
      <c r="M32" s="194" t="s">
        <v>1747</v>
      </c>
      <c r="N32" s="189" t="s">
        <v>3178</v>
      </c>
      <c r="O32" s="194" t="s">
        <v>1747</v>
      </c>
      <c r="P32" s="189" t="s">
        <v>3178</v>
      </c>
      <c r="Q32" s="194" t="s">
        <v>1747</v>
      </c>
      <c r="R32" s="189" t="s">
        <v>3178</v>
      </c>
      <c r="S32" s="194" t="s">
        <v>1747</v>
      </c>
      <c r="T32" s="189" t="s">
        <v>3178</v>
      </c>
      <c r="U32" s="194" t="s">
        <v>1747</v>
      </c>
      <c r="V32" s="189" t="s">
        <v>3178</v>
      </c>
      <c r="W32" s="194" t="s">
        <v>1747</v>
      </c>
      <c r="X32" s="189" t="s">
        <v>3178</v>
      </c>
      <c r="Y32" s="194" t="s">
        <v>1747</v>
      </c>
      <c r="Z32" s="189" t="s">
        <v>3178</v>
      </c>
      <c r="AA32" s="194" t="s">
        <v>1747</v>
      </c>
      <c r="AB32" s="189" t="s">
        <v>3178</v>
      </c>
      <c r="AC32" s="194" t="s">
        <v>1747</v>
      </c>
      <c r="AD32" s="189" t="s">
        <v>3178</v>
      </c>
      <c r="AE32" s="195" t="s">
        <v>89</v>
      </c>
      <c r="AF32" s="191" t="s">
        <v>5236</v>
      </c>
      <c r="AG32" s="190"/>
      <c r="AH32" s="292" t="str">
        <f t="shared" si="0"/>
        <v>P</v>
      </c>
      <c r="AI32" s="293" t="str">
        <f t="shared" si="1"/>
        <v>P</v>
      </c>
      <c r="AJ32" s="188" t="s">
        <v>3178</v>
      </c>
      <c r="AK32" s="189" t="s">
        <v>3178</v>
      </c>
      <c r="AL32" s="189"/>
      <c r="AM32" s="190"/>
      <c r="AN32" s="188" t="s">
        <v>3178</v>
      </c>
      <c r="AO32" s="189"/>
      <c r="AP32" s="189"/>
      <c r="AQ32" s="190"/>
      <c r="AR32" s="191" t="s">
        <v>5296</v>
      </c>
      <c r="AS32" s="192" t="s">
        <v>5289</v>
      </c>
    </row>
    <row r="33" spans="2:45" ht="56.25">
      <c r="B33" s="187" t="s">
        <v>1792</v>
      </c>
      <c r="C33" s="196" t="s">
        <v>1786</v>
      </c>
      <c r="D33" s="193" t="s">
        <v>1787</v>
      </c>
      <c r="E33" s="193" t="s">
        <v>1789</v>
      </c>
      <c r="F33" s="198" t="s">
        <v>5111</v>
      </c>
      <c r="G33" s="194" t="s">
        <v>1747</v>
      </c>
      <c r="H33" s="189" t="s">
        <v>3178</v>
      </c>
      <c r="I33" s="194" t="s">
        <v>1747</v>
      </c>
      <c r="J33" s="189" t="s">
        <v>3178</v>
      </c>
      <c r="K33" s="194" t="s">
        <v>1747</v>
      </c>
      <c r="L33" s="189" t="s">
        <v>3178</v>
      </c>
      <c r="M33" s="194" t="s">
        <v>1747</v>
      </c>
      <c r="N33" s="189" t="s">
        <v>3178</v>
      </c>
      <c r="O33" s="194" t="s">
        <v>1747</v>
      </c>
      <c r="P33" s="189" t="s">
        <v>3178</v>
      </c>
      <c r="Q33" s="194" t="s">
        <v>1747</v>
      </c>
      <c r="R33" s="189" t="s">
        <v>3178</v>
      </c>
      <c r="S33" s="194" t="s">
        <v>1747</v>
      </c>
      <c r="T33" s="189" t="s">
        <v>3178</v>
      </c>
      <c r="U33" s="194" t="s">
        <v>1747</v>
      </c>
      <c r="V33" s="189" t="s">
        <v>3178</v>
      </c>
      <c r="W33" s="194" t="s">
        <v>1747</v>
      </c>
      <c r="X33" s="189" t="s">
        <v>3178</v>
      </c>
      <c r="Y33" s="194" t="s">
        <v>1747</v>
      </c>
      <c r="Z33" s="189" t="s">
        <v>3178</v>
      </c>
      <c r="AA33" s="194" t="s">
        <v>1747</v>
      </c>
      <c r="AB33" s="189" t="s">
        <v>3178</v>
      </c>
      <c r="AC33" s="194" t="s">
        <v>1747</v>
      </c>
      <c r="AD33" s="189" t="s">
        <v>3178</v>
      </c>
      <c r="AE33" s="195" t="s">
        <v>106</v>
      </c>
      <c r="AF33" s="197"/>
      <c r="AG33" s="190"/>
      <c r="AH33" s="292" t="str">
        <f t="shared" si="0"/>
        <v>P</v>
      </c>
      <c r="AI33" s="293" t="str">
        <f t="shared" si="1"/>
        <v>P</v>
      </c>
      <c r="AJ33" s="188" t="s">
        <v>3178</v>
      </c>
      <c r="AK33" s="189" t="s">
        <v>3178</v>
      </c>
      <c r="AL33" s="189"/>
      <c r="AM33" s="190"/>
      <c r="AN33" s="188" t="s">
        <v>3178</v>
      </c>
      <c r="AO33" s="189"/>
      <c r="AP33" s="189"/>
      <c r="AQ33" s="190"/>
      <c r="AR33" s="191" t="s">
        <v>5296</v>
      </c>
      <c r="AS33" s="192" t="s">
        <v>5289</v>
      </c>
    </row>
    <row r="34" spans="2:45" ht="32.450000000000003" customHeight="1">
      <c r="B34" s="187" t="s">
        <v>2376</v>
      </c>
      <c r="C34" s="196" t="s">
        <v>1786</v>
      </c>
      <c r="D34" s="193" t="s">
        <v>1787</v>
      </c>
      <c r="E34" s="193" t="s">
        <v>1791</v>
      </c>
      <c r="F34" s="198" t="s">
        <v>5112</v>
      </c>
      <c r="G34" s="194" t="s">
        <v>1747</v>
      </c>
      <c r="H34" s="189" t="s">
        <v>3178</v>
      </c>
      <c r="I34" s="194" t="s">
        <v>1747</v>
      </c>
      <c r="J34" s="189" t="s">
        <v>3178</v>
      </c>
      <c r="K34" s="194" t="s">
        <v>1747</v>
      </c>
      <c r="L34" s="189" t="s">
        <v>3178</v>
      </c>
      <c r="M34" s="194" t="s">
        <v>1747</v>
      </c>
      <c r="N34" s="189" t="s">
        <v>3178</v>
      </c>
      <c r="O34" s="194" t="s">
        <v>1747</v>
      </c>
      <c r="P34" s="189" t="s">
        <v>3178</v>
      </c>
      <c r="Q34" s="194" t="s">
        <v>1747</v>
      </c>
      <c r="R34" s="189" t="s">
        <v>3178</v>
      </c>
      <c r="S34" s="194" t="s">
        <v>1747</v>
      </c>
      <c r="T34" s="189" t="s">
        <v>3178</v>
      </c>
      <c r="U34" s="194" t="s">
        <v>1747</v>
      </c>
      <c r="V34" s="189" t="s">
        <v>3178</v>
      </c>
      <c r="W34" s="194" t="s">
        <v>1747</v>
      </c>
      <c r="X34" s="189" t="s">
        <v>3178</v>
      </c>
      <c r="Y34" s="194" t="s">
        <v>1747</v>
      </c>
      <c r="Z34" s="189" t="s">
        <v>3178</v>
      </c>
      <c r="AA34" s="194" t="s">
        <v>1747</v>
      </c>
      <c r="AB34" s="189" t="s">
        <v>3178</v>
      </c>
      <c r="AC34" s="194" t="s">
        <v>1747</v>
      </c>
      <c r="AD34" s="189" t="s">
        <v>3178</v>
      </c>
      <c r="AE34" s="195" t="s">
        <v>106</v>
      </c>
      <c r="AF34" s="191"/>
      <c r="AG34" s="190"/>
      <c r="AH34" s="292" t="str">
        <f t="shared" si="0"/>
        <v>P</v>
      </c>
      <c r="AI34" s="293" t="str">
        <f t="shared" si="1"/>
        <v>P</v>
      </c>
      <c r="AJ34" s="188" t="s">
        <v>3178</v>
      </c>
      <c r="AK34" s="189" t="s">
        <v>3178</v>
      </c>
      <c r="AL34" s="189"/>
      <c r="AM34" s="190"/>
      <c r="AN34" s="188" t="s">
        <v>3178</v>
      </c>
      <c r="AO34" s="189"/>
      <c r="AP34" s="189"/>
      <c r="AQ34" s="190"/>
      <c r="AR34" s="191" t="s">
        <v>5296</v>
      </c>
      <c r="AS34" s="192" t="s">
        <v>5289</v>
      </c>
    </row>
    <row r="35" spans="2:45" ht="67.5">
      <c r="B35" s="187" t="s">
        <v>3220</v>
      </c>
      <c r="C35" s="196" t="s">
        <v>1786</v>
      </c>
      <c r="D35" s="193" t="s">
        <v>1297</v>
      </c>
      <c r="E35" s="193"/>
      <c r="F35" s="198" t="s">
        <v>5113</v>
      </c>
      <c r="G35" s="194" t="s">
        <v>1747</v>
      </c>
      <c r="H35" s="189" t="s">
        <v>3178</v>
      </c>
      <c r="I35" s="194" t="s">
        <v>1747</v>
      </c>
      <c r="J35" s="189" t="s">
        <v>3178</v>
      </c>
      <c r="K35" s="194" t="s">
        <v>1747</v>
      </c>
      <c r="L35" s="189" t="s">
        <v>3178</v>
      </c>
      <c r="M35" s="194" t="s">
        <v>1747</v>
      </c>
      <c r="N35" s="189" t="s">
        <v>3178</v>
      </c>
      <c r="O35" s="194" t="s">
        <v>1747</v>
      </c>
      <c r="P35" s="189" t="s">
        <v>3178</v>
      </c>
      <c r="Q35" s="194" t="s">
        <v>1747</v>
      </c>
      <c r="R35" s="189" t="s">
        <v>3178</v>
      </c>
      <c r="S35" s="194" t="s">
        <v>1747</v>
      </c>
      <c r="T35" s="189" t="s">
        <v>3178</v>
      </c>
      <c r="U35" s="194" t="s">
        <v>1747</v>
      </c>
      <c r="V35" s="189" t="s">
        <v>3178</v>
      </c>
      <c r="W35" s="194" t="s">
        <v>1747</v>
      </c>
      <c r="X35" s="189" t="s">
        <v>3178</v>
      </c>
      <c r="Y35" s="194" t="s">
        <v>1747</v>
      </c>
      <c r="Z35" s="189" t="s">
        <v>3178</v>
      </c>
      <c r="AA35" s="194" t="s">
        <v>1747</v>
      </c>
      <c r="AB35" s="189" t="s">
        <v>3178</v>
      </c>
      <c r="AC35" s="194" t="s">
        <v>1759</v>
      </c>
      <c r="AD35" s="189" t="s">
        <v>3178</v>
      </c>
      <c r="AE35" s="195" t="s">
        <v>89</v>
      </c>
      <c r="AF35" s="200"/>
      <c r="AG35" s="201"/>
      <c r="AH35" s="292" t="str">
        <f t="shared" si="0"/>
        <v>P</v>
      </c>
      <c r="AI35" s="293" t="str">
        <f t="shared" si="1"/>
        <v>P</v>
      </c>
      <c r="AJ35" s="188" t="s">
        <v>3178</v>
      </c>
      <c r="AK35" s="189" t="s">
        <v>3178</v>
      </c>
      <c r="AL35" s="189"/>
      <c r="AM35" s="190"/>
      <c r="AN35" s="188" t="s">
        <v>3178</v>
      </c>
      <c r="AO35" s="189"/>
      <c r="AP35" s="189"/>
      <c r="AQ35" s="190"/>
      <c r="AR35" s="191" t="s">
        <v>5296</v>
      </c>
      <c r="AS35" s="192" t="s">
        <v>5289</v>
      </c>
    </row>
    <row r="36" spans="2:45" ht="21.6" customHeight="1">
      <c r="B36" s="187" t="s">
        <v>2377</v>
      </c>
      <c r="C36" s="196" t="s">
        <v>1786</v>
      </c>
      <c r="D36" s="193" t="s">
        <v>1297</v>
      </c>
      <c r="E36" s="193" t="s">
        <v>1791</v>
      </c>
      <c r="F36" s="198" t="s">
        <v>5114</v>
      </c>
      <c r="G36" s="194" t="s">
        <v>1747</v>
      </c>
      <c r="H36" s="189" t="s">
        <v>3178</v>
      </c>
      <c r="I36" s="194" t="s">
        <v>1747</v>
      </c>
      <c r="J36" s="189" t="s">
        <v>3178</v>
      </c>
      <c r="K36" s="194" t="s">
        <v>1747</v>
      </c>
      <c r="L36" s="189" t="s">
        <v>3178</v>
      </c>
      <c r="M36" s="194" t="s">
        <v>1747</v>
      </c>
      <c r="N36" s="189" t="s">
        <v>3178</v>
      </c>
      <c r="O36" s="194" t="s">
        <v>1747</v>
      </c>
      <c r="P36" s="189" t="s">
        <v>3178</v>
      </c>
      <c r="Q36" s="194" t="s">
        <v>1747</v>
      </c>
      <c r="R36" s="189" t="s">
        <v>3178</v>
      </c>
      <c r="S36" s="194" t="s">
        <v>1747</v>
      </c>
      <c r="T36" s="189" t="s">
        <v>3178</v>
      </c>
      <c r="U36" s="194" t="s">
        <v>1747</v>
      </c>
      <c r="V36" s="189" t="s">
        <v>3178</v>
      </c>
      <c r="W36" s="194" t="s">
        <v>1747</v>
      </c>
      <c r="X36" s="189" t="s">
        <v>3178</v>
      </c>
      <c r="Y36" s="194" t="s">
        <v>1747</v>
      </c>
      <c r="Z36" s="189" t="s">
        <v>3178</v>
      </c>
      <c r="AA36" s="194" t="s">
        <v>1747</v>
      </c>
      <c r="AB36" s="189" t="s">
        <v>3178</v>
      </c>
      <c r="AC36" s="194" t="s">
        <v>1752</v>
      </c>
      <c r="AD36" s="189" t="s">
        <v>3854</v>
      </c>
      <c r="AE36" s="195" t="s">
        <v>106</v>
      </c>
      <c r="AF36" s="191"/>
      <c r="AG36" s="190"/>
      <c r="AH36" s="292" t="str">
        <f t="shared" si="0"/>
        <v>P</v>
      </c>
      <c r="AI36" s="293" t="str">
        <f t="shared" si="1"/>
        <v>P</v>
      </c>
      <c r="AJ36" s="188" t="s">
        <v>3178</v>
      </c>
      <c r="AK36" s="189" t="s">
        <v>3178</v>
      </c>
      <c r="AL36" s="189"/>
      <c r="AM36" s="190"/>
      <c r="AN36" s="188" t="s">
        <v>3178</v>
      </c>
      <c r="AO36" s="189"/>
      <c r="AP36" s="189"/>
      <c r="AQ36" s="190"/>
      <c r="AR36" s="191" t="s">
        <v>5296</v>
      </c>
      <c r="AS36" s="192" t="s">
        <v>5289</v>
      </c>
    </row>
    <row r="37" spans="2:45" ht="56.25">
      <c r="B37" s="187" t="s">
        <v>1795</v>
      </c>
      <c r="C37" s="196" t="s">
        <v>1786</v>
      </c>
      <c r="D37" s="193" t="s">
        <v>1297</v>
      </c>
      <c r="E37" s="193" t="s">
        <v>1789</v>
      </c>
      <c r="F37" s="198" t="s">
        <v>5115</v>
      </c>
      <c r="G37" s="194" t="s">
        <v>1747</v>
      </c>
      <c r="H37" s="189" t="s">
        <v>3178</v>
      </c>
      <c r="I37" s="194" t="s">
        <v>1747</v>
      </c>
      <c r="J37" s="189" t="s">
        <v>3178</v>
      </c>
      <c r="K37" s="194" t="s">
        <v>1747</v>
      </c>
      <c r="L37" s="189" t="s">
        <v>3178</v>
      </c>
      <c r="M37" s="194" t="s">
        <v>1747</v>
      </c>
      <c r="N37" s="189" t="s">
        <v>3178</v>
      </c>
      <c r="O37" s="194" t="s">
        <v>1747</v>
      </c>
      <c r="P37" s="189" t="s">
        <v>3178</v>
      </c>
      <c r="Q37" s="194" t="s">
        <v>1747</v>
      </c>
      <c r="R37" s="189" t="s">
        <v>3178</v>
      </c>
      <c r="S37" s="194" t="s">
        <v>1747</v>
      </c>
      <c r="T37" s="189" t="s">
        <v>3178</v>
      </c>
      <c r="U37" s="194" t="s">
        <v>1747</v>
      </c>
      <c r="V37" s="189" t="s">
        <v>3178</v>
      </c>
      <c r="W37" s="194" t="s">
        <v>1747</v>
      </c>
      <c r="X37" s="189" t="s">
        <v>3178</v>
      </c>
      <c r="Y37" s="194" t="s">
        <v>1747</v>
      </c>
      <c r="Z37" s="189" t="s">
        <v>3178</v>
      </c>
      <c r="AA37" s="194" t="s">
        <v>1747</v>
      </c>
      <c r="AB37" s="189" t="s">
        <v>3178</v>
      </c>
      <c r="AC37" s="194" t="s">
        <v>1752</v>
      </c>
      <c r="AD37" s="189" t="s">
        <v>3854</v>
      </c>
      <c r="AE37" s="195" t="s">
        <v>106</v>
      </c>
      <c r="AF37" s="191"/>
      <c r="AG37" s="190"/>
      <c r="AH37" s="292" t="str">
        <f t="shared" si="0"/>
        <v>P</v>
      </c>
      <c r="AI37" s="293" t="str">
        <f t="shared" si="1"/>
        <v>P</v>
      </c>
      <c r="AJ37" s="188" t="s">
        <v>3178</v>
      </c>
      <c r="AK37" s="189" t="s">
        <v>3178</v>
      </c>
      <c r="AL37" s="189"/>
      <c r="AM37" s="190"/>
      <c r="AN37" s="188" t="s">
        <v>3178</v>
      </c>
      <c r="AO37" s="189"/>
      <c r="AP37" s="189"/>
      <c r="AQ37" s="190"/>
      <c r="AR37" s="191" t="s">
        <v>5296</v>
      </c>
      <c r="AS37" s="192" t="s">
        <v>5289</v>
      </c>
    </row>
    <row r="38" spans="2:45" ht="67.5">
      <c r="B38" s="187" t="s">
        <v>1797</v>
      </c>
      <c r="C38" s="347" t="s">
        <v>1786</v>
      </c>
      <c r="D38" s="348" t="s">
        <v>3200</v>
      </c>
      <c r="E38" s="348"/>
      <c r="F38" s="350" t="s">
        <v>5116</v>
      </c>
      <c r="G38" s="194" t="s">
        <v>1747</v>
      </c>
      <c r="H38" s="189" t="s">
        <v>3178</v>
      </c>
      <c r="I38" s="194" t="s">
        <v>1747</v>
      </c>
      <c r="J38" s="189" t="s">
        <v>3178</v>
      </c>
      <c r="K38" s="194" t="s">
        <v>1747</v>
      </c>
      <c r="L38" s="189" t="s">
        <v>3178</v>
      </c>
      <c r="M38" s="194" t="s">
        <v>1747</v>
      </c>
      <c r="N38" s="189" t="s">
        <v>3178</v>
      </c>
      <c r="O38" s="194" t="s">
        <v>1747</v>
      </c>
      <c r="P38" s="189" t="s">
        <v>3178</v>
      </c>
      <c r="Q38" s="194" t="s">
        <v>1747</v>
      </c>
      <c r="R38" s="189" t="s">
        <v>3178</v>
      </c>
      <c r="S38" s="194" t="s">
        <v>1759</v>
      </c>
      <c r="T38" s="189" t="s">
        <v>3178</v>
      </c>
      <c r="U38" s="194" t="s">
        <v>1759</v>
      </c>
      <c r="V38" s="189" t="s">
        <v>3178</v>
      </c>
      <c r="W38" s="194" t="s">
        <v>1747</v>
      </c>
      <c r="X38" s="189" t="s">
        <v>3178</v>
      </c>
      <c r="Y38" s="194" t="s">
        <v>1747</v>
      </c>
      <c r="Z38" s="189" t="s">
        <v>3178</v>
      </c>
      <c r="AA38" s="194" t="s">
        <v>1747</v>
      </c>
      <c r="AB38" s="189" t="s">
        <v>3178</v>
      </c>
      <c r="AC38" s="194" t="s">
        <v>1759</v>
      </c>
      <c r="AD38" s="189" t="s">
        <v>3178</v>
      </c>
      <c r="AE38" s="195" t="s">
        <v>89</v>
      </c>
      <c r="AF38" s="200"/>
      <c r="AG38" s="201"/>
      <c r="AH38" s="292" t="str">
        <f t="shared" si="0"/>
        <v>P</v>
      </c>
      <c r="AI38" s="293" t="str">
        <f t="shared" si="1"/>
        <v>P</v>
      </c>
      <c r="AJ38" s="188" t="s">
        <v>3178</v>
      </c>
      <c r="AK38" s="189" t="s">
        <v>3178</v>
      </c>
      <c r="AL38" s="189"/>
      <c r="AM38" s="190"/>
      <c r="AN38" s="188" t="s">
        <v>3178</v>
      </c>
      <c r="AO38" s="189"/>
      <c r="AP38" s="189"/>
      <c r="AQ38" s="190"/>
      <c r="AR38" s="191" t="s">
        <v>5296</v>
      </c>
      <c r="AS38" s="192" t="s">
        <v>5289</v>
      </c>
    </row>
    <row r="39" spans="2:45" ht="21.6" customHeight="1">
      <c r="B39" s="187" t="s">
        <v>1799</v>
      </c>
      <c r="C39" s="347" t="s">
        <v>1786</v>
      </c>
      <c r="D39" s="348" t="s">
        <v>3200</v>
      </c>
      <c r="E39" s="348" t="s">
        <v>1791</v>
      </c>
      <c r="F39" s="350" t="s">
        <v>5114</v>
      </c>
      <c r="G39" s="194" t="s">
        <v>1747</v>
      </c>
      <c r="H39" s="189" t="s">
        <v>3178</v>
      </c>
      <c r="I39" s="194" t="s">
        <v>1747</v>
      </c>
      <c r="J39" s="189" t="s">
        <v>3178</v>
      </c>
      <c r="K39" s="194" t="s">
        <v>1747</v>
      </c>
      <c r="L39" s="189" t="s">
        <v>3178</v>
      </c>
      <c r="M39" s="194" t="s">
        <v>1747</v>
      </c>
      <c r="N39" s="189" t="s">
        <v>3178</v>
      </c>
      <c r="O39" s="194" t="s">
        <v>1747</v>
      </c>
      <c r="P39" s="189" t="s">
        <v>3178</v>
      </c>
      <c r="Q39" s="194" t="s">
        <v>1747</v>
      </c>
      <c r="R39" s="189" t="s">
        <v>3178</v>
      </c>
      <c r="S39" s="194" t="s">
        <v>1752</v>
      </c>
      <c r="T39" s="189" t="s">
        <v>3854</v>
      </c>
      <c r="U39" s="194" t="s">
        <v>1752</v>
      </c>
      <c r="V39" s="189" t="s">
        <v>3854</v>
      </c>
      <c r="W39" s="194" t="s">
        <v>1747</v>
      </c>
      <c r="X39" s="189" t="s">
        <v>3178</v>
      </c>
      <c r="Y39" s="194" t="s">
        <v>1747</v>
      </c>
      <c r="Z39" s="189" t="s">
        <v>3178</v>
      </c>
      <c r="AA39" s="194" t="s">
        <v>1747</v>
      </c>
      <c r="AB39" s="189" t="s">
        <v>3178</v>
      </c>
      <c r="AC39" s="194" t="s">
        <v>1752</v>
      </c>
      <c r="AD39" s="189" t="s">
        <v>3854</v>
      </c>
      <c r="AE39" s="195" t="s">
        <v>106</v>
      </c>
      <c r="AF39" s="191"/>
      <c r="AG39" s="190"/>
      <c r="AH39" s="292" t="str">
        <f t="shared" si="0"/>
        <v>P</v>
      </c>
      <c r="AI39" s="293" t="str">
        <f t="shared" si="1"/>
        <v>P</v>
      </c>
      <c r="AJ39" s="188" t="s">
        <v>3178</v>
      </c>
      <c r="AK39" s="189" t="s">
        <v>3178</v>
      </c>
      <c r="AL39" s="189"/>
      <c r="AM39" s="190"/>
      <c r="AN39" s="188" t="s">
        <v>3178</v>
      </c>
      <c r="AO39" s="189"/>
      <c r="AP39" s="189"/>
      <c r="AQ39" s="190"/>
      <c r="AR39" s="191" t="s">
        <v>5296</v>
      </c>
      <c r="AS39" s="192" t="s">
        <v>5289</v>
      </c>
    </row>
    <row r="40" spans="2:45" ht="56.25">
      <c r="B40" s="187" t="s">
        <v>1800</v>
      </c>
      <c r="C40" s="347" t="s">
        <v>1786</v>
      </c>
      <c r="D40" s="348" t="s">
        <v>3200</v>
      </c>
      <c r="E40" s="348" t="s">
        <v>1789</v>
      </c>
      <c r="F40" s="350" t="s">
        <v>5117</v>
      </c>
      <c r="G40" s="194" t="s">
        <v>1747</v>
      </c>
      <c r="H40" s="189" t="s">
        <v>3178</v>
      </c>
      <c r="I40" s="194" t="s">
        <v>1747</v>
      </c>
      <c r="J40" s="189" t="s">
        <v>3178</v>
      </c>
      <c r="K40" s="194" t="s">
        <v>1747</v>
      </c>
      <c r="L40" s="189" t="s">
        <v>3178</v>
      </c>
      <c r="M40" s="194" t="s">
        <v>1747</v>
      </c>
      <c r="N40" s="189" t="s">
        <v>3178</v>
      </c>
      <c r="O40" s="194" t="s">
        <v>1747</v>
      </c>
      <c r="P40" s="189" t="s">
        <v>3178</v>
      </c>
      <c r="Q40" s="194" t="s">
        <v>1747</v>
      </c>
      <c r="R40" s="189" t="s">
        <v>3178</v>
      </c>
      <c r="S40" s="194" t="s">
        <v>1752</v>
      </c>
      <c r="T40" s="189" t="s">
        <v>3854</v>
      </c>
      <c r="U40" s="194" t="s">
        <v>1752</v>
      </c>
      <c r="V40" s="189" t="s">
        <v>3854</v>
      </c>
      <c r="W40" s="194" t="s">
        <v>1747</v>
      </c>
      <c r="X40" s="189" t="s">
        <v>3178</v>
      </c>
      <c r="Y40" s="194" t="s">
        <v>1747</v>
      </c>
      <c r="Z40" s="189" t="s">
        <v>3178</v>
      </c>
      <c r="AA40" s="194" t="s">
        <v>1747</v>
      </c>
      <c r="AB40" s="189" t="s">
        <v>3178</v>
      </c>
      <c r="AC40" s="194" t="s">
        <v>1752</v>
      </c>
      <c r="AD40" s="189" t="s">
        <v>3854</v>
      </c>
      <c r="AE40" s="195" t="s">
        <v>106</v>
      </c>
      <c r="AF40" s="191"/>
      <c r="AG40" s="190"/>
      <c r="AH40" s="292" t="str">
        <f t="shared" si="0"/>
        <v>P</v>
      </c>
      <c r="AI40" s="293" t="str">
        <f t="shared" si="1"/>
        <v>P</v>
      </c>
      <c r="AJ40" s="188" t="s">
        <v>3178</v>
      </c>
      <c r="AK40" s="189" t="s">
        <v>3178</v>
      </c>
      <c r="AL40" s="189"/>
      <c r="AM40" s="190"/>
      <c r="AN40" s="188" t="s">
        <v>3178</v>
      </c>
      <c r="AO40" s="189"/>
      <c r="AP40" s="189"/>
      <c r="AQ40" s="190"/>
      <c r="AR40" s="191" t="s">
        <v>5296</v>
      </c>
      <c r="AS40" s="192" t="s">
        <v>5289</v>
      </c>
    </row>
    <row r="41" spans="2:45" ht="32.450000000000003" customHeight="1">
      <c r="B41" s="187" t="s">
        <v>2378</v>
      </c>
      <c r="C41" s="196" t="s">
        <v>1786</v>
      </c>
      <c r="D41" s="193" t="s">
        <v>1793</v>
      </c>
      <c r="E41" s="193"/>
      <c r="F41" s="198" t="s">
        <v>5118</v>
      </c>
      <c r="G41" s="194" t="s">
        <v>1747</v>
      </c>
      <c r="H41" s="189" t="s">
        <v>3178</v>
      </c>
      <c r="I41" s="194" t="s">
        <v>1747</v>
      </c>
      <c r="J41" s="189" t="s">
        <v>3178</v>
      </c>
      <c r="K41" s="194" t="s">
        <v>1747</v>
      </c>
      <c r="L41" s="189" t="s">
        <v>3178</v>
      </c>
      <c r="M41" s="194" t="s">
        <v>1747</v>
      </c>
      <c r="N41" s="189" t="s">
        <v>3178</v>
      </c>
      <c r="O41" s="194" t="s">
        <v>1747</v>
      </c>
      <c r="P41" s="189" t="s">
        <v>3178</v>
      </c>
      <c r="Q41" s="194" t="s">
        <v>1747</v>
      </c>
      <c r="R41" s="189" t="s">
        <v>3178</v>
      </c>
      <c r="S41" s="194" t="s">
        <v>1747</v>
      </c>
      <c r="T41" s="189" t="s">
        <v>3178</v>
      </c>
      <c r="U41" s="194" t="s">
        <v>1747</v>
      </c>
      <c r="V41" s="189" t="s">
        <v>3178</v>
      </c>
      <c r="W41" s="194" t="s">
        <v>1747</v>
      </c>
      <c r="X41" s="189" t="s">
        <v>3178</v>
      </c>
      <c r="Y41" s="194" t="s">
        <v>1747</v>
      </c>
      <c r="Z41" s="189" t="s">
        <v>3178</v>
      </c>
      <c r="AA41" s="194" t="s">
        <v>1747</v>
      </c>
      <c r="AB41" s="189" t="s">
        <v>3178</v>
      </c>
      <c r="AC41" s="194" t="s">
        <v>1747</v>
      </c>
      <c r="AD41" s="189" t="s">
        <v>3178</v>
      </c>
      <c r="AE41" s="195" t="s">
        <v>89</v>
      </c>
      <c r="AF41" s="200"/>
      <c r="AG41" s="201"/>
      <c r="AH41" s="292" t="str">
        <f t="shared" si="0"/>
        <v>P</v>
      </c>
      <c r="AI41" s="293" t="str">
        <f t="shared" si="1"/>
        <v>P</v>
      </c>
      <c r="AJ41" s="188" t="s">
        <v>3178</v>
      </c>
      <c r="AK41" s="189" t="s">
        <v>3178</v>
      </c>
      <c r="AL41" s="189"/>
      <c r="AM41" s="190"/>
      <c r="AN41" s="188" t="s">
        <v>3178</v>
      </c>
      <c r="AO41" s="189"/>
      <c r="AP41" s="189"/>
      <c r="AQ41" s="190"/>
      <c r="AR41" s="191" t="s">
        <v>5296</v>
      </c>
      <c r="AS41" s="192" t="s">
        <v>5289</v>
      </c>
    </row>
    <row r="42" spans="2:45" ht="67.5">
      <c r="B42" s="187" t="s">
        <v>1803</v>
      </c>
      <c r="C42" s="196" t="s">
        <v>1786</v>
      </c>
      <c r="D42" s="193" t="s">
        <v>1794</v>
      </c>
      <c r="E42" s="193"/>
      <c r="F42" s="350" t="s">
        <v>5119</v>
      </c>
      <c r="G42" s="194" t="s">
        <v>1747</v>
      </c>
      <c r="H42" s="189" t="s">
        <v>3178</v>
      </c>
      <c r="I42" s="194" t="s">
        <v>1747</v>
      </c>
      <c r="J42" s="189" t="s">
        <v>3178</v>
      </c>
      <c r="K42" s="194" t="s">
        <v>1747</v>
      </c>
      <c r="L42" s="189" t="s">
        <v>3178</v>
      </c>
      <c r="M42" s="194" t="s">
        <v>1747</v>
      </c>
      <c r="N42" s="189" t="s">
        <v>3178</v>
      </c>
      <c r="O42" s="194" t="s">
        <v>1759</v>
      </c>
      <c r="P42" s="189" t="s">
        <v>3178</v>
      </c>
      <c r="Q42" s="194" t="s">
        <v>1747</v>
      </c>
      <c r="R42" s="189" t="s">
        <v>3178</v>
      </c>
      <c r="S42" s="194" t="s">
        <v>1759</v>
      </c>
      <c r="T42" s="189" t="s">
        <v>3178</v>
      </c>
      <c r="U42" s="194" t="s">
        <v>1759</v>
      </c>
      <c r="V42" s="189" t="s">
        <v>3178</v>
      </c>
      <c r="W42" s="194" t="s">
        <v>1747</v>
      </c>
      <c r="X42" s="189" t="s">
        <v>3178</v>
      </c>
      <c r="Y42" s="194" t="s">
        <v>1747</v>
      </c>
      <c r="Z42" s="189" t="s">
        <v>3178</v>
      </c>
      <c r="AA42" s="194" t="s">
        <v>1747</v>
      </c>
      <c r="AB42" s="189" t="s">
        <v>3178</v>
      </c>
      <c r="AC42" s="194" t="s">
        <v>1747</v>
      </c>
      <c r="AD42" s="189" t="s">
        <v>3178</v>
      </c>
      <c r="AE42" s="195" t="s">
        <v>89</v>
      </c>
      <c r="AF42" s="200" t="s">
        <v>5234</v>
      </c>
      <c r="AG42" s="201" t="s">
        <v>5232</v>
      </c>
      <c r="AH42" s="292" t="str">
        <f t="shared" si="0"/>
        <v>P</v>
      </c>
      <c r="AI42" s="293" t="str">
        <f t="shared" si="1"/>
        <v>P</v>
      </c>
      <c r="AJ42" s="188" t="s">
        <v>3178</v>
      </c>
      <c r="AK42" s="189" t="s">
        <v>3178</v>
      </c>
      <c r="AL42" s="189"/>
      <c r="AM42" s="190"/>
      <c r="AN42" s="188" t="s">
        <v>3178</v>
      </c>
      <c r="AO42" s="189"/>
      <c r="AP42" s="189"/>
      <c r="AQ42" s="190"/>
      <c r="AR42" s="191" t="s">
        <v>5296</v>
      </c>
      <c r="AS42" s="192" t="s">
        <v>5289</v>
      </c>
    </row>
    <row r="43" spans="2:45" ht="78.75">
      <c r="B43" s="187" t="s">
        <v>1806</v>
      </c>
      <c r="C43" s="196" t="s">
        <v>1786</v>
      </c>
      <c r="D43" s="193" t="s">
        <v>1310</v>
      </c>
      <c r="E43" s="193"/>
      <c r="F43" s="198" t="s">
        <v>5120</v>
      </c>
      <c r="G43" s="194" t="s">
        <v>1747</v>
      </c>
      <c r="H43" s="189" t="s">
        <v>3178</v>
      </c>
      <c r="I43" s="194" t="s">
        <v>1747</v>
      </c>
      <c r="J43" s="189" t="s">
        <v>3178</v>
      </c>
      <c r="K43" s="194" t="s">
        <v>1747</v>
      </c>
      <c r="L43" s="189" t="s">
        <v>3178</v>
      </c>
      <c r="M43" s="194" t="s">
        <v>1747</v>
      </c>
      <c r="N43" s="189" t="s">
        <v>3178</v>
      </c>
      <c r="O43" s="194" t="s">
        <v>1759</v>
      </c>
      <c r="P43" s="189" t="s">
        <v>3178</v>
      </c>
      <c r="Q43" s="194" t="s">
        <v>1759</v>
      </c>
      <c r="R43" s="189" t="s">
        <v>3178</v>
      </c>
      <c r="S43" s="194" t="s">
        <v>1759</v>
      </c>
      <c r="T43" s="189" t="s">
        <v>3178</v>
      </c>
      <c r="U43" s="194" t="s">
        <v>1759</v>
      </c>
      <c r="V43" s="189" t="s">
        <v>3178</v>
      </c>
      <c r="W43" s="194" t="s">
        <v>1747</v>
      </c>
      <c r="X43" s="189" t="s">
        <v>3178</v>
      </c>
      <c r="Y43" s="194" t="s">
        <v>1747</v>
      </c>
      <c r="Z43" s="189" t="s">
        <v>3178</v>
      </c>
      <c r="AA43" s="194" t="s">
        <v>1747</v>
      </c>
      <c r="AB43" s="189" t="s">
        <v>3178</v>
      </c>
      <c r="AC43" s="194" t="s">
        <v>1759</v>
      </c>
      <c r="AD43" s="189" t="s">
        <v>3178</v>
      </c>
      <c r="AE43" s="195" t="s">
        <v>89</v>
      </c>
      <c r="AF43" s="202"/>
      <c r="AG43" s="203"/>
      <c r="AH43" s="292" t="str">
        <f t="shared" si="0"/>
        <v>P</v>
      </c>
      <c r="AI43" s="293" t="str">
        <f t="shared" si="1"/>
        <v>P</v>
      </c>
      <c r="AJ43" s="188" t="s">
        <v>3178</v>
      </c>
      <c r="AK43" s="189" t="s">
        <v>3178</v>
      </c>
      <c r="AL43" s="189"/>
      <c r="AM43" s="190"/>
      <c r="AN43" s="188" t="s">
        <v>3178</v>
      </c>
      <c r="AO43" s="189"/>
      <c r="AP43" s="189"/>
      <c r="AQ43" s="190"/>
      <c r="AR43" s="191" t="s">
        <v>5296</v>
      </c>
      <c r="AS43" s="192" t="s">
        <v>5289</v>
      </c>
    </row>
    <row r="44" spans="2:45" ht="56.25">
      <c r="B44" s="187" t="s">
        <v>2451</v>
      </c>
      <c r="C44" s="196" t="s">
        <v>1786</v>
      </c>
      <c r="D44" s="193" t="s">
        <v>1310</v>
      </c>
      <c r="E44" s="193" t="s">
        <v>1796</v>
      </c>
      <c r="F44" s="198" t="s">
        <v>5121</v>
      </c>
      <c r="G44" s="194" t="s">
        <v>1747</v>
      </c>
      <c r="H44" s="189" t="s">
        <v>3178</v>
      </c>
      <c r="I44" s="194" t="s">
        <v>1747</v>
      </c>
      <c r="J44" s="189" t="s">
        <v>3178</v>
      </c>
      <c r="K44" s="194" t="s">
        <v>1747</v>
      </c>
      <c r="L44" s="189" t="s">
        <v>3178</v>
      </c>
      <c r="M44" s="194" t="s">
        <v>1747</v>
      </c>
      <c r="N44" s="189" t="s">
        <v>3178</v>
      </c>
      <c r="O44" s="194" t="s">
        <v>1752</v>
      </c>
      <c r="P44" s="189" t="s">
        <v>3854</v>
      </c>
      <c r="Q44" s="194" t="s">
        <v>1752</v>
      </c>
      <c r="R44" s="189" t="s">
        <v>3854</v>
      </c>
      <c r="S44" s="194" t="s">
        <v>1752</v>
      </c>
      <c r="T44" s="189" t="s">
        <v>3854</v>
      </c>
      <c r="U44" s="194" t="s">
        <v>1752</v>
      </c>
      <c r="V44" s="189" t="s">
        <v>3854</v>
      </c>
      <c r="W44" s="194" t="s">
        <v>1747</v>
      </c>
      <c r="X44" s="189" t="s">
        <v>3178</v>
      </c>
      <c r="Y44" s="194" t="s">
        <v>1747</v>
      </c>
      <c r="Z44" s="189" t="s">
        <v>3178</v>
      </c>
      <c r="AA44" s="194" t="s">
        <v>1747</v>
      </c>
      <c r="AB44" s="189" t="s">
        <v>3178</v>
      </c>
      <c r="AC44" s="194" t="s">
        <v>1752</v>
      </c>
      <c r="AD44" s="189" t="s">
        <v>3854</v>
      </c>
      <c r="AE44" s="195" t="s">
        <v>106</v>
      </c>
      <c r="AF44" s="191"/>
      <c r="AG44" s="190"/>
      <c r="AH44" s="292" t="str">
        <f t="shared" si="0"/>
        <v>P</v>
      </c>
      <c r="AI44" s="293" t="str">
        <f t="shared" si="1"/>
        <v>P</v>
      </c>
      <c r="AJ44" s="188" t="s">
        <v>3178</v>
      </c>
      <c r="AK44" s="189" t="s">
        <v>3178</v>
      </c>
      <c r="AL44" s="189"/>
      <c r="AM44" s="190"/>
      <c r="AN44" s="188" t="s">
        <v>3178</v>
      </c>
      <c r="AO44" s="189"/>
      <c r="AP44" s="189"/>
      <c r="AQ44" s="190"/>
      <c r="AR44" s="191" t="s">
        <v>5296</v>
      </c>
      <c r="AS44" s="192" t="s">
        <v>5289</v>
      </c>
    </row>
    <row r="45" spans="2:45" ht="78.75">
      <c r="B45" s="187" t="s">
        <v>2379</v>
      </c>
      <c r="C45" s="196" t="s">
        <v>1786</v>
      </c>
      <c r="D45" s="193" t="s">
        <v>1798</v>
      </c>
      <c r="E45" s="193"/>
      <c r="F45" s="198" t="s">
        <v>5122</v>
      </c>
      <c r="G45" s="194" t="s">
        <v>1747</v>
      </c>
      <c r="H45" s="189" t="s">
        <v>3178</v>
      </c>
      <c r="I45" s="194" t="s">
        <v>1747</v>
      </c>
      <c r="J45" s="189" t="s">
        <v>3178</v>
      </c>
      <c r="K45" s="194" t="s">
        <v>1747</v>
      </c>
      <c r="L45" s="189" t="s">
        <v>3178</v>
      </c>
      <c r="M45" s="194" t="s">
        <v>1747</v>
      </c>
      <c r="N45" s="189" t="s">
        <v>3178</v>
      </c>
      <c r="O45" s="194" t="s">
        <v>1759</v>
      </c>
      <c r="P45" s="189" t="s">
        <v>3178</v>
      </c>
      <c r="Q45" s="194" t="s">
        <v>1747</v>
      </c>
      <c r="R45" s="189" t="s">
        <v>3178</v>
      </c>
      <c r="S45" s="194" t="s">
        <v>1759</v>
      </c>
      <c r="T45" s="189" t="s">
        <v>3178</v>
      </c>
      <c r="U45" s="194" t="s">
        <v>1759</v>
      </c>
      <c r="V45" s="189" t="s">
        <v>3178</v>
      </c>
      <c r="W45" s="194" t="s">
        <v>1747</v>
      </c>
      <c r="X45" s="189" t="s">
        <v>3178</v>
      </c>
      <c r="Y45" s="194" t="s">
        <v>1747</v>
      </c>
      <c r="Z45" s="189" t="s">
        <v>3178</v>
      </c>
      <c r="AA45" s="194" t="s">
        <v>1747</v>
      </c>
      <c r="AB45" s="189" t="s">
        <v>3178</v>
      </c>
      <c r="AC45" s="194" t="s">
        <v>1747</v>
      </c>
      <c r="AD45" s="189" t="s">
        <v>3178</v>
      </c>
      <c r="AE45" s="195" t="s">
        <v>89</v>
      </c>
      <c r="AF45" s="191"/>
      <c r="AG45" s="190"/>
      <c r="AH45" s="292" t="str">
        <f t="shared" si="0"/>
        <v>P</v>
      </c>
      <c r="AI45" s="293" t="str">
        <f t="shared" si="1"/>
        <v>P</v>
      </c>
      <c r="AJ45" s="188" t="s">
        <v>3178</v>
      </c>
      <c r="AK45" s="189" t="s">
        <v>3178</v>
      </c>
      <c r="AL45" s="189"/>
      <c r="AM45" s="190"/>
      <c r="AN45" s="188" t="s">
        <v>3178</v>
      </c>
      <c r="AO45" s="189"/>
      <c r="AP45" s="189"/>
      <c r="AQ45" s="190"/>
      <c r="AR45" s="191" t="s">
        <v>5296</v>
      </c>
      <c r="AS45" s="192" t="s">
        <v>5289</v>
      </c>
    </row>
    <row r="46" spans="2:45" ht="56.25">
      <c r="B46" s="187" t="s">
        <v>1809</v>
      </c>
      <c r="C46" s="196" t="s">
        <v>1786</v>
      </c>
      <c r="D46" s="193" t="s">
        <v>1798</v>
      </c>
      <c r="E46" s="193" t="s">
        <v>1796</v>
      </c>
      <c r="F46" s="198" t="s">
        <v>5123</v>
      </c>
      <c r="G46" s="194" t="s">
        <v>1747</v>
      </c>
      <c r="H46" s="189" t="s">
        <v>3178</v>
      </c>
      <c r="I46" s="194" t="s">
        <v>1747</v>
      </c>
      <c r="J46" s="189" t="s">
        <v>3178</v>
      </c>
      <c r="K46" s="194" t="s">
        <v>1747</v>
      </c>
      <c r="L46" s="189" t="s">
        <v>3178</v>
      </c>
      <c r="M46" s="194" t="s">
        <v>1747</v>
      </c>
      <c r="N46" s="189" t="s">
        <v>3178</v>
      </c>
      <c r="O46" s="194" t="s">
        <v>1752</v>
      </c>
      <c r="P46" s="189" t="s">
        <v>3854</v>
      </c>
      <c r="Q46" s="194" t="s">
        <v>1747</v>
      </c>
      <c r="R46" s="189" t="s">
        <v>3178</v>
      </c>
      <c r="S46" s="194" t="s">
        <v>1752</v>
      </c>
      <c r="T46" s="189" t="s">
        <v>3854</v>
      </c>
      <c r="U46" s="194" t="s">
        <v>1752</v>
      </c>
      <c r="V46" s="189" t="s">
        <v>3854</v>
      </c>
      <c r="W46" s="194" t="s">
        <v>1747</v>
      </c>
      <c r="X46" s="189" t="s">
        <v>3178</v>
      </c>
      <c r="Y46" s="194" t="s">
        <v>1747</v>
      </c>
      <c r="Z46" s="189" t="s">
        <v>3178</v>
      </c>
      <c r="AA46" s="194" t="s">
        <v>1747</v>
      </c>
      <c r="AB46" s="189" t="s">
        <v>3178</v>
      </c>
      <c r="AC46" s="194" t="s">
        <v>1747</v>
      </c>
      <c r="AD46" s="189" t="s">
        <v>3178</v>
      </c>
      <c r="AE46" s="195" t="s">
        <v>106</v>
      </c>
      <c r="AF46" s="191"/>
      <c r="AG46" s="190"/>
      <c r="AH46" s="292" t="str">
        <f t="shared" si="0"/>
        <v>P</v>
      </c>
      <c r="AI46" s="293" t="str">
        <f t="shared" si="1"/>
        <v>P</v>
      </c>
      <c r="AJ46" s="188" t="s">
        <v>3178</v>
      </c>
      <c r="AK46" s="189" t="s">
        <v>3178</v>
      </c>
      <c r="AL46" s="189"/>
      <c r="AM46" s="190"/>
      <c r="AN46" s="188" t="s">
        <v>3178</v>
      </c>
      <c r="AO46" s="189"/>
      <c r="AP46" s="189"/>
      <c r="AQ46" s="190"/>
      <c r="AR46" s="191" t="s">
        <v>5296</v>
      </c>
      <c r="AS46" s="192" t="s">
        <v>5289</v>
      </c>
    </row>
    <row r="47" spans="2:45" ht="67.5">
      <c r="B47" s="187" t="s">
        <v>2452</v>
      </c>
      <c r="C47" s="196" t="s">
        <v>1786</v>
      </c>
      <c r="D47" s="193" t="s">
        <v>1801</v>
      </c>
      <c r="E47" s="193"/>
      <c r="F47" s="198" t="s">
        <v>5124</v>
      </c>
      <c r="G47" s="194" t="s">
        <v>1747</v>
      </c>
      <c r="H47" s="189" t="s">
        <v>3178</v>
      </c>
      <c r="I47" s="194" t="s">
        <v>1747</v>
      </c>
      <c r="J47" s="189" t="s">
        <v>3178</v>
      </c>
      <c r="K47" s="194" t="s">
        <v>1747</v>
      </c>
      <c r="L47" s="189" t="s">
        <v>3178</v>
      </c>
      <c r="M47" s="194" t="s">
        <v>1747</v>
      </c>
      <c r="N47" s="189" t="s">
        <v>3178</v>
      </c>
      <c r="O47" s="194" t="s">
        <v>1747</v>
      </c>
      <c r="P47" s="189" t="s">
        <v>3178</v>
      </c>
      <c r="Q47" s="194" t="s">
        <v>1747</v>
      </c>
      <c r="R47" s="189" t="s">
        <v>3178</v>
      </c>
      <c r="S47" s="194" t="s">
        <v>1747</v>
      </c>
      <c r="T47" s="189" t="s">
        <v>3178</v>
      </c>
      <c r="U47" s="194" t="s">
        <v>1747</v>
      </c>
      <c r="V47" s="189" t="s">
        <v>3178</v>
      </c>
      <c r="W47" s="194" t="s">
        <v>1747</v>
      </c>
      <c r="X47" s="189" t="s">
        <v>3178</v>
      </c>
      <c r="Y47" s="194" t="s">
        <v>1747</v>
      </c>
      <c r="Z47" s="189" t="s">
        <v>3178</v>
      </c>
      <c r="AA47" s="194" t="s">
        <v>1747</v>
      </c>
      <c r="AB47" s="189" t="s">
        <v>3178</v>
      </c>
      <c r="AC47" s="194" t="s">
        <v>1759</v>
      </c>
      <c r="AD47" s="189" t="s">
        <v>3178</v>
      </c>
      <c r="AE47" s="195" t="s">
        <v>89</v>
      </c>
      <c r="AF47" s="191"/>
      <c r="AG47" s="190"/>
      <c r="AH47" s="292" t="str">
        <f t="shared" si="0"/>
        <v>P</v>
      </c>
      <c r="AI47" s="293" t="str">
        <f t="shared" si="1"/>
        <v>P</v>
      </c>
      <c r="AJ47" s="188" t="s">
        <v>3178</v>
      </c>
      <c r="AK47" s="189" t="s">
        <v>3178</v>
      </c>
      <c r="AL47" s="189"/>
      <c r="AM47" s="190"/>
      <c r="AN47" s="188" t="s">
        <v>3178</v>
      </c>
      <c r="AO47" s="189"/>
      <c r="AP47" s="189"/>
      <c r="AQ47" s="190"/>
      <c r="AR47" s="191" t="s">
        <v>5296</v>
      </c>
      <c r="AS47" s="192" t="s">
        <v>5289</v>
      </c>
    </row>
    <row r="48" spans="2:45" ht="56.25">
      <c r="B48" s="187" t="s">
        <v>1811</v>
      </c>
      <c r="C48" s="196" t="s">
        <v>1786</v>
      </c>
      <c r="D48" s="198" t="s">
        <v>1802</v>
      </c>
      <c r="E48" s="204"/>
      <c r="F48" s="198" t="s">
        <v>5125</v>
      </c>
      <c r="G48" s="194" t="s">
        <v>1747</v>
      </c>
      <c r="H48" s="189" t="s">
        <v>3178</v>
      </c>
      <c r="I48" s="194" t="s">
        <v>1747</v>
      </c>
      <c r="J48" s="189" t="s">
        <v>3178</v>
      </c>
      <c r="K48" s="194" t="s">
        <v>1747</v>
      </c>
      <c r="L48" s="189" t="s">
        <v>3178</v>
      </c>
      <c r="M48" s="194" t="s">
        <v>1747</v>
      </c>
      <c r="N48" s="189" t="s">
        <v>3178</v>
      </c>
      <c r="O48" s="194" t="s">
        <v>1759</v>
      </c>
      <c r="P48" s="189" t="s">
        <v>3178</v>
      </c>
      <c r="Q48" s="194" t="s">
        <v>1747</v>
      </c>
      <c r="R48" s="189" t="s">
        <v>3178</v>
      </c>
      <c r="S48" s="194" t="s">
        <v>1759</v>
      </c>
      <c r="T48" s="189" t="s">
        <v>3178</v>
      </c>
      <c r="U48" s="194" t="s">
        <v>1759</v>
      </c>
      <c r="V48" s="189" t="s">
        <v>3178</v>
      </c>
      <c r="W48" s="194" t="s">
        <v>1747</v>
      </c>
      <c r="X48" s="189" t="s">
        <v>3178</v>
      </c>
      <c r="Y48" s="194" t="s">
        <v>1747</v>
      </c>
      <c r="Z48" s="189" t="s">
        <v>3178</v>
      </c>
      <c r="AA48" s="194" t="s">
        <v>1747</v>
      </c>
      <c r="AB48" s="189" t="s">
        <v>3178</v>
      </c>
      <c r="AC48" s="194" t="s">
        <v>1747</v>
      </c>
      <c r="AD48" s="189" t="s">
        <v>3178</v>
      </c>
      <c r="AE48" s="195" t="s">
        <v>89</v>
      </c>
      <c r="AF48" s="191">
        <v>1</v>
      </c>
      <c r="AG48" s="190"/>
      <c r="AH48" s="292" t="str">
        <f t="shared" si="0"/>
        <v>P</v>
      </c>
      <c r="AI48" s="293" t="str">
        <f t="shared" si="1"/>
        <v>P</v>
      </c>
      <c r="AJ48" s="188" t="s">
        <v>3178</v>
      </c>
      <c r="AK48" s="189" t="s">
        <v>3178</v>
      </c>
      <c r="AL48" s="189"/>
      <c r="AM48" s="190"/>
      <c r="AN48" s="188" t="s">
        <v>3178</v>
      </c>
      <c r="AO48" s="189"/>
      <c r="AP48" s="189"/>
      <c r="AQ48" s="190"/>
      <c r="AR48" s="191" t="s">
        <v>5296</v>
      </c>
      <c r="AS48" s="192" t="s">
        <v>5289</v>
      </c>
    </row>
    <row r="49" spans="2:45" ht="32.450000000000003" customHeight="1">
      <c r="B49" s="187" t="s">
        <v>1813</v>
      </c>
      <c r="C49" s="196" t="s">
        <v>1804</v>
      </c>
      <c r="D49" s="198" t="s">
        <v>45</v>
      </c>
      <c r="E49" s="204"/>
      <c r="F49" s="198" t="s">
        <v>1805</v>
      </c>
      <c r="G49" s="194" t="s">
        <v>1747</v>
      </c>
      <c r="H49" s="189" t="s">
        <v>3178</v>
      </c>
      <c r="I49" s="194" t="s">
        <v>1747</v>
      </c>
      <c r="J49" s="189" t="s">
        <v>3178</v>
      </c>
      <c r="K49" s="194" t="s">
        <v>1747</v>
      </c>
      <c r="L49" s="189" t="s">
        <v>3178</v>
      </c>
      <c r="M49" s="194" t="s">
        <v>3191</v>
      </c>
      <c r="N49" s="189" t="s">
        <v>3178</v>
      </c>
      <c r="O49" s="194" t="s">
        <v>3191</v>
      </c>
      <c r="P49" s="189" t="s">
        <v>3178</v>
      </c>
      <c r="Q49" s="194" t="s">
        <v>3191</v>
      </c>
      <c r="R49" s="189" t="s">
        <v>3178</v>
      </c>
      <c r="S49" s="194" t="s">
        <v>3191</v>
      </c>
      <c r="T49" s="189" t="s">
        <v>3178</v>
      </c>
      <c r="U49" s="194" t="s">
        <v>3191</v>
      </c>
      <c r="V49" s="189" t="s">
        <v>3178</v>
      </c>
      <c r="W49" s="194" t="s">
        <v>1747</v>
      </c>
      <c r="X49" s="189" t="s">
        <v>3178</v>
      </c>
      <c r="Y49" s="194" t="s">
        <v>3191</v>
      </c>
      <c r="Z49" s="189" t="s">
        <v>3178</v>
      </c>
      <c r="AA49" s="194" t="s">
        <v>3191</v>
      </c>
      <c r="AB49" s="189" t="s">
        <v>3178</v>
      </c>
      <c r="AC49" s="194" t="s">
        <v>3191</v>
      </c>
      <c r="AD49" s="189" t="s">
        <v>3178</v>
      </c>
      <c r="AE49" s="195" t="s">
        <v>89</v>
      </c>
      <c r="AF49" s="191"/>
      <c r="AG49" s="190"/>
      <c r="AH49" s="292" t="str">
        <f t="shared" si="0"/>
        <v>P</v>
      </c>
      <c r="AI49" s="293" t="str">
        <f t="shared" si="1"/>
        <v>P</v>
      </c>
      <c r="AJ49" s="188" t="s">
        <v>3178</v>
      </c>
      <c r="AK49" s="189" t="s">
        <v>3178</v>
      </c>
      <c r="AL49" s="189"/>
      <c r="AM49" s="190"/>
      <c r="AN49" s="188" t="s">
        <v>3178</v>
      </c>
      <c r="AO49" s="189"/>
      <c r="AP49" s="189"/>
      <c r="AQ49" s="190"/>
      <c r="AR49" s="191" t="s">
        <v>5296</v>
      </c>
      <c r="AS49" s="192" t="s">
        <v>5289</v>
      </c>
    </row>
    <row r="50" spans="2:45" ht="32.450000000000003" customHeight="1">
      <c r="B50" s="187" t="s">
        <v>1815</v>
      </c>
      <c r="C50" s="196" t="s">
        <v>1804</v>
      </c>
      <c r="D50" s="198" t="s">
        <v>1807</v>
      </c>
      <c r="E50" s="204"/>
      <c r="F50" s="198" t="s">
        <v>5126</v>
      </c>
      <c r="G50" s="194" t="s">
        <v>1747</v>
      </c>
      <c r="H50" s="189" t="s">
        <v>3178</v>
      </c>
      <c r="I50" s="194" t="s">
        <v>1747</v>
      </c>
      <c r="J50" s="189" t="s">
        <v>3178</v>
      </c>
      <c r="K50" s="194" t="s">
        <v>1747</v>
      </c>
      <c r="L50" s="189" t="s">
        <v>3178</v>
      </c>
      <c r="M50" s="194" t="s">
        <v>1747</v>
      </c>
      <c r="N50" s="189" t="s">
        <v>3178</v>
      </c>
      <c r="O50" s="194" t="s">
        <v>1747</v>
      </c>
      <c r="P50" s="189" t="s">
        <v>3178</v>
      </c>
      <c r="Q50" s="194" t="s">
        <v>1747</v>
      </c>
      <c r="R50" s="189" t="s">
        <v>3178</v>
      </c>
      <c r="S50" s="194" t="s">
        <v>1759</v>
      </c>
      <c r="T50" s="189" t="s">
        <v>3178</v>
      </c>
      <c r="U50" s="194" t="s">
        <v>1747</v>
      </c>
      <c r="V50" s="189" t="s">
        <v>3178</v>
      </c>
      <c r="W50" s="194" t="s">
        <v>1747</v>
      </c>
      <c r="X50" s="189" t="s">
        <v>3178</v>
      </c>
      <c r="Y50" s="194" t="s">
        <v>1747</v>
      </c>
      <c r="Z50" s="189" t="s">
        <v>3178</v>
      </c>
      <c r="AA50" s="194" t="s">
        <v>1747</v>
      </c>
      <c r="AB50" s="189" t="s">
        <v>3178</v>
      </c>
      <c r="AC50" s="194" t="s">
        <v>1747</v>
      </c>
      <c r="AD50" s="189" t="s">
        <v>3178</v>
      </c>
      <c r="AE50" s="195" t="s">
        <v>89</v>
      </c>
      <c r="AF50" s="191"/>
      <c r="AG50" s="190"/>
      <c r="AH50" s="292" t="str">
        <f t="shared" si="0"/>
        <v>P</v>
      </c>
      <c r="AI50" s="293" t="str">
        <f t="shared" si="1"/>
        <v>P</v>
      </c>
      <c r="AJ50" s="188" t="s">
        <v>3178</v>
      </c>
      <c r="AK50" s="189" t="s">
        <v>3178</v>
      </c>
      <c r="AL50" s="189"/>
      <c r="AM50" s="190"/>
      <c r="AN50" s="188" t="s">
        <v>3178</v>
      </c>
      <c r="AO50" s="189"/>
      <c r="AP50" s="189"/>
      <c r="AQ50" s="190"/>
      <c r="AR50" s="191" t="s">
        <v>5296</v>
      </c>
      <c r="AS50" s="192" t="s">
        <v>5289</v>
      </c>
    </row>
    <row r="51" spans="2:45" ht="78.75">
      <c r="B51" s="187" t="s">
        <v>1817</v>
      </c>
      <c r="C51" s="196" t="s">
        <v>1804</v>
      </c>
      <c r="D51" s="193" t="s">
        <v>1808</v>
      </c>
      <c r="E51" s="193"/>
      <c r="F51" s="198" t="s">
        <v>5127</v>
      </c>
      <c r="G51" s="194" t="s">
        <v>1747</v>
      </c>
      <c r="H51" s="189" t="s">
        <v>3178</v>
      </c>
      <c r="I51" s="194" t="s">
        <v>1747</v>
      </c>
      <c r="J51" s="189" t="s">
        <v>3178</v>
      </c>
      <c r="K51" s="194" t="s">
        <v>1747</v>
      </c>
      <c r="L51" s="189" t="s">
        <v>3178</v>
      </c>
      <c r="M51" s="194" t="s">
        <v>1747</v>
      </c>
      <c r="N51" s="189" t="s">
        <v>3178</v>
      </c>
      <c r="O51" s="194" t="s">
        <v>1747</v>
      </c>
      <c r="P51" s="189" t="s">
        <v>3178</v>
      </c>
      <c r="Q51" s="194" t="s">
        <v>1747</v>
      </c>
      <c r="R51" s="189" t="s">
        <v>3178</v>
      </c>
      <c r="S51" s="194" t="s">
        <v>1759</v>
      </c>
      <c r="T51" s="189" t="s">
        <v>3178</v>
      </c>
      <c r="U51" s="194" t="s">
        <v>1747</v>
      </c>
      <c r="V51" s="189" t="s">
        <v>3178</v>
      </c>
      <c r="W51" s="194" t="s">
        <v>1747</v>
      </c>
      <c r="X51" s="189" t="s">
        <v>3178</v>
      </c>
      <c r="Y51" s="194" t="s">
        <v>1747</v>
      </c>
      <c r="Z51" s="189" t="s">
        <v>3178</v>
      </c>
      <c r="AA51" s="194" t="s">
        <v>1747</v>
      </c>
      <c r="AB51" s="189" t="s">
        <v>3178</v>
      </c>
      <c r="AC51" s="194" t="s">
        <v>1759</v>
      </c>
      <c r="AD51" s="189" t="s">
        <v>3178</v>
      </c>
      <c r="AE51" s="195" t="s">
        <v>89</v>
      </c>
      <c r="AF51" s="191"/>
      <c r="AG51" s="190"/>
      <c r="AH51" s="292" t="str">
        <f t="shared" si="0"/>
        <v>P</v>
      </c>
      <c r="AI51" s="293" t="str">
        <f t="shared" si="1"/>
        <v>P</v>
      </c>
      <c r="AJ51" s="188" t="s">
        <v>3178</v>
      </c>
      <c r="AK51" s="189" t="s">
        <v>3178</v>
      </c>
      <c r="AL51" s="189"/>
      <c r="AM51" s="190"/>
      <c r="AN51" s="188" t="s">
        <v>3178</v>
      </c>
      <c r="AO51" s="189"/>
      <c r="AP51" s="189"/>
      <c r="AQ51" s="190"/>
      <c r="AR51" s="191" t="s">
        <v>5296</v>
      </c>
      <c r="AS51" s="192" t="s">
        <v>5289</v>
      </c>
    </row>
    <row r="52" spans="2:45" ht="78.75">
      <c r="B52" s="187" t="s">
        <v>4423</v>
      </c>
      <c r="C52" s="196" t="s">
        <v>1804</v>
      </c>
      <c r="D52" s="193" t="s">
        <v>1042</v>
      </c>
      <c r="E52" s="193"/>
      <c r="F52" s="198" t="s">
        <v>5128</v>
      </c>
      <c r="G52" s="194" t="s">
        <v>1747</v>
      </c>
      <c r="H52" s="189" t="s">
        <v>3178</v>
      </c>
      <c r="I52" s="194" t="s">
        <v>1759</v>
      </c>
      <c r="J52" s="189" t="s">
        <v>3178</v>
      </c>
      <c r="K52" s="194" t="s">
        <v>1747</v>
      </c>
      <c r="L52" s="189" t="s">
        <v>3178</v>
      </c>
      <c r="M52" s="194" t="s">
        <v>1747</v>
      </c>
      <c r="N52" s="189" t="s">
        <v>3178</v>
      </c>
      <c r="O52" s="194" t="s">
        <v>1759</v>
      </c>
      <c r="P52" s="189" t="s">
        <v>3178</v>
      </c>
      <c r="Q52" s="194" t="s">
        <v>1759</v>
      </c>
      <c r="R52" s="189" t="s">
        <v>3178</v>
      </c>
      <c r="S52" s="194" t="s">
        <v>1759</v>
      </c>
      <c r="T52" s="189" t="s">
        <v>3178</v>
      </c>
      <c r="U52" s="194" t="s">
        <v>1759</v>
      </c>
      <c r="V52" s="189" t="s">
        <v>3178</v>
      </c>
      <c r="W52" s="194" t="s">
        <v>1759</v>
      </c>
      <c r="X52" s="189" t="s">
        <v>3178</v>
      </c>
      <c r="Y52" s="194" t="s">
        <v>1759</v>
      </c>
      <c r="Z52" s="189" t="s">
        <v>3178</v>
      </c>
      <c r="AA52" s="194" t="s">
        <v>1759</v>
      </c>
      <c r="AB52" s="189" t="s">
        <v>3178</v>
      </c>
      <c r="AC52" s="194" t="s">
        <v>1759</v>
      </c>
      <c r="AD52" s="189" t="s">
        <v>3178</v>
      </c>
      <c r="AE52" s="195" t="s">
        <v>89</v>
      </c>
      <c r="AF52" s="191"/>
      <c r="AG52" s="190"/>
      <c r="AH52" s="292" t="str">
        <f t="shared" si="0"/>
        <v>P</v>
      </c>
      <c r="AI52" s="293" t="str">
        <f t="shared" si="1"/>
        <v>P</v>
      </c>
      <c r="AJ52" s="188" t="s">
        <v>3178</v>
      </c>
      <c r="AK52" s="189" t="s">
        <v>3178</v>
      </c>
      <c r="AL52" s="189"/>
      <c r="AM52" s="190"/>
      <c r="AN52" s="188" t="s">
        <v>3178</v>
      </c>
      <c r="AO52" s="189"/>
      <c r="AP52" s="189"/>
      <c r="AQ52" s="190"/>
      <c r="AR52" s="191" t="s">
        <v>5296</v>
      </c>
      <c r="AS52" s="192" t="s">
        <v>5289</v>
      </c>
    </row>
    <row r="53" spans="2:45" ht="78.75">
      <c r="B53" s="187" t="s">
        <v>1819</v>
      </c>
      <c r="C53" s="196" t="s">
        <v>1804</v>
      </c>
      <c r="D53" s="348" t="s">
        <v>5129</v>
      </c>
      <c r="E53" s="193"/>
      <c r="F53" s="198" t="s">
        <v>5130</v>
      </c>
      <c r="G53" s="194" t="s">
        <v>1759</v>
      </c>
      <c r="H53" s="189" t="s">
        <v>3178</v>
      </c>
      <c r="I53" s="194" t="s">
        <v>1747</v>
      </c>
      <c r="J53" s="189" t="s">
        <v>3178</v>
      </c>
      <c r="K53" s="194" t="s">
        <v>1759</v>
      </c>
      <c r="L53" s="189" t="s">
        <v>3178</v>
      </c>
      <c r="M53" s="194" t="s">
        <v>1759</v>
      </c>
      <c r="N53" s="189" t="s">
        <v>3178</v>
      </c>
      <c r="O53" s="194" t="s">
        <v>1759</v>
      </c>
      <c r="P53" s="189" t="s">
        <v>3178</v>
      </c>
      <c r="Q53" s="194" t="s">
        <v>1759</v>
      </c>
      <c r="R53" s="189" t="s">
        <v>3178</v>
      </c>
      <c r="S53" s="194" t="s">
        <v>1759</v>
      </c>
      <c r="T53" s="189" t="s">
        <v>3178</v>
      </c>
      <c r="U53" s="194" t="s">
        <v>1759</v>
      </c>
      <c r="V53" s="189" t="s">
        <v>3178</v>
      </c>
      <c r="W53" s="194" t="s">
        <v>1759</v>
      </c>
      <c r="X53" s="189" t="s">
        <v>3178</v>
      </c>
      <c r="Y53" s="194" t="s">
        <v>1759</v>
      </c>
      <c r="Z53" s="189" t="s">
        <v>3178</v>
      </c>
      <c r="AA53" s="194" t="s">
        <v>1759</v>
      </c>
      <c r="AB53" s="189" t="s">
        <v>3178</v>
      </c>
      <c r="AC53" s="194" t="s">
        <v>1759</v>
      </c>
      <c r="AD53" s="189" t="s">
        <v>3178</v>
      </c>
      <c r="AE53" s="195" t="s">
        <v>89</v>
      </c>
      <c r="AF53" s="191"/>
      <c r="AG53" s="190"/>
      <c r="AH53" s="292" t="str">
        <f t="shared" si="0"/>
        <v>P</v>
      </c>
      <c r="AI53" s="293" t="str">
        <f t="shared" si="1"/>
        <v>P</v>
      </c>
      <c r="AJ53" s="188" t="s">
        <v>3178</v>
      </c>
      <c r="AK53" s="189" t="s">
        <v>3178</v>
      </c>
      <c r="AL53" s="189"/>
      <c r="AM53" s="190"/>
      <c r="AN53" s="188" t="s">
        <v>3178</v>
      </c>
      <c r="AO53" s="189"/>
      <c r="AP53" s="189"/>
      <c r="AQ53" s="190"/>
      <c r="AR53" s="191" t="s">
        <v>5296</v>
      </c>
      <c r="AS53" s="192" t="s">
        <v>5289</v>
      </c>
    </row>
    <row r="54" spans="2:45" ht="56.25">
      <c r="B54" s="187" t="s">
        <v>2380</v>
      </c>
      <c r="C54" s="196" t="s">
        <v>1804</v>
      </c>
      <c r="D54" s="193" t="s">
        <v>1810</v>
      </c>
      <c r="E54" s="193"/>
      <c r="F54" s="198" t="s">
        <v>5131</v>
      </c>
      <c r="G54" s="194" t="s">
        <v>1747</v>
      </c>
      <c r="H54" s="189" t="s">
        <v>3178</v>
      </c>
      <c r="I54" s="194" t="s">
        <v>1747</v>
      </c>
      <c r="J54" s="189" t="s">
        <v>3178</v>
      </c>
      <c r="K54" s="194" t="s">
        <v>1747</v>
      </c>
      <c r="L54" s="189" t="s">
        <v>3178</v>
      </c>
      <c r="M54" s="194" t="s">
        <v>1747</v>
      </c>
      <c r="N54" s="189" t="s">
        <v>3178</v>
      </c>
      <c r="O54" s="194" t="s">
        <v>1759</v>
      </c>
      <c r="P54" s="189" t="s">
        <v>3178</v>
      </c>
      <c r="Q54" s="194" t="s">
        <v>1759</v>
      </c>
      <c r="R54" s="189" t="s">
        <v>3178</v>
      </c>
      <c r="S54" s="194" t="s">
        <v>1759</v>
      </c>
      <c r="T54" s="189" t="s">
        <v>3178</v>
      </c>
      <c r="U54" s="194" t="s">
        <v>1759</v>
      </c>
      <c r="V54" s="189" t="s">
        <v>3178</v>
      </c>
      <c r="W54" s="194" t="s">
        <v>1759</v>
      </c>
      <c r="X54" s="189" t="s">
        <v>3178</v>
      </c>
      <c r="Y54" s="194" t="s">
        <v>1759</v>
      </c>
      <c r="Z54" s="189" t="s">
        <v>3178</v>
      </c>
      <c r="AA54" s="194" t="s">
        <v>1759</v>
      </c>
      <c r="AB54" s="189" t="s">
        <v>3178</v>
      </c>
      <c r="AC54" s="194" t="s">
        <v>1759</v>
      </c>
      <c r="AD54" s="189" t="s">
        <v>3178</v>
      </c>
      <c r="AE54" s="195" t="s">
        <v>89</v>
      </c>
      <c r="AF54" s="191"/>
      <c r="AG54" s="190"/>
      <c r="AH54" s="292" t="str">
        <f t="shared" si="0"/>
        <v>P</v>
      </c>
      <c r="AI54" s="293" t="str">
        <f t="shared" si="1"/>
        <v>P</v>
      </c>
      <c r="AJ54" s="188" t="s">
        <v>3178</v>
      </c>
      <c r="AK54" s="189" t="s">
        <v>3178</v>
      </c>
      <c r="AL54" s="189"/>
      <c r="AM54" s="190"/>
      <c r="AN54" s="188" t="s">
        <v>3178</v>
      </c>
      <c r="AO54" s="189"/>
      <c r="AP54" s="189"/>
      <c r="AQ54" s="190"/>
      <c r="AR54" s="191" t="s">
        <v>5296</v>
      </c>
      <c r="AS54" s="192" t="s">
        <v>5289</v>
      </c>
    </row>
    <row r="55" spans="2:45" ht="90">
      <c r="B55" s="187" t="s">
        <v>1822</v>
      </c>
      <c r="C55" s="196" t="s">
        <v>1804</v>
      </c>
      <c r="D55" s="193" t="s">
        <v>1812</v>
      </c>
      <c r="E55" s="193"/>
      <c r="F55" s="198" t="s">
        <v>5132</v>
      </c>
      <c r="G55" s="194" t="s">
        <v>1747</v>
      </c>
      <c r="H55" s="189" t="s">
        <v>3178</v>
      </c>
      <c r="I55" s="194" t="s">
        <v>1747</v>
      </c>
      <c r="J55" s="189" t="s">
        <v>3178</v>
      </c>
      <c r="K55" s="194" t="s">
        <v>1747</v>
      </c>
      <c r="L55" s="189" t="s">
        <v>3178</v>
      </c>
      <c r="M55" s="194" t="s">
        <v>1747</v>
      </c>
      <c r="N55" s="189" t="s">
        <v>3178</v>
      </c>
      <c r="O55" s="194" t="s">
        <v>1747</v>
      </c>
      <c r="P55" s="189" t="s">
        <v>3178</v>
      </c>
      <c r="Q55" s="194" t="s">
        <v>1759</v>
      </c>
      <c r="R55" s="189" t="s">
        <v>3178</v>
      </c>
      <c r="S55" s="194" t="s">
        <v>1759</v>
      </c>
      <c r="T55" s="189" t="s">
        <v>3178</v>
      </c>
      <c r="U55" s="194" t="s">
        <v>1759</v>
      </c>
      <c r="V55" s="189" t="s">
        <v>3178</v>
      </c>
      <c r="W55" s="194" t="s">
        <v>1747</v>
      </c>
      <c r="X55" s="189" t="s">
        <v>3178</v>
      </c>
      <c r="Y55" s="194" t="s">
        <v>1759</v>
      </c>
      <c r="Z55" s="189" t="s">
        <v>3178</v>
      </c>
      <c r="AA55" s="194" t="s">
        <v>1759</v>
      </c>
      <c r="AB55" s="189" t="s">
        <v>3178</v>
      </c>
      <c r="AC55" s="194" t="s">
        <v>1759</v>
      </c>
      <c r="AD55" s="189" t="s">
        <v>3178</v>
      </c>
      <c r="AE55" s="195" t="s">
        <v>89</v>
      </c>
      <c r="AF55" s="191"/>
      <c r="AG55" s="190"/>
      <c r="AH55" s="292" t="str">
        <f t="shared" si="0"/>
        <v>P</v>
      </c>
      <c r="AI55" s="293" t="str">
        <f t="shared" si="1"/>
        <v>P</v>
      </c>
      <c r="AJ55" s="188" t="s">
        <v>3178</v>
      </c>
      <c r="AK55" s="189" t="s">
        <v>3178</v>
      </c>
      <c r="AL55" s="189"/>
      <c r="AM55" s="190"/>
      <c r="AN55" s="188" t="s">
        <v>3178</v>
      </c>
      <c r="AO55" s="189"/>
      <c r="AP55" s="189"/>
      <c r="AQ55" s="190"/>
      <c r="AR55" s="191" t="s">
        <v>5296</v>
      </c>
      <c r="AS55" s="192" t="s">
        <v>5289</v>
      </c>
    </row>
    <row r="56" spans="2:45" ht="101.25">
      <c r="B56" s="187" t="s">
        <v>1825</v>
      </c>
      <c r="C56" s="196" t="s">
        <v>1804</v>
      </c>
      <c r="D56" s="193" t="s">
        <v>1812</v>
      </c>
      <c r="E56" s="193" t="s">
        <v>3221</v>
      </c>
      <c r="F56" s="198" t="s">
        <v>5133</v>
      </c>
      <c r="G56" s="194" t="s">
        <v>1747</v>
      </c>
      <c r="H56" s="189" t="s">
        <v>3178</v>
      </c>
      <c r="I56" s="194" t="s">
        <v>1747</v>
      </c>
      <c r="J56" s="189" t="s">
        <v>3178</v>
      </c>
      <c r="K56" s="194" t="s">
        <v>1747</v>
      </c>
      <c r="L56" s="189" t="s">
        <v>3178</v>
      </c>
      <c r="M56" s="194" t="s">
        <v>1747</v>
      </c>
      <c r="N56" s="189" t="s">
        <v>3178</v>
      </c>
      <c r="O56" s="194" t="s">
        <v>1747</v>
      </c>
      <c r="P56" s="189" t="s">
        <v>3854</v>
      </c>
      <c r="Q56" s="194" t="s">
        <v>1759</v>
      </c>
      <c r="R56" s="189" t="s">
        <v>3178</v>
      </c>
      <c r="S56" s="194" t="s">
        <v>1759</v>
      </c>
      <c r="T56" s="189" t="s">
        <v>3178</v>
      </c>
      <c r="U56" s="194" t="s">
        <v>1759</v>
      </c>
      <c r="V56" s="189" t="s">
        <v>3178</v>
      </c>
      <c r="W56" s="194" t="s">
        <v>1747</v>
      </c>
      <c r="X56" s="189" t="s">
        <v>3178</v>
      </c>
      <c r="Y56" s="194" t="s">
        <v>1759</v>
      </c>
      <c r="Z56" s="189" t="s">
        <v>3178</v>
      </c>
      <c r="AA56" s="194" t="s">
        <v>1759</v>
      </c>
      <c r="AB56" s="189" t="s">
        <v>3178</v>
      </c>
      <c r="AC56" s="194" t="s">
        <v>1759</v>
      </c>
      <c r="AD56" s="189" t="s">
        <v>3178</v>
      </c>
      <c r="AE56" s="195" t="s">
        <v>89</v>
      </c>
      <c r="AF56" s="191"/>
      <c r="AG56" s="190"/>
      <c r="AH56" s="292" t="str">
        <f t="shared" si="0"/>
        <v>P</v>
      </c>
      <c r="AI56" s="293" t="str">
        <f t="shared" si="1"/>
        <v>P</v>
      </c>
      <c r="AJ56" s="188" t="s">
        <v>3178</v>
      </c>
      <c r="AK56" s="189" t="s">
        <v>3178</v>
      </c>
      <c r="AL56" s="189"/>
      <c r="AM56" s="190"/>
      <c r="AN56" s="188" t="s">
        <v>3178</v>
      </c>
      <c r="AO56" s="189"/>
      <c r="AP56" s="189"/>
      <c r="AQ56" s="190"/>
      <c r="AR56" s="191" t="s">
        <v>5296</v>
      </c>
      <c r="AS56" s="192" t="s">
        <v>5289</v>
      </c>
    </row>
    <row r="57" spans="2:45" ht="56.25">
      <c r="B57" s="187" t="s">
        <v>1827</v>
      </c>
      <c r="C57" s="196" t="s">
        <v>1804</v>
      </c>
      <c r="D57" s="193" t="s">
        <v>1814</v>
      </c>
      <c r="E57" s="193"/>
      <c r="F57" s="198" t="s">
        <v>5134</v>
      </c>
      <c r="G57" s="194" t="s">
        <v>1747</v>
      </c>
      <c r="H57" s="189" t="s">
        <v>3178</v>
      </c>
      <c r="I57" s="194" t="s">
        <v>1747</v>
      </c>
      <c r="J57" s="189" t="s">
        <v>3178</v>
      </c>
      <c r="K57" s="194" t="s">
        <v>1747</v>
      </c>
      <c r="L57" s="189" t="s">
        <v>3178</v>
      </c>
      <c r="M57" s="194" t="s">
        <v>1747</v>
      </c>
      <c r="N57" s="189" t="s">
        <v>3178</v>
      </c>
      <c r="O57" s="194" t="s">
        <v>1759</v>
      </c>
      <c r="P57" s="189" t="s">
        <v>3178</v>
      </c>
      <c r="Q57" s="194" t="s">
        <v>1747</v>
      </c>
      <c r="R57" s="189" t="s">
        <v>3178</v>
      </c>
      <c r="S57" s="194" t="s">
        <v>1759</v>
      </c>
      <c r="T57" s="189" t="s">
        <v>3178</v>
      </c>
      <c r="U57" s="194" t="s">
        <v>1747</v>
      </c>
      <c r="V57" s="189" t="s">
        <v>3178</v>
      </c>
      <c r="W57" s="194" t="s">
        <v>1747</v>
      </c>
      <c r="X57" s="189" t="s">
        <v>3178</v>
      </c>
      <c r="Y57" s="194" t="s">
        <v>1747</v>
      </c>
      <c r="Z57" s="189" t="s">
        <v>3178</v>
      </c>
      <c r="AA57" s="194" t="s">
        <v>1747</v>
      </c>
      <c r="AB57" s="189" t="s">
        <v>3178</v>
      </c>
      <c r="AC57" s="194" t="s">
        <v>1759</v>
      </c>
      <c r="AD57" s="189" t="s">
        <v>3178</v>
      </c>
      <c r="AE57" s="195" t="s">
        <v>89</v>
      </c>
      <c r="AF57" s="191"/>
      <c r="AG57" s="190"/>
      <c r="AH57" s="292" t="str">
        <f t="shared" si="0"/>
        <v>P</v>
      </c>
      <c r="AI57" s="293" t="str">
        <f t="shared" si="1"/>
        <v>P</v>
      </c>
      <c r="AJ57" s="188" t="s">
        <v>3178</v>
      </c>
      <c r="AK57" s="189" t="s">
        <v>3178</v>
      </c>
      <c r="AL57" s="189"/>
      <c r="AM57" s="190"/>
      <c r="AN57" s="188" t="s">
        <v>3178</v>
      </c>
      <c r="AO57" s="189"/>
      <c r="AP57" s="189"/>
      <c r="AQ57" s="190"/>
      <c r="AR57" s="191" t="s">
        <v>5296</v>
      </c>
      <c r="AS57" s="192" t="s">
        <v>5289</v>
      </c>
    </row>
    <row r="58" spans="2:45" ht="101.25">
      <c r="B58" s="187" t="s">
        <v>1829</v>
      </c>
      <c r="C58" s="196" t="s">
        <v>1804</v>
      </c>
      <c r="D58" s="193" t="s">
        <v>1816</v>
      </c>
      <c r="E58" s="193"/>
      <c r="F58" s="198" t="s">
        <v>5135</v>
      </c>
      <c r="G58" s="194" t="s">
        <v>1747</v>
      </c>
      <c r="H58" s="189" t="s">
        <v>3178</v>
      </c>
      <c r="I58" s="194" t="s">
        <v>1747</v>
      </c>
      <c r="J58" s="189" t="s">
        <v>3178</v>
      </c>
      <c r="K58" s="194" t="s">
        <v>1747</v>
      </c>
      <c r="L58" s="189" t="s">
        <v>3178</v>
      </c>
      <c r="M58" s="194" t="s">
        <v>1747</v>
      </c>
      <c r="N58" s="189" t="s">
        <v>3178</v>
      </c>
      <c r="O58" s="194" t="s">
        <v>1759</v>
      </c>
      <c r="P58" s="189" t="s">
        <v>3178</v>
      </c>
      <c r="Q58" s="194" t="s">
        <v>1747</v>
      </c>
      <c r="R58" s="189" t="s">
        <v>3178</v>
      </c>
      <c r="S58" s="194" t="s">
        <v>1759</v>
      </c>
      <c r="T58" s="189" t="s">
        <v>3178</v>
      </c>
      <c r="U58" s="194" t="s">
        <v>1747</v>
      </c>
      <c r="V58" s="189" t="s">
        <v>3178</v>
      </c>
      <c r="W58" s="194" t="s">
        <v>1747</v>
      </c>
      <c r="X58" s="189" t="s">
        <v>3178</v>
      </c>
      <c r="Y58" s="194" t="s">
        <v>1747</v>
      </c>
      <c r="Z58" s="189" t="s">
        <v>3178</v>
      </c>
      <c r="AA58" s="194" t="s">
        <v>1747</v>
      </c>
      <c r="AB58" s="189" t="s">
        <v>3178</v>
      </c>
      <c r="AC58" s="194" t="s">
        <v>1759</v>
      </c>
      <c r="AD58" s="189" t="s">
        <v>3178</v>
      </c>
      <c r="AE58" s="195" t="s">
        <v>89</v>
      </c>
      <c r="AF58" s="200" t="s">
        <v>5237</v>
      </c>
      <c r="AG58" s="201"/>
      <c r="AH58" s="292" t="str">
        <f t="shared" si="0"/>
        <v>P</v>
      </c>
      <c r="AI58" s="293" t="str">
        <f t="shared" si="1"/>
        <v>P</v>
      </c>
      <c r="AJ58" s="188" t="s">
        <v>3178</v>
      </c>
      <c r="AK58" s="189" t="s">
        <v>3178</v>
      </c>
      <c r="AL58" s="189"/>
      <c r="AM58" s="190"/>
      <c r="AN58" s="188" t="s">
        <v>3178</v>
      </c>
      <c r="AO58" s="189"/>
      <c r="AP58" s="189"/>
      <c r="AQ58" s="190"/>
      <c r="AR58" s="191" t="s">
        <v>5296</v>
      </c>
      <c r="AS58" s="192" t="s">
        <v>5289</v>
      </c>
    </row>
    <row r="59" spans="2:45" ht="56.25">
      <c r="B59" s="187" t="s">
        <v>1831</v>
      </c>
      <c r="C59" s="196" t="s">
        <v>1804</v>
      </c>
      <c r="D59" s="193" t="s">
        <v>1816</v>
      </c>
      <c r="E59" s="193" t="s">
        <v>1818</v>
      </c>
      <c r="F59" s="198" t="s">
        <v>5136</v>
      </c>
      <c r="G59" s="194" t="s">
        <v>1747</v>
      </c>
      <c r="H59" s="189" t="s">
        <v>3178</v>
      </c>
      <c r="I59" s="194" t="s">
        <v>1747</v>
      </c>
      <c r="J59" s="189" t="s">
        <v>3178</v>
      </c>
      <c r="K59" s="194" t="s">
        <v>1747</v>
      </c>
      <c r="L59" s="189" t="s">
        <v>3178</v>
      </c>
      <c r="M59" s="194" t="s">
        <v>1747</v>
      </c>
      <c r="N59" s="189" t="s">
        <v>3178</v>
      </c>
      <c r="O59" s="194" t="s">
        <v>1752</v>
      </c>
      <c r="P59" s="189" t="s">
        <v>3854</v>
      </c>
      <c r="Q59" s="194" t="s">
        <v>1747</v>
      </c>
      <c r="R59" s="189" t="s">
        <v>3178</v>
      </c>
      <c r="S59" s="194" t="s">
        <v>1752</v>
      </c>
      <c r="T59" s="189" t="s">
        <v>3854</v>
      </c>
      <c r="U59" s="194" t="s">
        <v>1747</v>
      </c>
      <c r="V59" s="189" t="s">
        <v>3178</v>
      </c>
      <c r="W59" s="194" t="s">
        <v>1747</v>
      </c>
      <c r="X59" s="189" t="s">
        <v>3178</v>
      </c>
      <c r="Y59" s="194" t="s">
        <v>1747</v>
      </c>
      <c r="Z59" s="189" t="s">
        <v>3178</v>
      </c>
      <c r="AA59" s="194" t="s">
        <v>1747</v>
      </c>
      <c r="AB59" s="189" t="s">
        <v>3178</v>
      </c>
      <c r="AC59" s="194" t="s">
        <v>1752</v>
      </c>
      <c r="AD59" s="189" t="s">
        <v>3854</v>
      </c>
      <c r="AE59" s="195" t="s">
        <v>106</v>
      </c>
      <c r="AF59" s="200"/>
      <c r="AG59" s="201"/>
      <c r="AH59" s="292" t="str">
        <f t="shared" si="0"/>
        <v>P</v>
      </c>
      <c r="AI59" s="293" t="str">
        <f t="shared" si="1"/>
        <v>P</v>
      </c>
      <c r="AJ59" s="188" t="s">
        <v>3178</v>
      </c>
      <c r="AK59" s="189" t="s">
        <v>3178</v>
      </c>
      <c r="AL59" s="189"/>
      <c r="AM59" s="190"/>
      <c r="AN59" s="188" t="s">
        <v>3178</v>
      </c>
      <c r="AO59" s="189"/>
      <c r="AP59" s="189"/>
      <c r="AQ59" s="190"/>
      <c r="AR59" s="191" t="s">
        <v>5296</v>
      </c>
      <c r="AS59" s="192" t="s">
        <v>5289</v>
      </c>
    </row>
    <row r="60" spans="2:45" ht="112.5">
      <c r="B60" s="187" t="s">
        <v>1832</v>
      </c>
      <c r="C60" s="196" t="s">
        <v>1804</v>
      </c>
      <c r="D60" s="193" t="s">
        <v>889</v>
      </c>
      <c r="E60" s="193"/>
      <c r="F60" s="198" t="s">
        <v>5137</v>
      </c>
      <c r="G60" s="194" t="s">
        <v>1747</v>
      </c>
      <c r="H60" s="189" t="s">
        <v>3178</v>
      </c>
      <c r="I60" s="194" t="s">
        <v>1747</v>
      </c>
      <c r="J60" s="189" t="s">
        <v>3178</v>
      </c>
      <c r="K60" s="194" t="s">
        <v>1747</v>
      </c>
      <c r="L60" s="189" t="s">
        <v>3178</v>
      </c>
      <c r="M60" s="194" t="s">
        <v>1747</v>
      </c>
      <c r="N60" s="189" t="s">
        <v>3178</v>
      </c>
      <c r="O60" s="194" t="s">
        <v>1759</v>
      </c>
      <c r="P60" s="189" t="s">
        <v>3178</v>
      </c>
      <c r="Q60" s="194" t="s">
        <v>1759</v>
      </c>
      <c r="R60" s="189" t="s">
        <v>3178</v>
      </c>
      <c r="S60" s="194" t="s">
        <v>1759</v>
      </c>
      <c r="T60" s="189" t="s">
        <v>3178</v>
      </c>
      <c r="U60" s="194" t="s">
        <v>1759</v>
      </c>
      <c r="V60" s="189" t="s">
        <v>3178</v>
      </c>
      <c r="W60" s="194" t="s">
        <v>1747</v>
      </c>
      <c r="X60" s="189" t="s">
        <v>3178</v>
      </c>
      <c r="Y60" s="194" t="s">
        <v>1747</v>
      </c>
      <c r="Z60" s="189" t="s">
        <v>3178</v>
      </c>
      <c r="AA60" s="194" t="s">
        <v>1747</v>
      </c>
      <c r="AB60" s="189" t="s">
        <v>3178</v>
      </c>
      <c r="AC60" s="194" t="s">
        <v>1759</v>
      </c>
      <c r="AD60" s="189" t="s">
        <v>3178</v>
      </c>
      <c r="AE60" s="195" t="s">
        <v>89</v>
      </c>
      <c r="AF60" s="191"/>
      <c r="AG60" s="190"/>
      <c r="AH60" s="292" t="str">
        <f t="shared" si="0"/>
        <v>P</v>
      </c>
      <c r="AI60" s="293" t="str">
        <f t="shared" si="1"/>
        <v>P</v>
      </c>
      <c r="AJ60" s="188" t="s">
        <v>3178</v>
      </c>
      <c r="AK60" s="189" t="s">
        <v>3178</v>
      </c>
      <c r="AL60" s="189"/>
      <c r="AM60" s="190"/>
      <c r="AN60" s="188" t="s">
        <v>3178</v>
      </c>
      <c r="AO60" s="189"/>
      <c r="AP60" s="189"/>
      <c r="AQ60" s="190"/>
      <c r="AR60" s="191" t="s">
        <v>5296</v>
      </c>
      <c r="AS60" s="192" t="s">
        <v>5289</v>
      </c>
    </row>
    <row r="61" spans="2:45" ht="236.25">
      <c r="B61" s="187" t="s">
        <v>2381</v>
      </c>
      <c r="C61" s="196" t="s">
        <v>1804</v>
      </c>
      <c r="D61" s="193" t="s">
        <v>889</v>
      </c>
      <c r="E61" s="193" t="s">
        <v>1820</v>
      </c>
      <c r="F61" s="198" t="s">
        <v>5138</v>
      </c>
      <c r="G61" s="194" t="s">
        <v>1747</v>
      </c>
      <c r="H61" s="189" t="s">
        <v>3178</v>
      </c>
      <c r="I61" s="194" t="s">
        <v>1747</v>
      </c>
      <c r="J61" s="189" t="s">
        <v>3178</v>
      </c>
      <c r="K61" s="194" t="s">
        <v>1747</v>
      </c>
      <c r="L61" s="189" t="s">
        <v>3178</v>
      </c>
      <c r="M61" s="194" t="s">
        <v>1747</v>
      </c>
      <c r="N61" s="189" t="s">
        <v>3178</v>
      </c>
      <c r="O61" s="194" t="s">
        <v>1752</v>
      </c>
      <c r="P61" s="189" t="s">
        <v>3854</v>
      </c>
      <c r="Q61" s="194" t="s">
        <v>1752</v>
      </c>
      <c r="R61" s="189" t="s">
        <v>3854</v>
      </c>
      <c r="S61" s="194" t="s">
        <v>1752</v>
      </c>
      <c r="T61" s="189" t="s">
        <v>3854</v>
      </c>
      <c r="U61" s="194" t="s">
        <v>1752</v>
      </c>
      <c r="V61" s="189" t="s">
        <v>3854</v>
      </c>
      <c r="W61" s="194" t="s">
        <v>1747</v>
      </c>
      <c r="X61" s="189" t="s">
        <v>3178</v>
      </c>
      <c r="Y61" s="194" t="s">
        <v>1747</v>
      </c>
      <c r="Z61" s="189" t="s">
        <v>3178</v>
      </c>
      <c r="AA61" s="194" t="s">
        <v>1747</v>
      </c>
      <c r="AB61" s="189" t="s">
        <v>3178</v>
      </c>
      <c r="AC61" s="194" t="s">
        <v>1752</v>
      </c>
      <c r="AD61" s="189" t="s">
        <v>3854</v>
      </c>
      <c r="AE61" s="195" t="s">
        <v>89</v>
      </c>
      <c r="AF61" s="191"/>
      <c r="AG61" s="190"/>
      <c r="AH61" s="292" t="str">
        <f t="shared" si="0"/>
        <v>P</v>
      </c>
      <c r="AI61" s="293" t="str">
        <f t="shared" si="1"/>
        <v>P</v>
      </c>
      <c r="AJ61" s="188" t="s">
        <v>3178</v>
      </c>
      <c r="AK61" s="189" t="s">
        <v>3178</v>
      </c>
      <c r="AL61" s="189"/>
      <c r="AM61" s="190"/>
      <c r="AN61" s="188" t="s">
        <v>3178</v>
      </c>
      <c r="AO61" s="189"/>
      <c r="AP61" s="189"/>
      <c r="AQ61" s="190"/>
      <c r="AR61" s="191" t="s">
        <v>5296</v>
      </c>
      <c r="AS61" s="192" t="s">
        <v>5289</v>
      </c>
    </row>
    <row r="62" spans="2:45" ht="101.25">
      <c r="B62" s="187" t="s">
        <v>4424</v>
      </c>
      <c r="C62" s="196" t="s">
        <v>1804</v>
      </c>
      <c r="D62" s="193" t="s">
        <v>889</v>
      </c>
      <c r="E62" s="193" t="s">
        <v>3222</v>
      </c>
      <c r="F62" s="198" t="s">
        <v>5139</v>
      </c>
      <c r="G62" s="194" t="s">
        <v>1747</v>
      </c>
      <c r="H62" s="189" t="s">
        <v>3178</v>
      </c>
      <c r="I62" s="194" t="s">
        <v>1747</v>
      </c>
      <c r="J62" s="189" t="s">
        <v>3178</v>
      </c>
      <c r="K62" s="194" t="s">
        <v>1747</v>
      </c>
      <c r="L62" s="189" t="s">
        <v>3178</v>
      </c>
      <c r="M62" s="194" t="s">
        <v>1747</v>
      </c>
      <c r="N62" s="189" t="s">
        <v>3178</v>
      </c>
      <c r="O62" s="194" t="s">
        <v>1752</v>
      </c>
      <c r="P62" s="189" t="s">
        <v>3854</v>
      </c>
      <c r="Q62" s="194" t="s">
        <v>1752</v>
      </c>
      <c r="R62" s="189" t="s">
        <v>3854</v>
      </c>
      <c r="S62" s="194" t="s">
        <v>1752</v>
      </c>
      <c r="T62" s="189" t="s">
        <v>3854</v>
      </c>
      <c r="U62" s="194" t="s">
        <v>1752</v>
      </c>
      <c r="V62" s="189" t="s">
        <v>3854</v>
      </c>
      <c r="W62" s="194" t="s">
        <v>1747</v>
      </c>
      <c r="X62" s="189" t="s">
        <v>3178</v>
      </c>
      <c r="Y62" s="194" t="s">
        <v>1747</v>
      </c>
      <c r="Z62" s="189" t="s">
        <v>3178</v>
      </c>
      <c r="AA62" s="194" t="s">
        <v>1747</v>
      </c>
      <c r="AB62" s="189" t="s">
        <v>3178</v>
      </c>
      <c r="AC62" s="194" t="s">
        <v>1752</v>
      </c>
      <c r="AD62" s="189" t="s">
        <v>3854</v>
      </c>
      <c r="AE62" s="195" t="s">
        <v>106</v>
      </c>
      <c r="AF62" s="191"/>
      <c r="AG62" s="190"/>
      <c r="AH62" s="292" t="str">
        <f t="shared" si="0"/>
        <v>P</v>
      </c>
      <c r="AI62" s="293" t="str">
        <f t="shared" si="1"/>
        <v>NA</v>
      </c>
      <c r="AJ62" s="188" t="s">
        <v>3854</v>
      </c>
      <c r="AK62" s="189" t="s">
        <v>3178</v>
      </c>
      <c r="AL62" s="189"/>
      <c r="AM62" s="190"/>
      <c r="AN62" s="188" t="s">
        <v>3854</v>
      </c>
      <c r="AO62" s="189"/>
      <c r="AP62" s="189"/>
      <c r="AQ62" s="190"/>
      <c r="AR62" s="191" t="s">
        <v>5296</v>
      </c>
      <c r="AS62" s="192" t="s">
        <v>5289</v>
      </c>
    </row>
    <row r="63" spans="2:45" ht="56.25">
      <c r="B63" s="187" t="s">
        <v>3223</v>
      </c>
      <c r="C63" s="196" t="s">
        <v>1804</v>
      </c>
      <c r="D63" s="198" t="s">
        <v>1821</v>
      </c>
      <c r="E63" s="204"/>
      <c r="F63" s="198" t="s">
        <v>5140</v>
      </c>
      <c r="G63" s="194" t="s">
        <v>1747</v>
      </c>
      <c r="H63" s="189" t="s">
        <v>3178</v>
      </c>
      <c r="I63" s="194" t="s">
        <v>1747</v>
      </c>
      <c r="J63" s="189" t="s">
        <v>3178</v>
      </c>
      <c r="K63" s="194" t="s">
        <v>1747</v>
      </c>
      <c r="L63" s="189" t="s">
        <v>3178</v>
      </c>
      <c r="M63" s="194" t="s">
        <v>1747</v>
      </c>
      <c r="N63" s="189" t="s">
        <v>3178</v>
      </c>
      <c r="O63" s="194" t="s">
        <v>1759</v>
      </c>
      <c r="P63" s="189" t="s">
        <v>3178</v>
      </c>
      <c r="Q63" s="194" t="s">
        <v>1747</v>
      </c>
      <c r="R63" s="189" t="s">
        <v>3178</v>
      </c>
      <c r="S63" s="194" t="s">
        <v>1759</v>
      </c>
      <c r="T63" s="189" t="s">
        <v>3178</v>
      </c>
      <c r="U63" s="194" t="s">
        <v>1747</v>
      </c>
      <c r="V63" s="189" t="s">
        <v>3178</v>
      </c>
      <c r="W63" s="194" t="s">
        <v>1747</v>
      </c>
      <c r="X63" s="189" t="s">
        <v>3178</v>
      </c>
      <c r="Y63" s="194" t="s">
        <v>1759</v>
      </c>
      <c r="Z63" s="189" t="s">
        <v>3178</v>
      </c>
      <c r="AA63" s="194" t="s">
        <v>1759</v>
      </c>
      <c r="AB63" s="189" t="s">
        <v>3178</v>
      </c>
      <c r="AC63" s="194" t="s">
        <v>1759</v>
      </c>
      <c r="AD63" s="189" t="s">
        <v>3178</v>
      </c>
      <c r="AE63" s="195" t="s">
        <v>89</v>
      </c>
      <c r="AF63" s="191"/>
      <c r="AG63" s="190"/>
      <c r="AH63" s="292" t="str">
        <f t="shared" si="0"/>
        <v>P</v>
      </c>
      <c r="AI63" s="293" t="str">
        <f t="shared" si="1"/>
        <v>P</v>
      </c>
      <c r="AJ63" s="188" t="s">
        <v>3178</v>
      </c>
      <c r="AK63" s="189" t="s">
        <v>3178</v>
      </c>
      <c r="AL63" s="189"/>
      <c r="AM63" s="190"/>
      <c r="AN63" s="188" t="s">
        <v>3178</v>
      </c>
      <c r="AO63" s="189"/>
      <c r="AP63" s="189"/>
      <c r="AQ63" s="190"/>
      <c r="AR63" s="191" t="s">
        <v>5296</v>
      </c>
      <c r="AS63" s="192" t="s">
        <v>5289</v>
      </c>
    </row>
    <row r="64" spans="2:45" ht="32.450000000000003" customHeight="1">
      <c r="B64" s="187" t="s">
        <v>3224</v>
      </c>
      <c r="C64" s="347" t="s">
        <v>1804</v>
      </c>
      <c r="D64" s="350" t="s">
        <v>413</v>
      </c>
      <c r="E64" s="351"/>
      <c r="F64" s="350" t="s">
        <v>5141</v>
      </c>
      <c r="G64" s="194" t="s">
        <v>1747</v>
      </c>
      <c r="H64" s="189" t="s">
        <v>3178</v>
      </c>
      <c r="I64" s="194" t="s">
        <v>1747</v>
      </c>
      <c r="J64" s="189" t="s">
        <v>3178</v>
      </c>
      <c r="K64" s="194" t="s">
        <v>1747</v>
      </c>
      <c r="L64" s="189" t="s">
        <v>3178</v>
      </c>
      <c r="M64" s="194" t="s">
        <v>1747</v>
      </c>
      <c r="N64" s="189" t="s">
        <v>3178</v>
      </c>
      <c r="O64" s="194" t="s">
        <v>1759</v>
      </c>
      <c r="P64" s="189" t="s">
        <v>3178</v>
      </c>
      <c r="Q64" s="194" t="s">
        <v>1747</v>
      </c>
      <c r="R64" s="189" t="s">
        <v>3178</v>
      </c>
      <c r="S64" s="194" t="s">
        <v>1759</v>
      </c>
      <c r="T64" s="189" t="s">
        <v>3178</v>
      </c>
      <c r="U64" s="194" t="s">
        <v>1759</v>
      </c>
      <c r="V64" s="189" t="s">
        <v>3178</v>
      </c>
      <c r="W64" s="194" t="s">
        <v>1747</v>
      </c>
      <c r="X64" s="189" t="s">
        <v>3178</v>
      </c>
      <c r="Y64" s="194" t="s">
        <v>1759</v>
      </c>
      <c r="Z64" s="189" t="s">
        <v>3178</v>
      </c>
      <c r="AA64" s="194" t="s">
        <v>1759</v>
      </c>
      <c r="AB64" s="189" t="s">
        <v>3178</v>
      </c>
      <c r="AC64" s="194" t="s">
        <v>1759</v>
      </c>
      <c r="AD64" s="189" t="s">
        <v>3178</v>
      </c>
      <c r="AE64" s="195" t="s">
        <v>89</v>
      </c>
      <c r="AF64" s="191"/>
      <c r="AG64" s="190"/>
      <c r="AH64" s="292" t="str">
        <f t="shared" si="0"/>
        <v>P</v>
      </c>
      <c r="AI64" s="293" t="str">
        <f t="shared" si="1"/>
        <v>P</v>
      </c>
      <c r="AJ64" s="188" t="s">
        <v>3178</v>
      </c>
      <c r="AK64" s="189" t="s">
        <v>3178</v>
      </c>
      <c r="AL64" s="189"/>
      <c r="AM64" s="190"/>
      <c r="AN64" s="188" t="s">
        <v>3178</v>
      </c>
      <c r="AO64" s="189"/>
      <c r="AP64" s="189"/>
      <c r="AQ64" s="190"/>
      <c r="AR64" s="191" t="s">
        <v>5296</v>
      </c>
      <c r="AS64" s="192" t="s">
        <v>5289</v>
      </c>
    </row>
    <row r="65" spans="2:45" ht="56.25">
      <c r="B65" s="187" t="s">
        <v>1837</v>
      </c>
      <c r="C65" s="196" t="s">
        <v>1823</v>
      </c>
      <c r="D65" s="198" t="s">
        <v>1824</v>
      </c>
      <c r="E65" s="193"/>
      <c r="F65" s="198" t="s">
        <v>5142</v>
      </c>
      <c r="G65" s="194" t="s">
        <v>1747</v>
      </c>
      <c r="H65" s="189" t="s">
        <v>3178</v>
      </c>
      <c r="I65" s="194" t="s">
        <v>1747</v>
      </c>
      <c r="J65" s="189" t="s">
        <v>3178</v>
      </c>
      <c r="K65" s="194" t="s">
        <v>1747</v>
      </c>
      <c r="L65" s="189" t="s">
        <v>3178</v>
      </c>
      <c r="M65" s="194" t="s">
        <v>1747</v>
      </c>
      <c r="N65" s="189" t="s">
        <v>3178</v>
      </c>
      <c r="O65" s="194" t="s">
        <v>1759</v>
      </c>
      <c r="P65" s="189" t="s">
        <v>3178</v>
      </c>
      <c r="Q65" s="194" t="s">
        <v>1759</v>
      </c>
      <c r="R65" s="189" t="s">
        <v>3178</v>
      </c>
      <c r="S65" s="194" t="s">
        <v>1759</v>
      </c>
      <c r="T65" s="189" t="s">
        <v>3178</v>
      </c>
      <c r="U65" s="194" t="s">
        <v>1759</v>
      </c>
      <c r="V65" s="189" t="s">
        <v>3178</v>
      </c>
      <c r="W65" s="194" t="s">
        <v>1747</v>
      </c>
      <c r="X65" s="189" t="s">
        <v>3178</v>
      </c>
      <c r="Y65" s="194" t="s">
        <v>1747</v>
      </c>
      <c r="Z65" s="189" t="s">
        <v>3178</v>
      </c>
      <c r="AA65" s="194" t="s">
        <v>1747</v>
      </c>
      <c r="AB65" s="189" t="s">
        <v>3178</v>
      </c>
      <c r="AC65" s="194" t="s">
        <v>1759</v>
      </c>
      <c r="AD65" s="189" t="s">
        <v>3178</v>
      </c>
      <c r="AE65" s="195" t="s">
        <v>89</v>
      </c>
      <c r="AF65" s="191"/>
      <c r="AG65" s="190"/>
      <c r="AH65" s="292" t="str">
        <f t="shared" si="0"/>
        <v>P</v>
      </c>
      <c r="AI65" s="293" t="str">
        <f t="shared" si="1"/>
        <v>P</v>
      </c>
      <c r="AJ65" s="188" t="s">
        <v>3178</v>
      </c>
      <c r="AK65" s="189" t="s">
        <v>3178</v>
      </c>
      <c r="AL65" s="189"/>
      <c r="AM65" s="190"/>
      <c r="AN65" s="188" t="s">
        <v>3178</v>
      </c>
      <c r="AO65" s="189"/>
      <c r="AP65" s="189"/>
      <c r="AQ65" s="190"/>
      <c r="AR65" s="191" t="s">
        <v>5296</v>
      </c>
      <c r="AS65" s="192" t="s">
        <v>5289</v>
      </c>
    </row>
    <row r="66" spans="2:45" ht="32.450000000000003" customHeight="1">
      <c r="B66" s="187" t="s">
        <v>1839</v>
      </c>
      <c r="C66" s="196" t="s">
        <v>1823</v>
      </c>
      <c r="D66" s="198" t="s">
        <v>1826</v>
      </c>
      <c r="E66" s="193"/>
      <c r="F66" s="198" t="s">
        <v>5143</v>
      </c>
      <c r="G66" s="194" t="s">
        <v>1747</v>
      </c>
      <c r="H66" s="189" t="s">
        <v>3178</v>
      </c>
      <c r="I66" s="194" t="s">
        <v>1747</v>
      </c>
      <c r="J66" s="189" t="s">
        <v>3178</v>
      </c>
      <c r="K66" s="194" t="s">
        <v>1747</v>
      </c>
      <c r="L66" s="189" t="s">
        <v>3178</v>
      </c>
      <c r="M66" s="194" t="s">
        <v>1747</v>
      </c>
      <c r="N66" s="189" t="s">
        <v>3178</v>
      </c>
      <c r="O66" s="194" t="s">
        <v>1759</v>
      </c>
      <c r="P66" s="189" t="s">
        <v>3178</v>
      </c>
      <c r="Q66" s="194" t="s">
        <v>1747</v>
      </c>
      <c r="R66" s="189" t="s">
        <v>3178</v>
      </c>
      <c r="S66" s="194" t="s">
        <v>1759</v>
      </c>
      <c r="T66" s="189" t="s">
        <v>3178</v>
      </c>
      <c r="U66" s="194" t="s">
        <v>1747</v>
      </c>
      <c r="V66" s="189" t="s">
        <v>3178</v>
      </c>
      <c r="W66" s="194" t="s">
        <v>1747</v>
      </c>
      <c r="X66" s="189" t="s">
        <v>3178</v>
      </c>
      <c r="Y66" s="194" t="s">
        <v>1747</v>
      </c>
      <c r="Z66" s="189" t="s">
        <v>3178</v>
      </c>
      <c r="AA66" s="194" t="s">
        <v>1747</v>
      </c>
      <c r="AB66" s="189" t="s">
        <v>3178</v>
      </c>
      <c r="AC66" s="194" t="s">
        <v>1747</v>
      </c>
      <c r="AD66" s="189" t="s">
        <v>3178</v>
      </c>
      <c r="AE66" s="195" t="s">
        <v>89</v>
      </c>
      <c r="AF66" s="191"/>
      <c r="AG66" s="190"/>
      <c r="AH66" s="292" t="str">
        <f t="shared" si="0"/>
        <v>P</v>
      </c>
      <c r="AI66" s="293" t="str">
        <f t="shared" si="1"/>
        <v>P</v>
      </c>
      <c r="AJ66" s="188" t="s">
        <v>3178</v>
      </c>
      <c r="AK66" s="189" t="s">
        <v>3178</v>
      </c>
      <c r="AL66" s="189"/>
      <c r="AM66" s="190"/>
      <c r="AN66" s="188" t="s">
        <v>3178</v>
      </c>
      <c r="AO66" s="189"/>
      <c r="AP66" s="189"/>
      <c r="AQ66" s="190"/>
      <c r="AR66" s="191" t="s">
        <v>5296</v>
      </c>
      <c r="AS66" s="192" t="s">
        <v>5289</v>
      </c>
    </row>
    <row r="67" spans="2:45" ht="32.450000000000003" customHeight="1">
      <c r="B67" s="187" t="s">
        <v>2382</v>
      </c>
      <c r="C67" s="196" t="s">
        <v>1823</v>
      </c>
      <c r="D67" s="193" t="s">
        <v>1828</v>
      </c>
      <c r="E67" s="193"/>
      <c r="F67" s="198" t="s">
        <v>5144</v>
      </c>
      <c r="G67" s="194" t="s">
        <v>1747</v>
      </c>
      <c r="H67" s="189" t="s">
        <v>3178</v>
      </c>
      <c r="I67" s="194" t="s">
        <v>1747</v>
      </c>
      <c r="J67" s="189" t="s">
        <v>3178</v>
      </c>
      <c r="K67" s="194" t="s">
        <v>1747</v>
      </c>
      <c r="L67" s="189" t="s">
        <v>3178</v>
      </c>
      <c r="M67" s="194" t="s">
        <v>1747</v>
      </c>
      <c r="N67" s="189" t="s">
        <v>3178</v>
      </c>
      <c r="O67" s="194" t="s">
        <v>1747</v>
      </c>
      <c r="P67" s="189" t="s">
        <v>3178</v>
      </c>
      <c r="Q67" s="194" t="s">
        <v>1747</v>
      </c>
      <c r="R67" s="189" t="s">
        <v>3178</v>
      </c>
      <c r="S67" s="194" t="s">
        <v>1759</v>
      </c>
      <c r="T67" s="189" t="s">
        <v>3178</v>
      </c>
      <c r="U67" s="194" t="s">
        <v>1747</v>
      </c>
      <c r="V67" s="189" t="s">
        <v>3178</v>
      </c>
      <c r="W67" s="194" t="s">
        <v>1747</v>
      </c>
      <c r="X67" s="189" t="s">
        <v>3178</v>
      </c>
      <c r="Y67" s="194" t="s">
        <v>1747</v>
      </c>
      <c r="Z67" s="189" t="s">
        <v>3178</v>
      </c>
      <c r="AA67" s="194" t="s">
        <v>1747</v>
      </c>
      <c r="AB67" s="189" t="s">
        <v>3178</v>
      </c>
      <c r="AC67" s="194" t="s">
        <v>1747</v>
      </c>
      <c r="AD67" s="189" t="s">
        <v>3178</v>
      </c>
      <c r="AE67" s="195" t="s">
        <v>89</v>
      </c>
      <c r="AF67" s="191"/>
      <c r="AG67" s="190"/>
      <c r="AH67" s="292" t="str">
        <f t="shared" si="0"/>
        <v>P</v>
      </c>
      <c r="AI67" s="293" t="str">
        <f t="shared" si="1"/>
        <v>P</v>
      </c>
      <c r="AJ67" s="188" t="s">
        <v>3178</v>
      </c>
      <c r="AK67" s="189" t="s">
        <v>3178</v>
      </c>
      <c r="AL67" s="189"/>
      <c r="AM67" s="190"/>
      <c r="AN67" s="188" t="s">
        <v>3178</v>
      </c>
      <c r="AO67" s="189"/>
      <c r="AP67" s="189"/>
      <c r="AQ67" s="190"/>
      <c r="AR67" s="191" t="s">
        <v>5296</v>
      </c>
      <c r="AS67" s="192" t="s">
        <v>5289</v>
      </c>
    </row>
    <row r="68" spans="2:45" ht="32.450000000000003" customHeight="1">
      <c r="B68" s="187" t="s">
        <v>2383</v>
      </c>
      <c r="C68" s="196" t="s">
        <v>1823</v>
      </c>
      <c r="D68" s="193" t="s">
        <v>1830</v>
      </c>
      <c r="E68" s="193"/>
      <c r="F68" s="198" t="s">
        <v>5145</v>
      </c>
      <c r="G68" s="194" t="s">
        <v>1747</v>
      </c>
      <c r="H68" s="189" t="s">
        <v>3178</v>
      </c>
      <c r="I68" s="194" t="s">
        <v>1747</v>
      </c>
      <c r="J68" s="189" t="s">
        <v>3178</v>
      </c>
      <c r="K68" s="194" t="s">
        <v>1747</v>
      </c>
      <c r="L68" s="189" t="s">
        <v>3178</v>
      </c>
      <c r="M68" s="194" t="s">
        <v>1747</v>
      </c>
      <c r="N68" s="189" t="s">
        <v>3178</v>
      </c>
      <c r="O68" s="194" t="s">
        <v>1747</v>
      </c>
      <c r="P68" s="189" t="s">
        <v>3178</v>
      </c>
      <c r="Q68" s="194" t="s">
        <v>1747</v>
      </c>
      <c r="R68" s="189" t="s">
        <v>3178</v>
      </c>
      <c r="S68" s="194" t="s">
        <v>1759</v>
      </c>
      <c r="T68" s="189" t="s">
        <v>3178</v>
      </c>
      <c r="U68" s="194" t="s">
        <v>1747</v>
      </c>
      <c r="V68" s="189" t="s">
        <v>3178</v>
      </c>
      <c r="W68" s="194" t="s">
        <v>1747</v>
      </c>
      <c r="X68" s="189" t="s">
        <v>3178</v>
      </c>
      <c r="Y68" s="194" t="s">
        <v>1747</v>
      </c>
      <c r="Z68" s="189" t="s">
        <v>3178</v>
      </c>
      <c r="AA68" s="194" t="s">
        <v>1747</v>
      </c>
      <c r="AB68" s="189" t="s">
        <v>3178</v>
      </c>
      <c r="AC68" s="194" t="s">
        <v>1747</v>
      </c>
      <c r="AD68" s="189" t="s">
        <v>3178</v>
      </c>
      <c r="AE68" s="195" t="s">
        <v>89</v>
      </c>
      <c r="AF68" s="191"/>
      <c r="AG68" s="190"/>
      <c r="AH68" s="292" t="str">
        <f t="shared" si="0"/>
        <v>P</v>
      </c>
      <c r="AI68" s="293" t="str">
        <f t="shared" si="1"/>
        <v>P</v>
      </c>
      <c r="AJ68" s="188" t="s">
        <v>3178</v>
      </c>
      <c r="AK68" s="189" t="s">
        <v>3178</v>
      </c>
      <c r="AL68" s="189"/>
      <c r="AM68" s="190"/>
      <c r="AN68" s="188" t="s">
        <v>3178</v>
      </c>
      <c r="AO68" s="189"/>
      <c r="AP68" s="189"/>
      <c r="AQ68" s="190"/>
      <c r="AR68" s="191" t="s">
        <v>5296</v>
      </c>
      <c r="AS68" s="192" t="s">
        <v>5289</v>
      </c>
    </row>
    <row r="69" spans="2:45" ht="78.75">
      <c r="B69" s="187" t="s">
        <v>5270</v>
      </c>
      <c r="C69" s="196" t="s">
        <v>1823</v>
      </c>
      <c r="D69" s="193" t="s">
        <v>929</v>
      </c>
      <c r="E69" s="193"/>
      <c r="F69" s="350" t="s">
        <v>5146</v>
      </c>
      <c r="G69" s="194" t="s">
        <v>1747</v>
      </c>
      <c r="H69" s="189" t="s">
        <v>3178</v>
      </c>
      <c r="I69" s="194" t="s">
        <v>1747</v>
      </c>
      <c r="J69" s="189" t="s">
        <v>3178</v>
      </c>
      <c r="K69" s="194" t="s">
        <v>1747</v>
      </c>
      <c r="L69" s="189" t="s">
        <v>3178</v>
      </c>
      <c r="M69" s="194" t="s">
        <v>1747</v>
      </c>
      <c r="N69" s="189" t="s">
        <v>3178</v>
      </c>
      <c r="O69" s="194" t="s">
        <v>1747</v>
      </c>
      <c r="P69" s="189" t="s">
        <v>3178</v>
      </c>
      <c r="Q69" s="194" t="s">
        <v>1747</v>
      </c>
      <c r="R69" s="189" t="s">
        <v>3178</v>
      </c>
      <c r="S69" s="194" t="s">
        <v>1759</v>
      </c>
      <c r="T69" s="189" t="s">
        <v>3178</v>
      </c>
      <c r="U69" s="194" t="s">
        <v>1747</v>
      </c>
      <c r="V69" s="189" t="s">
        <v>3178</v>
      </c>
      <c r="W69" s="194" t="s">
        <v>1747</v>
      </c>
      <c r="X69" s="189" t="s">
        <v>3178</v>
      </c>
      <c r="Y69" s="194" t="s">
        <v>1747</v>
      </c>
      <c r="Z69" s="189" t="s">
        <v>3178</v>
      </c>
      <c r="AA69" s="194" t="s">
        <v>1747</v>
      </c>
      <c r="AB69" s="189" t="s">
        <v>3178</v>
      </c>
      <c r="AC69" s="194" t="s">
        <v>1747</v>
      </c>
      <c r="AD69" s="189" t="s">
        <v>3178</v>
      </c>
      <c r="AE69" s="195" t="s">
        <v>89</v>
      </c>
      <c r="AF69" s="200" t="s">
        <v>5233</v>
      </c>
      <c r="AG69" s="201" t="s">
        <v>5231</v>
      </c>
      <c r="AH69" s="292" t="str">
        <f t="shared" si="0"/>
        <v>P</v>
      </c>
      <c r="AI69" s="293" t="str">
        <f t="shared" si="1"/>
        <v>P</v>
      </c>
      <c r="AJ69" s="188" t="s">
        <v>3178</v>
      </c>
      <c r="AK69" s="189" t="s">
        <v>3178</v>
      </c>
      <c r="AL69" s="189"/>
      <c r="AM69" s="190"/>
      <c r="AN69" s="188" t="s">
        <v>3178</v>
      </c>
      <c r="AO69" s="189"/>
      <c r="AP69" s="189"/>
      <c r="AQ69" s="190"/>
      <c r="AR69" s="191" t="s">
        <v>5296</v>
      </c>
      <c r="AS69" s="192" t="s">
        <v>5289</v>
      </c>
    </row>
    <row r="70" spans="2:45" ht="32.450000000000003" customHeight="1">
      <c r="B70" s="187" t="s">
        <v>3225</v>
      </c>
      <c r="C70" s="196" t="s">
        <v>1823</v>
      </c>
      <c r="D70" s="193" t="s">
        <v>1833</v>
      </c>
      <c r="E70" s="193"/>
      <c r="F70" s="198" t="s">
        <v>5147</v>
      </c>
      <c r="G70" s="194" t="s">
        <v>1747</v>
      </c>
      <c r="H70" s="189" t="s">
        <v>3178</v>
      </c>
      <c r="I70" s="194" t="s">
        <v>1747</v>
      </c>
      <c r="J70" s="189" t="s">
        <v>3178</v>
      </c>
      <c r="K70" s="194" t="s">
        <v>1747</v>
      </c>
      <c r="L70" s="189" t="s">
        <v>3178</v>
      </c>
      <c r="M70" s="194" t="s">
        <v>1747</v>
      </c>
      <c r="N70" s="189" t="s">
        <v>3178</v>
      </c>
      <c r="O70" s="194" t="s">
        <v>1759</v>
      </c>
      <c r="P70" s="189" t="s">
        <v>3178</v>
      </c>
      <c r="Q70" s="194" t="s">
        <v>1747</v>
      </c>
      <c r="R70" s="189" t="s">
        <v>3178</v>
      </c>
      <c r="S70" s="194" t="s">
        <v>1759</v>
      </c>
      <c r="T70" s="189" t="s">
        <v>3178</v>
      </c>
      <c r="U70" s="194" t="s">
        <v>1747</v>
      </c>
      <c r="V70" s="189" t="s">
        <v>3178</v>
      </c>
      <c r="W70" s="194" t="s">
        <v>1747</v>
      </c>
      <c r="X70" s="189" t="s">
        <v>3178</v>
      </c>
      <c r="Y70" s="194" t="s">
        <v>1759</v>
      </c>
      <c r="Z70" s="189" t="s">
        <v>3178</v>
      </c>
      <c r="AA70" s="194" t="s">
        <v>1759</v>
      </c>
      <c r="AB70" s="189" t="s">
        <v>3178</v>
      </c>
      <c r="AC70" s="194" t="s">
        <v>1747</v>
      </c>
      <c r="AD70" s="189" t="s">
        <v>3178</v>
      </c>
      <c r="AE70" s="195" t="s">
        <v>89</v>
      </c>
      <c r="AF70" s="200"/>
      <c r="AG70" s="201"/>
      <c r="AH70" s="292" t="str">
        <f t="shared" si="0"/>
        <v>P</v>
      </c>
      <c r="AI70" s="293" t="str">
        <f t="shared" si="1"/>
        <v>P</v>
      </c>
      <c r="AJ70" s="188" t="s">
        <v>3178</v>
      </c>
      <c r="AK70" s="189" t="s">
        <v>3178</v>
      </c>
      <c r="AL70" s="189"/>
      <c r="AM70" s="190"/>
      <c r="AN70" s="188" t="s">
        <v>3178</v>
      </c>
      <c r="AO70" s="189"/>
      <c r="AP70" s="189"/>
      <c r="AQ70" s="190"/>
      <c r="AR70" s="191" t="s">
        <v>5296</v>
      </c>
      <c r="AS70" s="192" t="s">
        <v>5289</v>
      </c>
    </row>
    <row r="71" spans="2:45" ht="67.5">
      <c r="B71" s="187" t="s">
        <v>1845</v>
      </c>
      <c r="C71" s="196" t="s">
        <v>1823</v>
      </c>
      <c r="D71" s="193" t="s">
        <v>1834</v>
      </c>
      <c r="E71" s="193"/>
      <c r="F71" s="198" t="s">
        <v>5148</v>
      </c>
      <c r="G71" s="194" t="s">
        <v>1747</v>
      </c>
      <c r="H71" s="189" t="s">
        <v>3178</v>
      </c>
      <c r="I71" s="194" t="s">
        <v>1747</v>
      </c>
      <c r="J71" s="189" t="s">
        <v>3178</v>
      </c>
      <c r="K71" s="194" t="s">
        <v>1747</v>
      </c>
      <c r="L71" s="189" t="s">
        <v>3178</v>
      </c>
      <c r="M71" s="194" t="s">
        <v>1747</v>
      </c>
      <c r="N71" s="189" t="s">
        <v>3178</v>
      </c>
      <c r="O71" s="194" t="s">
        <v>1747</v>
      </c>
      <c r="P71" s="189" t="s">
        <v>3178</v>
      </c>
      <c r="Q71" s="194" t="s">
        <v>1747</v>
      </c>
      <c r="R71" s="189" t="s">
        <v>3178</v>
      </c>
      <c r="S71" s="194" t="s">
        <v>1759</v>
      </c>
      <c r="T71" s="189" t="s">
        <v>3178</v>
      </c>
      <c r="U71" s="194" t="s">
        <v>1759</v>
      </c>
      <c r="V71" s="189" t="s">
        <v>3178</v>
      </c>
      <c r="W71" s="194" t="s">
        <v>1747</v>
      </c>
      <c r="X71" s="189" t="s">
        <v>3178</v>
      </c>
      <c r="Y71" s="194" t="s">
        <v>1747</v>
      </c>
      <c r="Z71" s="189" t="s">
        <v>3178</v>
      </c>
      <c r="AA71" s="194" t="s">
        <v>1747</v>
      </c>
      <c r="AB71" s="189" t="s">
        <v>3178</v>
      </c>
      <c r="AC71" s="194" t="s">
        <v>1747</v>
      </c>
      <c r="AD71" s="189" t="s">
        <v>3178</v>
      </c>
      <c r="AE71" s="195" t="s">
        <v>89</v>
      </c>
      <c r="AF71" s="200"/>
      <c r="AG71" s="201"/>
      <c r="AH71" s="292" t="str">
        <f t="shared" si="0"/>
        <v>P</v>
      </c>
      <c r="AI71" s="293" t="str">
        <f t="shared" si="1"/>
        <v>P</v>
      </c>
      <c r="AJ71" s="188" t="s">
        <v>3178</v>
      </c>
      <c r="AK71" s="189" t="s">
        <v>3178</v>
      </c>
      <c r="AL71" s="189"/>
      <c r="AM71" s="190"/>
      <c r="AN71" s="188" t="s">
        <v>3178</v>
      </c>
      <c r="AO71" s="189"/>
      <c r="AP71" s="189"/>
      <c r="AQ71" s="190"/>
      <c r="AR71" s="191" t="s">
        <v>5296</v>
      </c>
      <c r="AS71" s="192" t="s">
        <v>5289</v>
      </c>
    </row>
    <row r="72" spans="2:45" ht="67.5">
      <c r="B72" s="187" t="s">
        <v>1846</v>
      </c>
      <c r="C72" s="196" t="s">
        <v>1823</v>
      </c>
      <c r="D72" s="193" t="s">
        <v>1835</v>
      </c>
      <c r="E72" s="193"/>
      <c r="F72" s="198" t="s">
        <v>5149</v>
      </c>
      <c r="G72" s="194" t="s">
        <v>1747</v>
      </c>
      <c r="H72" s="189" t="s">
        <v>3178</v>
      </c>
      <c r="I72" s="194" t="s">
        <v>1747</v>
      </c>
      <c r="J72" s="189" t="s">
        <v>3178</v>
      </c>
      <c r="K72" s="194" t="s">
        <v>1747</v>
      </c>
      <c r="L72" s="189" t="s">
        <v>3178</v>
      </c>
      <c r="M72" s="194" t="s">
        <v>1747</v>
      </c>
      <c r="N72" s="189" t="s">
        <v>3178</v>
      </c>
      <c r="O72" s="194" t="s">
        <v>1759</v>
      </c>
      <c r="P72" s="189" t="s">
        <v>3178</v>
      </c>
      <c r="Q72" s="194" t="s">
        <v>1759</v>
      </c>
      <c r="R72" s="189" t="s">
        <v>3178</v>
      </c>
      <c r="S72" s="194" t="s">
        <v>1759</v>
      </c>
      <c r="T72" s="189" t="s">
        <v>3178</v>
      </c>
      <c r="U72" s="194" t="s">
        <v>1759</v>
      </c>
      <c r="V72" s="189" t="s">
        <v>3178</v>
      </c>
      <c r="W72" s="194" t="s">
        <v>1747</v>
      </c>
      <c r="X72" s="189" t="s">
        <v>3178</v>
      </c>
      <c r="Y72" s="194" t="s">
        <v>1747</v>
      </c>
      <c r="Z72" s="189" t="s">
        <v>3178</v>
      </c>
      <c r="AA72" s="194" t="s">
        <v>1747</v>
      </c>
      <c r="AB72" s="189" t="s">
        <v>3178</v>
      </c>
      <c r="AC72" s="194" t="s">
        <v>1759</v>
      </c>
      <c r="AD72" s="189" t="s">
        <v>3178</v>
      </c>
      <c r="AE72" s="195" t="s">
        <v>89</v>
      </c>
      <c r="AF72" s="191"/>
      <c r="AG72" s="190"/>
      <c r="AH72" s="292" t="str">
        <f t="shared" si="0"/>
        <v>P</v>
      </c>
      <c r="AI72" s="293" t="str">
        <f t="shared" si="1"/>
        <v>P</v>
      </c>
      <c r="AJ72" s="188" t="s">
        <v>3178</v>
      </c>
      <c r="AK72" s="189" t="s">
        <v>3178</v>
      </c>
      <c r="AL72" s="189"/>
      <c r="AM72" s="190"/>
      <c r="AN72" s="188" t="s">
        <v>3178</v>
      </c>
      <c r="AO72" s="189"/>
      <c r="AP72" s="189"/>
      <c r="AQ72" s="190"/>
      <c r="AR72" s="191" t="s">
        <v>5296</v>
      </c>
      <c r="AS72" s="192" t="s">
        <v>5289</v>
      </c>
    </row>
    <row r="73" spans="2:45" ht="112.5">
      <c r="B73" s="187" t="s">
        <v>2453</v>
      </c>
      <c r="C73" s="196" t="s">
        <v>1823</v>
      </c>
      <c r="D73" s="193" t="s">
        <v>1835</v>
      </c>
      <c r="E73" s="193" t="s">
        <v>1836</v>
      </c>
      <c r="F73" s="198" t="s">
        <v>5150</v>
      </c>
      <c r="G73" s="194" t="s">
        <v>1747</v>
      </c>
      <c r="H73" s="189" t="s">
        <v>3178</v>
      </c>
      <c r="I73" s="194" t="s">
        <v>1747</v>
      </c>
      <c r="J73" s="189" t="s">
        <v>3178</v>
      </c>
      <c r="K73" s="194" t="s">
        <v>1747</v>
      </c>
      <c r="L73" s="189" t="s">
        <v>3178</v>
      </c>
      <c r="M73" s="194" t="s">
        <v>1747</v>
      </c>
      <c r="N73" s="189" t="s">
        <v>3178</v>
      </c>
      <c r="O73" s="194" t="s">
        <v>1759</v>
      </c>
      <c r="P73" s="189" t="s">
        <v>3178</v>
      </c>
      <c r="Q73" s="194" t="s">
        <v>1752</v>
      </c>
      <c r="R73" s="189" t="s">
        <v>3854</v>
      </c>
      <c r="S73" s="194" t="s">
        <v>1752</v>
      </c>
      <c r="T73" s="189" t="s">
        <v>3854</v>
      </c>
      <c r="U73" s="194" t="s">
        <v>1752</v>
      </c>
      <c r="V73" s="189" t="s">
        <v>3854</v>
      </c>
      <c r="W73" s="194" t="s">
        <v>1747</v>
      </c>
      <c r="X73" s="189" t="s">
        <v>3178</v>
      </c>
      <c r="Y73" s="194" t="s">
        <v>1747</v>
      </c>
      <c r="Z73" s="189" t="s">
        <v>3178</v>
      </c>
      <c r="AA73" s="194" t="s">
        <v>1747</v>
      </c>
      <c r="AB73" s="189" t="s">
        <v>3178</v>
      </c>
      <c r="AC73" s="194" t="s">
        <v>1752</v>
      </c>
      <c r="AD73" s="189" t="s">
        <v>3854</v>
      </c>
      <c r="AE73" s="195" t="s">
        <v>106</v>
      </c>
      <c r="AF73" s="191"/>
      <c r="AG73" s="190"/>
      <c r="AH73" s="292" t="str">
        <f t="shared" si="0"/>
        <v>P</v>
      </c>
      <c r="AI73" s="293" t="str">
        <f t="shared" si="1"/>
        <v>P</v>
      </c>
      <c r="AJ73" s="188" t="s">
        <v>3178</v>
      </c>
      <c r="AK73" s="189" t="s">
        <v>3178</v>
      </c>
      <c r="AL73" s="189"/>
      <c r="AM73" s="190"/>
      <c r="AN73" s="188" t="s">
        <v>3178</v>
      </c>
      <c r="AO73" s="189"/>
      <c r="AP73" s="189"/>
      <c r="AQ73" s="190"/>
      <c r="AR73" s="191" t="s">
        <v>5296</v>
      </c>
      <c r="AS73" s="192" t="s">
        <v>5289</v>
      </c>
    </row>
    <row r="74" spans="2:45" ht="56.25">
      <c r="B74" s="187" t="s">
        <v>1847</v>
      </c>
      <c r="C74" s="196" t="s">
        <v>1365</v>
      </c>
      <c r="D74" s="193" t="s">
        <v>1838</v>
      </c>
      <c r="E74" s="193"/>
      <c r="F74" s="198" t="s">
        <v>5151</v>
      </c>
      <c r="G74" s="194" t="s">
        <v>1747</v>
      </c>
      <c r="H74" s="189" t="s">
        <v>3178</v>
      </c>
      <c r="I74" s="194" t="s">
        <v>1747</v>
      </c>
      <c r="J74" s="189" t="s">
        <v>3178</v>
      </c>
      <c r="K74" s="194" t="s">
        <v>1747</v>
      </c>
      <c r="L74" s="189" t="s">
        <v>3178</v>
      </c>
      <c r="M74" s="194" t="s">
        <v>1747</v>
      </c>
      <c r="N74" s="189" t="s">
        <v>3178</v>
      </c>
      <c r="O74" s="194" t="s">
        <v>1759</v>
      </c>
      <c r="P74" s="189" t="s">
        <v>3178</v>
      </c>
      <c r="Q74" s="194" t="s">
        <v>1747</v>
      </c>
      <c r="R74" s="189" t="s">
        <v>3178</v>
      </c>
      <c r="S74" s="194" t="s">
        <v>1759</v>
      </c>
      <c r="T74" s="189" t="s">
        <v>3178</v>
      </c>
      <c r="U74" s="194" t="s">
        <v>1759</v>
      </c>
      <c r="V74" s="189" t="s">
        <v>3178</v>
      </c>
      <c r="W74" s="194" t="s">
        <v>1747</v>
      </c>
      <c r="X74" s="189" t="s">
        <v>3178</v>
      </c>
      <c r="Y74" s="194" t="s">
        <v>1747</v>
      </c>
      <c r="Z74" s="189" t="s">
        <v>3178</v>
      </c>
      <c r="AA74" s="194" t="s">
        <v>1747</v>
      </c>
      <c r="AB74" s="189" t="s">
        <v>3178</v>
      </c>
      <c r="AC74" s="194" t="s">
        <v>1759</v>
      </c>
      <c r="AD74" s="189" t="s">
        <v>3178</v>
      </c>
      <c r="AE74" s="195" t="s">
        <v>89</v>
      </c>
      <c r="AF74" s="191"/>
      <c r="AG74" s="190"/>
      <c r="AH74" s="292" t="str">
        <f t="shared" si="0"/>
        <v>P</v>
      </c>
      <c r="AI74" s="293" t="str">
        <f t="shared" si="1"/>
        <v>P</v>
      </c>
      <c r="AJ74" s="188" t="s">
        <v>3178</v>
      </c>
      <c r="AK74" s="189" t="s">
        <v>3178</v>
      </c>
      <c r="AL74" s="189"/>
      <c r="AM74" s="190"/>
      <c r="AN74" s="188" t="s">
        <v>3178</v>
      </c>
      <c r="AO74" s="189"/>
      <c r="AP74" s="189"/>
      <c r="AQ74" s="190"/>
      <c r="AR74" s="191" t="s">
        <v>5296</v>
      </c>
      <c r="AS74" s="192" t="s">
        <v>5289</v>
      </c>
    </row>
    <row r="75" spans="2:45" ht="32.450000000000003" customHeight="1">
      <c r="B75" s="187" t="s">
        <v>2384</v>
      </c>
      <c r="C75" s="196" t="s">
        <v>1365</v>
      </c>
      <c r="D75" s="193" t="s">
        <v>1840</v>
      </c>
      <c r="E75" s="193"/>
      <c r="F75" s="198" t="s">
        <v>5152</v>
      </c>
      <c r="G75" s="194" t="s">
        <v>1747</v>
      </c>
      <c r="H75" s="189" t="s">
        <v>3178</v>
      </c>
      <c r="I75" s="194" t="s">
        <v>1747</v>
      </c>
      <c r="J75" s="189" t="s">
        <v>3178</v>
      </c>
      <c r="K75" s="194" t="s">
        <v>1747</v>
      </c>
      <c r="L75" s="189" t="s">
        <v>3178</v>
      </c>
      <c r="M75" s="194" t="s">
        <v>1759</v>
      </c>
      <c r="N75" s="189" t="s">
        <v>3178</v>
      </c>
      <c r="O75" s="194" t="s">
        <v>1759</v>
      </c>
      <c r="P75" s="189" t="s">
        <v>3178</v>
      </c>
      <c r="Q75" s="194" t="s">
        <v>1759</v>
      </c>
      <c r="R75" s="189" t="s">
        <v>3178</v>
      </c>
      <c r="S75" s="194" t="s">
        <v>1759</v>
      </c>
      <c r="T75" s="189" t="s">
        <v>3178</v>
      </c>
      <c r="U75" s="194" t="s">
        <v>1759</v>
      </c>
      <c r="V75" s="189" t="s">
        <v>3178</v>
      </c>
      <c r="W75" s="194" t="s">
        <v>1747</v>
      </c>
      <c r="X75" s="189" t="s">
        <v>3178</v>
      </c>
      <c r="Y75" s="194" t="s">
        <v>1759</v>
      </c>
      <c r="Z75" s="189" t="s">
        <v>3178</v>
      </c>
      <c r="AA75" s="194" t="s">
        <v>1759</v>
      </c>
      <c r="AB75" s="189" t="s">
        <v>3178</v>
      </c>
      <c r="AC75" s="194" t="s">
        <v>1759</v>
      </c>
      <c r="AD75" s="189" t="s">
        <v>3178</v>
      </c>
      <c r="AE75" s="195" t="s">
        <v>89</v>
      </c>
      <c r="AF75" s="191"/>
      <c r="AG75" s="190"/>
      <c r="AH75" s="292" t="str">
        <f t="shared" si="0"/>
        <v>P</v>
      </c>
      <c r="AI75" s="293" t="str">
        <f t="shared" si="1"/>
        <v>P</v>
      </c>
      <c r="AJ75" s="188" t="s">
        <v>3178</v>
      </c>
      <c r="AK75" s="189" t="s">
        <v>3178</v>
      </c>
      <c r="AL75" s="189"/>
      <c r="AM75" s="190"/>
      <c r="AN75" s="188" t="s">
        <v>3178</v>
      </c>
      <c r="AO75" s="189"/>
      <c r="AP75" s="189"/>
      <c r="AQ75" s="190"/>
      <c r="AR75" s="191" t="s">
        <v>5296</v>
      </c>
      <c r="AS75" s="192" t="s">
        <v>5289</v>
      </c>
    </row>
    <row r="76" spans="2:45" ht="67.5">
      <c r="B76" s="187" t="s">
        <v>1849</v>
      </c>
      <c r="C76" s="196" t="s">
        <v>1365</v>
      </c>
      <c r="D76" s="193" t="s">
        <v>3190</v>
      </c>
      <c r="E76" s="193"/>
      <c r="F76" s="198" t="s">
        <v>5153</v>
      </c>
      <c r="G76" s="194" t="s">
        <v>1747</v>
      </c>
      <c r="H76" s="189" t="s">
        <v>3178</v>
      </c>
      <c r="I76" s="194" t="s">
        <v>1747</v>
      </c>
      <c r="J76" s="189" t="s">
        <v>3178</v>
      </c>
      <c r="K76" s="194" t="s">
        <v>1747</v>
      </c>
      <c r="L76" s="189" t="s">
        <v>3178</v>
      </c>
      <c r="M76" s="194" t="s">
        <v>1747</v>
      </c>
      <c r="N76" s="189" t="s">
        <v>3178</v>
      </c>
      <c r="O76" s="194" t="s">
        <v>1747</v>
      </c>
      <c r="P76" s="189" t="s">
        <v>3178</v>
      </c>
      <c r="Q76" s="194" t="s">
        <v>1759</v>
      </c>
      <c r="R76" s="189" t="s">
        <v>3178</v>
      </c>
      <c r="S76" s="194" t="s">
        <v>1759</v>
      </c>
      <c r="T76" s="189" t="s">
        <v>3178</v>
      </c>
      <c r="U76" s="194" t="s">
        <v>1759</v>
      </c>
      <c r="V76" s="189" t="s">
        <v>3178</v>
      </c>
      <c r="W76" s="194" t="s">
        <v>1747</v>
      </c>
      <c r="X76" s="189" t="s">
        <v>3178</v>
      </c>
      <c r="Y76" s="194" t="s">
        <v>1747</v>
      </c>
      <c r="Z76" s="189" t="s">
        <v>3178</v>
      </c>
      <c r="AA76" s="194" t="s">
        <v>1747</v>
      </c>
      <c r="AB76" s="189" t="s">
        <v>3178</v>
      </c>
      <c r="AC76" s="194" t="s">
        <v>1747</v>
      </c>
      <c r="AD76" s="189" t="s">
        <v>3178</v>
      </c>
      <c r="AE76" s="195" t="s">
        <v>89</v>
      </c>
      <c r="AF76" s="191"/>
      <c r="AG76" s="190"/>
      <c r="AH76" s="292" t="str">
        <f t="shared" ref="AH76:AH101" si="2">IF(COUNTBLANK(AJ76:AM76)=3," ",IF(COUNTIF(AJ76:AM76,"F"),"F",IF(COUNTIF(AJ76:AM76,"P"),"P",IF(COUNTIF(AJ76:AM76,"NA"),"NA",IF(COUNTIF(AJ76:AM76,"NT"),"NT")))))</f>
        <v>P</v>
      </c>
      <c r="AI76" s="293" t="str">
        <f t="shared" ref="AI76:AI101" si="3">IF(COUNTBLANK(AN76:AP76)=3," ",IF(COUNTIF(AN76:AP76,"F"),"F",IF(COUNTIF(AN76:AP76,"P"),"P",IF(COUNTIF(AN76:AP76,"NA"),"NA",IF(COUNTIF(AN76:AP76,"NT"),"NT")))))</f>
        <v>P</v>
      </c>
      <c r="AJ76" s="188" t="s">
        <v>3178</v>
      </c>
      <c r="AK76" s="189" t="s">
        <v>3178</v>
      </c>
      <c r="AL76" s="189"/>
      <c r="AM76" s="190"/>
      <c r="AN76" s="188" t="s">
        <v>3178</v>
      </c>
      <c r="AO76" s="189"/>
      <c r="AP76" s="189"/>
      <c r="AQ76" s="190"/>
      <c r="AR76" s="191" t="s">
        <v>5296</v>
      </c>
      <c r="AS76" s="192" t="s">
        <v>5289</v>
      </c>
    </row>
    <row r="77" spans="2:45" ht="56.25">
      <c r="B77" s="187" t="s">
        <v>1850</v>
      </c>
      <c r="C77" s="196" t="s">
        <v>1365</v>
      </c>
      <c r="D77" s="193" t="s">
        <v>1841</v>
      </c>
      <c r="E77" s="193"/>
      <c r="F77" s="198" t="s">
        <v>5154</v>
      </c>
      <c r="G77" s="194" t="s">
        <v>1747</v>
      </c>
      <c r="H77" s="189" t="s">
        <v>3178</v>
      </c>
      <c r="I77" s="194" t="s">
        <v>1747</v>
      </c>
      <c r="J77" s="189" t="s">
        <v>3178</v>
      </c>
      <c r="K77" s="194" t="s">
        <v>1747</v>
      </c>
      <c r="L77" s="189" t="s">
        <v>3178</v>
      </c>
      <c r="M77" s="194" t="s">
        <v>1747</v>
      </c>
      <c r="N77" s="189" t="s">
        <v>3178</v>
      </c>
      <c r="O77" s="194" t="s">
        <v>1747</v>
      </c>
      <c r="P77" s="189" t="s">
        <v>3178</v>
      </c>
      <c r="Q77" s="194" t="s">
        <v>1747</v>
      </c>
      <c r="R77" s="189" t="s">
        <v>3178</v>
      </c>
      <c r="S77" s="194" t="s">
        <v>1759</v>
      </c>
      <c r="T77" s="189" t="s">
        <v>3178</v>
      </c>
      <c r="U77" s="194" t="s">
        <v>1747</v>
      </c>
      <c r="V77" s="189" t="s">
        <v>3178</v>
      </c>
      <c r="W77" s="194" t="s">
        <v>1747</v>
      </c>
      <c r="X77" s="189" t="s">
        <v>3178</v>
      </c>
      <c r="Y77" s="194" t="s">
        <v>1747</v>
      </c>
      <c r="Z77" s="189" t="s">
        <v>3178</v>
      </c>
      <c r="AA77" s="194" t="s">
        <v>1747</v>
      </c>
      <c r="AB77" s="189" t="s">
        <v>3178</v>
      </c>
      <c r="AC77" s="194" t="s">
        <v>1747</v>
      </c>
      <c r="AD77" s="189" t="s">
        <v>3178</v>
      </c>
      <c r="AE77" s="195" t="s">
        <v>89</v>
      </c>
      <c r="AF77" s="191"/>
      <c r="AG77" s="190"/>
      <c r="AH77" s="292" t="str">
        <f t="shared" si="2"/>
        <v>P</v>
      </c>
      <c r="AI77" s="293" t="str">
        <f t="shared" si="3"/>
        <v>P</v>
      </c>
      <c r="AJ77" s="188" t="s">
        <v>3178</v>
      </c>
      <c r="AK77" s="189" t="s">
        <v>3178</v>
      </c>
      <c r="AL77" s="189"/>
      <c r="AM77" s="190"/>
      <c r="AN77" s="188" t="s">
        <v>3178</v>
      </c>
      <c r="AO77" s="189"/>
      <c r="AP77" s="189"/>
      <c r="AQ77" s="190"/>
      <c r="AR77" s="191" t="s">
        <v>5296</v>
      </c>
      <c r="AS77" s="192" t="s">
        <v>5289</v>
      </c>
    </row>
    <row r="78" spans="2:45" ht="56.25">
      <c r="B78" s="187" t="s">
        <v>3226</v>
      </c>
      <c r="C78" s="196" t="s">
        <v>1843</v>
      </c>
      <c r="D78" s="193" t="s">
        <v>1848</v>
      </c>
      <c r="E78" s="193" t="s">
        <v>1844</v>
      </c>
      <c r="F78" s="198" t="s">
        <v>5155</v>
      </c>
      <c r="G78" s="194" t="s">
        <v>1747</v>
      </c>
      <c r="H78" s="189" t="s">
        <v>3178</v>
      </c>
      <c r="I78" s="194" t="s">
        <v>1747</v>
      </c>
      <c r="J78" s="189" t="s">
        <v>3178</v>
      </c>
      <c r="K78" s="194" t="s">
        <v>1747</v>
      </c>
      <c r="L78" s="189" t="s">
        <v>3178</v>
      </c>
      <c r="M78" s="194" t="s">
        <v>1759</v>
      </c>
      <c r="N78" s="189" t="s">
        <v>3178</v>
      </c>
      <c r="O78" s="194" t="s">
        <v>1759</v>
      </c>
      <c r="P78" s="189" t="s">
        <v>3178</v>
      </c>
      <c r="Q78" s="194" t="s">
        <v>1759</v>
      </c>
      <c r="R78" s="189" t="s">
        <v>3178</v>
      </c>
      <c r="S78" s="194" t="s">
        <v>1759</v>
      </c>
      <c r="T78" s="189" t="s">
        <v>3178</v>
      </c>
      <c r="U78" s="194" t="s">
        <v>1759</v>
      </c>
      <c r="V78" s="189" t="s">
        <v>3178</v>
      </c>
      <c r="W78" s="194" t="s">
        <v>1747</v>
      </c>
      <c r="X78" s="189" t="s">
        <v>3178</v>
      </c>
      <c r="Y78" s="194" t="s">
        <v>1747</v>
      </c>
      <c r="Z78" s="189" t="s">
        <v>3178</v>
      </c>
      <c r="AA78" s="194" t="s">
        <v>1747</v>
      </c>
      <c r="AB78" s="189" t="s">
        <v>3178</v>
      </c>
      <c r="AC78" s="194" t="s">
        <v>1759</v>
      </c>
      <c r="AD78" s="189" t="s">
        <v>3178</v>
      </c>
      <c r="AE78" s="195" t="s">
        <v>89</v>
      </c>
      <c r="AF78" s="191"/>
      <c r="AG78" s="190"/>
      <c r="AH78" s="292" t="str">
        <f t="shared" si="2"/>
        <v>P</v>
      </c>
      <c r="AI78" s="293" t="str">
        <f t="shared" si="3"/>
        <v>P</v>
      </c>
      <c r="AJ78" s="188" t="s">
        <v>3178</v>
      </c>
      <c r="AK78" s="189" t="s">
        <v>3178</v>
      </c>
      <c r="AL78" s="189"/>
      <c r="AM78" s="190"/>
      <c r="AN78" s="188" t="s">
        <v>3178</v>
      </c>
      <c r="AO78" s="189"/>
      <c r="AP78" s="189"/>
      <c r="AQ78" s="190"/>
      <c r="AR78" s="191" t="s">
        <v>5296</v>
      </c>
      <c r="AS78" s="192" t="s">
        <v>5289</v>
      </c>
    </row>
    <row r="79" spans="2:45" ht="43.15" customHeight="1">
      <c r="B79" s="187" t="s">
        <v>1851</v>
      </c>
      <c r="C79" s="196" t="s">
        <v>1843</v>
      </c>
      <c r="D79" s="193" t="s">
        <v>1848</v>
      </c>
      <c r="E79" s="193" t="s">
        <v>1789</v>
      </c>
      <c r="F79" s="198" t="s">
        <v>5156</v>
      </c>
      <c r="G79" s="194" t="s">
        <v>1747</v>
      </c>
      <c r="H79" s="189" t="s">
        <v>3178</v>
      </c>
      <c r="I79" s="194" t="s">
        <v>1747</v>
      </c>
      <c r="J79" s="189" t="s">
        <v>3178</v>
      </c>
      <c r="K79" s="194" t="s">
        <v>1747</v>
      </c>
      <c r="L79" s="189" t="s">
        <v>3178</v>
      </c>
      <c r="M79" s="194" t="s">
        <v>1752</v>
      </c>
      <c r="N79" s="189" t="s">
        <v>3854</v>
      </c>
      <c r="O79" s="194" t="s">
        <v>1752</v>
      </c>
      <c r="P79" s="189" t="s">
        <v>3854</v>
      </c>
      <c r="Q79" s="194" t="s">
        <v>1752</v>
      </c>
      <c r="R79" s="189" t="s">
        <v>3854</v>
      </c>
      <c r="S79" s="194" t="s">
        <v>1752</v>
      </c>
      <c r="T79" s="189" t="s">
        <v>3854</v>
      </c>
      <c r="U79" s="194" t="s">
        <v>1752</v>
      </c>
      <c r="V79" s="189" t="s">
        <v>3854</v>
      </c>
      <c r="W79" s="194" t="s">
        <v>1747</v>
      </c>
      <c r="X79" s="189" t="s">
        <v>3178</v>
      </c>
      <c r="Y79" s="194" t="s">
        <v>1747</v>
      </c>
      <c r="Z79" s="189" t="s">
        <v>3178</v>
      </c>
      <c r="AA79" s="194" t="s">
        <v>1747</v>
      </c>
      <c r="AB79" s="189" t="s">
        <v>3178</v>
      </c>
      <c r="AC79" s="194" t="s">
        <v>1752</v>
      </c>
      <c r="AD79" s="189" t="s">
        <v>3854</v>
      </c>
      <c r="AE79" s="195" t="s">
        <v>106</v>
      </c>
      <c r="AF79" s="191"/>
      <c r="AG79" s="190"/>
      <c r="AH79" s="292" t="str">
        <f t="shared" si="2"/>
        <v>P</v>
      </c>
      <c r="AI79" s="293" t="str">
        <f t="shared" si="3"/>
        <v>P</v>
      </c>
      <c r="AJ79" s="188" t="s">
        <v>3178</v>
      </c>
      <c r="AK79" s="189" t="s">
        <v>3178</v>
      </c>
      <c r="AL79" s="189"/>
      <c r="AM79" s="190"/>
      <c r="AN79" s="188" t="s">
        <v>3178</v>
      </c>
      <c r="AO79" s="189"/>
      <c r="AP79" s="189"/>
      <c r="AQ79" s="190"/>
      <c r="AR79" s="191" t="s">
        <v>5296</v>
      </c>
      <c r="AS79" s="192" t="s">
        <v>5289</v>
      </c>
    </row>
    <row r="80" spans="2:45" ht="32.450000000000003" customHeight="1">
      <c r="B80" s="187" t="s">
        <v>1853</v>
      </c>
      <c r="C80" s="196" t="s">
        <v>1843</v>
      </c>
      <c r="D80" s="193" t="s">
        <v>1848</v>
      </c>
      <c r="E80" s="348" t="s">
        <v>5297</v>
      </c>
      <c r="F80" s="350" t="s">
        <v>5298</v>
      </c>
      <c r="G80" s="194" t="s">
        <v>1747</v>
      </c>
      <c r="H80" s="189" t="s">
        <v>3178</v>
      </c>
      <c r="I80" s="194" t="s">
        <v>1747</v>
      </c>
      <c r="J80" s="189" t="s">
        <v>3178</v>
      </c>
      <c r="K80" s="194" t="s">
        <v>1747</v>
      </c>
      <c r="L80" s="189" t="s">
        <v>3178</v>
      </c>
      <c r="M80" s="194" t="s">
        <v>1752</v>
      </c>
      <c r="N80" s="189" t="s">
        <v>3854</v>
      </c>
      <c r="O80" s="194" t="s">
        <v>1752</v>
      </c>
      <c r="P80" s="189" t="s">
        <v>3854</v>
      </c>
      <c r="Q80" s="194" t="s">
        <v>1752</v>
      </c>
      <c r="R80" s="189" t="s">
        <v>3854</v>
      </c>
      <c r="S80" s="194" t="s">
        <v>1752</v>
      </c>
      <c r="T80" s="189" t="s">
        <v>3854</v>
      </c>
      <c r="U80" s="194" t="s">
        <v>1752</v>
      </c>
      <c r="V80" s="189" t="s">
        <v>3854</v>
      </c>
      <c r="W80" s="194" t="s">
        <v>1747</v>
      </c>
      <c r="X80" s="189" t="s">
        <v>3178</v>
      </c>
      <c r="Y80" s="194" t="s">
        <v>1747</v>
      </c>
      <c r="Z80" s="189" t="s">
        <v>3178</v>
      </c>
      <c r="AA80" s="194" t="s">
        <v>1747</v>
      </c>
      <c r="AB80" s="189" t="s">
        <v>3178</v>
      </c>
      <c r="AC80" s="194" t="s">
        <v>1752</v>
      </c>
      <c r="AD80" s="189" t="s">
        <v>3854</v>
      </c>
      <c r="AE80" s="195" t="s">
        <v>106</v>
      </c>
      <c r="AF80" s="191"/>
      <c r="AG80" s="190"/>
      <c r="AH80" s="292" t="str">
        <f t="shared" si="2"/>
        <v>P</v>
      </c>
      <c r="AI80" s="293" t="str">
        <f t="shared" si="3"/>
        <v>P</v>
      </c>
      <c r="AJ80" s="188" t="s">
        <v>3178</v>
      </c>
      <c r="AK80" s="189" t="s">
        <v>3178</v>
      </c>
      <c r="AL80" s="189"/>
      <c r="AM80" s="190"/>
      <c r="AN80" s="188" t="s">
        <v>3178</v>
      </c>
      <c r="AO80" s="189"/>
      <c r="AP80" s="189"/>
      <c r="AQ80" s="190"/>
      <c r="AR80" s="191" t="s">
        <v>5296</v>
      </c>
      <c r="AS80" s="192" t="s">
        <v>5289</v>
      </c>
    </row>
    <row r="81" spans="1:45" ht="56.25">
      <c r="B81" s="187" t="s">
        <v>1854</v>
      </c>
      <c r="C81" s="196" t="s">
        <v>1843</v>
      </c>
      <c r="D81" s="193" t="s">
        <v>1226</v>
      </c>
      <c r="E81" s="193" t="s">
        <v>1844</v>
      </c>
      <c r="F81" s="198" t="s">
        <v>5158</v>
      </c>
      <c r="G81" s="194" t="s">
        <v>1759</v>
      </c>
      <c r="H81" s="189" t="s">
        <v>3178</v>
      </c>
      <c r="I81" s="194" t="s">
        <v>1759</v>
      </c>
      <c r="J81" s="189" t="s">
        <v>3178</v>
      </c>
      <c r="K81" s="194" t="s">
        <v>1759</v>
      </c>
      <c r="L81" s="189" t="s">
        <v>3178</v>
      </c>
      <c r="M81" s="194" t="s">
        <v>1759</v>
      </c>
      <c r="N81" s="189" t="s">
        <v>3178</v>
      </c>
      <c r="O81" s="194" t="s">
        <v>1759</v>
      </c>
      <c r="P81" s="189" t="s">
        <v>3178</v>
      </c>
      <c r="Q81" s="194" t="s">
        <v>1759</v>
      </c>
      <c r="R81" s="189" t="s">
        <v>3178</v>
      </c>
      <c r="S81" s="194" t="s">
        <v>1759</v>
      </c>
      <c r="T81" s="189" t="s">
        <v>3178</v>
      </c>
      <c r="U81" s="194" t="s">
        <v>1759</v>
      </c>
      <c r="V81" s="189" t="s">
        <v>3178</v>
      </c>
      <c r="W81" s="194" t="s">
        <v>1747</v>
      </c>
      <c r="X81" s="189" t="s">
        <v>3178</v>
      </c>
      <c r="Y81" s="194" t="s">
        <v>1747</v>
      </c>
      <c r="Z81" s="189" t="s">
        <v>3178</v>
      </c>
      <c r="AA81" s="194" t="s">
        <v>1747</v>
      </c>
      <c r="AB81" s="189" t="s">
        <v>3178</v>
      </c>
      <c r="AC81" s="194" t="s">
        <v>1759</v>
      </c>
      <c r="AD81" s="189" t="s">
        <v>3178</v>
      </c>
      <c r="AE81" s="195" t="s">
        <v>89</v>
      </c>
      <c r="AF81" s="191"/>
      <c r="AG81" s="190"/>
      <c r="AH81" s="292" t="str">
        <f t="shared" si="2"/>
        <v>P</v>
      </c>
      <c r="AI81" s="293" t="str">
        <f t="shared" si="3"/>
        <v>P</v>
      </c>
      <c r="AJ81" s="188" t="s">
        <v>3178</v>
      </c>
      <c r="AK81" s="189" t="s">
        <v>3178</v>
      </c>
      <c r="AL81" s="189"/>
      <c r="AM81" s="190"/>
      <c r="AN81" s="188" t="s">
        <v>3178</v>
      </c>
      <c r="AO81" s="189"/>
      <c r="AP81" s="189"/>
      <c r="AQ81" s="190"/>
      <c r="AR81" s="191" t="s">
        <v>5296</v>
      </c>
      <c r="AS81" s="192" t="s">
        <v>5289</v>
      </c>
    </row>
    <row r="82" spans="1:45" ht="43.15" customHeight="1">
      <c r="B82" s="187" t="s">
        <v>1855</v>
      </c>
      <c r="C82" s="196" t="s">
        <v>1843</v>
      </c>
      <c r="D82" s="193" t="s">
        <v>1226</v>
      </c>
      <c r="E82" s="193" t="s">
        <v>1789</v>
      </c>
      <c r="F82" s="198" t="s">
        <v>5159</v>
      </c>
      <c r="G82" s="194" t="s">
        <v>1752</v>
      </c>
      <c r="H82" s="189" t="s">
        <v>3854</v>
      </c>
      <c r="I82" s="194" t="s">
        <v>1752</v>
      </c>
      <c r="J82" s="189" t="s">
        <v>3854</v>
      </c>
      <c r="K82" s="194" t="s">
        <v>1752</v>
      </c>
      <c r="L82" s="189" t="s">
        <v>3854</v>
      </c>
      <c r="M82" s="194" t="s">
        <v>1752</v>
      </c>
      <c r="N82" s="189" t="s">
        <v>3854</v>
      </c>
      <c r="O82" s="194" t="s">
        <v>1752</v>
      </c>
      <c r="P82" s="189" t="s">
        <v>3854</v>
      </c>
      <c r="Q82" s="194" t="s">
        <v>1752</v>
      </c>
      <c r="R82" s="189" t="s">
        <v>3854</v>
      </c>
      <c r="S82" s="194" t="s">
        <v>1752</v>
      </c>
      <c r="T82" s="189" t="s">
        <v>3854</v>
      </c>
      <c r="U82" s="194" t="s">
        <v>1752</v>
      </c>
      <c r="V82" s="189" t="s">
        <v>3854</v>
      </c>
      <c r="W82" s="194" t="s">
        <v>1747</v>
      </c>
      <c r="X82" s="189" t="s">
        <v>3178</v>
      </c>
      <c r="Y82" s="194" t="s">
        <v>1747</v>
      </c>
      <c r="Z82" s="189" t="s">
        <v>3178</v>
      </c>
      <c r="AA82" s="194" t="s">
        <v>1747</v>
      </c>
      <c r="AB82" s="189" t="s">
        <v>3178</v>
      </c>
      <c r="AC82" s="194" t="s">
        <v>1752</v>
      </c>
      <c r="AD82" s="189" t="s">
        <v>3854</v>
      </c>
      <c r="AE82" s="195" t="s">
        <v>106</v>
      </c>
      <c r="AF82" s="191"/>
      <c r="AG82" s="190"/>
      <c r="AH82" s="292" t="str">
        <f t="shared" si="2"/>
        <v>P</v>
      </c>
      <c r="AI82" s="293" t="str">
        <f t="shared" si="3"/>
        <v>P</v>
      </c>
      <c r="AJ82" s="188" t="s">
        <v>3178</v>
      </c>
      <c r="AK82" s="189" t="s">
        <v>3178</v>
      </c>
      <c r="AL82" s="189"/>
      <c r="AM82" s="190"/>
      <c r="AN82" s="188" t="s">
        <v>3178</v>
      </c>
      <c r="AO82" s="189"/>
      <c r="AP82" s="189"/>
      <c r="AQ82" s="190"/>
      <c r="AR82" s="191" t="s">
        <v>5296</v>
      </c>
      <c r="AS82" s="192" t="s">
        <v>5289</v>
      </c>
    </row>
    <row r="83" spans="1:45" ht="32.450000000000003" customHeight="1">
      <c r="B83" s="187" t="s">
        <v>1856</v>
      </c>
      <c r="C83" s="196" t="s">
        <v>1843</v>
      </c>
      <c r="D83" s="193" t="s">
        <v>1226</v>
      </c>
      <c r="E83" s="193" t="s">
        <v>1791</v>
      </c>
      <c r="F83" s="198" t="s">
        <v>5157</v>
      </c>
      <c r="G83" s="194" t="s">
        <v>1752</v>
      </c>
      <c r="H83" s="189" t="s">
        <v>3854</v>
      </c>
      <c r="I83" s="194" t="s">
        <v>1752</v>
      </c>
      <c r="J83" s="189" t="s">
        <v>3854</v>
      </c>
      <c r="K83" s="194" t="s">
        <v>1752</v>
      </c>
      <c r="L83" s="189" t="s">
        <v>3854</v>
      </c>
      <c r="M83" s="194" t="s">
        <v>1752</v>
      </c>
      <c r="N83" s="189" t="s">
        <v>3854</v>
      </c>
      <c r="O83" s="194" t="s">
        <v>1752</v>
      </c>
      <c r="P83" s="189" t="s">
        <v>3854</v>
      </c>
      <c r="Q83" s="194" t="s">
        <v>1752</v>
      </c>
      <c r="R83" s="189" t="s">
        <v>3854</v>
      </c>
      <c r="S83" s="194" t="s">
        <v>1752</v>
      </c>
      <c r="T83" s="189" t="s">
        <v>3854</v>
      </c>
      <c r="U83" s="194" t="s">
        <v>1752</v>
      </c>
      <c r="V83" s="189" t="s">
        <v>3854</v>
      </c>
      <c r="W83" s="194" t="s">
        <v>1747</v>
      </c>
      <c r="X83" s="189" t="s">
        <v>3178</v>
      </c>
      <c r="Y83" s="194" t="s">
        <v>1747</v>
      </c>
      <c r="Z83" s="189" t="s">
        <v>3178</v>
      </c>
      <c r="AA83" s="194" t="s">
        <v>1747</v>
      </c>
      <c r="AB83" s="189" t="s">
        <v>3178</v>
      </c>
      <c r="AC83" s="194" t="s">
        <v>1752</v>
      </c>
      <c r="AD83" s="189" t="s">
        <v>3854</v>
      </c>
      <c r="AE83" s="195" t="s">
        <v>106</v>
      </c>
      <c r="AF83" s="191"/>
      <c r="AG83" s="190"/>
      <c r="AH83" s="292" t="str">
        <f t="shared" si="2"/>
        <v>P</v>
      </c>
      <c r="AI83" s="293" t="str">
        <f t="shared" si="3"/>
        <v>P</v>
      </c>
      <c r="AJ83" s="188" t="s">
        <v>3178</v>
      </c>
      <c r="AK83" s="189" t="s">
        <v>3178</v>
      </c>
      <c r="AL83" s="189"/>
      <c r="AM83" s="190"/>
      <c r="AN83" s="188" t="s">
        <v>3178</v>
      </c>
      <c r="AO83" s="189"/>
      <c r="AP83" s="189"/>
      <c r="AQ83" s="190"/>
      <c r="AR83" s="191" t="s">
        <v>5296</v>
      </c>
      <c r="AS83" s="192" t="s">
        <v>5289</v>
      </c>
    </row>
    <row r="84" spans="1:45" ht="56.25">
      <c r="B84" s="187" t="s">
        <v>1859</v>
      </c>
      <c r="C84" s="196" t="s">
        <v>1843</v>
      </c>
      <c r="D84" s="193" t="s">
        <v>1220</v>
      </c>
      <c r="E84" s="193" t="s">
        <v>1844</v>
      </c>
      <c r="F84" s="198" t="s">
        <v>5160</v>
      </c>
      <c r="G84" s="194" t="s">
        <v>1759</v>
      </c>
      <c r="H84" s="189" t="s">
        <v>3178</v>
      </c>
      <c r="I84" s="194" t="s">
        <v>1759</v>
      </c>
      <c r="J84" s="189" t="s">
        <v>3178</v>
      </c>
      <c r="K84" s="194" t="s">
        <v>1759</v>
      </c>
      <c r="L84" s="189" t="s">
        <v>3178</v>
      </c>
      <c r="M84" s="194" t="s">
        <v>1759</v>
      </c>
      <c r="N84" s="189" t="s">
        <v>3178</v>
      </c>
      <c r="O84" s="194" t="s">
        <v>1759</v>
      </c>
      <c r="P84" s="189" t="s">
        <v>3178</v>
      </c>
      <c r="Q84" s="194" t="s">
        <v>1759</v>
      </c>
      <c r="R84" s="189" t="s">
        <v>3178</v>
      </c>
      <c r="S84" s="194" t="s">
        <v>1759</v>
      </c>
      <c r="T84" s="189" t="s">
        <v>3178</v>
      </c>
      <c r="U84" s="194" t="s">
        <v>1759</v>
      </c>
      <c r="V84" s="189" t="s">
        <v>3178</v>
      </c>
      <c r="W84" s="194" t="s">
        <v>1747</v>
      </c>
      <c r="X84" s="189" t="s">
        <v>3178</v>
      </c>
      <c r="Y84" s="194" t="s">
        <v>1747</v>
      </c>
      <c r="Z84" s="189" t="s">
        <v>3178</v>
      </c>
      <c r="AA84" s="194" t="s">
        <v>1747</v>
      </c>
      <c r="AB84" s="189" t="s">
        <v>3178</v>
      </c>
      <c r="AC84" s="194" t="s">
        <v>1759</v>
      </c>
      <c r="AD84" s="189" t="s">
        <v>3178</v>
      </c>
      <c r="AE84" s="195" t="s">
        <v>89</v>
      </c>
      <c r="AF84" s="191"/>
      <c r="AG84" s="190"/>
      <c r="AH84" s="292" t="str">
        <f t="shared" si="2"/>
        <v>P</v>
      </c>
      <c r="AI84" s="293" t="str">
        <f t="shared" si="3"/>
        <v>P</v>
      </c>
      <c r="AJ84" s="188" t="s">
        <v>3178</v>
      </c>
      <c r="AK84" s="189" t="s">
        <v>3178</v>
      </c>
      <c r="AL84" s="189"/>
      <c r="AM84" s="190"/>
      <c r="AN84" s="188" t="s">
        <v>3178</v>
      </c>
      <c r="AO84" s="189"/>
      <c r="AP84" s="189"/>
      <c r="AQ84" s="190"/>
      <c r="AR84" s="191" t="s">
        <v>5296</v>
      </c>
      <c r="AS84" s="192" t="s">
        <v>5289</v>
      </c>
    </row>
    <row r="85" spans="1:45" ht="43.15" customHeight="1">
      <c r="B85" s="187" t="s">
        <v>1860</v>
      </c>
      <c r="C85" s="196" t="s">
        <v>1843</v>
      </c>
      <c r="D85" s="193" t="s">
        <v>1220</v>
      </c>
      <c r="E85" s="193" t="s">
        <v>1789</v>
      </c>
      <c r="F85" s="198" t="s">
        <v>5161</v>
      </c>
      <c r="G85" s="194" t="s">
        <v>1752</v>
      </c>
      <c r="H85" s="189" t="s">
        <v>3854</v>
      </c>
      <c r="I85" s="194" t="s">
        <v>1752</v>
      </c>
      <c r="J85" s="189" t="s">
        <v>3854</v>
      </c>
      <c r="K85" s="194" t="s">
        <v>1752</v>
      </c>
      <c r="L85" s="189" t="s">
        <v>3854</v>
      </c>
      <c r="M85" s="194" t="s">
        <v>1752</v>
      </c>
      <c r="N85" s="189" t="s">
        <v>3854</v>
      </c>
      <c r="O85" s="194" t="s">
        <v>1752</v>
      </c>
      <c r="P85" s="189" t="s">
        <v>3854</v>
      </c>
      <c r="Q85" s="194" t="s">
        <v>1752</v>
      </c>
      <c r="R85" s="189" t="s">
        <v>3854</v>
      </c>
      <c r="S85" s="194" t="s">
        <v>1752</v>
      </c>
      <c r="T85" s="189" t="s">
        <v>3854</v>
      </c>
      <c r="U85" s="194" t="s">
        <v>1752</v>
      </c>
      <c r="V85" s="189" t="s">
        <v>3854</v>
      </c>
      <c r="W85" s="194" t="s">
        <v>1747</v>
      </c>
      <c r="X85" s="189" t="s">
        <v>3178</v>
      </c>
      <c r="Y85" s="194" t="s">
        <v>1747</v>
      </c>
      <c r="Z85" s="189" t="s">
        <v>3178</v>
      </c>
      <c r="AA85" s="194" t="s">
        <v>1747</v>
      </c>
      <c r="AB85" s="189" t="s">
        <v>3178</v>
      </c>
      <c r="AC85" s="194" t="s">
        <v>1752</v>
      </c>
      <c r="AD85" s="189" t="s">
        <v>3854</v>
      </c>
      <c r="AE85" s="195" t="s">
        <v>106</v>
      </c>
      <c r="AF85" s="191"/>
      <c r="AG85" s="190"/>
      <c r="AH85" s="292" t="str">
        <f t="shared" si="2"/>
        <v>P</v>
      </c>
      <c r="AI85" s="293" t="str">
        <f t="shared" si="3"/>
        <v>P</v>
      </c>
      <c r="AJ85" s="188" t="s">
        <v>3178</v>
      </c>
      <c r="AK85" s="189" t="s">
        <v>3178</v>
      </c>
      <c r="AL85" s="189"/>
      <c r="AM85" s="190"/>
      <c r="AN85" s="188" t="s">
        <v>3178</v>
      </c>
      <c r="AO85" s="189"/>
      <c r="AP85" s="189"/>
      <c r="AQ85" s="190"/>
      <c r="AR85" s="191" t="s">
        <v>5296</v>
      </c>
      <c r="AS85" s="192" t="s">
        <v>5289</v>
      </c>
    </row>
    <row r="86" spans="1:45" ht="32.450000000000003" customHeight="1">
      <c r="B86" s="187" t="s">
        <v>1862</v>
      </c>
      <c r="C86" s="196" t="s">
        <v>1843</v>
      </c>
      <c r="D86" s="193" t="s">
        <v>1220</v>
      </c>
      <c r="E86" s="193" t="s">
        <v>1791</v>
      </c>
      <c r="F86" s="198" t="s">
        <v>5157</v>
      </c>
      <c r="G86" s="194" t="s">
        <v>1752</v>
      </c>
      <c r="H86" s="189" t="s">
        <v>3854</v>
      </c>
      <c r="I86" s="194" t="s">
        <v>1752</v>
      </c>
      <c r="J86" s="189" t="s">
        <v>3854</v>
      </c>
      <c r="K86" s="194" t="s">
        <v>1752</v>
      </c>
      <c r="L86" s="189" t="s">
        <v>3854</v>
      </c>
      <c r="M86" s="194" t="s">
        <v>1752</v>
      </c>
      <c r="N86" s="189" t="s">
        <v>3854</v>
      </c>
      <c r="O86" s="194" t="s">
        <v>1752</v>
      </c>
      <c r="P86" s="189" t="s">
        <v>3854</v>
      </c>
      <c r="Q86" s="194" t="s">
        <v>1752</v>
      </c>
      <c r="R86" s="189" t="s">
        <v>3854</v>
      </c>
      <c r="S86" s="194" t="s">
        <v>1752</v>
      </c>
      <c r="T86" s="189" t="s">
        <v>3854</v>
      </c>
      <c r="U86" s="194" t="s">
        <v>1752</v>
      </c>
      <c r="V86" s="189" t="s">
        <v>3854</v>
      </c>
      <c r="W86" s="194" t="s">
        <v>1747</v>
      </c>
      <c r="X86" s="189" t="s">
        <v>3178</v>
      </c>
      <c r="Y86" s="194" t="s">
        <v>1747</v>
      </c>
      <c r="Z86" s="189" t="s">
        <v>3178</v>
      </c>
      <c r="AA86" s="194" t="s">
        <v>1747</v>
      </c>
      <c r="AB86" s="189" t="s">
        <v>3178</v>
      </c>
      <c r="AC86" s="194" t="s">
        <v>1752</v>
      </c>
      <c r="AD86" s="189" t="s">
        <v>3854</v>
      </c>
      <c r="AE86" s="195" t="s">
        <v>106</v>
      </c>
      <c r="AF86" s="191"/>
      <c r="AG86" s="190"/>
      <c r="AH86" s="292" t="str">
        <f t="shared" si="2"/>
        <v>P</v>
      </c>
      <c r="AI86" s="293" t="str">
        <f t="shared" si="3"/>
        <v>P</v>
      </c>
      <c r="AJ86" s="188" t="s">
        <v>3178</v>
      </c>
      <c r="AK86" s="189" t="s">
        <v>3178</v>
      </c>
      <c r="AL86" s="189"/>
      <c r="AM86" s="190"/>
      <c r="AN86" s="188" t="s">
        <v>3178</v>
      </c>
      <c r="AO86" s="189"/>
      <c r="AP86" s="189"/>
      <c r="AQ86" s="190"/>
      <c r="AR86" s="191" t="s">
        <v>5296</v>
      </c>
      <c r="AS86" s="192" t="s">
        <v>5289</v>
      </c>
    </row>
    <row r="87" spans="1:45" ht="56.25">
      <c r="B87" s="187" t="s">
        <v>1866</v>
      </c>
      <c r="C87" s="196" t="s">
        <v>1843</v>
      </c>
      <c r="D87" s="193" t="s">
        <v>1204</v>
      </c>
      <c r="E87" s="193"/>
      <c r="F87" s="198" t="s">
        <v>5162</v>
      </c>
      <c r="G87" s="194" t="s">
        <v>1747</v>
      </c>
      <c r="H87" s="189" t="s">
        <v>3178</v>
      </c>
      <c r="I87" s="194" t="s">
        <v>1747</v>
      </c>
      <c r="J87" s="189" t="s">
        <v>3178</v>
      </c>
      <c r="K87" s="194" t="s">
        <v>1747</v>
      </c>
      <c r="L87" s="189" t="s">
        <v>3178</v>
      </c>
      <c r="M87" s="194" t="s">
        <v>1759</v>
      </c>
      <c r="N87" s="189" t="s">
        <v>3178</v>
      </c>
      <c r="O87" s="194" t="s">
        <v>1759</v>
      </c>
      <c r="P87" s="189" t="s">
        <v>3178</v>
      </c>
      <c r="Q87" s="194" t="s">
        <v>1759</v>
      </c>
      <c r="R87" s="189" t="s">
        <v>3178</v>
      </c>
      <c r="S87" s="194" t="s">
        <v>1759</v>
      </c>
      <c r="T87" s="189" t="s">
        <v>3178</v>
      </c>
      <c r="U87" s="194" t="s">
        <v>1759</v>
      </c>
      <c r="V87" s="189" t="s">
        <v>3178</v>
      </c>
      <c r="W87" s="194" t="s">
        <v>1747</v>
      </c>
      <c r="X87" s="189" t="s">
        <v>3178</v>
      </c>
      <c r="Y87" s="194" t="s">
        <v>1747</v>
      </c>
      <c r="Z87" s="189" t="s">
        <v>3178</v>
      </c>
      <c r="AA87" s="194" t="s">
        <v>1747</v>
      </c>
      <c r="AB87" s="189" t="s">
        <v>3178</v>
      </c>
      <c r="AC87" s="194" t="s">
        <v>1759</v>
      </c>
      <c r="AD87" s="189" t="s">
        <v>3178</v>
      </c>
      <c r="AE87" s="195" t="s">
        <v>89</v>
      </c>
      <c r="AF87" s="191"/>
      <c r="AG87" s="190"/>
      <c r="AH87" s="292" t="str">
        <f t="shared" si="2"/>
        <v>P</v>
      </c>
      <c r="AI87" s="293" t="str">
        <f t="shared" si="3"/>
        <v>P</v>
      </c>
      <c r="AJ87" s="188" t="s">
        <v>3178</v>
      </c>
      <c r="AK87" s="189" t="s">
        <v>3178</v>
      </c>
      <c r="AL87" s="189"/>
      <c r="AM87" s="190"/>
      <c r="AN87" s="188" t="s">
        <v>3178</v>
      </c>
      <c r="AO87" s="189"/>
      <c r="AP87" s="189"/>
      <c r="AQ87" s="190"/>
      <c r="AR87" s="191" t="s">
        <v>5296</v>
      </c>
      <c r="AS87" s="192" t="s">
        <v>5289</v>
      </c>
    </row>
    <row r="88" spans="1:45" ht="67.5">
      <c r="B88" s="187" t="s">
        <v>1868</v>
      </c>
      <c r="C88" s="196" t="s">
        <v>1843</v>
      </c>
      <c r="D88" s="193" t="s">
        <v>1204</v>
      </c>
      <c r="E88" s="193" t="s">
        <v>1852</v>
      </c>
      <c r="F88" s="198" t="s">
        <v>5163</v>
      </c>
      <c r="G88" s="194" t="s">
        <v>1747</v>
      </c>
      <c r="H88" s="189" t="s">
        <v>3178</v>
      </c>
      <c r="I88" s="194" t="s">
        <v>1747</v>
      </c>
      <c r="J88" s="189" t="s">
        <v>3178</v>
      </c>
      <c r="K88" s="194" t="s">
        <v>1747</v>
      </c>
      <c r="L88" s="189" t="s">
        <v>3178</v>
      </c>
      <c r="M88" s="194" t="s">
        <v>1752</v>
      </c>
      <c r="N88" s="189" t="s">
        <v>3854</v>
      </c>
      <c r="O88" s="194" t="s">
        <v>1752</v>
      </c>
      <c r="P88" s="189" t="s">
        <v>3854</v>
      </c>
      <c r="Q88" s="194" t="s">
        <v>1752</v>
      </c>
      <c r="R88" s="189" t="s">
        <v>3854</v>
      </c>
      <c r="S88" s="194" t="s">
        <v>1752</v>
      </c>
      <c r="T88" s="189" t="s">
        <v>3854</v>
      </c>
      <c r="U88" s="194" t="s">
        <v>1752</v>
      </c>
      <c r="V88" s="189" t="s">
        <v>3854</v>
      </c>
      <c r="W88" s="194" t="s">
        <v>1747</v>
      </c>
      <c r="X88" s="189" t="s">
        <v>3178</v>
      </c>
      <c r="Y88" s="194" t="s">
        <v>1747</v>
      </c>
      <c r="Z88" s="189" t="s">
        <v>3178</v>
      </c>
      <c r="AA88" s="194" t="s">
        <v>1747</v>
      </c>
      <c r="AB88" s="189" t="s">
        <v>3178</v>
      </c>
      <c r="AC88" s="194" t="s">
        <v>1752</v>
      </c>
      <c r="AD88" s="189" t="s">
        <v>3854</v>
      </c>
      <c r="AE88" s="195" t="s">
        <v>89</v>
      </c>
      <c r="AF88" s="191" t="s">
        <v>5235</v>
      </c>
      <c r="AG88" s="190"/>
      <c r="AH88" s="292" t="str">
        <f t="shared" si="2"/>
        <v>P</v>
      </c>
      <c r="AI88" s="293" t="str">
        <f t="shared" si="3"/>
        <v>P</v>
      </c>
      <c r="AJ88" s="188" t="s">
        <v>3178</v>
      </c>
      <c r="AK88" s="189" t="s">
        <v>3178</v>
      </c>
      <c r="AL88" s="189"/>
      <c r="AM88" s="190"/>
      <c r="AN88" s="188" t="s">
        <v>3178</v>
      </c>
      <c r="AO88" s="189"/>
      <c r="AP88" s="189"/>
      <c r="AQ88" s="190"/>
      <c r="AR88" s="191" t="s">
        <v>5296</v>
      </c>
      <c r="AS88" s="192" t="s">
        <v>5289</v>
      </c>
    </row>
    <row r="89" spans="1:45" ht="21.6" customHeight="1">
      <c r="B89" s="187" t="s">
        <v>1870</v>
      </c>
      <c r="C89" s="196" t="s">
        <v>1843</v>
      </c>
      <c r="D89" s="193" t="s">
        <v>1204</v>
      </c>
      <c r="E89" s="193" t="s">
        <v>1791</v>
      </c>
      <c r="F89" s="198" t="s">
        <v>5164</v>
      </c>
      <c r="G89" s="194" t="s">
        <v>1747</v>
      </c>
      <c r="H89" s="189" t="s">
        <v>3178</v>
      </c>
      <c r="I89" s="194" t="s">
        <v>1747</v>
      </c>
      <c r="J89" s="189" t="s">
        <v>3178</v>
      </c>
      <c r="K89" s="194" t="s">
        <v>1747</v>
      </c>
      <c r="L89" s="189" t="s">
        <v>3178</v>
      </c>
      <c r="M89" s="194" t="s">
        <v>1752</v>
      </c>
      <c r="N89" s="189" t="s">
        <v>3854</v>
      </c>
      <c r="O89" s="194" t="s">
        <v>1752</v>
      </c>
      <c r="P89" s="189" t="s">
        <v>3854</v>
      </c>
      <c r="Q89" s="194" t="s">
        <v>1752</v>
      </c>
      <c r="R89" s="189" t="s">
        <v>3854</v>
      </c>
      <c r="S89" s="194" t="s">
        <v>1752</v>
      </c>
      <c r="T89" s="189" t="s">
        <v>3854</v>
      </c>
      <c r="U89" s="194" t="s">
        <v>1752</v>
      </c>
      <c r="V89" s="189" t="s">
        <v>3854</v>
      </c>
      <c r="W89" s="194" t="s">
        <v>1747</v>
      </c>
      <c r="X89" s="189" t="s">
        <v>3178</v>
      </c>
      <c r="Y89" s="194" t="s">
        <v>1747</v>
      </c>
      <c r="Z89" s="189" t="s">
        <v>3178</v>
      </c>
      <c r="AA89" s="194" t="s">
        <v>1747</v>
      </c>
      <c r="AB89" s="189" t="s">
        <v>3178</v>
      </c>
      <c r="AC89" s="194" t="s">
        <v>1752</v>
      </c>
      <c r="AD89" s="189" t="s">
        <v>3854</v>
      </c>
      <c r="AE89" s="195" t="s">
        <v>106</v>
      </c>
      <c r="AF89" s="191"/>
      <c r="AG89" s="190"/>
      <c r="AH89" s="292" t="str">
        <f t="shared" si="2"/>
        <v>P</v>
      </c>
      <c r="AI89" s="293" t="str">
        <f t="shared" si="3"/>
        <v>P</v>
      </c>
      <c r="AJ89" s="188" t="s">
        <v>3178</v>
      </c>
      <c r="AK89" s="189" t="s">
        <v>3178</v>
      </c>
      <c r="AL89" s="189"/>
      <c r="AM89" s="190"/>
      <c r="AN89" s="188" t="s">
        <v>3178</v>
      </c>
      <c r="AO89" s="189"/>
      <c r="AP89" s="189"/>
      <c r="AQ89" s="190"/>
      <c r="AR89" s="191" t="s">
        <v>5296</v>
      </c>
      <c r="AS89" s="192" t="s">
        <v>5289</v>
      </c>
    </row>
    <row r="90" spans="1:45" ht="56.25">
      <c r="B90" s="187" t="s">
        <v>1871</v>
      </c>
      <c r="C90" s="196" t="s">
        <v>1843</v>
      </c>
      <c r="D90" s="193" t="s">
        <v>1210</v>
      </c>
      <c r="E90" s="193"/>
      <c r="F90" s="198" t="s">
        <v>5165</v>
      </c>
      <c r="G90" s="194" t="s">
        <v>1747</v>
      </c>
      <c r="H90" s="189" t="s">
        <v>3178</v>
      </c>
      <c r="I90" s="194" t="s">
        <v>1747</v>
      </c>
      <c r="J90" s="189" t="s">
        <v>3178</v>
      </c>
      <c r="K90" s="194" t="s">
        <v>1747</v>
      </c>
      <c r="L90" s="189" t="s">
        <v>3178</v>
      </c>
      <c r="M90" s="194" t="s">
        <v>1759</v>
      </c>
      <c r="N90" s="189" t="s">
        <v>3178</v>
      </c>
      <c r="O90" s="194" t="s">
        <v>1759</v>
      </c>
      <c r="P90" s="189" t="s">
        <v>3178</v>
      </c>
      <c r="Q90" s="194" t="s">
        <v>1759</v>
      </c>
      <c r="R90" s="189" t="s">
        <v>3178</v>
      </c>
      <c r="S90" s="194" t="s">
        <v>1759</v>
      </c>
      <c r="T90" s="189" t="s">
        <v>3178</v>
      </c>
      <c r="U90" s="194" t="s">
        <v>1759</v>
      </c>
      <c r="V90" s="189" t="s">
        <v>3178</v>
      </c>
      <c r="W90" s="194" t="s">
        <v>1747</v>
      </c>
      <c r="X90" s="189" t="s">
        <v>3178</v>
      </c>
      <c r="Y90" s="194" t="s">
        <v>1747</v>
      </c>
      <c r="Z90" s="189" t="s">
        <v>3178</v>
      </c>
      <c r="AA90" s="194" t="s">
        <v>1747</v>
      </c>
      <c r="AB90" s="189" t="s">
        <v>3178</v>
      </c>
      <c r="AC90" s="194" t="s">
        <v>1759</v>
      </c>
      <c r="AD90" s="189" t="s">
        <v>3178</v>
      </c>
      <c r="AE90" s="195" t="s">
        <v>89</v>
      </c>
      <c r="AF90" s="191"/>
      <c r="AG90" s="190"/>
      <c r="AH90" s="292" t="str">
        <f t="shared" si="2"/>
        <v>P</v>
      </c>
      <c r="AI90" s="293" t="str">
        <f t="shared" si="3"/>
        <v>P</v>
      </c>
      <c r="AJ90" s="188" t="s">
        <v>3178</v>
      </c>
      <c r="AK90" s="189" t="s">
        <v>3178</v>
      </c>
      <c r="AL90" s="189"/>
      <c r="AM90" s="190"/>
      <c r="AN90" s="188" t="s">
        <v>3178</v>
      </c>
      <c r="AO90" s="189"/>
      <c r="AP90" s="189"/>
      <c r="AQ90" s="190"/>
      <c r="AR90" s="191" t="s">
        <v>5296</v>
      </c>
      <c r="AS90" s="192" t="s">
        <v>5289</v>
      </c>
    </row>
    <row r="91" spans="1:45" ht="21.6" customHeight="1">
      <c r="A91" s="63"/>
      <c r="B91" s="187" t="s">
        <v>2942</v>
      </c>
      <c r="C91" s="196" t="s">
        <v>1843</v>
      </c>
      <c r="D91" s="193" t="s">
        <v>1210</v>
      </c>
      <c r="E91" s="193" t="s">
        <v>1791</v>
      </c>
      <c r="F91" s="198" t="s">
        <v>5164</v>
      </c>
      <c r="G91" s="194" t="s">
        <v>1747</v>
      </c>
      <c r="H91" s="189" t="s">
        <v>3178</v>
      </c>
      <c r="I91" s="194" t="s">
        <v>1747</v>
      </c>
      <c r="J91" s="189" t="s">
        <v>3178</v>
      </c>
      <c r="K91" s="194" t="s">
        <v>1747</v>
      </c>
      <c r="L91" s="189" t="s">
        <v>3178</v>
      </c>
      <c r="M91" s="194" t="s">
        <v>1747</v>
      </c>
      <c r="N91" s="189" t="s">
        <v>3178</v>
      </c>
      <c r="O91" s="194" t="s">
        <v>1752</v>
      </c>
      <c r="P91" s="189" t="s">
        <v>3854</v>
      </c>
      <c r="Q91" s="194" t="s">
        <v>1752</v>
      </c>
      <c r="R91" s="189" t="s">
        <v>3854</v>
      </c>
      <c r="S91" s="194" t="s">
        <v>1752</v>
      </c>
      <c r="T91" s="189" t="s">
        <v>3854</v>
      </c>
      <c r="U91" s="194" t="s">
        <v>1752</v>
      </c>
      <c r="V91" s="189" t="s">
        <v>3854</v>
      </c>
      <c r="W91" s="194" t="s">
        <v>1747</v>
      </c>
      <c r="X91" s="189" t="s">
        <v>3178</v>
      </c>
      <c r="Y91" s="194" t="s">
        <v>1747</v>
      </c>
      <c r="Z91" s="189" t="s">
        <v>3178</v>
      </c>
      <c r="AA91" s="194" t="s">
        <v>1747</v>
      </c>
      <c r="AB91" s="189" t="s">
        <v>3178</v>
      </c>
      <c r="AC91" s="194" t="s">
        <v>1752</v>
      </c>
      <c r="AD91" s="189" t="s">
        <v>3854</v>
      </c>
      <c r="AE91" s="195" t="s">
        <v>106</v>
      </c>
      <c r="AF91" s="191"/>
      <c r="AG91" s="190"/>
      <c r="AH91" s="292" t="str">
        <f t="shared" si="2"/>
        <v>P</v>
      </c>
      <c r="AI91" s="293" t="str">
        <f t="shared" si="3"/>
        <v>P</v>
      </c>
      <c r="AJ91" s="188" t="s">
        <v>3178</v>
      </c>
      <c r="AK91" s="189" t="s">
        <v>3178</v>
      </c>
      <c r="AL91" s="189"/>
      <c r="AM91" s="190"/>
      <c r="AN91" s="188" t="s">
        <v>3178</v>
      </c>
      <c r="AO91" s="189"/>
      <c r="AP91" s="189"/>
      <c r="AQ91" s="190"/>
      <c r="AR91" s="191" t="s">
        <v>5296</v>
      </c>
      <c r="AS91" s="192" t="s">
        <v>5289</v>
      </c>
    </row>
    <row r="92" spans="1:45" ht="56.25">
      <c r="B92" s="187" t="s">
        <v>3227</v>
      </c>
      <c r="C92" s="196" t="s">
        <v>1857</v>
      </c>
      <c r="D92" s="193" t="s">
        <v>1858</v>
      </c>
      <c r="E92" s="193"/>
      <c r="F92" s="198" t="s">
        <v>5166</v>
      </c>
      <c r="G92" s="194" t="s">
        <v>1747</v>
      </c>
      <c r="H92" s="189" t="s">
        <v>3178</v>
      </c>
      <c r="I92" s="194" t="s">
        <v>1747</v>
      </c>
      <c r="J92" s="189" t="s">
        <v>3178</v>
      </c>
      <c r="K92" s="194" t="s">
        <v>1747</v>
      </c>
      <c r="L92" s="189" t="s">
        <v>3178</v>
      </c>
      <c r="M92" s="194" t="s">
        <v>1747</v>
      </c>
      <c r="N92" s="189" t="s">
        <v>3178</v>
      </c>
      <c r="O92" s="194" t="s">
        <v>1759</v>
      </c>
      <c r="P92" s="189" t="s">
        <v>3178</v>
      </c>
      <c r="Q92" s="194" t="s">
        <v>1759</v>
      </c>
      <c r="R92" s="189" t="s">
        <v>3178</v>
      </c>
      <c r="S92" s="194" t="s">
        <v>1759</v>
      </c>
      <c r="T92" s="189" t="s">
        <v>3178</v>
      </c>
      <c r="U92" s="194" t="s">
        <v>1759</v>
      </c>
      <c r="V92" s="189" t="s">
        <v>3178</v>
      </c>
      <c r="W92" s="194" t="s">
        <v>1747</v>
      </c>
      <c r="X92" s="189" t="s">
        <v>3178</v>
      </c>
      <c r="Y92" s="194" t="s">
        <v>1747</v>
      </c>
      <c r="Z92" s="189" t="s">
        <v>3178</v>
      </c>
      <c r="AA92" s="194" t="s">
        <v>1747</v>
      </c>
      <c r="AB92" s="189" t="s">
        <v>3178</v>
      </c>
      <c r="AC92" s="194" t="s">
        <v>1759</v>
      </c>
      <c r="AD92" s="189" t="s">
        <v>3178</v>
      </c>
      <c r="AE92" s="195" t="s">
        <v>89</v>
      </c>
      <c r="AF92" s="191"/>
      <c r="AG92" s="190"/>
      <c r="AH92" s="292" t="str">
        <f t="shared" si="2"/>
        <v>P</v>
      </c>
      <c r="AI92" s="293" t="str">
        <f t="shared" si="3"/>
        <v>P</v>
      </c>
      <c r="AJ92" s="188" t="s">
        <v>3178</v>
      </c>
      <c r="AK92" s="189" t="s">
        <v>3178</v>
      </c>
      <c r="AL92" s="189"/>
      <c r="AM92" s="190"/>
      <c r="AN92" s="188" t="s">
        <v>3178</v>
      </c>
      <c r="AO92" s="189"/>
      <c r="AP92" s="189"/>
      <c r="AQ92" s="190"/>
      <c r="AR92" s="191" t="s">
        <v>5296</v>
      </c>
      <c r="AS92" s="192" t="s">
        <v>5289</v>
      </c>
    </row>
    <row r="93" spans="1:45" ht="32.450000000000003" customHeight="1">
      <c r="B93" s="187" t="s">
        <v>2386</v>
      </c>
      <c r="C93" s="196" t="s">
        <v>1857</v>
      </c>
      <c r="D93" s="348" t="s">
        <v>5167</v>
      </c>
      <c r="E93" s="193"/>
      <c r="F93" s="198" t="s">
        <v>5168</v>
      </c>
      <c r="G93" s="194" t="s">
        <v>1747</v>
      </c>
      <c r="H93" s="189" t="s">
        <v>3178</v>
      </c>
      <c r="I93" s="194" t="s">
        <v>1747</v>
      </c>
      <c r="J93" s="189" t="s">
        <v>3178</v>
      </c>
      <c r="K93" s="194" t="s">
        <v>1747</v>
      </c>
      <c r="L93" s="189" t="s">
        <v>3178</v>
      </c>
      <c r="M93" s="194" t="s">
        <v>1747</v>
      </c>
      <c r="N93" s="189" t="s">
        <v>3178</v>
      </c>
      <c r="O93" s="194" t="s">
        <v>1759</v>
      </c>
      <c r="P93" s="189" t="s">
        <v>3854</v>
      </c>
      <c r="Q93" s="194" t="s">
        <v>1759</v>
      </c>
      <c r="R93" s="189" t="s">
        <v>3178</v>
      </c>
      <c r="S93" s="194" t="s">
        <v>1759</v>
      </c>
      <c r="T93" s="189" t="s">
        <v>3178</v>
      </c>
      <c r="U93" s="194" t="s">
        <v>1759</v>
      </c>
      <c r="V93" s="189" t="s">
        <v>3178</v>
      </c>
      <c r="W93" s="194" t="s">
        <v>1747</v>
      </c>
      <c r="X93" s="189" t="s">
        <v>3178</v>
      </c>
      <c r="Y93" s="194" t="s">
        <v>1747</v>
      </c>
      <c r="Z93" s="189" t="s">
        <v>3178</v>
      </c>
      <c r="AA93" s="194" t="s">
        <v>1747</v>
      </c>
      <c r="AB93" s="189" t="s">
        <v>3178</v>
      </c>
      <c r="AC93" s="194" t="s">
        <v>1759</v>
      </c>
      <c r="AD93" s="189" t="s">
        <v>3178</v>
      </c>
      <c r="AE93" s="195" t="s">
        <v>89</v>
      </c>
      <c r="AF93" s="191"/>
      <c r="AG93" s="190"/>
      <c r="AH93" s="292" t="str">
        <f t="shared" si="2"/>
        <v>P</v>
      </c>
      <c r="AI93" s="293" t="str">
        <f t="shared" si="3"/>
        <v>P</v>
      </c>
      <c r="AJ93" s="188" t="s">
        <v>3178</v>
      </c>
      <c r="AK93" s="189" t="s">
        <v>3178</v>
      </c>
      <c r="AL93" s="189"/>
      <c r="AM93" s="190"/>
      <c r="AN93" s="188" t="s">
        <v>3178</v>
      </c>
      <c r="AO93" s="189"/>
      <c r="AP93" s="189"/>
      <c r="AQ93" s="190"/>
      <c r="AR93" s="191" t="s">
        <v>5296</v>
      </c>
      <c r="AS93" s="192" t="s">
        <v>5289</v>
      </c>
    </row>
    <row r="94" spans="1:45" ht="56.25">
      <c r="B94" s="187" t="s">
        <v>2941</v>
      </c>
      <c r="C94" s="196" t="s">
        <v>1857</v>
      </c>
      <c r="D94" s="193" t="s">
        <v>1861</v>
      </c>
      <c r="E94" s="193"/>
      <c r="F94" s="198" t="s">
        <v>5169</v>
      </c>
      <c r="G94" s="194" t="s">
        <v>1747</v>
      </c>
      <c r="H94" s="189" t="s">
        <v>3178</v>
      </c>
      <c r="I94" s="194" t="s">
        <v>1747</v>
      </c>
      <c r="J94" s="189" t="s">
        <v>3178</v>
      </c>
      <c r="K94" s="194" t="s">
        <v>1747</v>
      </c>
      <c r="L94" s="189" t="s">
        <v>3178</v>
      </c>
      <c r="M94" s="194" t="s">
        <v>1747</v>
      </c>
      <c r="N94" s="189" t="s">
        <v>3178</v>
      </c>
      <c r="O94" s="194" t="s">
        <v>1759</v>
      </c>
      <c r="P94" s="189" t="s">
        <v>3854</v>
      </c>
      <c r="Q94" s="194" t="s">
        <v>1747</v>
      </c>
      <c r="R94" s="189" t="s">
        <v>3178</v>
      </c>
      <c r="S94" s="194" t="s">
        <v>1759</v>
      </c>
      <c r="T94" s="189" t="s">
        <v>3178</v>
      </c>
      <c r="U94" s="194" t="s">
        <v>1759</v>
      </c>
      <c r="V94" s="189" t="s">
        <v>3178</v>
      </c>
      <c r="W94" s="194" t="s">
        <v>1747</v>
      </c>
      <c r="X94" s="189" t="s">
        <v>3178</v>
      </c>
      <c r="Y94" s="194" t="s">
        <v>1747</v>
      </c>
      <c r="Z94" s="189" t="s">
        <v>3178</v>
      </c>
      <c r="AA94" s="194" t="s">
        <v>1747</v>
      </c>
      <c r="AB94" s="189" t="s">
        <v>3178</v>
      </c>
      <c r="AC94" s="194" t="s">
        <v>1747</v>
      </c>
      <c r="AD94" s="189" t="s">
        <v>3178</v>
      </c>
      <c r="AE94" s="195" t="s">
        <v>89</v>
      </c>
      <c r="AF94" s="191"/>
      <c r="AG94" s="190"/>
      <c r="AH94" s="292" t="str">
        <f t="shared" si="2"/>
        <v>P</v>
      </c>
      <c r="AI94" s="293" t="str">
        <f t="shared" si="3"/>
        <v>P</v>
      </c>
      <c r="AJ94" s="188" t="s">
        <v>3178</v>
      </c>
      <c r="AK94" s="189" t="s">
        <v>3178</v>
      </c>
      <c r="AL94" s="189"/>
      <c r="AM94" s="190"/>
      <c r="AN94" s="188" t="s">
        <v>3178</v>
      </c>
      <c r="AO94" s="189"/>
      <c r="AP94" s="189"/>
      <c r="AQ94" s="190"/>
      <c r="AR94" s="191" t="s">
        <v>5296</v>
      </c>
      <c r="AS94" s="192" t="s">
        <v>5289</v>
      </c>
    </row>
    <row r="95" spans="1:45" ht="90">
      <c r="B95" s="187" t="s">
        <v>3176</v>
      </c>
      <c r="C95" s="196" t="s">
        <v>1863</v>
      </c>
      <c r="D95" s="193" t="s">
        <v>1864</v>
      </c>
      <c r="E95" s="193"/>
      <c r="F95" s="350" t="s">
        <v>5170</v>
      </c>
      <c r="G95" s="194" t="s">
        <v>1747</v>
      </c>
      <c r="H95" s="189" t="s">
        <v>3178</v>
      </c>
      <c r="I95" s="194" t="s">
        <v>1747</v>
      </c>
      <c r="J95" s="189" t="s">
        <v>3178</v>
      </c>
      <c r="K95" s="194" t="s">
        <v>1747</v>
      </c>
      <c r="L95" s="189" t="s">
        <v>3178</v>
      </c>
      <c r="M95" s="194" t="s">
        <v>1747</v>
      </c>
      <c r="N95" s="189" t="s">
        <v>3178</v>
      </c>
      <c r="O95" s="194" t="s">
        <v>1747</v>
      </c>
      <c r="P95" s="189" t="s">
        <v>3178</v>
      </c>
      <c r="Q95" s="194" t="s">
        <v>1747</v>
      </c>
      <c r="R95" s="189" t="s">
        <v>3178</v>
      </c>
      <c r="S95" s="194" t="s">
        <v>1747</v>
      </c>
      <c r="T95" s="189" t="s">
        <v>3178</v>
      </c>
      <c r="U95" s="194" t="s">
        <v>1747</v>
      </c>
      <c r="V95" s="189" t="s">
        <v>3178</v>
      </c>
      <c r="W95" s="194" t="s">
        <v>1747</v>
      </c>
      <c r="X95" s="189" t="s">
        <v>3178</v>
      </c>
      <c r="Y95" s="194" t="s">
        <v>1747</v>
      </c>
      <c r="Z95" s="189" t="s">
        <v>3178</v>
      </c>
      <c r="AA95" s="194" t="s">
        <v>1747</v>
      </c>
      <c r="AB95" s="189" t="s">
        <v>3178</v>
      </c>
      <c r="AC95" s="194" t="s">
        <v>1747</v>
      </c>
      <c r="AD95" s="189" t="s">
        <v>3178</v>
      </c>
      <c r="AE95" s="195" t="s">
        <v>89</v>
      </c>
      <c r="AF95" s="191"/>
      <c r="AG95" s="190"/>
      <c r="AH95" s="292" t="str">
        <f t="shared" si="2"/>
        <v>P</v>
      </c>
      <c r="AI95" s="293" t="str">
        <f t="shared" si="3"/>
        <v>P</v>
      </c>
      <c r="AJ95" s="188" t="s">
        <v>3178</v>
      </c>
      <c r="AK95" s="189" t="s">
        <v>3178</v>
      </c>
      <c r="AL95" s="189"/>
      <c r="AM95" s="190"/>
      <c r="AN95" s="188" t="s">
        <v>3178</v>
      </c>
      <c r="AO95" s="189"/>
      <c r="AP95" s="189"/>
      <c r="AQ95" s="190"/>
      <c r="AR95" s="191" t="s">
        <v>5296</v>
      </c>
      <c r="AS95" s="192" t="s">
        <v>5289</v>
      </c>
    </row>
    <row r="96" spans="1:45" ht="90">
      <c r="B96" s="187" t="s">
        <v>4425</v>
      </c>
      <c r="C96" s="196" t="s">
        <v>1863</v>
      </c>
      <c r="D96" s="193" t="s">
        <v>1867</v>
      </c>
      <c r="E96" s="193"/>
      <c r="F96" s="353" t="s">
        <v>5171</v>
      </c>
      <c r="G96" s="194" t="s">
        <v>1747</v>
      </c>
      <c r="H96" s="189" t="s">
        <v>3178</v>
      </c>
      <c r="I96" s="194" t="s">
        <v>1747</v>
      </c>
      <c r="J96" s="189" t="s">
        <v>3178</v>
      </c>
      <c r="K96" s="194" t="s">
        <v>1747</v>
      </c>
      <c r="L96" s="189" t="s">
        <v>3178</v>
      </c>
      <c r="M96" s="194" t="s">
        <v>1747</v>
      </c>
      <c r="N96" s="189" t="s">
        <v>3178</v>
      </c>
      <c r="O96" s="194" t="s">
        <v>1747</v>
      </c>
      <c r="P96" s="189" t="s">
        <v>3178</v>
      </c>
      <c r="Q96" s="194" t="s">
        <v>1747</v>
      </c>
      <c r="R96" s="189" t="s">
        <v>3178</v>
      </c>
      <c r="S96" s="194" t="s">
        <v>1747</v>
      </c>
      <c r="T96" s="189" t="s">
        <v>3178</v>
      </c>
      <c r="U96" s="194" t="s">
        <v>1747</v>
      </c>
      <c r="V96" s="189" t="s">
        <v>3178</v>
      </c>
      <c r="W96" s="194" t="s">
        <v>1747</v>
      </c>
      <c r="X96" s="189" t="s">
        <v>3178</v>
      </c>
      <c r="Y96" s="194" t="s">
        <v>1747</v>
      </c>
      <c r="Z96" s="189" t="s">
        <v>3178</v>
      </c>
      <c r="AA96" s="194" t="s">
        <v>1747</v>
      </c>
      <c r="AB96" s="189" t="s">
        <v>3178</v>
      </c>
      <c r="AC96" s="194" t="s">
        <v>1747</v>
      </c>
      <c r="AD96" s="189" t="s">
        <v>3178</v>
      </c>
      <c r="AE96" s="195" t="s">
        <v>89</v>
      </c>
      <c r="AF96" s="191"/>
      <c r="AG96" s="190"/>
      <c r="AH96" s="292" t="str">
        <f t="shared" si="2"/>
        <v>P</v>
      </c>
      <c r="AI96" s="293" t="str">
        <f t="shared" si="3"/>
        <v>P</v>
      </c>
      <c r="AJ96" s="188" t="s">
        <v>3178</v>
      </c>
      <c r="AK96" s="189" t="s">
        <v>3178</v>
      </c>
      <c r="AL96" s="189"/>
      <c r="AM96" s="190"/>
      <c r="AN96" s="188" t="s">
        <v>3178</v>
      </c>
      <c r="AO96" s="189"/>
      <c r="AP96" s="189"/>
      <c r="AQ96" s="190"/>
      <c r="AR96" s="191" t="s">
        <v>5296</v>
      </c>
      <c r="AS96" s="192" t="s">
        <v>5289</v>
      </c>
    </row>
    <row r="97" spans="2:45" ht="21.6" customHeight="1">
      <c r="B97" s="187" t="s">
        <v>4426</v>
      </c>
      <c r="C97" s="196" t="s">
        <v>1863</v>
      </c>
      <c r="D97" s="193" t="s">
        <v>1869</v>
      </c>
      <c r="E97" s="193"/>
      <c r="F97" s="198" t="s">
        <v>5172</v>
      </c>
      <c r="G97" s="194" t="s">
        <v>1747</v>
      </c>
      <c r="H97" s="189" t="s">
        <v>3178</v>
      </c>
      <c r="I97" s="194" t="s">
        <v>1747</v>
      </c>
      <c r="J97" s="189" t="s">
        <v>3178</v>
      </c>
      <c r="K97" s="194" t="s">
        <v>1747</v>
      </c>
      <c r="L97" s="189" t="s">
        <v>3178</v>
      </c>
      <c r="M97" s="194" t="s">
        <v>1747</v>
      </c>
      <c r="N97" s="189" t="s">
        <v>3178</v>
      </c>
      <c r="O97" s="194" t="s">
        <v>1747</v>
      </c>
      <c r="P97" s="189" t="s">
        <v>3178</v>
      </c>
      <c r="Q97" s="194" t="s">
        <v>1747</v>
      </c>
      <c r="R97" s="189" t="s">
        <v>3178</v>
      </c>
      <c r="S97" s="194" t="s">
        <v>1865</v>
      </c>
      <c r="T97" s="189" t="s">
        <v>3178</v>
      </c>
      <c r="U97" s="194" t="s">
        <v>1865</v>
      </c>
      <c r="V97" s="189" t="s">
        <v>3178</v>
      </c>
      <c r="W97" s="194" t="s">
        <v>1747</v>
      </c>
      <c r="X97" s="189" t="s">
        <v>3178</v>
      </c>
      <c r="Y97" s="194" t="s">
        <v>1747</v>
      </c>
      <c r="Z97" s="189" t="s">
        <v>3178</v>
      </c>
      <c r="AA97" s="194" t="s">
        <v>1747</v>
      </c>
      <c r="AB97" s="189" t="s">
        <v>3178</v>
      </c>
      <c r="AC97" s="194" t="s">
        <v>1747</v>
      </c>
      <c r="AD97" s="189" t="s">
        <v>3178</v>
      </c>
      <c r="AE97" s="195" t="s">
        <v>89</v>
      </c>
      <c r="AF97" s="191" t="s">
        <v>5238</v>
      </c>
      <c r="AG97" s="190"/>
      <c r="AH97" s="292" t="str">
        <f t="shared" si="2"/>
        <v>P</v>
      </c>
      <c r="AI97" s="293" t="str">
        <f t="shared" si="3"/>
        <v>P</v>
      </c>
      <c r="AJ97" s="188" t="s">
        <v>3178</v>
      </c>
      <c r="AK97" s="189" t="s">
        <v>3178</v>
      </c>
      <c r="AL97" s="189"/>
      <c r="AM97" s="190"/>
      <c r="AN97" s="188" t="s">
        <v>3178</v>
      </c>
      <c r="AO97" s="189"/>
      <c r="AP97" s="189"/>
      <c r="AQ97" s="190"/>
      <c r="AR97" s="191" t="s">
        <v>5296</v>
      </c>
      <c r="AS97" s="192" t="s">
        <v>5289</v>
      </c>
    </row>
    <row r="98" spans="2:45" ht="67.5">
      <c r="B98" s="187" t="s">
        <v>5300</v>
      </c>
      <c r="C98" s="352" t="s">
        <v>5173</v>
      </c>
      <c r="D98" s="193"/>
      <c r="E98" s="198"/>
      <c r="F98" s="350" t="s">
        <v>5174</v>
      </c>
      <c r="G98" s="194" t="s">
        <v>1747</v>
      </c>
      <c r="H98" s="189" t="s">
        <v>3178</v>
      </c>
      <c r="I98" s="194" t="s">
        <v>1747</v>
      </c>
      <c r="J98" s="189" t="s">
        <v>3178</v>
      </c>
      <c r="K98" s="194" t="s">
        <v>1747</v>
      </c>
      <c r="L98" s="189" t="s">
        <v>3178</v>
      </c>
      <c r="M98" s="194" t="s">
        <v>1747</v>
      </c>
      <c r="N98" s="189" t="s">
        <v>3178</v>
      </c>
      <c r="O98" s="194" t="s">
        <v>1865</v>
      </c>
      <c r="P98" s="189" t="s">
        <v>3178</v>
      </c>
      <c r="Q98" s="194" t="s">
        <v>1747</v>
      </c>
      <c r="R98" s="189" t="s">
        <v>3178</v>
      </c>
      <c r="S98" s="194" t="s">
        <v>1865</v>
      </c>
      <c r="T98" s="189" t="s">
        <v>3178</v>
      </c>
      <c r="U98" s="194" t="s">
        <v>1865</v>
      </c>
      <c r="V98" s="189" t="s">
        <v>3857</v>
      </c>
      <c r="W98" s="194" t="s">
        <v>1747</v>
      </c>
      <c r="X98" s="189" t="s">
        <v>3178</v>
      </c>
      <c r="Y98" s="194" t="s">
        <v>1747</v>
      </c>
      <c r="Z98" s="189" t="s">
        <v>3178</v>
      </c>
      <c r="AA98" s="194" t="s">
        <v>1747</v>
      </c>
      <c r="AB98" s="189" t="s">
        <v>3178</v>
      </c>
      <c r="AC98" s="194" t="s">
        <v>1865</v>
      </c>
      <c r="AD98" s="189" t="s">
        <v>3178</v>
      </c>
      <c r="AE98" s="195" t="s">
        <v>89</v>
      </c>
      <c r="AF98" s="205"/>
      <c r="AG98" s="190" t="s">
        <v>5301</v>
      </c>
      <c r="AH98" s="292" t="str">
        <f t="shared" si="2"/>
        <v>P</v>
      </c>
      <c r="AI98" s="293" t="str">
        <f t="shared" si="3"/>
        <v>P</v>
      </c>
      <c r="AJ98" s="188" t="s">
        <v>3178</v>
      </c>
      <c r="AK98" s="189" t="s">
        <v>3178</v>
      </c>
      <c r="AL98" s="189"/>
      <c r="AM98" s="190"/>
      <c r="AN98" s="188" t="s">
        <v>3178</v>
      </c>
      <c r="AO98" s="189"/>
      <c r="AP98" s="189"/>
      <c r="AQ98" s="190"/>
      <c r="AR98" s="191" t="s">
        <v>5296</v>
      </c>
      <c r="AS98" s="192" t="s">
        <v>5289</v>
      </c>
    </row>
    <row r="99" spans="2:45" ht="90">
      <c r="B99" s="187" t="s">
        <v>4428</v>
      </c>
      <c r="C99" s="196" t="s">
        <v>1872</v>
      </c>
      <c r="D99" s="193" t="s">
        <v>5175</v>
      </c>
      <c r="E99" s="193" t="s">
        <v>5176</v>
      </c>
      <c r="F99" s="193" t="s">
        <v>5177</v>
      </c>
      <c r="G99" s="189" t="s">
        <v>1747</v>
      </c>
      <c r="H99" s="189" t="s">
        <v>3178</v>
      </c>
      <c r="I99" s="189" t="s">
        <v>1747</v>
      </c>
      <c r="J99" s="189" t="s">
        <v>3178</v>
      </c>
      <c r="K99" s="189" t="s">
        <v>1747</v>
      </c>
      <c r="L99" s="189" t="s">
        <v>3178</v>
      </c>
      <c r="M99" s="189" t="s">
        <v>1747</v>
      </c>
      <c r="N99" s="189" t="s">
        <v>3178</v>
      </c>
      <c r="O99" s="189" t="s">
        <v>1873</v>
      </c>
      <c r="P99" s="189" t="s">
        <v>3178</v>
      </c>
      <c r="Q99" s="189" t="s">
        <v>1873</v>
      </c>
      <c r="R99" s="189" t="s">
        <v>3178</v>
      </c>
      <c r="S99" s="189" t="s">
        <v>1873</v>
      </c>
      <c r="T99" s="189" t="s">
        <v>3178</v>
      </c>
      <c r="U99" s="189" t="s">
        <v>1873</v>
      </c>
      <c r="V99" s="189" t="s">
        <v>3178</v>
      </c>
      <c r="W99" s="189" t="s">
        <v>1747</v>
      </c>
      <c r="X99" s="189" t="s">
        <v>3178</v>
      </c>
      <c r="Y99" s="189" t="s">
        <v>1747</v>
      </c>
      <c r="Z99" s="189" t="s">
        <v>3178</v>
      </c>
      <c r="AA99" s="189" t="s">
        <v>1747</v>
      </c>
      <c r="AB99" s="189" t="s">
        <v>3178</v>
      </c>
      <c r="AC99" s="189" t="s">
        <v>1873</v>
      </c>
      <c r="AD99" s="189" t="s">
        <v>3178</v>
      </c>
      <c r="AE99" s="195" t="s">
        <v>89</v>
      </c>
      <c r="AF99" s="208"/>
      <c r="AG99" s="209"/>
      <c r="AH99" s="292" t="str">
        <f t="shared" si="2"/>
        <v>P</v>
      </c>
      <c r="AI99" s="293" t="str">
        <f t="shared" si="3"/>
        <v>P</v>
      </c>
      <c r="AJ99" s="188" t="s">
        <v>3178</v>
      </c>
      <c r="AK99" s="189" t="s">
        <v>3178</v>
      </c>
      <c r="AL99" s="189"/>
      <c r="AM99" s="190"/>
      <c r="AN99" s="188" t="s">
        <v>3178</v>
      </c>
      <c r="AO99" s="189"/>
      <c r="AP99" s="189"/>
      <c r="AQ99" s="190"/>
      <c r="AR99" s="191" t="s">
        <v>5296</v>
      </c>
      <c r="AS99" s="192" t="s">
        <v>5289</v>
      </c>
    </row>
    <row r="100" spans="2:45" ht="78.75">
      <c r="B100" s="187" t="s">
        <v>4429</v>
      </c>
      <c r="C100" s="196" t="s">
        <v>2385</v>
      </c>
      <c r="D100" s="193" t="s">
        <v>2413</v>
      </c>
      <c r="E100" s="193"/>
      <c r="F100" s="193" t="s">
        <v>5178</v>
      </c>
      <c r="G100" s="189" t="s">
        <v>1747</v>
      </c>
      <c r="H100" s="189" t="s">
        <v>3178</v>
      </c>
      <c r="I100" s="189" t="s">
        <v>1747</v>
      </c>
      <c r="J100" s="189" t="s">
        <v>3178</v>
      </c>
      <c r="K100" s="189" t="s">
        <v>1747</v>
      </c>
      <c r="L100" s="189" t="s">
        <v>3178</v>
      </c>
      <c r="M100" s="189" t="s">
        <v>1747</v>
      </c>
      <c r="N100" s="189" t="s">
        <v>3178</v>
      </c>
      <c r="O100" s="189" t="s">
        <v>1747</v>
      </c>
      <c r="P100" s="189" t="s">
        <v>3178</v>
      </c>
      <c r="Q100" s="189" t="s">
        <v>1747</v>
      </c>
      <c r="R100" s="189" t="s">
        <v>3178</v>
      </c>
      <c r="S100" s="189" t="s">
        <v>1747</v>
      </c>
      <c r="T100" s="189" t="s">
        <v>3178</v>
      </c>
      <c r="U100" s="189" t="s">
        <v>1747</v>
      </c>
      <c r="V100" s="189" t="s">
        <v>3178</v>
      </c>
      <c r="W100" s="189" t="s">
        <v>1747</v>
      </c>
      <c r="X100" s="189" t="s">
        <v>3178</v>
      </c>
      <c r="Y100" s="189" t="s">
        <v>1747</v>
      </c>
      <c r="Z100" s="189" t="s">
        <v>3178</v>
      </c>
      <c r="AA100" s="189" t="s">
        <v>1747</v>
      </c>
      <c r="AB100" s="189" t="s">
        <v>3178</v>
      </c>
      <c r="AC100" s="189" t="s">
        <v>1747</v>
      </c>
      <c r="AD100" s="189" t="s">
        <v>3178</v>
      </c>
      <c r="AE100" s="210" t="s">
        <v>106</v>
      </c>
      <c r="AF100" s="208"/>
      <c r="AG100" s="209"/>
      <c r="AH100" s="292" t="str">
        <f t="shared" si="2"/>
        <v>P</v>
      </c>
      <c r="AI100" s="293" t="str">
        <f t="shared" si="3"/>
        <v>P</v>
      </c>
      <c r="AJ100" s="206" t="s">
        <v>3178</v>
      </c>
      <c r="AK100" s="207" t="s">
        <v>3178</v>
      </c>
      <c r="AL100" s="207"/>
      <c r="AM100" s="209"/>
      <c r="AN100" s="206" t="s">
        <v>3178</v>
      </c>
      <c r="AO100" s="207"/>
      <c r="AP100" s="207"/>
      <c r="AQ100" s="209"/>
      <c r="AR100" s="191" t="s">
        <v>5296</v>
      </c>
      <c r="AS100" s="211" t="s">
        <v>5289</v>
      </c>
    </row>
    <row r="101" spans="2:45" ht="213.75">
      <c r="B101" s="187" t="s">
        <v>4430</v>
      </c>
      <c r="C101" s="196" t="s">
        <v>1874</v>
      </c>
      <c r="D101" s="193"/>
      <c r="E101" s="193"/>
      <c r="F101" s="193" t="s">
        <v>5179</v>
      </c>
      <c r="G101" s="189" t="s">
        <v>1747</v>
      </c>
      <c r="H101" s="189" t="s">
        <v>3178</v>
      </c>
      <c r="I101" s="189" t="s">
        <v>1747</v>
      </c>
      <c r="J101" s="189" t="s">
        <v>3178</v>
      </c>
      <c r="K101" s="189" t="s">
        <v>1747</v>
      </c>
      <c r="L101" s="189" t="s">
        <v>3178</v>
      </c>
      <c r="M101" s="189" t="s">
        <v>1747</v>
      </c>
      <c r="N101" s="189" t="s">
        <v>3178</v>
      </c>
      <c r="O101" s="189" t="s">
        <v>1747</v>
      </c>
      <c r="P101" s="189" t="s">
        <v>3178</v>
      </c>
      <c r="Q101" s="189" t="s">
        <v>1747</v>
      </c>
      <c r="R101" s="189" t="s">
        <v>3178</v>
      </c>
      <c r="S101" s="189" t="s">
        <v>1747</v>
      </c>
      <c r="T101" s="189" t="s">
        <v>3178</v>
      </c>
      <c r="U101" s="189" t="s">
        <v>1747</v>
      </c>
      <c r="V101" s="189" t="s">
        <v>3178</v>
      </c>
      <c r="W101" s="189" t="s">
        <v>1747</v>
      </c>
      <c r="X101" s="189" t="s">
        <v>3178</v>
      </c>
      <c r="Y101" s="189" t="s">
        <v>1747</v>
      </c>
      <c r="Z101" s="189" t="s">
        <v>3178</v>
      </c>
      <c r="AA101" s="189" t="s">
        <v>1747</v>
      </c>
      <c r="AB101" s="189" t="s">
        <v>3178</v>
      </c>
      <c r="AC101" s="189" t="s">
        <v>1747</v>
      </c>
      <c r="AD101" s="189" t="s">
        <v>3178</v>
      </c>
      <c r="AE101" s="210" t="s">
        <v>89</v>
      </c>
      <c r="AF101" s="208"/>
      <c r="AG101" s="209"/>
      <c r="AH101" s="292" t="str">
        <f t="shared" si="2"/>
        <v>P</v>
      </c>
      <c r="AI101" s="293" t="str">
        <f t="shared" si="3"/>
        <v>P</v>
      </c>
      <c r="AJ101" s="206" t="s">
        <v>3178</v>
      </c>
      <c r="AK101" s="207" t="s">
        <v>3178</v>
      </c>
      <c r="AL101" s="207"/>
      <c r="AM101" s="209"/>
      <c r="AN101" s="206" t="s">
        <v>3178</v>
      </c>
      <c r="AO101" s="207"/>
      <c r="AP101" s="207"/>
      <c r="AQ101" s="209"/>
      <c r="AR101" s="191" t="s">
        <v>5296</v>
      </c>
      <c r="AS101" s="211" t="s">
        <v>5289</v>
      </c>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9"/>
      <c r="AI102" s="220"/>
      <c r="AJ102" s="219"/>
      <c r="AK102" s="221"/>
      <c r="AL102" s="221"/>
      <c r="AM102" s="220"/>
      <c r="AN102" s="219"/>
      <c r="AO102" s="221"/>
      <c r="AP102" s="221"/>
      <c r="AQ102" s="220"/>
      <c r="AR102" s="222"/>
      <c r="AS102" s="223"/>
    </row>
  </sheetData>
  <autoFilter ref="B10:AS101"/>
  <mergeCells count="12">
    <mergeCell ref="AG8:AG9"/>
    <mergeCell ref="C2:I3"/>
    <mergeCell ref="C4:I5"/>
    <mergeCell ref="B8:B9"/>
    <mergeCell ref="C8:E8"/>
    <mergeCell ref="F8:F9"/>
    <mergeCell ref="G8:P8"/>
    <mergeCell ref="Q8:V8"/>
    <mergeCell ref="W8:AB8"/>
    <mergeCell ref="AC8:AD8"/>
    <mergeCell ref="AE8:AE9"/>
    <mergeCell ref="AF8:AF9"/>
  </mergeCells>
  <phoneticPr fontId="1" type="noConversion"/>
  <conditionalFormatting sqref="G16:G19 I16:I19 K16:K19 O16:O17 Q16:Q19 W16:W19 Y16:Y19 AA16:AA19 AE16:AG19 O19 U19 G35 AE35:AG35 U37 W37 AE41:AG43 U43:U44 G47 Q57:Q58 AA57:AA58 G60:G63 K60:K63 O61:O62 Q60:Q63 U60:U61 W60:W63 AC60:AC63 U72:U75 U77 AE86:AG86 O81:O82 U81:U82 AE80:AG80 G88 AE88 G91:G95 I91:I95 K91:K95 O91 Q91:Q95 W91:W96 Y91:Y98 AE91:AE101 AF91:AG98 U92 U94:U95 AC95:AC96 G97:G98 I97:I98 K97:K98 O97:O98 Q97:Q98 U97:U98 W98 AC98 K88 K47 K37 K35 O35 O47 O88 Q88 Q47 Q37 Q35 U35 U47 U88 W88 W47 W35 Y35 Y47 Y88 Y37 AA37 AA88 AA47 AA35 AA91:AA98 AC47 AE47:AG47 AG37 AE45:AG45 AG44 AF60:AG63 AG59 AG72 AE83:AG83 AG81:AG82 AG88 G37 I37 G41:G45 I88 O50:O51 AC43:AC44 AA31:AA32 Y31:Y32 W31:W32 U31:U32 O31:O32 K31:K32 AE31:AG32 G31:G32 Q31:Q32 O37 O55:O56 O67:O69 O71 O73 O76:O77 O95 Y60:Y62 AA60:AA62 AE28:AG29 AE22:AG24 G28:G29 G22:G24 O41:O44 AA41:AA45 Y41:Y45 Q41:Q45 K41:K45 W41:W45 O53 AF54:AG58 AE54:AE63 Q50:Q54 G50:G58 AE65:AG71 AC65 AE73:AG77 G65:G77 AC68:AC77 AA65:AA77 Y65:Y77 W65:W77 Q65:Q77 K65:K77 M65:M77 G86 G80:G83 I86 K86 K80:K83 Q86 Q80:Q83 W86 W80:W83 Y86 Y80:Y83 AA86 AA80:AA83 AC86 AC81:AC82 AC15:AC19 I22:I24 I28:I29 I65:I77 I31:I32 I80:I83 I60:I63 I50:I58 I47 I41:I45 I35 K28:K29 K22:K24 K50:K58 M52:M58 M22:M24 M28:M29 O28:O29 O22:O24 Q22:Q24 Q28:Q29 S28:S29 S22:S24 S52:S53 U52:U53 U22:U24 U28:U29 W28:W29 W22:W24 W50:W58 Y50:Y58 Y22:Y24 Y28:Y29 AA28:AA29 AA22:AA24 AA50:AA54 AC50:AC58 AE50:AG53">
    <cfRule type="cellIs" dxfId="1258" priority="922" operator="equal">
      <formula>"확인필요"</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7" priority="923">
      <formula>NOT(ISERROR(SEARCH("NT",AM15)))</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6" priority="925">
      <formula>NOT(ISERROR(SEARCH("F",AM15)))</formula>
    </cfRule>
  </conditionalFormatting>
  <conditionalFormatting sqref="AP16:AQ19 AP35:AQ35 AP47:AQ47 AP86:AQ86 AP88:AQ88 AP37:AQ37 AP31:AQ32 AP80:AQ83 AP91:AQ98 AP60:AQ63 AP28:AQ29 AP22:AQ24 AP50:AQ58 AC15:AC18 AP65:AQ77 AP41:AQ45">
    <cfRule type="expression" dxfId="1255" priority="926">
      <formula>NOT(ISERROR(SEARCH("NT",AC15)))</formula>
    </cfRule>
  </conditionalFormatting>
  <conditionalFormatting sqref="AP16:AQ19 AP35:AQ35 AP47:AQ47 AP86:AQ86 AP88:AQ88 AP37:AQ37 AP31:AQ32 AP80:AQ83 AP91:AQ98 AP60:AQ63 AP28:AQ29 AP22:AQ24 AP50:AQ58 AC15:AC18 AP65:AQ77 AP41:AQ45">
    <cfRule type="expression" dxfId="1254" priority="928">
      <formula>NOT(ISERROR(SEARCH("F",AC15)))</formula>
    </cfRule>
  </conditionalFormatting>
  <conditionalFormatting sqref="G96 I96 K96 Q96">
    <cfRule type="cellIs" dxfId="1253" priority="929" operator="equal">
      <formula>"확인필요"</formula>
    </cfRule>
  </conditionalFormatting>
  <conditionalFormatting sqref="G96 I96 K96 Q96">
    <cfRule type="expression" dxfId="1252" priority="930">
      <formula>NOT(ISERROR(SEARCH("NT",G96)))</formula>
    </cfRule>
  </conditionalFormatting>
  <conditionalFormatting sqref="G96 I96 K96 Q96">
    <cfRule type="expression" dxfId="1251" priority="932">
      <formula>NOT(ISERROR(SEARCH("F",G96)))</formula>
    </cfRule>
  </conditionalFormatting>
  <conditionalFormatting sqref="G11">
    <cfRule type="cellIs" dxfId="1250" priority="933" operator="equal">
      <formula>"확인필요"</formula>
    </cfRule>
  </conditionalFormatting>
  <conditionalFormatting sqref="G11">
    <cfRule type="expression" dxfId="1249" priority="934">
      <formula>NOT(ISERROR(SEARCH("NT",G11)))</formula>
    </cfRule>
  </conditionalFormatting>
  <conditionalFormatting sqref="G11">
    <cfRule type="expression" dxfId="1248" priority="936">
      <formula>NOT(ISERROR(SEARCH("F",G11)))</formula>
    </cfRule>
  </conditionalFormatting>
  <conditionalFormatting sqref="I11">
    <cfRule type="cellIs" dxfId="1247" priority="937" operator="equal">
      <formula>"확인필요"</formula>
    </cfRule>
  </conditionalFormatting>
  <conditionalFormatting sqref="I11">
    <cfRule type="expression" dxfId="1246" priority="938">
      <formula>NOT(ISERROR(SEARCH("NT",I11)))</formula>
    </cfRule>
  </conditionalFormatting>
  <conditionalFormatting sqref="I11">
    <cfRule type="expression" dxfId="1245" priority="940">
      <formula>NOT(ISERROR(SEARCH("F",I11)))</formula>
    </cfRule>
  </conditionalFormatting>
  <conditionalFormatting sqref="K11">
    <cfRule type="cellIs" dxfId="1244" priority="941" operator="equal">
      <formula>"확인필요"</formula>
    </cfRule>
  </conditionalFormatting>
  <conditionalFormatting sqref="K11">
    <cfRule type="expression" dxfId="1243" priority="942">
      <formula>NOT(ISERROR(SEARCH("NT",K11)))</formula>
    </cfRule>
  </conditionalFormatting>
  <conditionalFormatting sqref="K11">
    <cfRule type="expression" dxfId="1242" priority="944">
      <formula>NOT(ISERROR(SEARCH("F",K11)))</formula>
    </cfRule>
  </conditionalFormatting>
  <conditionalFormatting sqref="Q11">
    <cfRule type="cellIs" dxfId="1241" priority="945" operator="equal">
      <formula>"확인필요"</formula>
    </cfRule>
  </conditionalFormatting>
  <conditionalFormatting sqref="Q11">
    <cfRule type="expression" dxfId="1240" priority="946">
      <formula>NOT(ISERROR(SEARCH("NT",Q11)))</formula>
    </cfRule>
  </conditionalFormatting>
  <conditionalFormatting sqref="Q11">
    <cfRule type="expression" dxfId="1239" priority="948">
      <formula>NOT(ISERROR(SEARCH("F",Q11)))</formula>
    </cfRule>
  </conditionalFormatting>
  <conditionalFormatting sqref="W11">
    <cfRule type="cellIs" dxfId="1238" priority="949" operator="equal">
      <formula>"확인필요"</formula>
    </cfRule>
  </conditionalFormatting>
  <conditionalFormatting sqref="W11">
    <cfRule type="expression" dxfId="1237" priority="950">
      <formula>NOT(ISERROR(SEARCH("NT",W11)))</formula>
    </cfRule>
  </conditionalFormatting>
  <conditionalFormatting sqref="W11">
    <cfRule type="expression" dxfId="1236" priority="952">
      <formula>NOT(ISERROR(SEARCH("F",W11)))</formula>
    </cfRule>
  </conditionalFormatting>
  <conditionalFormatting sqref="AA11">
    <cfRule type="cellIs" dxfId="1235" priority="953" operator="equal">
      <formula>"확인필요"</formula>
    </cfRule>
  </conditionalFormatting>
  <conditionalFormatting sqref="AA11">
    <cfRule type="expression" dxfId="1234" priority="954">
      <formula>NOT(ISERROR(SEARCH("NT",AA11)))</formula>
    </cfRule>
  </conditionalFormatting>
  <conditionalFormatting sqref="AA11">
    <cfRule type="expression" dxfId="1233" priority="956">
      <formula>NOT(ISERROR(SEARCH("F",AA11)))</formula>
    </cfRule>
  </conditionalFormatting>
  <conditionalFormatting sqref="AA12">
    <cfRule type="cellIs" dxfId="1232" priority="957" operator="equal">
      <formula>"확인필요"</formula>
    </cfRule>
  </conditionalFormatting>
  <conditionalFormatting sqref="AA12">
    <cfRule type="expression" dxfId="1231" priority="958">
      <formula>NOT(ISERROR(SEARCH("NT",AA12)))</formula>
    </cfRule>
  </conditionalFormatting>
  <conditionalFormatting sqref="AA12">
    <cfRule type="expression" dxfId="1230" priority="960">
      <formula>NOT(ISERROR(SEARCH("F",AA12)))</formula>
    </cfRule>
  </conditionalFormatting>
  <conditionalFormatting sqref="G12">
    <cfRule type="cellIs" dxfId="1229" priority="961" operator="equal">
      <formula>"확인필요"</formula>
    </cfRule>
  </conditionalFormatting>
  <conditionalFormatting sqref="G12">
    <cfRule type="expression" dxfId="1228" priority="962">
      <formula>NOT(ISERROR(SEARCH("NT",G12)))</formula>
    </cfRule>
  </conditionalFormatting>
  <conditionalFormatting sqref="G12">
    <cfRule type="expression" dxfId="1227" priority="964">
      <formula>NOT(ISERROR(SEARCH("F",G12)))</formula>
    </cfRule>
  </conditionalFormatting>
  <conditionalFormatting sqref="I12">
    <cfRule type="cellIs" dxfId="1226" priority="965" operator="equal">
      <formula>"확인필요"</formula>
    </cfRule>
  </conditionalFormatting>
  <conditionalFormatting sqref="I12">
    <cfRule type="expression" dxfId="1225" priority="966">
      <formula>NOT(ISERROR(SEARCH("NT",I12)))</formula>
    </cfRule>
  </conditionalFormatting>
  <conditionalFormatting sqref="I12">
    <cfRule type="expression" dxfId="1224" priority="968">
      <formula>NOT(ISERROR(SEARCH("F",I12)))</formula>
    </cfRule>
  </conditionalFormatting>
  <conditionalFormatting sqref="K12">
    <cfRule type="cellIs" dxfId="1223" priority="969" operator="equal">
      <formula>"확인필요"</formula>
    </cfRule>
  </conditionalFormatting>
  <conditionalFormatting sqref="K12">
    <cfRule type="expression" dxfId="1222" priority="970">
      <formula>NOT(ISERROR(SEARCH("NT",K12)))</formula>
    </cfRule>
  </conditionalFormatting>
  <conditionalFormatting sqref="K12">
    <cfRule type="expression" dxfId="1221" priority="972">
      <formula>NOT(ISERROR(SEARCH("F",K12)))</formula>
    </cfRule>
  </conditionalFormatting>
  <conditionalFormatting sqref="Q12">
    <cfRule type="cellIs" dxfId="1220" priority="973" operator="equal">
      <formula>"확인필요"</formula>
    </cfRule>
  </conditionalFormatting>
  <conditionalFormatting sqref="Q12">
    <cfRule type="expression" dxfId="1219" priority="974">
      <formula>NOT(ISERROR(SEARCH("NT",Q12)))</formula>
    </cfRule>
  </conditionalFormatting>
  <conditionalFormatting sqref="Q12">
    <cfRule type="expression" dxfId="1218" priority="976">
      <formula>NOT(ISERROR(SEARCH("F",Q12)))</formula>
    </cfRule>
  </conditionalFormatting>
  <conditionalFormatting sqref="W12">
    <cfRule type="cellIs" dxfId="1217" priority="977" operator="equal">
      <formula>"확인필요"</formula>
    </cfRule>
  </conditionalFormatting>
  <conditionalFormatting sqref="W12">
    <cfRule type="expression" dxfId="1216" priority="978">
      <formula>NOT(ISERROR(SEARCH("NT",W12)))</formula>
    </cfRule>
  </conditionalFormatting>
  <conditionalFormatting sqref="W12">
    <cfRule type="expression" dxfId="1215" priority="980">
      <formula>NOT(ISERROR(SEARCH("F",W12)))</formula>
    </cfRule>
  </conditionalFormatting>
  <conditionalFormatting sqref="H11:H101">
    <cfRule type="cellIs" dxfId="1214" priority="981" operator="equal">
      <formula>"확인필요"</formula>
    </cfRule>
  </conditionalFormatting>
  <conditionalFormatting sqref="H11:H101">
    <cfRule type="expression" dxfId="1213" priority="982">
      <formula>NOT(ISERROR(SEARCH("NT",H11)))</formula>
    </cfRule>
  </conditionalFormatting>
  <conditionalFormatting sqref="H11:H101">
    <cfRule type="expression" dxfId="1212" priority="984">
      <formula>NOT(ISERROR(SEARCH("F",H11)))</formula>
    </cfRule>
  </conditionalFormatting>
  <conditionalFormatting sqref="AE11">
    <cfRule type="cellIs" dxfId="1211" priority="985" operator="equal">
      <formula>"확인필요"</formula>
    </cfRule>
  </conditionalFormatting>
  <conditionalFormatting sqref="AE11">
    <cfRule type="expression" dxfId="1210" priority="986">
      <formula>NOT(ISERROR(SEARCH("NT",AE11)))</formula>
    </cfRule>
  </conditionalFormatting>
  <conditionalFormatting sqref="AE11">
    <cfRule type="expression" dxfId="1209" priority="988">
      <formula>NOT(ISERROR(SEARCH("F",AE11)))</formula>
    </cfRule>
  </conditionalFormatting>
  <conditionalFormatting sqref="AE12">
    <cfRule type="cellIs" dxfId="1208" priority="989" operator="equal">
      <formula>"확인필요"</formula>
    </cfRule>
  </conditionalFormatting>
  <conditionalFormatting sqref="AE12">
    <cfRule type="expression" dxfId="1207" priority="990">
      <formula>NOT(ISERROR(SEARCH("NT",AE12)))</formula>
    </cfRule>
  </conditionalFormatting>
  <conditionalFormatting sqref="AE12">
    <cfRule type="expression" dxfId="1206" priority="992">
      <formula>NOT(ISERROR(SEARCH("F",AE12)))</formula>
    </cfRule>
  </conditionalFormatting>
  <conditionalFormatting sqref="Q55:Q56 Y55:Y56 AA55:AA56">
    <cfRule type="cellIs" dxfId="1205" priority="993" operator="equal">
      <formula>"확인필요"</formula>
    </cfRule>
  </conditionalFormatting>
  <conditionalFormatting sqref="Q55:Q56 Y55:Y56 AA55:AA56">
    <cfRule type="expression" dxfId="1204" priority="994">
      <formula>NOT(ISERROR(SEARCH("NT",Q55)))</formula>
    </cfRule>
  </conditionalFormatting>
  <conditionalFormatting sqref="Q55:Q56 Y55:Y56 AA55:AA56">
    <cfRule type="expression" dxfId="1203" priority="996">
      <formula>NOT(ISERROR(SEARCH("F",Q55)))</formula>
    </cfRule>
  </conditionalFormatting>
  <conditionalFormatting sqref="AP12:AQ12">
    <cfRule type="expression" dxfId="1202" priority="997">
      <formula>NOT(ISERROR(SEARCH("NT",AP12)))</formula>
    </cfRule>
  </conditionalFormatting>
  <conditionalFormatting sqref="AP12:AQ12">
    <cfRule type="expression" dxfId="1201" priority="999">
      <formula>NOT(ISERROR(SEARCH("F",AP12)))</formula>
    </cfRule>
  </conditionalFormatting>
  <conditionalFormatting sqref="O18 O86 O83 O80">
    <cfRule type="cellIs" dxfId="1200" priority="1000" operator="equal">
      <formula>"확인필요"</formula>
    </cfRule>
  </conditionalFormatting>
  <conditionalFormatting sqref="O18 O86 O83 O80">
    <cfRule type="expression" dxfId="1199" priority="1001">
      <formula>NOT(ISERROR(SEARCH("NT",O18)))</formula>
    </cfRule>
  </conditionalFormatting>
  <conditionalFormatting sqref="O18 O86 O83 O80">
    <cfRule type="expression" dxfId="1198" priority="1003">
      <formula>NOT(ISERROR(SEARCH("F",O18)))</formula>
    </cfRule>
  </conditionalFormatting>
  <conditionalFormatting sqref="O96">
    <cfRule type="cellIs" dxfId="1197" priority="1004" operator="equal">
      <formula>"확인필요"</formula>
    </cfRule>
  </conditionalFormatting>
  <conditionalFormatting sqref="O96">
    <cfRule type="expression" dxfId="1196" priority="1005">
      <formula>NOT(ISERROR(SEARCH("NT",O96)))</formula>
    </cfRule>
  </conditionalFormatting>
  <conditionalFormatting sqref="O96">
    <cfRule type="expression" dxfId="1195" priority="1007">
      <formula>NOT(ISERROR(SEARCH("F",O96)))</formula>
    </cfRule>
  </conditionalFormatting>
  <conditionalFormatting sqref="O11">
    <cfRule type="cellIs" dxfId="1194" priority="1008" operator="equal">
      <formula>"확인필요"</formula>
    </cfRule>
  </conditionalFormatting>
  <conditionalFormatting sqref="O11">
    <cfRule type="expression" dxfId="1193" priority="1009">
      <formula>NOT(ISERROR(SEARCH("NT",O11)))</formula>
    </cfRule>
  </conditionalFormatting>
  <conditionalFormatting sqref="O11">
    <cfRule type="expression" dxfId="1192" priority="1011">
      <formula>NOT(ISERROR(SEARCH("F",O11)))</formula>
    </cfRule>
  </conditionalFormatting>
  <conditionalFormatting sqref="O12">
    <cfRule type="cellIs" dxfId="1191" priority="1012" operator="equal">
      <formula>"확인필요"</formula>
    </cfRule>
  </conditionalFormatting>
  <conditionalFormatting sqref="O12">
    <cfRule type="expression" dxfId="1190" priority="1013">
      <formula>NOT(ISERROR(SEARCH("NT",O12)))</formula>
    </cfRule>
  </conditionalFormatting>
  <conditionalFormatting sqref="O12">
    <cfRule type="expression" dxfId="1189" priority="1015">
      <formula>NOT(ISERROR(SEARCH("F",O12)))</formula>
    </cfRule>
  </conditionalFormatting>
  <conditionalFormatting sqref="U71 U83 U54 U91 U80">
    <cfRule type="cellIs" dxfId="1188" priority="1016" operator="equal">
      <formula>"확인필요"</formula>
    </cfRule>
  </conditionalFormatting>
  <conditionalFormatting sqref="U71 U83 U54 U91 U80">
    <cfRule type="expression" dxfId="1187" priority="1017">
      <formula>NOT(ISERROR(SEARCH("NT",U54)))</formula>
    </cfRule>
  </conditionalFormatting>
  <conditionalFormatting sqref="U71 U83 U54 U91 U80">
    <cfRule type="expression" dxfId="1186" priority="1019">
      <formula>NOT(ISERROR(SEARCH("F",U54)))</formula>
    </cfRule>
  </conditionalFormatting>
  <conditionalFormatting sqref="U11">
    <cfRule type="cellIs" dxfId="1185" priority="1020" operator="equal">
      <formula>"확인필요"</formula>
    </cfRule>
  </conditionalFormatting>
  <conditionalFormatting sqref="U11">
    <cfRule type="expression" dxfId="1184" priority="1021">
      <formula>NOT(ISERROR(SEARCH("NT",U11)))</formula>
    </cfRule>
  </conditionalFormatting>
  <conditionalFormatting sqref="U11">
    <cfRule type="expression" dxfId="1183" priority="1023">
      <formula>NOT(ISERROR(SEARCH("F",U11)))</formula>
    </cfRule>
  </conditionalFormatting>
  <conditionalFormatting sqref="U12">
    <cfRule type="cellIs" dxfId="1182" priority="1024" operator="equal">
      <formula>"확인필요"</formula>
    </cfRule>
  </conditionalFormatting>
  <conditionalFormatting sqref="U12">
    <cfRule type="expression" dxfId="1181" priority="1025">
      <formula>NOT(ISERROR(SEARCH("NT",U12)))</formula>
    </cfRule>
  </conditionalFormatting>
  <conditionalFormatting sqref="U12">
    <cfRule type="expression" dxfId="1180" priority="1027">
      <formula>NOT(ISERROR(SEARCH("F",U12)))</formula>
    </cfRule>
  </conditionalFormatting>
  <conditionalFormatting sqref="U57">
    <cfRule type="cellIs" dxfId="1179" priority="1028" operator="equal">
      <formula>"확인필요"</formula>
    </cfRule>
  </conditionalFormatting>
  <conditionalFormatting sqref="U57">
    <cfRule type="expression" dxfId="1178" priority="1029">
      <formula>NOT(ISERROR(SEARCH("NT",U57)))</formula>
    </cfRule>
  </conditionalFormatting>
  <conditionalFormatting sqref="U57">
    <cfRule type="expression" dxfId="1177" priority="1031">
      <formula>NOT(ISERROR(SEARCH("F",U57)))</formula>
    </cfRule>
  </conditionalFormatting>
  <conditionalFormatting sqref="U55:U56">
    <cfRule type="cellIs" dxfId="1176" priority="1032" operator="equal">
      <formula>"확인필요"</formula>
    </cfRule>
  </conditionalFormatting>
  <conditionalFormatting sqref="U55:U56">
    <cfRule type="expression" dxfId="1175" priority="1033">
      <formula>NOT(ISERROR(SEARCH("NT",U55)))</formula>
    </cfRule>
  </conditionalFormatting>
  <conditionalFormatting sqref="U55:U56">
    <cfRule type="expression" dxfId="1174" priority="1035">
      <formula>NOT(ISERROR(SEARCH("F",U55)))</formula>
    </cfRule>
  </conditionalFormatting>
  <conditionalFormatting sqref="U18">
    <cfRule type="cellIs" dxfId="1173" priority="1036" operator="equal">
      <formula>"확인필요"</formula>
    </cfRule>
  </conditionalFormatting>
  <conditionalFormatting sqref="U18">
    <cfRule type="expression" dxfId="1172" priority="1037">
      <formula>NOT(ISERROR(SEARCH("NT",U18)))</formula>
    </cfRule>
  </conditionalFormatting>
  <conditionalFormatting sqref="U18">
    <cfRule type="expression" dxfId="1171" priority="1039">
      <formula>NOT(ISERROR(SEARCH("F",U18)))</formula>
    </cfRule>
  </conditionalFormatting>
  <conditionalFormatting sqref="U45">
    <cfRule type="cellIs" dxfId="1170" priority="1040" operator="equal">
      <formula>"확인필요"</formula>
    </cfRule>
  </conditionalFormatting>
  <conditionalFormatting sqref="U45">
    <cfRule type="expression" dxfId="1169" priority="1041">
      <formula>NOT(ISERROR(SEARCH("NT",U45)))</formula>
    </cfRule>
  </conditionalFormatting>
  <conditionalFormatting sqref="U45">
    <cfRule type="expression" dxfId="1168" priority="1043">
      <formula>NOT(ISERROR(SEARCH("F",U45)))</formula>
    </cfRule>
  </conditionalFormatting>
  <conditionalFormatting sqref="U42">
    <cfRule type="cellIs" dxfId="1167" priority="1044" operator="equal">
      <formula>"확인필요"</formula>
    </cfRule>
  </conditionalFormatting>
  <conditionalFormatting sqref="U42">
    <cfRule type="expression" dxfId="1166" priority="1045">
      <formula>NOT(ISERROR(SEARCH("NT",U42)))</formula>
    </cfRule>
  </conditionalFormatting>
  <conditionalFormatting sqref="U42">
    <cfRule type="expression" dxfId="1165" priority="1047">
      <formula>NOT(ISERROR(SEARCH("F",U42)))</formula>
    </cfRule>
  </conditionalFormatting>
  <conditionalFormatting sqref="U70">
    <cfRule type="cellIs" dxfId="1164" priority="1048" operator="equal">
      <formula>"확인필요"</formula>
    </cfRule>
  </conditionalFormatting>
  <conditionalFormatting sqref="U70">
    <cfRule type="expression" dxfId="1163" priority="1049">
      <formula>NOT(ISERROR(SEARCH("NT",U70)))</formula>
    </cfRule>
  </conditionalFormatting>
  <conditionalFormatting sqref="U70">
    <cfRule type="expression" dxfId="1162" priority="1051">
      <formula>NOT(ISERROR(SEARCH("F",U70)))</formula>
    </cfRule>
  </conditionalFormatting>
  <conditionalFormatting sqref="U86">
    <cfRule type="cellIs" dxfId="1161" priority="1052" operator="equal">
      <formula>"확인필요"</formula>
    </cfRule>
  </conditionalFormatting>
  <conditionalFormatting sqref="U86">
    <cfRule type="expression" dxfId="1160" priority="1053">
      <formula>NOT(ISERROR(SEARCH("NT",U86)))</formula>
    </cfRule>
  </conditionalFormatting>
  <conditionalFormatting sqref="U86">
    <cfRule type="expression" dxfId="1159" priority="1055">
      <formula>NOT(ISERROR(SEARCH("F",U86)))</formula>
    </cfRule>
  </conditionalFormatting>
  <conditionalFormatting sqref="U67">
    <cfRule type="cellIs" dxfId="1158" priority="1056" operator="equal">
      <formula>"확인필요"</formula>
    </cfRule>
  </conditionalFormatting>
  <conditionalFormatting sqref="U67">
    <cfRule type="expression" dxfId="1157" priority="1057">
      <formula>NOT(ISERROR(SEARCH("NT",U67)))</formula>
    </cfRule>
  </conditionalFormatting>
  <conditionalFormatting sqref="U67">
    <cfRule type="expression" dxfId="1156" priority="1059">
      <formula>NOT(ISERROR(SEARCH("F",U67)))</formula>
    </cfRule>
  </conditionalFormatting>
  <conditionalFormatting sqref="U65">
    <cfRule type="cellIs" dxfId="1155" priority="1060" operator="equal">
      <formula>"확인필요"</formula>
    </cfRule>
  </conditionalFormatting>
  <conditionalFormatting sqref="U65">
    <cfRule type="expression" dxfId="1154" priority="1061">
      <formula>NOT(ISERROR(SEARCH("NT",U65)))</formula>
    </cfRule>
  </conditionalFormatting>
  <conditionalFormatting sqref="U65">
    <cfRule type="expression" dxfId="1153" priority="1063">
      <formula>NOT(ISERROR(SEARCH("F",U65)))</formula>
    </cfRule>
  </conditionalFormatting>
  <conditionalFormatting sqref="U68">
    <cfRule type="cellIs" dxfId="1152" priority="1064" operator="equal">
      <formula>"확인필요"</formula>
    </cfRule>
  </conditionalFormatting>
  <conditionalFormatting sqref="U68">
    <cfRule type="expression" dxfId="1151" priority="1065">
      <formula>NOT(ISERROR(SEARCH("NT",U68)))</formula>
    </cfRule>
  </conditionalFormatting>
  <conditionalFormatting sqref="U68">
    <cfRule type="expression" dxfId="1150" priority="1067">
      <formula>NOT(ISERROR(SEARCH("F",U68)))</formula>
    </cfRule>
  </conditionalFormatting>
  <conditionalFormatting sqref="U58">
    <cfRule type="cellIs" dxfId="1149" priority="1068" operator="equal">
      <formula>"확인필요"</formula>
    </cfRule>
  </conditionalFormatting>
  <conditionalFormatting sqref="U58">
    <cfRule type="expression" dxfId="1148" priority="1069">
      <formula>NOT(ISERROR(SEARCH("NT",U58)))</formula>
    </cfRule>
  </conditionalFormatting>
  <conditionalFormatting sqref="U58">
    <cfRule type="expression" dxfId="1147" priority="1071">
      <formula>NOT(ISERROR(SEARCH("F",U58)))</formula>
    </cfRule>
  </conditionalFormatting>
  <conditionalFormatting sqref="U51">
    <cfRule type="cellIs" dxfId="1146" priority="1072" operator="equal">
      <formula>"확인필요"</formula>
    </cfRule>
  </conditionalFormatting>
  <conditionalFormatting sqref="U51">
    <cfRule type="expression" dxfId="1145" priority="1073">
      <formula>NOT(ISERROR(SEARCH("NT",U51)))</formula>
    </cfRule>
  </conditionalFormatting>
  <conditionalFormatting sqref="U51">
    <cfRule type="expression" dxfId="1144" priority="1075">
      <formula>NOT(ISERROR(SEARCH("F",U51)))</formula>
    </cfRule>
  </conditionalFormatting>
  <conditionalFormatting sqref="U76">
    <cfRule type="cellIs" dxfId="1143" priority="1076" operator="equal">
      <formula>"확인필요"</formula>
    </cfRule>
  </conditionalFormatting>
  <conditionalFormatting sqref="U76">
    <cfRule type="expression" dxfId="1142" priority="1077">
      <formula>NOT(ISERROR(SEARCH("NT",U76)))</formula>
    </cfRule>
  </conditionalFormatting>
  <conditionalFormatting sqref="U76">
    <cfRule type="expression" dxfId="1141" priority="1079">
      <formula>NOT(ISERROR(SEARCH("F",U76)))</formula>
    </cfRule>
  </conditionalFormatting>
  <conditionalFormatting sqref="U62">
    <cfRule type="cellIs" dxfId="1140" priority="1080" operator="equal">
      <formula>"확인필요"</formula>
    </cfRule>
  </conditionalFormatting>
  <conditionalFormatting sqref="U62">
    <cfRule type="expression" dxfId="1139" priority="1081">
      <formula>NOT(ISERROR(SEARCH("NT",U62)))</formula>
    </cfRule>
  </conditionalFormatting>
  <conditionalFormatting sqref="U62">
    <cfRule type="expression" dxfId="1138" priority="1083">
      <formula>NOT(ISERROR(SEARCH("F",U62)))</formula>
    </cfRule>
  </conditionalFormatting>
  <conditionalFormatting sqref="U69">
    <cfRule type="cellIs" dxfId="1137" priority="1084" operator="equal">
      <formula>"확인필요"</formula>
    </cfRule>
  </conditionalFormatting>
  <conditionalFormatting sqref="U69">
    <cfRule type="expression" dxfId="1136" priority="1085">
      <formula>NOT(ISERROR(SEARCH("NT",U69)))</formula>
    </cfRule>
  </conditionalFormatting>
  <conditionalFormatting sqref="U69">
    <cfRule type="expression" dxfId="1135" priority="1087">
      <formula>NOT(ISERROR(SEARCH("F",U69)))</formula>
    </cfRule>
  </conditionalFormatting>
  <conditionalFormatting sqref="U16">
    <cfRule type="cellIs" dxfId="1134" priority="1088" operator="equal">
      <formula>"확인필요"</formula>
    </cfRule>
  </conditionalFormatting>
  <conditionalFormatting sqref="U16">
    <cfRule type="expression" dxfId="1133" priority="1089">
      <formula>NOT(ISERROR(SEARCH("NT",U16)))</formula>
    </cfRule>
  </conditionalFormatting>
  <conditionalFormatting sqref="U16">
    <cfRule type="expression" dxfId="1132" priority="1091">
      <formula>NOT(ISERROR(SEARCH("F",U16)))</formula>
    </cfRule>
  </conditionalFormatting>
  <conditionalFormatting sqref="U17">
    <cfRule type="cellIs" dxfId="1131" priority="1092" operator="equal">
      <formula>"확인필요"</formula>
    </cfRule>
  </conditionalFormatting>
  <conditionalFormatting sqref="U17">
    <cfRule type="expression" dxfId="1130" priority="1093">
      <formula>NOT(ISERROR(SEARCH("NT",U17)))</formula>
    </cfRule>
  </conditionalFormatting>
  <conditionalFormatting sqref="U17">
    <cfRule type="expression" dxfId="1129" priority="1095">
      <formula>NOT(ISERROR(SEARCH("F",U17)))</formula>
    </cfRule>
  </conditionalFormatting>
  <conditionalFormatting sqref="U93">
    <cfRule type="cellIs" dxfId="1128" priority="1096" operator="equal">
      <formula>"확인필요"</formula>
    </cfRule>
  </conditionalFormatting>
  <conditionalFormatting sqref="U93">
    <cfRule type="expression" dxfId="1127" priority="1097">
      <formula>NOT(ISERROR(SEARCH("NT",U93)))</formula>
    </cfRule>
  </conditionalFormatting>
  <conditionalFormatting sqref="U93">
    <cfRule type="expression" dxfId="1126" priority="1099">
      <formula>NOT(ISERROR(SEARCH("F",U93)))</formula>
    </cfRule>
  </conditionalFormatting>
  <conditionalFormatting sqref="U63">
    <cfRule type="cellIs" dxfId="1125" priority="1100" operator="equal">
      <formula>"확인필요"</formula>
    </cfRule>
  </conditionalFormatting>
  <conditionalFormatting sqref="U63">
    <cfRule type="expression" dxfId="1124" priority="1101">
      <formula>NOT(ISERROR(SEARCH("NT",U63)))</formula>
    </cfRule>
  </conditionalFormatting>
  <conditionalFormatting sqref="U63">
    <cfRule type="expression" dxfId="1123" priority="1103">
      <formula>NOT(ISERROR(SEARCH("F",U63)))</formula>
    </cfRule>
  </conditionalFormatting>
  <conditionalFormatting sqref="W97">
    <cfRule type="cellIs" dxfId="1122" priority="1104" operator="equal">
      <formula>"확인필요"</formula>
    </cfRule>
  </conditionalFormatting>
  <conditionalFormatting sqref="W97">
    <cfRule type="expression" dxfId="1121" priority="1105">
      <formula>NOT(ISERROR(SEARCH("NT",W97)))</formula>
    </cfRule>
  </conditionalFormatting>
  <conditionalFormatting sqref="W97">
    <cfRule type="expression" dxfId="1120" priority="1107">
      <formula>NOT(ISERROR(SEARCH("F",W97)))</formula>
    </cfRule>
  </conditionalFormatting>
  <conditionalFormatting sqref="U96">
    <cfRule type="cellIs" dxfId="1119" priority="1108" operator="equal">
      <formula>"확인필요"</formula>
    </cfRule>
  </conditionalFormatting>
  <conditionalFormatting sqref="U96">
    <cfRule type="expression" dxfId="1118" priority="1109">
      <formula>NOT(ISERROR(SEARCH("NT",U96)))</formula>
    </cfRule>
  </conditionalFormatting>
  <conditionalFormatting sqref="U96">
    <cfRule type="expression" dxfId="1117" priority="1111">
      <formula>NOT(ISERROR(SEARCH("F",U96)))</formula>
    </cfRule>
  </conditionalFormatting>
  <conditionalFormatting sqref="U50">
    <cfRule type="cellIs" dxfId="1116" priority="1112" operator="equal">
      <formula>"확인필요"</formula>
    </cfRule>
  </conditionalFormatting>
  <conditionalFormatting sqref="U50">
    <cfRule type="expression" dxfId="1115" priority="1113">
      <formula>NOT(ISERROR(SEARCH("NT",U50)))</formula>
    </cfRule>
  </conditionalFormatting>
  <conditionalFormatting sqref="U50">
    <cfRule type="expression" dxfId="1114" priority="1115">
      <formula>NOT(ISERROR(SEARCH("F",U50)))</formula>
    </cfRule>
  </conditionalFormatting>
  <conditionalFormatting sqref="U66">
    <cfRule type="cellIs" dxfId="1113" priority="1116" operator="equal">
      <formula>"확인필요"</formula>
    </cfRule>
  </conditionalFormatting>
  <conditionalFormatting sqref="U66">
    <cfRule type="expression" dxfId="1112" priority="1117">
      <formula>NOT(ISERROR(SEARCH("NT",U66)))</formula>
    </cfRule>
  </conditionalFormatting>
  <conditionalFormatting sqref="U66">
    <cfRule type="expression" dxfId="1111" priority="1119">
      <formula>NOT(ISERROR(SEARCH("F",U66)))</formula>
    </cfRule>
  </conditionalFormatting>
  <conditionalFormatting sqref="AP11:AQ11">
    <cfRule type="expression" dxfId="1110" priority="1120">
      <formula>NOT(ISERROR(SEARCH("NT",AP11)))</formula>
    </cfRule>
  </conditionalFormatting>
  <conditionalFormatting sqref="AP11:AQ11">
    <cfRule type="expression" dxfId="1109" priority="1122">
      <formula>NOT(ISERROR(SEARCH("F",AP11)))</formula>
    </cfRule>
  </conditionalFormatting>
  <conditionalFormatting sqref="U41">
    <cfRule type="cellIs" dxfId="1108" priority="1123" operator="equal">
      <formula>"확인필요"</formula>
    </cfRule>
  </conditionalFormatting>
  <conditionalFormatting sqref="U41">
    <cfRule type="expression" dxfId="1107" priority="1124">
      <formula>NOT(ISERROR(SEARCH("NT",U41)))</formula>
    </cfRule>
  </conditionalFormatting>
  <conditionalFormatting sqref="U41">
    <cfRule type="expression" dxfId="1106" priority="1126">
      <formula>NOT(ISERROR(SEARCH("F",U41)))</formula>
    </cfRule>
  </conditionalFormatting>
  <conditionalFormatting sqref="Y11">
    <cfRule type="cellIs" dxfId="1105" priority="1127" operator="equal">
      <formula>"확인필요"</formula>
    </cfRule>
  </conditionalFormatting>
  <conditionalFormatting sqref="Y11">
    <cfRule type="expression" dxfId="1104" priority="1128">
      <formula>NOT(ISERROR(SEARCH("NT",Y11)))</formula>
    </cfRule>
  </conditionalFormatting>
  <conditionalFormatting sqref="Y11">
    <cfRule type="expression" dxfId="1103" priority="1130">
      <formula>NOT(ISERROR(SEARCH("F",Y11)))</formula>
    </cfRule>
  </conditionalFormatting>
  <conditionalFormatting sqref="Y12">
    <cfRule type="cellIs" dxfId="1102" priority="1131" operator="equal">
      <formula>"확인필요"</formula>
    </cfRule>
  </conditionalFormatting>
  <conditionalFormatting sqref="Y12">
    <cfRule type="expression" dxfId="1101" priority="1132">
      <formula>NOT(ISERROR(SEARCH("NT",Y12)))</formula>
    </cfRule>
  </conditionalFormatting>
  <conditionalFormatting sqref="Y12">
    <cfRule type="expression" dxfId="1100" priority="1134">
      <formula>NOT(ISERROR(SEARCH("F",Y12)))</formula>
    </cfRule>
  </conditionalFormatting>
  <conditionalFormatting sqref="Y97">
    <cfRule type="cellIs" dxfId="1099" priority="1135" operator="equal">
      <formula>"확인필요"</formula>
    </cfRule>
  </conditionalFormatting>
  <conditionalFormatting sqref="Y97">
    <cfRule type="expression" dxfId="1098" priority="1136">
      <formula>NOT(ISERROR(SEARCH("NT",Y97)))</formula>
    </cfRule>
  </conditionalFormatting>
  <conditionalFormatting sqref="Y97">
    <cfRule type="expression" dxfId="1097" priority="1138">
      <formula>NOT(ISERROR(SEARCH("F",Y97)))</formula>
    </cfRule>
  </conditionalFormatting>
  <conditionalFormatting sqref="AE48:AG48 W48 Q48 G48 K48 AA48 Y48 I48">
    <cfRule type="cellIs" dxfId="1096" priority="1139" operator="equal">
      <formula>"확인필요"</formula>
    </cfRule>
  </conditionalFormatting>
  <conditionalFormatting sqref="AE48:AG48 W48 Q48 G48 K48 AA48 Y48 I48">
    <cfRule type="expression" dxfId="1095" priority="1140">
      <formula>NOT(ISERROR(SEARCH("NT",G48)))</formula>
    </cfRule>
  </conditionalFormatting>
  <conditionalFormatting sqref="AE48:AG48 W48 Q48 G48 K48 AA48 Y48 I48">
    <cfRule type="expression" dxfId="1094" priority="1142">
      <formula>NOT(ISERROR(SEARCH("F",G48)))</formula>
    </cfRule>
  </conditionalFormatting>
  <conditionalFormatting sqref="AP48:AQ48">
    <cfRule type="expression" dxfId="1093" priority="1143">
      <formula>NOT(ISERROR(SEARCH("NT",AP48)))</formula>
    </cfRule>
  </conditionalFormatting>
  <conditionalFormatting sqref="AP48:AQ48">
    <cfRule type="expression" dxfId="1092" priority="1145">
      <formula>NOT(ISERROR(SEARCH("F",AP48)))</formula>
    </cfRule>
  </conditionalFormatting>
  <conditionalFormatting sqref="U48">
    <cfRule type="cellIs" dxfId="1091" priority="1146" operator="equal">
      <formula>"확인필요"</formula>
    </cfRule>
  </conditionalFormatting>
  <conditionalFormatting sqref="U48">
    <cfRule type="expression" dxfId="1090" priority="1147">
      <formula>NOT(ISERROR(SEARCH("NT",U48)))</formula>
    </cfRule>
  </conditionalFormatting>
  <conditionalFormatting sqref="U48">
    <cfRule type="expression" dxfId="1089" priority="1149">
      <formula>NOT(ISERROR(SEARCH("F",U48)))</formula>
    </cfRule>
  </conditionalFormatting>
  <conditionalFormatting sqref="Y48">
    <cfRule type="cellIs" dxfId="1088" priority="1150" operator="equal">
      <formula>"확인필요"</formula>
    </cfRule>
  </conditionalFormatting>
  <conditionalFormatting sqref="Y48">
    <cfRule type="expression" dxfId="1087" priority="1151">
      <formula>NOT(ISERROR(SEARCH("NT",Y48)))</formula>
    </cfRule>
  </conditionalFormatting>
  <conditionalFormatting sqref="Y48">
    <cfRule type="expression" dxfId="1086" priority="1153">
      <formula>NOT(ISERROR(SEARCH("F",Y48)))</formula>
    </cfRule>
  </conditionalFormatting>
  <conditionalFormatting sqref="Y13">
    <cfRule type="cellIs" dxfId="1085" priority="1154" operator="equal">
      <formula>"확인필요"</formula>
    </cfRule>
  </conditionalFormatting>
  <conditionalFormatting sqref="Y13">
    <cfRule type="expression" dxfId="1084" priority="1155">
      <formula>NOT(ISERROR(SEARCH("NT",Y13)))</formula>
    </cfRule>
  </conditionalFormatting>
  <conditionalFormatting sqref="Y13">
    <cfRule type="expression" dxfId="1083" priority="1157">
      <formula>NOT(ISERROR(SEARCH("F",Y13)))</formula>
    </cfRule>
  </conditionalFormatting>
  <conditionalFormatting sqref="Q13">
    <cfRule type="cellIs" dxfId="1082" priority="1158" operator="equal">
      <formula>"확인필요"</formula>
    </cfRule>
  </conditionalFormatting>
  <conditionalFormatting sqref="Q13">
    <cfRule type="expression" dxfId="1081" priority="1159">
      <formula>NOT(ISERROR(SEARCH("NT",Q13)))</formula>
    </cfRule>
  </conditionalFormatting>
  <conditionalFormatting sqref="Q13">
    <cfRule type="expression" dxfId="1080" priority="1161">
      <formula>NOT(ISERROR(SEARCH("F",Q13)))</formula>
    </cfRule>
  </conditionalFormatting>
  <conditionalFormatting sqref="AE13">
    <cfRule type="cellIs" dxfId="1079" priority="1162" operator="equal">
      <formula>"확인필요"</formula>
    </cfRule>
  </conditionalFormatting>
  <conditionalFormatting sqref="AE13">
    <cfRule type="expression" dxfId="1078" priority="1163">
      <formula>NOT(ISERROR(SEARCH("NT",AE13)))</formula>
    </cfRule>
  </conditionalFormatting>
  <conditionalFormatting sqref="AE13">
    <cfRule type="expression" dxfId="1077" priority="1165">
      <formula>NOT(ISERROR(SEARCH("F",AE13)))</formula>
    </cfRule>
  </conditionalFormatting>
  <conditionalFormatting sqref="AP13:AQ13">
    <cfRule type="expression" dxfId="1076" priority="1166">
      <formula>NOT(ISERROR(SEARCH("NT",AP13)))</formula>
    </cfRule>
  </conditionalFormatting>
  <conditionalFormatting sqref="AP13:AQ13">
    <cfRule type="expression" dxfId="1075" priority="1168">
      <formula>NOT(ISERROR(SEARCH("F",AP13)))</formula>
    </cfRule>
  </conditionalFormatting>
  <conditionalFormatting sqref="U13">
    <cfRule type="cellIs" dxfId="1074" priority="1169" operator="equal">
      <formula>"확인필요"</formula>
    </cfRule>
  </conditionalFormatting>
  <conditionalFormatting sqref="U13">
    <cfRule type="expression" dxfId="1073" priority="1170">
      <formula>NOT(ISERROR(SEARCH("NT",U13)))</formula>
    </cfRule>
  </conditionalFormatting>
  <conditionalFormatting sqref="U13">
    <cfRule type="expression" dxfId="1072" priority="1172">
      <formula>NOT(ISERROR(SEARCH("F",U13)))</formula>
    </cfRule>
  </conditionalFormatting>
  <conditionalFormatting sqref="Y14">
    <cfRule type="cellIs" dxfId="1071" priority="1173" operator="equal">
      <formula>"확인필요"</formula>
    </cfRule>
  </conditionalFormatting>
  <conditionalFormatting sqref="Y14">
    <cfRule type="expression" dxfId="1070" priority="1174">
      <formula>NOT(ISERROR(SEARCH("NT",Y14)))</formula>
    </cfRule>
  </conditionalFormatting>
  <conditionalFormatting sqref="Y14">
    <cfRule type="expression" dxfId="1069" priority="1176">
      <formula>NOT(ISERROR(SEARCH("F",Y14)))</formula>
    </cfRule>
  </conditionalFormatting>
  <conditionalFormatting sqref="I13">
    <cfRule type="cellIs" dxfId="1068" priority="1177" operator="equal">
      <formula>"확인필요"</formula>
    </cfRule>
  </conditionalFormatting>
  <conditionalFormatting sqref="I13">
    <cfRule type="expression" dxfId="1067" priority="1178">
      <formula>NOT(ISERROR(SEARCH("NT",I13)))</formula>
    </cfRule>
  </conditionalFormatting>
  <conditionalFormatting sqref="I13">
    <cfRule type="expression" dxfId="1066" priority="1180">
      <formula>NOT(ISERROR(SEARCH("F",I13)))</formula>
    </cfRule>
  </conditionalFormatting>
  <conditionalFormatting sqref="G13">
    <cfRule type="cellIs" dxfId="1065" priority="1181" operator="equal">
      <formula>"확인필요"</formula>
    </cfRule>
  </conditionalFormatting>
  <conditionalFormatting sqref="G13">
    <cfRule type="expression" dxfId="1064" priority="1182">
      <formula>NOT(ISERROR(SEARCH("NT",G13)))</formula>
    </cfRule>
  </conditionalFormatting>
  <conditionalFormatting sqref="G13">
    <cfRule type="expression" dxfId="1063" priority="1184">
      <formula>NOT(ISERROR(SEARCH("F",G13)))</formula>
    </cfRule>
  </conditionalFormatting>
  <conditionalFormatting sqref="K13">
    <cfRule type="cellIs" dxfId="1062" priority="1185" operator="equal">
      <formula>"확인필요"</formula>
    </cfRule>
  </conditionalFormatting>
  <conditionalFormatting sqref="K13">
    <cfRule type="expression" dxfId="1061" priority="1186">
      <formula>NOT(ISERROR(SEARCH("NT",K13)))</formula>
    </cfRule>
  </conditionalFormatting>
  <conditionalFormatting sqref="K13">
    <cfRule type="expression" dxfId="1060" priority="1188">
      <formula>NOT(ISERROR(SEARCH("F",K13)))</formula>
    </cfRule>
  </conditionalFormatting>
  <conditionalFormatting sqref="O13">
    <cfRule type="cellIs" dxfId="1059" priority="1189" operator="equal">
      <formula>"확인필요"</formula>
    </cfRule>
  </conditionalFormatting>
  <conditionalFormatting sqref="O13">
    <cfRule type="expression" dxfId="1058" priority="1190">
      <formula>NOT(ISERROR(SEARCH("NT",O13)))</formula>
    </cfRule>
  </conditionalFormatting>
  <conditionalFormatting sqref="O13">
    <cfRule type="expression" dxfId="1057" priority="1192">
      <formula>NOT(ISERROR(SEARCH("F",O13)))</formula>
    </cfRule>
  </conditionalFormatting>
  <conditionalFormatting sqref="W13">
    <cfRule type="cellIs" dxfId="1056" priority="1193" operator="equal">
      <formula>"확인필요"</formula>
    </cfRule>
  </conditionalFormatting>
  <conditionalFormatting sqref="W13">
    <cfRule type="expression" dxfId="1055" priority="1194">
      <formula>NOT(ISERROR(SEARCH("NT",W13)))</formula>
    </cfRule>
  </conditionalFormatting>
  <conditionalFormatting sqref="W13">
    <cfRule type="expression" dxfId="1054" priority="1196">
      <formula>NOT(ISERROR(SEARCH("F",W13)))</formula>
    </cfRule>
  </conditionalFormatting>
  <conditionalFormatting sqref="Y13">
    <cfRule type="cellIs" dxfId="1053" priority="1197" operator="equal">
      <formula>"확인필요"</formula>
    </cfRule>
  </conditionalFormatting>
  <conditionalFormatting sqref="Y13">
    <cfRule type="expression" dxfId="1052" priority="1198">
      <formula>NOT(ISERROR(SEARCH("NT",Y13)))</formula>
    </cfRule>
  </conditionalFormatting>
  <conditionalFormatting sqref="Y13">
    <cfRule type="expression" dxfId="1051" priority="1200">
      <formula>NOT(ISERROR(SEARCH("F",Y13)))</formula>
    </cfRule>
  </conditionalFormatting>
  <conditionalFormatting sqref="AA13">
    <cfRule type="cellIs" dxfId="1050" priority="1201" operator="equal">
      <formula>"확인필요"</formula>
    </cfRule>
  </conditionalFormatting>
  <conditionalFormatting sqref="AA13">
    <cfRule type="expression" dxfId="1049" priority="1202">
      <formula>NOT(ISERROR(SEARCH("NT",AA13)))</formula>
    </cfRule>
  </conditionalFormatting>
  <conditionalFormatting sqref="AA13">
    <cfRule type="expression" dxfId="1048" priority="1204">
      <formula>NOT(ISERROR(SEARCH("F",AA13)))</formula>
    </cfRule>
  </conditionalFormatting>
  <conditionalFormatting sqref="Y12">
    <cfRule type="cellIs" dxfId="1047" priority="1205" operator="equal">
      <formula>"확인필요"</formula>
    </cfRule>
  </conditionalFormatting>
  <conditionalFormatting sqref="Y12">
    <cfRule type="expression" dxfId="1046" priority="1206">
      <formula>NOT(ISERROR(SEARCH("NT",Y12)))</formula>
    </cfRule>
  </conditionalFormatting>
  <conditionalFormatting sqref="Y12">
    <cfRule type="expression" dxfId="1045" priority="1208">
      <formula>NOT(ISERROR(SEARCH("F",Y12)))</formula>
    </cfRule>
  </conditionalFormatting>
  <conditionalFormatting sqref="Y11">
    <cfRule type="cellIs" dxfId="1044" priority="1209" operator="equal">
      <formula>"확인필요"</formula>
    </cfRule>
  </conditionalFormatting>
  <conditionalFormatting sqref="Y11">
    <cfRule type="expression" dxfId="1043" priority="1210">
      <formula>NOT(ISERROR(SEARCH("NT",Y11)))</formula>
    </cfRule>
  </conditionalFormatting>
  <conditionalFormatting sqref="Y11">
    <cfRule type="expression" dxfId="1042" priority="1212">
      <formula>NOT(ISERROR(SEARCH("F",Y11)))</formula>
    </cfRule>
  </conditionalFormatting>
  <conditionalFormatting sqref="AA11">
    <cfRule type="cellIs" dxfId="1041" priority="1213" operator="equal">
      <formula>"확인필요"</formula>
    </cfRule>
  </conditionalFormatting>
  <conditionalFormatting sqref="AA11">
    <cfRule type="expression" dxfId="1040" priority="1214">
      <formula>NOT(ISERROR(SEARCH("NT",AA11)))</formula>
    </cfRule>
  </conditionalFormatting>
  <conditionalFormatting sqref="AA11">
    <cfRule type="expression" dxfId="1039" priority="1216">
      <formula>NOT(ISERROR(SEARCH("F",AA11)))</formula>
    </cfRule>
  </conditionalFormatting>
  <conditionalFormatting sqref="AA12">
    <cfRule type="cellIs" dxfId="1038" priority="1217" operator="equal">
      <formula>"확인필요"</formula>
    </cfRule>
  </conditionalFormatting>
  <conditionalFormatting sqref="AA12">
    <cfRule type="expression" dxfId="1037" priority="1218">
      <formula>NOT(ISERROR(SEARCH("NT",AA12)))</formula>
    </cfRule>
  </conditionalFormatting>
  <conditionalFormatting sqref="AA12">
    <cfRule type="expression" dxfId="1036" priority="1220">
      <formula>NOT(ISERROR(SEARCH("F",AA12)))</formula>
    </cfRule>
  </conditionalFormatting>
  <conditionalFormatting sqref="AA13">
    <cfRule type="cellIs" dxfId="1035" priority="1221" operator="equal">
      <formula>"확인필요"</formula>
    </cfRule>
  </conditionalFormatting>
  <conditionalFormatting sqref="AA13">
    <cfRule type="expression" dxfId="1034" priority="1222">
      <formula>NOT(ISERROR(SEARCH("NT",AA13)))</formula>
    </cfRule>
  </conditionalFormatting>
  <conditionalFormatting sqref="AA13">
    <cfRule type="expression" dxfId="1033" priority="1224">
      <formula>NOT(ISERROR(SEARCH("F",AA13)))</formula>
    </cfRule>
  </conditionalFormatting>
  <conditionalFormatting sqref="AC11">
    <cfRule type="cellIs" dxfId="1032" priority="1225" operator="equal">
      <formula>"확인필요"</formula>
    </cfRule>
  </conditionalFormatting>
  <conditionalFormatting sqref="AC11">
    <cfRule type="expression" dxfId="1031" priority="1226">
      <formula>NOT(ISERROR(SEARCH("NT",AC11)))</formula>
    </cfRule>
  </conditionalFormatting>
  <conditionalFormatting sqref="AC11">
    <cfRule type="expression" dxfId="1030" priority="1228">
      <formula>NOT(ISERROR(SEARCH("F",AC11)))</formula>
    </cfRule>
  </conditionalFormatting>
  <conditionalFormatting sqref="AC11">
    <cfRule type="cellIs" dxfId="1029" priority="1229" operator="equal">
      <formula>"확인필요"</formula>
    </cfRule>
  </conditionalFormatting>
  <conditionalFormatting sqref="AC11">
    <cfRule type="expression" dxfId="1028" priority="1230">
      <formula>NOT(ISERROR(SEARCH("NT",AC11)))</formula>
    </cfRule>
  </conditionalFormatting>
  <conditionalFormatting sqref="AC11">
    <cfRule type="expression" dxfId="1027" priority="1232">
      <formula>NOT(ISERROR(SEARCH("F",AC11)))</formula>
    </cfRule>
  </conditionalFormatting>
  <conditionalFormatting sqref="AC12">
    <cfRule type="cellIs" dxfId="1026" priority="1233" operator="equal">
      <formula>"확인필요"</formula>
    </cfRule>
  </conditionalFormatting>
  <conditionalFormatting sqref="AC12">
    <cfRule type="expression" dxfId="1025" priority="1234">
      <formula>NOT(ISERROR(SEARCH("NT",AC12)))</formula>
    </cfRule>
  </conditionalFormatting>
  <conditionalFormatting sqref="AC12">
    <cfRule type="expression" dxfId="1024" priority="1236">
      <formula>NOT(ISERROR(SEARCH("F",AC12)))</formula>
    </cfRule>
  </conditionalFormatting>
  <conditionalFormatting sqref="AC12">
    <cfRule type="cellIs" dxfId="1023" priority="1237" operator="equal">
      <formula>"확인필요"</formula>
    </cfRule>
  </conditionalFormatting>
  <conditionalFormatting sqref="AC12">
    <cfRule type="expression" dxfId="1022" priority="1238">
      <formula>NOT(ISERROR(SEARCH("NT",AC12)))</formula>
    </cfRule>
  </conditionalFormatting>
  <conditionalFormatting sqref="AC12">
    <cfRule type="expression" dxfId="1021" priority="1240">
      <formula>NOT(ISERROR(SEARCH("F",AC12)))</formula>
    </cfRule>
  </conditionalFormatting>
  <conditionalFormatting sqref="AC13">
    <cfRule type="cellIs" dxfId="1020" priority="1241" operator="equal">
      <formula>"확인필요"</formula>
    </cfRule>
  </conditionalFormatting>
  <conditionalFormatting sqref="AC13">
    <cfRule type="expression" dxfId="1019" priority="1242">
      <formula>NOT(ISERROR(SEARCH("NT",AC13)))</formula>
    </cfRule>
  </conditionalFormatting>
  <conditionalFormatting sqref="AC13">
    <cfRule type="expression" dxfId="1018" priority="1244">
      <formula>NOT(ISERROR(SEARCH("F",AC13)))</formula>
    </cfRule>
  </conditionalFormatting>
  <conditionalFormatting sqref="AC13">
    <cfRule type="cellIs" dxfId="1017" priority="1245" operator="equal">
      <formula>"확인필요"</formula>
    </cfRule>
  </conditionalFormatting>
  <conditionalFormatting sqref="AC13">
    <cfRule type="expression" dxfId="1016" priority="1246">
      <formula>NOT(ISERROR(SEARCH("NT",AC13)))</formula>
    </cfRule>
  </conditionalFormatting>
  <conditionalFormatting sqref="AC13">
    <cfRule type="expression" dxfId="1015" priority="1248">
      <formula>NOT(ISERROR(SEARCH("F",AC13)))</formula>
    </cfRule>
  </conditionalFormatting>
  <conditionalFormatting sqref="AC14">
    <cfRule type="cellIs" dxfId="1014" priority="1249" operator="equal">
      <formula>"확인필요"</formula>
    </cfRule>
  </conditionalFormatting>
  <conditionalFormatting sqref="AC14">
    <cfRule type="expression" dxfId="1013" priority="1250">
      <formula>NOT(ISERROR(SEARCH("NT",AC14)))</formula>
    </cfRule>
  </conditionalFormatting>
  <conditionalFormatting sqref="AC14">
    <cfRule type="expression" dxfId="1012" priority="1252">
      <formula>NOT(ISERROR(SEARCH("F",AC14)))</formula>
    </cfRule>
  </conditionalFormatting>
  <conditionalFormatting sqref="AE14:AG14">
    <cfRule type="cellIs" dxfId="1011" priority="1253" operator="equal">
      <formula>"확인필요"</formula>
    </cfRule>
  </conditionalFormatting>
  <conditionalFormatting sqref="AE14:AG14">
    <cfRule type="expression" dxfId="1010" priority="1254">
      <formula>NOT(ISERROR(SEARCH("NT",AE14)))</formula>
    </cfRule>
  </conditionalFormatting>
  <conditionalFormatting sqref="AE14:AG14">
    <cfRule type="expression" dxfId="1009" priority="1256">
      <formula>NOT(ISERROR(SEARCH("F",AE14)))</formula>
    </cfRule>
  </conditionalFormatting>
  <conditionalFormatting sqref="AP14:AQ14">
    <cfRule type="expression" dxfId="1008" priority="1257">
      <formula>NOT(ISERROR(SEARCH("NT",AP14)))</formula>
    </cfRule>
  </conditionalFormatting>
  <conditionalFormatting sqref="AP14:AQ14">
    <cfRule type="expression" dxfId="1007" priority="1259">
      <formula>NOT(ISERROR(SEARCH("F",AP14)))</formula>
    </cfRule>
  </conditionalFormatting>
  <conditionalFormatting sqref="Y14">
    <cfRule type="cellIs" dxfId="1006" priority="1260" operator="equal">
      <formula>"확인필요"</formula>
    </cfRule>
  </conditionalFormatting>
  <conditionalFormatting sqref="Y14">
    <cfRule type="expression" dxfId="1005" priority="1261">
      <formula>NOT(ISERROR(SEARCH("NT",Y14)))</formula>
    </cfRule>
  </conditionalFormatting>
  <conditionalFormatting sqref="Y14">
    <cfRule type="expression" dxfId="1004" priority="1263">
      <formula>NOT(ISERROR(SEARCH("F",Y14)))</formula>
    </cfRule>
  </conditionalFormatting>
  <conditionalFormatting sqref="AA14">
    <cfRule type="cellIs" dxfId="1003" priority="1264" operator="equal">
      <formula>"확인필요"</formula>
    </cfRule>
  </conditionalFormatting>
  <conditionalFormatting sqref="AA14">
    <cfRule type="expression" dxfId="1002" priority="1265">
      <formula>NOT(ISERROR(SEARCH("NT",AA14)))</formula>
    </cfRule>
  </conditionalFormatting>
  <conditionalFormatting sqref="AA14">
    <cfRule type="expression" dxfId="1001" priority="1267">
      <formula>NOT(ISERROR(SEARCH("F",AA14)))</formula>
    </cfRule>
  </conditionalFormatting>
  <conditionalFormatting sqref="AC14">
    <cfRule type="cellIs" dxfId="1000" priority="1268" operator="equal">
      <formula>"확인필요"</formula>
    </cfRule>
  </conditionalFormatting>
  <conditionalFormatting sqref="AC14">
    <cfRule type="expression" dxfId="999" priority="1269">
      <formula>NOT(ISERROR(SEARCH("NT",AC14)))</formula>
    </cfRule>
  </conditionalFormatting>
  <conditionalFormatting sqref="AC14">
    <cfRule type="expression" dxfId="998" priority="1271">
      <formula>NOT(ISERROR(SEARCH("F",AC14)))</formula>
    </cfRule>
  </conditionalFormatting>
  <conditionalFormatting sqref="AA14">
    <cfRule type="cellIs" dxfId="997" priority="1272" operator="equal">
      <formula>"확인필요"</formula>
    </cfRule>
  </conditionalFormatting>
  <conditionalFormatting sqref="AA14">
    <cfRule type="expression" dxfId="996" priority="1273">
      <formula>NOT(ISERROR(SEARCH("NT",AA14)))</formula>
    </cfRule>
  </conditionalFormatting>
  <conditionalFormatting sqref="AA14">
    <cfRule type="expression" dxfId="995" priority="1275">
      <formula>NOT(ISERROR(SEARCH("F",AA14)))</formula>
    </cfRule>
  </conditionalFormatting>
  <conditionalFormatting sqref="G14">
    <cfRule type="cellIs" dxfId="994" priority="1276" operator="equal">
      <formula>"확인필요"</formula>
    </cfRule>
  </conditionalFormatting>
  <conditionalFormatting sqref="G14">
    <cfRule type="expression" dxfId="993" priority="1277">
      <formula>NOT(ISERROR(SEARCH("NT",G14)))</formula>
    </cfRule>
  </conditionalFormatting>
  <conditionalFormatting sqref="G14">
    <cfRule type="expression" dxfId="992" priority="1279">
      <formula>NOT(ISERROR(SEARCH("F",G14)))</formula>
    </cfRule>
  </conditionalFormatting>
  <conditionalFormatting sqref="I14">
    <cfRule type="cellIs" dxfId="991" priority="1280" operator="equal">
      <formula>"확인필요"</formula>
    </cfRule>
  </conditionalFormatting>
  <conditionalFormatting sqref="I14">
    <cfRule type="expression" dxfId="990" priority="1281">
      <formula>NOT(ISERROR(SEARCH("NT",I14)))</formula>
    </cfRule>
  </conditionalFormatting>
  <conditionalFormatting sqref="I14">
    <cfRule type="expression" dxfId="989" priority="1283">
      <formula>NOT(ISERROR(SEARCH("F",I14)))</formula>
    </cfRule>
  </conditionalFormatting>
  <conditionalFormatting sqref="K14">
    <cfRule type="cellIs" dxfId="988" priority="1284" operator="equal">
      <formula>"확인필요"</formula>
    </cfRule>
  </conditionalFormatting>
  <conditionalFormatting sqref="K14">
    <cfRule type="expression" dxfId="987" priority="1285">
      <formula>NOT(ISERROR(SEARCH("NT",K14)))</formula>
    </cfRule>
  </conditionalFormatting>
  <conditionalFormatting sqref="K14">
    <cfRule type="expression" dxfId="986" priority="1287">
      <formula>NOT(ISERROR(SEARCH("F",K14)))</formula>
    </cfRule>
  </conditionalFormatting>
  <conditionalFormatting sqref="Q14">
    <cfRule type="cellIs" dxfId="985" priority="1288" operator="equal">
      <formula>"확인필요"</formula>
    </cfRule>
  </conditionalFormatting>
  <conditionalFormatting sqref="Q14">
    <cfRule type="expression" dxfId="984" priority="1289">
      <formula>NOT(ISERROR(SEARCH("NT",Q14)))</formula>
    </cfRule>
  </conditionalFormatting>
  <conditionalFormatting sqref="Q14">
    <cfRule type="expression" dxfId="983" priority="1291">
      <formula>NOT(ISERROR(SEARCH("F",Q14)))</formula>
    </cfRule>
  </conditionalFormatting>
  <conditionalFormatting sqref="W14">
    <cfRule type="cellIs" dxfId="982" priority="1292" operator="equal">
      <formula>"확인필요"</formula>
    </cfRule>
  </conditionalFormatting>
  <conditionalFormatting sqref="W14">
    <cfRule type="expression" dxfId="981" priority="1293">
      <formula>NOT(ISERROR(SEARCH("NT",W14)))</formula>
    </cfRule>
  </conditionalFormatting>
  <conditionalFormatting sqref="W14">
    <cfRule type="expression" dxfId="980" priority="1295">
      <formula>NOT(ISERROR(SEARCH("F",W14)))</formula>
    </cfRule>
  </conditionalFormatting>
  <conditionalFormatting sqref="O14">
    <cfRule type="cellIs" dxfId="979" priority="1296" operator="equal">
      <formula>"확인필요"</formula>
    </cfRule>
  </conditionalFormatting>
  <conditionalFormatting sqref="O14">
    <cfRule type="expression" dxfId="978" priority="1297">
      <formula>NOT(ISERROR(SEARCH("NT",O14)))</formula>
    </cfRule>
  </conditionalFormatting>
  <conditionalFormatting sqref="O14">
    <cfRule type="expression" dxfId="977" priority="1299">
      <formula>NOT(ISERROR(SEARCH("F",O14)))</formula>
    </cfRule>
  </conditionalFormatting>
  <conditionalFormatting sqref="U14">
    <cfRule type="cellIs" dxfId="976" priority="1300" operator="equal">
      <formula>"확인필요"</formula>
    </cfRule>
  </conditionalFormatting>
  <conditionalFormatting sqref="U14">
    <cfRule type="expression" dxfId="975" priority="1301">
      <formula>NOT(ISERROR(SEARCH("NT",U14)))</formula>
    </cfRule>
  </conditionalFormatting>
  <conditionalFormatting sqref="U14">
    <cfRule type="expression" dxfId="974" priority="1303">
      <formula>NOT(ISERROR(SEARCH("F",U14)))</formula>
    </cfRule>
  </conditionalFormatting>
  <conditionalFormatting sqref="G15 W15 AE15:AG15 K15 O15 Q15 Y15 AA15 I15">
    <cfRule type="cellIs" dxfId="973" priority="1304" operator="equal">
      <formula>"확인필요"</formula>
    </cfRule>
  </conditionalFormatting>
  <conditionalFormatting sqref="G15 W15 AE15:AG15 K15 O15 Q15 Y15 AA15 I15">
    <cfRule type="expression" dxfId="972" priority="1305">
      <formula>NOT(ISERROR(SEARCH("NT",G15)))</formula>
    </cfRule>
  </conditionalFormatting>
  <conditionalFormatting sqref="G15 W15 AE15:AG15 K15 O15 Q15 Y15 AA15 I15">
    <cfRule type="expression" dxfId="971" priority="1307">
      <formula>NOT(ISERROR(SEARCH("F",G15)))</formula>
    </cfRule>
  </conditionalFormatting>
  <conditionalFormatting sqref="AP15:AQ15">
    <cfRule type="expression" dxfId="970" priority="1308">
      <formula>NOT(ISERROR(SEARCH("NT",AP15)))</formula>
    </cfRule>
  </conditionalFormatting>
  <conditionalFormatting sqref="AP15:AQ15">
    <cfRule type="expression" dxfId="969" priority="1310">
      <formula>NOT(ISERROR(SEARCH("F",AP15)))</formula>
    </cfRule>
  </conditionalFormatting>
  <conditionalFormatting sqref="U15">
    <cfRule type="cellIs" dxfId="968" priority="1311" operator="equal">
      <formula>"확인필요"</formula>
    </cfRule>
  </conditionalFormatting>
  <conditionalFormatting sqref="U15">
    <cfRule type="expression" dxfId="967" priority="1312">
      <formula>NOT(ISERROR(SEARCH("NT",U15)))</formula>
    </cfRule>
  </conditionalFormatting>
  <conditionalFormatting sqref="U15">
    <cfRule type="expression" dxfId="966" priority="1314">
      <formula>NOT(ISERROR(SEARCH("F",U15)))</formula>
    </cfRule>
  </conditionalFormatting>
  <conditionalFormatting sqref="G25 AE25:AG25 K25 O25 Q25 U25 W25 Y25 AA25 I25">
    <cfRule type="cellIs" dxfId="965" priority="1315" operator="equal">
      <formula>"확인필요"</formula>
    </cfRule>
  </conditionalFormatting>
  <conditionalFormatting sqref="G25 AE25:AG25 K25 O25 Q25 U25 W25 Y25 AA25 I25">
    <cfRule type="expression" dxfId="964" priority="1316">
      <formula>NOT(ISERROR(SEARCH("NT",G25)))</formula>
    </cfRule>
  </conditionalFormatting>
  <conditionalFormatting sqref="G25 AE25:AG25 K25 O25 Q25 U25 W25 Y25 AA25 I25">
    <cfRule type="expression" dxfId="963" priority="1318">
      <formula>NOT(ISERROR(SEARCH("F",G25)))</formula>
    </cfRule>
  </conditionalFormatting>
  <conditionalFormatting sqref="AP25:AQ25">
    <cfRule type="expression" dxfId="962" priority="1319">
      <formula>NOT(ISERROR(SEARCH("NT",AP25)))</formula>
    </cfRule>
  </conditionalFormatting>
  <conditionalFormatting sqref="AP25:AQ25">
    <cfRule type="expression" dxfId="961" priority="1321">
      <formula>NOT(ISERROR(SEARCH("F",AP25)))</formula>
    </cfRule>
  </conditionalFormatting>
  <conditionalFormatting sqref="AC28:AC29 AC35:AC37 AC31">
    <cfRule type="cellIs" dxfId="960" priority="1322" operator="equal">
      <formula>"확인필요"</formula>
    </cfRule>
  </conditionalFormatting>
  <conditionalFormatting sqref="AC28:AC29 AC35:AC37 AC31">
    <cfRule type="expression" dxfId="959" priority="1323">
      <formula>NOT(ISERROR(SEARCH("NT",AC28)))</formula>
    </cfRule>
  </conditionalFormatting>
  <conditionalFormatting sqref="AC28:AC29 AC35:AC37 AC31">
    <cfRule type="expression" dxfId="958" priority="1325">
      <formula>NOT(ISERROR(SEARCH("F",AC28)))</formula>
    </cfRule>
  </conditionalFormatting>
  <conditionalFormatting sqref="AC25">
    <cfRule type="cellIs" dxfId="957" priority="1326" operator="equal">
      <formula>"확인필요"</formula>
    </cfRule>
  </conditionalFormatting>
  <conditionalFormatting sqref="AC25">
    <cfRule type="expression" dxfId="956" priority="1327">
      <formula>NOT(ISERROR(SEARCH("NT",AC25)))</formula>
    </cfRule>
  </conditionalFormatting>
  <conditionalFormatting sqref="AC25">
    <cfRule type="expression" dxfId="955" priority="1329">
      <formula>NOT(ISERROR(SEARCH("F",AC25)))</formula>
    </cfRule>
  </conditionalFormatting>
  <conditionalFormatting sqref="AC25">
    <cfRule type="cellIs" dxfId="954" priority="1330" operator="equal">
      <formula>"확인필요"</formula>
    </cfRule>
  </conditionalFormatting>
  <conditionalFormatting sqref="AC25">
    <cfRule type="expression" dxfId="953" priority="1331">
      <formula>NOT(ISERROR(SEARCH("NT",AC25)))</formula>
    </cfRule>
  </conditionalFormatting>
  <conditionalFormatting sqref="AC25">
    <cfRule type="expression" dxfId="952" priority="1333">
      <formula>NOT(ISERROR(SEARCH("F",AC25)))</formula>
    </cfRule>
  </conditionalFormatting>
  <conditionalFormatting sqref="AC22">
    <cfRule type="cellIs" dxfId="951" priority="1334" operator="equal">
      <formula>"확인필요"</formula>
    </cfRule>
  </conditionalFormatting>
  <conditionalFormatting sqref="AC22">
    <cfRule type="expression" dxfId="950" priority="1335">
      <formula>NOT(ISERROR(SEARCH("NT",AC22)))</formula>
    </cfRule>
  </conditionalFormatting>
  <conditionalFormatting sqref="AC22">
    <cfRule type="expression" dxfId="949" priority="1337">
      <formula>NOT(ISERROR(SEARCH("F",AC22)))</formula>
    </cfRule>
  </conditionalFormatting>
  <conditionalFormatting sqref="AC22">
    <cfRule type="cellIs" dxfId="948" priority="1338" operator="equal">
      <formula>"확인필요"</formula>
    </cfRule>
  </conditionalFormatting>
  <conditionalFormatting sqref="AC22">
    <cfRule type="expression" dxfId="947" priority="1339">
      <formula>NOT(ISERROR(SEARCH("NT",AC22)))</formula>
    </cfRule>
  </conditionalFormatting>
  <conditionalFormatting sqref="AC22">
    <cfRule type="expression" dxfId="946" priority="1341">
      <formula>NOT(ISERROR(SEARCH("F",AC22)))</formula>
    </cfRule>
  </conditionalFormatting>
  <conditionalFormatting sqref="AC23">
    <cfRule type="cellIs" dxfId="945" priority="1342" operator="equal">
      <formula>"확인필요"</formula>
    </cfRule>
  </conditionalFormatting>
  <conditionalFormatting sqref="AC23">
    <cfRule type="expression" dxfId="944" priority="1343">
      <formula>NOT(ISERROR(SEARCH("NT",AC23)))</formula>
    </cfRule>
  </conditionalFormatting>
  <conditionalFormatting sqref="AC23">
    <cfRule type="expression" dxfId="943" priority="1345">
      <formula>NOT(ISERROR(SEARCH("F",AC23)))</formula>
    </cfRule>
  </conditionalFormatting>
  <conditionalFormatting sqref="AC23">
    <cfRule type="cellIs" dxfId="942" priority="1346" operator="equal">
      <formula>"확인필요"</formula>
    </cfRule>
  </conditionalFormatting>
  <conditionalFormatting sqref="AC23">
    <cfRule type="expression" dxfId="941" priority="1347">
      <formula>NOT(ISERROR(SEARCH("NT",AC23)))</formula>
    </cfRule>
  </conditionalFormatting>
  <conditionalFormatting sqref="AC23">
    <cfRule type="expression" dxfId="940" priority="1349">
      <formula>NOT(ISERROR(SEARCH("F",AC23)))</formula>
    </cfRule>
  </conditionalFormatting>
  <conditionalFormatting sqref="AC24">
    <cfRule type="cellIs" dxfId="939" priority="1350" operator="equal">
      <formula>"확인필요"</formula>
    </cfRule>
  </conditionalFormatting>
  <conditionalFormatting sqref="AC24">
    <cfRule type="expression" dxfId="938" priority="1351">
      <formula>NOT(ISERROR(SEARCH("NT",AC24)))</formula>
    </cfRule>
  </conditionalFormatting>
  <conditionalFormatting sqref="AC24">
    <cfRule type="expression" dxfId="937" priority="1353">
      <formula>NOT(ISERROR(SEARCH("F",AC24)))</formula>
    </cfRule>
  </conditionalFormatting>
  <conditionalFormatting sqref="AC24">
    <cfRule type="cellIs" dxfId="936" priority="1354" operator="equal">
      <formula>"확인필요"</formula>
    </cfRule>
  </conditionalFormatting>
  <conditionalFormatting sqref="AC24">
    <cfRule type="expression" dxfId="935" priority="1355">
      <formula>NOT(ISERROR(SEARCH("NT",AC24)))</formula>
    </cfRule>
  </conditionalFormatting>
  <conditionalFormatting sqref="AC24">
    <cfRule type="expression" dxfId="934" priority="1357">
      <formula>NOT(ISERROR(SEARCH("F",AC24)))</formula>
    </cfRule>
  </conditionalFormatting>
  <conditionalFormatting sqref="AC28:AC29 AC35:AC37 AC31">
    <cfRule type="cellIs" dxfId="933" priority="1358" operator="equal">
      <formula>"확인필요"</formula>
    </cfRule>
  </conditionalFormatting>
  <conditionalFormatting sqref="AC28:AC29 AC35:AC37 AC31">
    <cfRule type="expression" dxfId="932" priority="1359">
      <formula>NOT(ISERROR(SEARCH("NT",AC28)))</formula>
    </cfRule>
  </conditionalFormatting>
  <conditionalFormatting sqref="AC28:AC29 AC35:AC37 AC31">
    <cfRule type="expression" dxfId="931" priority="1361">
      <formula>NOT(ISERROR(SEARCH("F",AC28)))</formula>
    </cfRule>
  </conditionalFormatting>
  <conditionalFormatting sqref="G34 AE34 K34 O34 Q34 U34 W34 Y34 AA34 AG34 I34">
    <cfRule type="cellIs" dxfId="930" priority="1362" operator="equal">
      <formula>"확인필요"</formula>
    </cfRule>
  </conditionalFormatting>
  <conditionalFormatting sqref="G34 AE34 K34 O34 Q34 U34 W34 Y34 AA34 AG34 I34">
    <cfRule type="expression" dxfId="929" priority="1363">
      <formula>NOT(ISERROR(SEARCH("NT",G34)))</formula>
    </cfRule>
  </conditionalFormatting>
  <conditionalFormatting sqref="G34 AE34 K34 O34 Q34 U34 W34 Y34 AA34 AG34 I34">
    <cfRule type="expression" dxfId="928" priority="1365">
      <formula>NOT(ISERROR(SEARCH("F",G34)))</formula>
    </cfRule>
  </conditionalFormatting>
  <conditionalFormatting sqref="AP34:AQ34">
    <cfRule type="expression" dxfId="927" priority="1366">
      <formula>NOT(ISERROR(SEARCH("NT",AP34)))</formula>
    </cfRule>
  </conditionalFormatting>
  <conditionalFormatting sqref="AP34:AQ34">
    <cfRule type="expression" dxfId="926" priority="1368">
      <formula>NOT(ISERROR(SEARCH("F",AP34)))</formula>
    </cfRule>
  </conditionalFormatting>
  <conditionalFormatting sqref="G36 AG36 K36 O36 Q36 U36 W36 Y36 AA36 I36">
    <cfRule type="cellIs" dxfId="925" priority="1369" operator="equal">
      <formula>"확인필요"</formula>
    </cfRule>
  </conditionalFormatting>
  <conditionalFormatting sqref="G36 AG36 K36 O36 Q36 U36 W36 Y36 AA36 I36">
    <cfRule type="expression" dxfId="924" priority="1370">
      <formula>NOT(ISERROR(SEARCH("NT",G36)))</formula>
    </cfRule>
  </conditionalFormatting>
  <conditionalFormatting sqref="G36 AG36 K36 O36 Q36 U36 W36 Y36 AA36 I36">
    <cfRule type="expression" dxfId="923" priority="1372">
      <formula>NOT(ISERROR(SEARCH("F",G36)))</formula>
    </cfRule>
  </conditionalFormatting>
  <conditionalFormatting sqref="AP36:AQ36">
    <cfRule type="expression" dxfId="922" priority="1373">
      <formula>NOT(ISERROR(SEARCH("NT",AP36)))</formula>
    </cfRule>
  </conditionalFormatting>
  <conditionalFormatting sqref="AP36:AQ36">
    <cfRule type="expression" dxfId="921" priority="1375">
      <formula>NOT(ISERROR(SEARCH("F",AP36)))</formula>
    </cfRule>
  </conditionalFormatting>
  <conditionalFormatting sqref="G33 AF33:AG33 K33 O33 Q33 U33 W33 Y33 AA33 I33">
    <cfRule type="cellIs" dxfId="920" priority="1376" operator="equal">
      <formula>"확인필요"</formula>
    </cfRule>
  </conditionalFormatting>
  <conditionalFormatting sqref="G33 AF33:AG33 K33 O33 Q33 U33 W33 Y33 AA33 I33">
    <cfRule type="expression" dxfId="919" priority="1377">
      <formula>NOT(ISERROR(SEARCH("NT",G33)))</formula>
    </cfRule>
  </conditionalFormatting>
  <conditionalFormatting sqref="G33 AF33:AG33 K33 O33 Q33 U33 W33 Y33 AA33 I33">
    <cfRule type="expression" dxfId="918" priority="1379">
      <formula>NOT(ISERROR(SEARCH("F",G33)))</formula>
    </cfRule>
  </conditionalFormatting>
  <conditionalFormatting sqref="AP33:AQ33">
    <cfRule type="expression" dxfId="917" priority="1380">
      <formula>NOT(ISERROR(SEARCH("NT",AP33)))</formula>
    </cfRule>
  </conditionalFormatting>
  <conditionalFormatting sqref="AP33:AQ33">
    <cfRule type="expression" dxfId="916" priority="1382">
      <formula>NOT(ISERROR(SEARCH("F",AP33)))</formula>
    </cfRule>
  </conditionalFormatting>
  <conditionalFormatting sqref="AC32">
    <cfRule type="cellIs" dxfId="915" priority="1383" operator="equal">
      <formula>"확인필요"</formula>
    </cfRule>
  </conditionalFormatting>
  <conditionalFormatting sqref="AC32">
    <cfRule type="expression" dxfId="914" priority="1384">
      <formula>NOT(ISERROR(SEARCH("NT",AC32)))</formula>
    </cfRule>
  </conditionalFormatting>
  <conditionalFormatting sqref="AC32">
    <cfRule type="expression" dxfId="913" priority="1386">
      <formula>NOT(ISERROR(SEARCH("F",AC32)))</formula>
    </cfRule>
  </conditionalFormatting>
  <conditionalFormatting sqref="AC34">
    <cfRule type="cellIs" dxfId="912" priority="1387" operator="equal">
      <formula>"확인필요"</formula>
    </cfRule>
  </conditionalFormatting>
  <conditionalFormatting sqref="AC34">
    <cfRule type="expression" dxfId="911" priority="1388">
      <formula>NOT(ISERROR(SEARCH("NT",AC34)))</formula>
    </cfRule>
  </conditionalFormatting>
  <conditionalFormatting sqref="AC34">
    <cfRule type="expression" dxfId="910" priority="1390">
      <formula>NOT(ISERROR(SEARCH("F",AC34)))</formula>
    </cfRule>
  </conditionalFormatting>
  <conditionalFormatting sqref="AC33">
    <cfRule type="cellIs" dxfId="909" priority="1391" operator="equal">
      <formula>"확인필요"</formula>
    </cfRule>
  </conditionalFormatting>
  <conditionalFormatting sqref="AC33">
    <cfRule type="expression" dxfId="908" priority="1392">
      <formula>NOT(ISERROR(SEARCH("NT",AC33)))</formula>
    </cfRule>
  </conditionalFormatting>
  <conditionalFormatting sqref="AC33">
    <cfRule type="expression" dxfId="907" priority="1394">
      <formula>NOT(ISERROR(SEARCH("F",AC33)))</formula>
    </cfRule>
  </conditionalFormatting>
  <conditionalFormatting sqref="AC41">
    <cfRule type="cellIs" dxfId="906" priority="1395" operator="equal">
      <formula>"확인필요"</formula>
    </cfRule>
  </conditionalFormatting>
  <conditionalFormatting sqref="AC41">
    <cfRule type="expression" dxfId="905" priority="1396">
      <formula>NOT(ISERROR(SEARCH("NT",AC41)))</formula>
    </cfRule>
  </conditionalFormatting>
  <conditionalFormatting sqref="AC41">
    <cfRule type="expression" dxfId="904" priority="1398">
      <formula>NOT(ISERROR(SEARCH("F",AC41)))</formula>
    </cfRule>
  </conditionalFormatting>
  <conditionalFormatting sqref="AC42">
    <cfRule type="cellIs" dxfId="903" priority="1399" operator="equal">
      <formula>"확인필요"</formula>
    </cfRule>
  </conditionalFormatting>
  <conditionalFormatting sqref="AC42">
    <cfRule type="expression" dxfId="902" priority="1400">
      <formula>NOT(ISERROR(SEARCH("NT",AC42)))</formula>
    </cfRule>
  </conditionalFormatting>
  <conditionalFormatting sqref="AC42">
    <cfRule type="expression" dxfId="901" priority="1402">
      <formula>NOT(ISERROR(SEARCH("F",AC42)))</formula>
    </cfRule>
  </conditionalFormatting>
  <conditionalFormatting sqref="AC42">
    <cfRule type="cellIs" dxfId="900" priority="1403" operator="equal">
      <formula>"확인필요"</formula>
    </cfRule>
  </conditionalFormatting>
  <conditionalFormatting sqref="AC42">
    <cfRule type="expression" dxfId="899" priority="1404">
      <formula>NOT(ISERROR(SEARCH("NT",AC42)))</formula>
    </cfRule>
  </conditionalFormatting>
  <conditionalFormatting sqref="AC42">
    <cfRule type="expression" dxfId="898" priority="1406">
      <formula>NOT(ISERROR(SEARCH("F",AC42)))</formula>
    </cfRule>
  </conditionalFormatting>
  <conditionalFormatting sqref="G46 W46 AG46 K46 Q46 Y46 AA46 I46">
    <cfRule type="cellIs" dxfId="897" priority="1407" operator="equal">
      <formula>"확인필요"</formula>
    </cfRule>
  </conditionalFormatting>
  <conditionalFormatting sqref="G46 W46 AG46 K46 Q46 Y46 AA46 I46">
    <cfRule type="expression" dxfId="896" priority="1408">
      <formula>NOT(ISERROR(SEARCH("NT",G46)))</formula>
    </cfRule>
  </conditionalFormatting>
  <conditionalFormatting sqref="G46 W46 AG46 K46 Q46 Y46 AA46 I46">
    <cfRule type="expression" dxfId="895" priority="1410">
      <formula>NOT(ISERROR(SEARCH("F",G46)))</formula>
    </cfRule>
  </conditionalFormatting>
  <conditionalFormatting sqref="AP46:AQ46">
    <cfRule type="expression" dxfId="894" priority="1411">
      <formula>NOT(ISERROR(SEARCH("NT",AP46)))</formula>
    </cfRule>
  </conditionalFormatting>
  <conditionalFormatting sqref="AP46:AQ46">
    <cfRule type="expression" dxfId="893" priority="1413">
      <formula>NOT(ISERROR(SEARCH("F",AP46)))</formula>
    </cfRule>
  </conditionalFormatting>
  <conditionalFormatting sqref="U46">
    <cfRule type="cellIs" dxfId="892" priority="1414" operator="equal">
      <formula>"확인필요"</formula>
    </cfRule>
  </conditionalFormatting>
  <conditionalFormatting sqref="U46">
    <cfRule type="expression" dxfId="891" priority="1415">
      <formula>NOT(ISERROR(SEARCH("NT",U46)))</formula>
    </cfRule>
  </conditionalFormatting>
  <conditionalFormatting sqref="U46">
    <cfRule type="expression" dxfId="890" priority="1417">
      <formula>NOT(ISERROR(SEARCH("F",U46)))</formula>
    </cfRule>
  </conditionalFormatting>
  <conditionalFormatting sqref="AC48">
    <cfRule type="cellIs" dxfId="889" priority="1418" operator="equal">
      <formula>"확인필요"</formula>
    </cfRule>
  </conditionalFormatting>
  <conditionalFormatting sqref="AC48">
    <cfRule type="expression" dxfId="888" priority="1419">
      <formula>NOT(ISERROR(SEARCH("NT",AC48)))</formula>
    </cfRule>
  </conditionalFormatting>
  <conditionalFormatting sqref="AC48">
    <cfRule type="expression" dxfId="887" priority="1421">
      <formula>NOT(ISERROR(SEARCH("F",AC48)))</formula>
    </cfRule>
  </conditionalFormatting>
  <conditionalFormatting sqref="AE49:AG49 W49 G49 K49 I49">
    <cfRule type="cellIs" dxfId="886" priority="1422" operator="equal">
      <formula>"확인필요"</formula>
    </cfRule>
  </conditionalFormatting>
  <conditionalFormatting sqref="AE49:AG49 W49 G49 K49 I49">
    <cfRule type="expression" dxfId="885" priority="1423">
      <formula>NOT(ISERROR(SEARCH("NT",G49)))</formula>
    </cfRule>
  </conditionalFormatting>
  <conditionalFormatting sqref="AE49:AG49 W49 G49 K49 I49">
    <cfRule type="expression" dxfId="884" priority="1425">
      <formula>NOT(ISERROR(SEARCH("F",G49)))</formula>
    </cfRule>
  </conditionalFormatting>
  <conditionalFormatting sqref="AP49:AQ49">
    <cfRule type="expression" dxfId="883" priority="1426">
      <formula>NOT(ISERROR(SEARCH("NT",AP49)))</formula>
    </cfRule>
  </conditionalFormatting>
  <conditionalFormatting sqref="AP49:AQ49">
    <cfRule type="expression" dxfId="882" priority="1428">
      <formula>NOT(ISERROR(SEARCH("F",AP49)))</formula>
    </cfRule>
  </conditionalFormatting>
  <conditionalFormatting sqref="AE33">
    <cfRule type="cellIs" dxfId="881" priority="1429" operator="equal">
      <formula>"확인필요"</formula>
    </cfRule>
  </conditionalFormatting>
  <conditionalFormatting sqref="AE33">
    <cfRule type="expression" dxfId="880" priority="1430">
      <formula>NOT(ISERROR(SEARCH("NT",AE33)))</formula>
    </cfRule>
  </conditionalFormatting>
  <conditionalFormatting sqref="AE33">
    <cfRule type="expression" dxfId="879" priority="1432">
      <formula>NOT(ISERROR(SEARCH("F",AE33)))</formula>
    </cfRule>
  </conditionalFormatting>
  <conditionalFormatting sqref="AE36">
    <cfRule type="cellIs" dxfId="878" priority="1433" operator="equal">
      <formula>"확인필요"</formula>
    </cfRule>
  </conditionalFormatting>
  <conditionalFormatting sqref="AE36">
    <cfRule type="expression" dxfId="877" priority="1434">
      <formula>NOT(ISERROR(SEARCH("NT",AE36)))</formula>
    </cfRule>
  </conditionalFormatting>
  <conditionalFormatting sqref="AE36">
    <cfRule type="expression" dxfId="876" priority="1436">
      <formula>NOT(ISERROR(SEARCH("F",AE36)))</formula>
    </cfRule>
  </conditionalFormatting>
  <conditionalFormatting sqref="AE37">
    <cfRule type="cellIs" dxfId="875" priority="1437" operator="equal">
      <formula>"확인필요"</formula>
    </cfRule>
  </conditionalFormatting>
  <conditionalFormatting sqref="AE37">
    <cfRule type="expression" dxfId="874" priority="1438">
      <formula>NOT(ISERROR(SEARCH("NT",AE37)))</formula>
    </cfRule>
  </conditionalFormatting>
  <conditionalFormatting sqref="AE37">
    <cfRule type="expression" dxfId="873" priority="1440">
      <formula>NOT(ISERROR(SEARCH("F",AE37)))</formula>
    </cfRule>
  </conditionalFormatting>
  <conditionalFormatting sqref="AE44">
    <cfRule type="cellIs" dxfId="872" priority="1441" operator="equal">
      <formula>"확인필요"</formula>
    </cfRule>
  </conditionalFormatting>
  <conditionalFormatting sqref="AE44">
    <cfRule type="expression" dxfId="871" priority="1442">
      <formula>NOT(ISERROR(SEARCH("NT",AE44)))</formula>
    </cfRule>
  </conditionalFormatting>
  <conditionalFormatting sqref="AE44">
    <cfRule type="expression" dxfId="870" priority="1444">
      <formula>NOT(ISERROR(SEARCH("F",AE44)))</formula>
    </cfRule>
  </conditionalFormatting>
  <conditionalFormatting sqref="AE46">
    <cfRule type="cellIs" dxfId="869" priority="1445" operator="equal">
      <formula>"확인필요"</formula>
    </cfRule>
  </conditionalFormatting>
  <conditionalFormatting sqref="AE46">
    <cfRule type="expression" dxfId="868" priority="1446">
      <formula>NOT(ISERROR(SEARCH("NT",AE46)))</formula>
    </cfRule>
  </conditionalFormatting>
  <conditionalFormatting sqref="AE46">
    <cfRule type="expression" dxfId="867" priority="1448">
      <formula>NOT(ISERROR(SEARCH("F",AE46)))</formula>
    </cfRule>
  </conditionalFormatting>
  <conditionalFormatting sqref="G59 W59 K59 O59 Q59 Y59 AA59 I59">
    <cfRule type="cellIs" dxfId="866" priority="1449" operator="equal">
      <formula>"확인필요"</formula>
    </cfRule>
  </conditionalFormatting>
  <conditionalFormatting sqref="G59 W59 K59 O59 Q59 Y59 AA59 I59">
    <cfRule type="expression" dxfId="865" priority="1450">
      <formula>NOT(ISERROR(SEARCH("NT",G59)))</formula>
    </cfRule>
  </conditionalFormatting>
  <conditionalFormatting sqref="G59 W59 K59 O59 Q59 Y59 AA59 I59">
    <cfRule type="expression" dxfId="864" priority="1452">
      <formula>NOT(ISERROR(SEARCH("F",G59)))</formula>
    </cfRule>
  </conditionalFormatting>
  <conditionalFormatting sqref="AP59:AQ59">
    <cfRule type="expression" dxfId="863" priority="1453">
      <formula>NOT(ISERROR(SEARCH("NT",AP59)))</formula>
    </cfRule>
  </conditionalFormatting>
  <conditionalFormatting sqref="AP59:AQ59">
    <cfRule type="expression" dxfId="862" priority="1455">
      <formula>NOT(ISERROR(SEARCH("F",AP59)))</formula>
    </cfRule>
  </conditionalFormatting>
  <conditionalFormatting sqref="U59">
    <cfRule type="cellIs" dxfId="861" priority="1456" operator="equal">
      <formula>"확인필요"</formula>
    </cfRule>
  </conditionalFormatting>
  <conditionalFormatting sqref="U59">
    <cfRule type="expression" dxfId="860" priority="1457">
      <formula>NOT(ISERROR(SEARCH("NT",U59)))</formula>
    </cfRule>
  </conditionalFormatting>
  <conditionalFormatting sqref="U59">
    <cfRule type="expression" dxfId="859" priority="1459">
      <formula>NOT(ISERROR(SEARCH("F",U59)))</formula>
    </cfRule>
  </conditionalFormatting>
  <conditionalFormatting sqref="AC59">
    <cfRule type="cellIs" dxfId="858" priority="1460" operator="equal">
      <formula>"확인필요"</formula>
    </cfRule>
  </conditionalFormatting>
  <conditionalFormatting sqref="AC59">
    <cfRule type="expression" dxfId="857" priority="1461">
      <formula>NOT(ISERROR(SEARCH("NT",AC59)))</formula>
    </cfRule>
  </conditionalFormatting>
  <conditionalFormatting sqref="AC59">
    <cfRule type="expression" dxfId="856" priority="1463">
      <formula>NOT(ISERROR(SEARCH("F",AC59)))</formula>
    </cfRule>
  </conditionalFormatting>
  <conditionalFormatting sqref="W84:W85 Y84:Y85 AA84:AA85 AG84:AG85">
    <cfRule type="cellIs" dxfId="855" priority="1464" operator="equal">
      <formula>"확인필요"</formula>
    </cfRule>
  </conditionalFormatting>
  <conditionalFormatting sqref="W84:W85 Y84:Y85 AA84:AA85 AG84:AG85">
    <cfRule type="expression" dxfId="854" priority="1465">
      <formula>NOT(ISERROR(SEARCH("NT",W84)))</formula>
    </cfRule>
  </conditionalFormatting>
  <conditionalFormatting sqref="W84:W85 Y84:Y85 AA84:AA85 AG84:AG85">
    <cfRule type="expression" dxfId="853" priority="1467">
      <formula>NOT(ISERROR(SEARCH("F",W84)))</formula>
    </cfRule>
  </conditionalFormatting>
  <conditionalFormatting sqref="AP84:AQ85">
    <cfRule type="expression" dxfId="852" priority="1468">
      <formula>NOT(ISERROR(SEARCH("NT",AP84)))</formula>
    </cfRule>
  </conditionalFormatting>
  <conditionalFormatting sqref="AP84:AQ85">
    <cfRule type="expression" dxfId="851" priority="1470">
      <formula>NOT(ISERROR(SEARCH("F",AP84)))</formula>
    </cfRule>
  </conditionalFormatting>
  <conditionalFormatting sqref="G84:G85 O84:O85 U84:U85 K84:K85 Q84:Q85 I84:I85">
    <cfRule type="cellIs" dxfId="850" priority="1471" operator="equal">
      <formula>"확인필요"</formula>
    </cfRule>
  </conditionalFormatting>
  <conditionalFormatting sqref="G84:G85 O84:O85 U84:U85 K84:K85 Q84:Q85 I84:I85">
    <cfRule type="expression" dxfId="849" priority="1472">
      <formula>NOT(ISERROR(SEARCH("NT",G84)))</formula>
    </cfRule>
  </conditionalFormatting>
  <conditionalFormatting sqref="G84:G85 O84:O85 U84:U85 K84:K85 Q84:Q85 I84:I85">
    <cfRule type="expression" dxfId="848" priority="1474">
      <formula>NOT(ISERROR(SEARCH("F",G84)))</formula>
    </cfRule>
  </conditionalFormatting>
  <conditionalFormatting sqref="AC84:AC85">
    <cfRule type="cellIs" dxfId="847" priority="1475" operator="equal">
      <formula>"확인필요"</formula>
    </cfRule>
  </conditionalFormatting>
  <conditionalFormatting sqref="AC84:AC85">
    <cfRule type="expression" dxfId="846" priority="1476">
      <formula>NOT(ISERROR(SEARCH("NT",AC84)))</formula>
    </cfRule>
  </conditionalFormatting>
  <conditionalFormatting sqref="AC84:AC85">
    <cfRule type="expression" dxfId="845" priority="1478">
      <formula>NOT(ISERROR(SEARCH("F",AC84)))</formula>
    </cfRule>
  </conditionalFormatting>
  <conditionalFormatting sqref="AF79:AG79">
    <cfRule type="cellIs" dxfId="844" priority="1479" operator="equal">
      <formula>"확인필요"</formula>
    </cfRule>
  </conditionalFormatting>
  <conditionalFormatting sqref="AF79:AG79">
    <cfRule type="expression" dxfId="843" priority="1480">
      <formula>NOT(ISERROR(SEARCH("NT",AF79)))</formula>
    </cfRule>
  </conditionalFormatting>
  <conditionalFormatting sqref="AF79:AG79">
    <cfRule type="expression" dxfId="842" priority="1482">
      <formula>NOT(ISERROR(SEARCH("F",AF79)))</formula>
    </cfRule>
  </conditionalFormatting>
  <conditionalFormatting sqref="AP79:AQ79">
    <cfRule type="expression" dxfId="841" priority="1483">
      <formula>NOT(ISERROR(SEARCH("NT",AP79)))</formula>
    </cfRule>
  </conditionalFormatting>
  <conditionalFormatting sqref="AP79:AQ79">
    <cfRule type="expression" dxfId="840" priority="1485">
      <formula>NOT(ISERROR(SEARCH("F",AP79)))</formula>
    </cfRule>
  </conditionalFormatting>
  <conditionalFormatting sqref="W79 Y79 AA79">
    <cfRule type="cellIs" dxfId="839" priority="1486" operator="equal">
      <formula>"확인필요"</formula>
    </cfRule>
  </conditionalFormatting>
  <conditionalFormatting sqref="W79 Y79 AA79">
    <cfRule type="expression" dxfId="838" priority="1487">
      <formula>NOT(ISERROR(SEARCH("NT",W79)))</formula>
    </cfRule>
  </conditionalFormatting>
  <conditionalFormatting sqref="W79 Y79 AA79">
    <cfRule type="expression" dxfId="837" priority="1489">
      <formula>NOT(ISERROR(SEARCH("F",W79)))</formula>
    </cfRule>
  </conditionalFormatting>
  <conditionalFormatting sqref="G79 K79 I79">
    <cfRule type="cellIs" dxfId="836" priority="1490" operator="equal">
      <formula>"확인필요"</formula>
    </cfRule>
  </conditionalFormatting>
  <conditionalFormatting sqref="G79 K79 I79">
    <cfRule type="expression" dxfId="835" priority="1491">
      <formula>NOT(ISERROR(SEARCH("NT",G79)))</formula>
    </cfRule>
  </conditionalFormatting>
  <conditionalFormatting sqref="G79 K79 I79">
    <cfRule type="expression" dxfId="834" priority="1493">
      <formula>NOT(ISERROR(SEARCH("F",G79)))</formula>
    </cfRule>
  </conditionalFormatting>
  <conditionalFormatting sqref="O79 U79 Q79">
    <cfRule type="cellIs" dxfId="833" priority="1494" operator="equal">
      <formula>"확인필요"</formula>
    </cfRule>
  </conditionalFormatting>
  <conditionalFormatting sqref="O79 U79 Q79">
    <cfRule type="expression" dxfId="832" priority="1495">
      <formula>NOT(ISERROR(SEARCH("NT",O79)))</formula>
    </cfRule>
  </conditionalFormatting>
  <conditionalFormatting sqref="O79 U79 Q79">
    <cfRule type="expression" dxfId="831" priority="1497">
      <formula>NOT(ISERROR(SEARCH("F",O79)))</formula>
    </cfRule>
  </conditionalFormatting>
  <conditionalFormatting sqref="W78 Y78 AA78">
    <cfRule type="cellIs" dxfId="830" priority="1498" operator="equal">
      <formula>"확인필요"</formula>
    </cfRule>
  </conditionalFormatting>
  <conditionalFormatting sqref="W78 Y78 AA78">
    <cfRule type="expression" dxfId="829" priority="1499">
      <formula>NOT(ISERROR(SEARCH("NT",W78)))</formula>
    </cfRule>
  </conditionalFormatting>
  <conditionalFormatting sqref="W78 Y78 AA78">
    <cfRule type="expression" dxfId="828" priority="1501">
      <formula>NOT(ISERROR(SEARCH("F",W78)))</formula>
    </cfRule>
  </conditionalFormatting>
  <conditionalFormatting sqref="AC83 AC79">
    <cfRule type="cellIs" dxfId="827" priority="1502" operator="equal">
      <formula>"확인필요"</formula>
    </cfRule>
  </conditionalFormatting>
  <conditionalFormatting sqref="AC83 AC79">
    <cfRule type="expression" dxfId="826" priority="1503">
      <formula>NOT(ISERROR(SEARCH("NT",AC79)))</formula>
    </cfRule>
  </conditionalFormatting>
  <conditionalFormatting sqref="AC83 AC79">
    <cfRule type="expression" dxfId="825" priority="1505">
      <formula>NOT(ISERROR(SEARCH("F",AC79)))</formula>
    </cfRule>
  </conditionalFormatting>
  <conditionalFormatting sqref="AE78 AG78">
    <cfRule type="cellIs" dxfId="824" priority="1506" operator="equal">
      <formula>"확인필요"</formula>
    </cfRule>
  </conditionalFormatting>
  <conditionalFormatting sqref="AE78 AG78">
    <cfRule type="expression" dxfId="823" priority="1507">
      <formula>NOT(ISERROR(SEARCH("NT",AE78)))</formula>
    </cfRule>
  </conditionalFormatting>
  <conditionalFormatting sqref="AE78 AG78">
    <cfRule type="expression" dxfId="822" priority="1509">
      <formula>NOT(ISERROR(SEARCH("F",AE78)))</formula>
    </cfRule>
  </conditionalFormatting>
  <conditionalFormatting sqref="AP78:AQ78">
    <cfRule type="expression" dxfId="821" priority="1510">
      <formula>NOT(ISERROR(SEARCH("NT",AP78)))</formula>
    </cfRule>
  </conditionalFormatting>
  <conditionalFormatting sqref="AP78:AQ78">
    <cfRule type="expression" dxfId="820" priority="1512">
      <formula>NOT(ISERROR(SEARCH("F",AP78)))</formula>
    </cfRule>
  </conditionalFormatting>
  <conditionalFormatting sqref="AC89">
    <cfRule type="cellIs" dxfId="819" priority="1513" operator="equal">
      <formula>"확인필요"</formula>
    </cfRule>
  </conditionalFormatting>
  <conditionalFormatting sqref="AC89">
    <cfRule type="expression" dxfId="818" priority="1514">
      <formula>NOT(ISERROR(SEARCH("NT",AC89)))</formula>
    </cfRule>
  </conditionalFormatting>
  <conditionalFormatting sqref="AC89">
    <cfRule type="expression" dxfId="817" priority="1516">
      <formula>NOT(ISERROR(SEARCH("F",AC89)))</formula>
    </cfRule>
  </conditionalFormatting>
  <conditionalFormatting sqref="AC80 AC88">
    <cfRule type="cellIs" dxfId="816" priority="1517" operator="equal">
      <formula>"확인필요"</formula>
    </cfRule>
  </conditionalFormatting>
  <conditionalFormatting sqref="AC80 AC88">
    <cfRule type="expression" dxfId="815" priority="1518">
      <formula>NOT(ISERROR(SEARCH("NT",AC80)))</formula>
    </cfRule>
  </conditionalFormatting>
  <conditionalFormatting sqref="AC80 AC88">
    <cfRule type="expression" dxfId="814" priority="1520">
      <formula>NOT(ISERROR(SEARCH("F",AC80)))</formula>
    </cfRule>
  </conditionalFormatting>
  <conditionalFormatting sqref="G78 K78 I78">
    <cfRule type="cellIs" dxfId="813" priority="1521" operator="equal">
      <formula>"확인필요"</formula>
    </cfRule>
  </conditionalFormatting>
  <conditionalFormatting sqref="G78 K78 I78">
    <cfRule type="expression" dxfId="812" priority="1522">
      <formula>NOT(ISERROR(SEARCH("NT",G78)))</formula>
    </cfRule>
  </conditionalFormatting>
  <conditionalFormatting sqref="G78 K78 I78">
    <cfRule type="expression" dxfId="811" priority="1524">
      <formula>NOT(ISERROR(SEARCH("F",G78)))</formula>
    </cfRule>
  </conditionalFormatting>
  <conditionalFormatting sqref="O78 U78 Q78">
    <cfRule type="cellIs" dxfId="810" priority="1525" operator="equal">
      <formula>"확인필요"</formula>
    </cfRule>
  </conditionalFormatting>
  <conditionalFormatting sqref="O78 U78 Q78">
    <cfRule type="expression" dxfId="809" priority="1526">
      <formula>NOT(ISERROR(SEARCH("NT",O78)))</formula>
    </cfRule>
  </conditionalFormatting>
  <conditionalFormatting sqref="O78 U78 Q78">
    <cfRule type="expression" dxfId="808" priority="1528">
      <formula>NOT(ISERROR(SEARCH("F",O78)))</formula>
    </cfRule>
  </conditionalFormatting>
  <conditionalFormatting sqref="AC78">
    <cfRule type="cellIs" dxfId="807" priority="1529" operator="equal">
      <formula>"확인필요"</formula>
    </cfRule>
  </conditionalFormatting>
  <conditionalFormatting sqref="AC78">
    <cfRule type="expression" dxfId="806" priority="1530">
      <formula>NOT(ISERROR(SEARCH("NT",AC78)))</formula>
    </cfRule>
  </conditionalFormatting>
  <conditionalFormatting sqref="AC78">
    <cfRule type="expression" dxfId="805" priority="1532">
      <formula>NOT(ISERROR(SEARCH("F",AC78)))</formula>
    </cfRule>
  </conditionalFormatting>
  <conditionalFormatting sqref="G87 AE87:AG87 K87 O87 Q87 U87 W87 Y87 AA87 I87">
    <cfRule type="cellIs" dxfId="804" priority="1533" operator="equal">
      <formula>"확인필요"</formula>
    </cfRule>
  </conditionalFormatting>
  <conditionalFormatting sqref="G87 AE87:AG87 K87 O87 Q87 U87 W87 Y87 AA87 I87">
    <cfRule type="expression" dxfId="803" priority="1534">
      <formula>NOT(ISERROR(SEARCH("NT",G87)))</formula>
    </cfRule>
  </conditionalFormatting>
  <conditionalFormatting sqref="G87 AE87:AG87 K87 O87 Q87 U87 W87 Y87 AA87 I87">
    <cfRule type="expression" dxfId="802" priority="1536">
      <formula>NOT(ISERROR(SEARCH("F",G87)))</formula>
    </cfRule>
  </conditionalFormatting>
  <conditionalFormatting sqref="AP87:AQ87">
    <cfRule type="expression" dxfId="801" priority="1537">
      <formula>NOT(ISERROR(SEARCH("NT",AP87)))</formula>
    </cfRule>
  </conditionalFormatting>
  <conditionalFormatting sqref="AP87:AQ87">
    <cfRule type="expression" dxfId="800" priority="1539">
      <formula>NOT(ISERROR(SEARCH("F",AP87)))</formula>
    </cfRule>
  </conditionalFormatting>
  <conditionalFormatting sqref="AC90">
    <cfRule type="cellIs" dxfId="799" priority="1540" operator="equal">
      <formula>"확인필요"</formula>
    </cfRule>
  </conditionalFormatting>
  <conditionalFormatting sqref="AC90">
    <cfRule type="expression" dxfId="798" priority="1541">
      <formula>NOT(ISERROR(SEARCH("NT",AC90)))</formula>
    </cfRule>
  </conditionalFormatting>
  <conditionalFormatting sqref="AC90">
    <cfRule type="expression" dxfId="797" priority="1543">
      <formula>NOT(ISERROR(SEARCH("F",AC90)))</formula>
    </cfRule>
  </conditionalFormatting>
  <conditionalFormatting sqref="AC87">
    <cfRule type="cellIs" dxfId="796" priority="1544" operator="equal">
      <formula>"확인필요"</formula>
    </cfRule>
  </conditionalFormatting>
  <conditionalFormatting sqref="AC87">
    <cfRule type="expression" dxfId="795" priority="1545">
      <formula>NOT(ISERROR(SEARCH("NT",AC87)))</formula>
    </cfRule>
  </conditionalFormatting>
  <conditionalFormatting sqref="AC87">
    <cfRule type="expression" dxfId="794" priority="1547">
      <formula>NOT(ISERROR(SEARCH("F",AC87)))</formula>
    </cfRule>
  </conditionalFormatting>
  <conditionalFormatting sqref="G90 AE90 W90 K90 Y90 AA90 AG90 I90">
    <cfRule type="cellIs" dxfId="793" priority="1548" operator="equal">
      <formula>"확인필요"</formula>
    </cfRule>
  </conditionalFormatting>
  <conditionalFormatting sqref="G90 AE90 W90 K90 Y90 AA90 AG90 I90">
    <cfRule type="expression" dxfId="792" priority="1549">
      <formula>NOT(ISERROR(SEARCH("NT",G90)))</formula>
    </cfRule>
  </conditionalFormatting>
  <conditionalFormatting sqref="G90 AE90 W90 K90 Y90 AA90 AG90 I90">
    <cfRule type="expression" dxfId="791" priority="1551">
      <formula>NOT(ISERROR(SEARCH("F",G90)))</formula>
    </cfRule>
  </conditionalFormatting>
  <conditionalFormatting sqref="AP90:AQ90">
    <cfRule type="expression" dxfId="790" priority="1552">
      <formula>NOT(ISERROR(SEARCH("NT",AP90)))</formula>
    </cfRule>
  </conditionalFormatting>
  <conditionalFormatting sqref="AP90:AQ90">
    <cfRule type="expression" dxfId="789" priority="1554">
      <formula>NOT(ISERROR(SEARCH("F",AP90)))</formula>
    </cfRule>
  </conditionalFormatting>
  <conditionalFormatting sqref="G89 AE89:AG89 K89 O89 Q89 U89 W89 Y89 AA89 I89">
    <cfRule type="cellIs" dxfId="788" priority="1555" operator="equal">
      <formula>"확인필요"</formula>
    </cfRule>
  </conditionalFormatting>
  <conditionalFormatting sqref="G89 AE89:AG89 K89 O89 Q89 U89 W89 Y89 AA89 I89">
    <cfRule type="expression" dxfId="787" priority="1556">
      <formula>NOT(ISERROR(SEARCH("NT",G89)))</formula>
    </cfRule>
  </conditionalFormatting>
  <conditionalFormatting sqref="G89 AE89:AG89 K89 O89 Q89 U89 W89 Y89 AA89 I89">
    <cfRule type="expression" dxfId="786" priority="1558">
      <formula>NOT(ISERROR(SEARCH("F",G89)))</formula>
    </cfRule>
  </conditionalFormatting>
  <conditionalFormatting sqref="AP89:AQ89">
    <cfRule type="expression" dxfId="785" priority="1559">
      <formula>NOT(ISERROR(SEARCH("NT",AP89)))</formula>
    </cfRule>
  </conditionalFormatting>
  <conditionalFormatting sqref="AP89:AQ89">
    <cfRule type="expression" dxfId="784" priority="1561">
      <formula>NOT(ISERROR(SEARCH("F",AP89)))</formula>
    </cfRule>
  </conditionalFormatting>
  <conditionalFormatting sqref="O90 Q90 U90">
    <cfRule type="cellIs" dxfId="783" priority="1562" operator="equal">
      <formula>"확인필요"</formula>
    </cfRule>
  </conditionalFormatting>
  <conditionalFormatting sqref="O90 Q90 U90">
    <cfRule type="expression" dxfId="782" priority="1563">
      <formula>NOT(ISERROR(SEARCH("NT",O90)))</formula>
    </cfRule>
  </conditionalFormatting>
  <conditionalFormatting sqref="O90 Q90 U90">
    <cfRule type="expression" dxfId="781" priority="1565">
      <formula>NOT(ISERROR(SEARCH("F",O90)))</formula>
    </cfRule>
  </conditionalFormatting>
  <conditionalFormatting sqref="AE79">
    <cfRule type="cellIs" dxfId="780" priority="1566" operator="equal">
      <formula>"확인필요"</formula>
    </cfRule>
  </conditionalFormatting>
  <conditionalFormatting sqref="AE79">
    <cfRule type="expression" dxfId="779" priority="1567">
      <formula>NOT(ISERROR(SEARCH("NT",AE79)))</formula>
    </cfRule>
  </conditionalFormatting>
  <conditionalFormatting sqref="AE79">
    <cfRule type="expression" dxfId="778" priority="1569">
      <formula>NOT(ISERROR(SEARCH("F",AE79)))</formula>
    </cfRule>
  </conditionalFormatting>
  <conditionalFormatting sqref="AE81">
    <cfRule type="cellIs" dxfId="777" priority="1570" operator="equal">
      <formula>"확인필요"</formula>
    </cfRule>
  </conditionalFormatting>
  <conditionalFormatting sqref="AE81">
    <cfRule type="expression" dxfId="776" priority="1571">
      <formula>NOT(ISERROR(SEARCH("NT",AE81)))</formula>
    </cfRule>
  </conditionalFormatting>
  <conditionalFormatting sqref="AE81">
    <cfRule type="expression" dxfId="775" priority="1573">
      <formula>NOT(ISERROR(SEARCH("F",AE81)))</formula>
    </cfRule>
  </conditionalFormatting>
  <conditionalFormatting sqref="AE82">
    <cfRule type="cellIs" dxfId="774" priority="1574" operator="equal">
      <formula>"확인필요"</formula>
    </cfRule>
  </conditionalFormatting>
  <conditionalFormatting sqref="AE82">
    <cfRule type="expression" dxfId="773" priority="1575">
      <formula>NOT(ISERROR(SEARCH("NT",AE82)))</formula>
    </cfRule>
  </conditionalFormatting>
  <conditionalFormatting sqref="AE82">
    <cfRule type="expression" dxfId="772" priority="1577">
      <formula>NOT(ISERROR(SEARCH("F",AE82)))</formula>
    </cfRule>
  </conditionalFormatting>
  <conditionalFormatting sqref="AE84">
    <cfRule type="cellIs" dxfId="771" priority="1578" operator="equal">
      <formula>"확인필요"</formula>
    </cfRule>
  </conditionalFormatting>
  <conditionalFormatting sqref="AE84">
    <cfRule type="expression" dxfId="770" priority="1579">
      <formula>NOT(ISERROR(SEARCH("NT",AE84)))</formula>
    </cfRule>
  </conditionalFormatting>
  <conditionalFormatting sqref="AE84">
    <cfRule type="expression" dxfId="769" priority="1581">
      <formula>NOT(ISERROR(SEARCH("F",AE84)))</formula>
    </cfRule>
  </conditionalFormatting>
  <conditionalFormatting sqref="AE85">
    <cfRule type="cellIs" dxfId="768" priority="1582" operator="equal">
      <formula>"확인필요"</formula>
    </cfRule>
  </conditionalFormatting>
  <conditionalFormatting sqref="AE85">
    <cfRule type="expression" dxfId="767" priority="1583">
      <formula>NOT(ISERROR(SEARCH("NT",AE85)))</formula>
    </cfRule>
  </conditionalFormatting>
  <conditionalFormatting sqref="AE85">
    <cfRule type="expression" dxfId="766" priority="1585">
      <formula>NOT(ISERROR(SEARCH("F",AE85)))</formula>
    </cfRule>
  </conditionalFormatting>
  <conditionalFormatting sqref="AE72">
    <cfRule type="cellIs" dxfId="765" priority="1586" operator="equal">
      <formula>"확인필요"</formula>
    </cfRule>
  </conditionalFormatting>
  <conditionalFormatting sqref="AE72">
    <cfRule type="expression" dxfId="764" priority="1587">
      <formula>NOT(ISERROR(SEARCH("NT",AE72)))</formula>
    </cfRule>
  </conditionalFormatting>
  <conditionalFormatting sqref="AE72">
    <cfRule type="expression" dxfId="763" priority="1589">
      <formula>NOT(ISERROR(SEARCH("F",AE72)))</formula>
    </cfRule>
  </conditionalFormatting>
  <conditionalFormatting sqref="AC91">
    <cfRule type="cellIs" dxfId="762" priority="1590" operator="equal">
      <formula>"확인필요"</formula>
    </cfRule>
  </conditionalFormatting>
  <conditionalFormatting sqref="AC91">
    <cfRule type="expression" dxfId="761" priority="1591">
      <formula>NOT(ISERROR(SEARCH("NT",AC91)))</formula>
    </cfRule>
  </conditionalFormatting>
  <conditionalFormatting sqref="AC91">
    <cfRule type="expression" dxfId="760" priority="1593">
      <formula>NOT(ISERROR(SEARCH("F",AC91)))</formula>
    </cfRule>
  </conditionalFormatting>
  <conditionalFormatting sqref="AC92">
    <cfRule type="cellIs" dxfId="759" priority="1594" operator="equal">
      <formula>"확인필요"</formula>
    </cfRule>
  </conditionalFormatting>
  <conditionalFormatting sqref="AC92">
    <cfRule type="expression" dxfId="758" priority="1595">
      <formula>NOT(ISERROR(SEARCH("NT",AC92)))</formula>
    </cfRule>
  </conditionalFormatting>
  <conditionalFormatting sqref="AC92">
    <cfRule type="expression" dxfId="757" priority="1597">
      <formula>NOT(ISERROR(SEARCH("F",AC92)))</formula>
    </cfRule>
  </conditionalFormatting>
  <conditionalFormatting sqref="AC93">
    <cfRule type="cellIs" dxfId="756" priority="1598" operator="equal">
      <formula>"확인필요"</formula>
    </cfRule>
  </conditionalFormatting>
  <conditionalFormatting sqref="AC93">
    <cfRule type="expression" dxfId="755" priority="1599">
      <formula>NOT(ISERROR(SEARCH("NT",AC93)))</formula>
    </cfRule>
  </conditionalFormatting>
  <conditionalFormatting sqref="AC93">
    <cfRule type="expression" dxfId="754" priority="1601">
      <formula>NOT(ISERROR(SEARCH("F",AC93)))</formula>
    </cfRule>
  </conditionalFormatting>
  <conditionalFormatting sqref="AC97">
    <cfRule type="cellIs" dxfId="753" priority="1602" operator="equal">
      <formula>"확인필요"</formula>
    </cfRule>
  </conditionalFormatting>
  <conditionalFormatting sqref="AC97">
    <cfRule type="expression" dxfId="752" priority="1603">
      <formula>NOT(ISERROR(SEARCH("NT",AC97)))</formula>
    </cfRule>
  </conditionalFormatting>
  <conditionalFormatting sqref="AC97">
    <cfRule type="expression" dxfId="751" priority="1605">
      <formula>NOT(ISERROR(SEARCH("F",AC97)))</formula>
    </cfRule>
  </conditionalFormatting>
  <conditionalFormatting sqref="AC94">
    <cfRule type="cellIs" dxfId="750" priority="1606" operator="equal">
      <formula>"확인필요"</formula>
    </cfRule>
  </conditionalFormatting>
  <conditionalFormatting sqref="AC94">
    <cfRule type="expression" dxfId="749" priority="1607">
      <formula>NOT(ISERROR(SEARCH("NT",AC94)))</formula>
    </cfRule>
  </conditionalFormatting>
  <conditionalFormatting sqref="AC94">
    <cfRule type="expression" dxfId="748" priority="1609">
      <formula>NOT(ISERROR(SEARCH("F",AC94)))</formula>
    </cfRule>
  </conditionalFormatting>
  <conditionalFormatting sqref="AP99:AQ101">
    <cfRule type="expression" dxfId="747" priority="919">
      <formula>NOT(ISERROR(SEARCH("NT",AP99)))</formula>
    </cfRule>
  </conditionalFormatting>
  <conditionalFormatting sqref="AP99:AQ101">
    <cfRule type="expression" dxfId="746" priority="921">
      <formula>NOT(ISERROR(SEARCH("F",AP99)))</formula>
    </cfRule>
  </conditionalFormatting>
  <conditionalFormatting sqref="AF78">
    <cfRule type="cellIs" dxfId="745" priority="915" operator="equal">
      <formula>"확인필요"</formula>
    </cfRule>
  </conditionalFormatting>
  <conditionalFormatting sqref="AF78">
    <cfRule type="expression" dxfId="744" priority="916">
      <formula>NOT(ISERROR(SEARCH("NT",AZ86)))</formula>
    </cfRule>
  </conditionalFormatting>
  <conditionalFormatting sqref="AF78">
    <cfRule type="expression" dxfId="743" priority="918">
      <formula>NOT(ISERROR(SEARCH("F",AZ86)))</formula>
    </cfRule>
  </conditionalFormatting>
  <conditionalFormatting sqref="AF34">
    <cfRule type="cellIs" dxfId="742" priority="875" operator="equal">
      <formula>"확인필요"</formula>
    </cfRule>
  </conditionalFormatting>
  <conditionalFormatting sqref="AF34">
    <cfRule type="expression" dxfId="741" priority="876">
      <formula>NOT(ISERROR(SEARCH("NT",AF34)))</formula>
    </cfRule>
  </conditionalFormatting>
  <conditionalFormatting sqref="AF34">
    <cfRule type="expression" dxfId="740" priority="878">
      <formula>NOT(ISERROR(SEARCH("F",AF34)))</formula>
    </cfRule>
  </conditionalFormatting>
  <conditionalFormatting sqref="AF36">
    <cfRule type="cellIs" dxfId="739" priority="871" operator="equal">
      <formula>"확인필요"</formula>
    </cfRule>
  </conditionalFormatting>
  <conditionalFormatting sqref="AF36">
    <cfRule type="expression" dxfId="738" priority="872">
      <formula>NOT(ISERROR(SEARCH("NT",AF36)))</formula>
    </cfRule>
  </conditionalFormatting>
  <conditionalFormatting sqref="AF36">
    <cfRule type="expression" dxfId="737" priority="874">
      <formula>NOT(ISERROR(SEARCH("F",AF36)))</formula>
    </cfRule>
  </conditionalFormatting>
  <conditionalFormatting sqref="AF37">
    <cfRule type="cellIs" dxfId="736" priority="867" operator="equal">
      <formula>"확인필요"</formula>
    </cfRule>
  </conditionalFormatting>
  <conditionalFormatting sqref="AF37">
    <cfRule type="expression" dxfId="735" priority="868">
      <formula>NOT(ISERROR(SEARCH("NT",AF37)))</formula>
    </cfRule>
  </conditionalFormatting>
  <conditionalFormatting sqref="AF37">
    <cfRule type="expression" dxfId="734" priority="870">
      <formula>NOT(ISERROR(SEARCH("F",AF37)))</formula>
    </cfRule>
  </conditionalFormatting>
  <conditionalFormatting sqref="AF46">
    <cfRule type="cellIs" dxfId="733" priority="863" operator="equal">
      <formula>"확인필요"</formula>
    </cfRule>
  </conditionalFormatting>
  <conditionalFormatting sqref="AF46">
    <cfRule type="expression" dxfId="732" priority="864">
      <formula>NOT(ISERROR(SEARCH("NT",AF46)))</formula>
    </cfRule>
  </conditionalFormatting>
  <conditionalFormatting sqref="AF46">
    <cfRule type="expression" dxfId="731" priority="866">
      <formula>NOT(ISERROR(SEARCH("F",AF46)))</formula>
    </cfRule>
  </conditionalFormatting>
  <conditionalFormatting sqref="AF44">
    <cfRule type="cellIs" dxfId="730" priority="859" operator="equal">
      <formula>"확인필요"</formula>
    </cfRule>
  </conditionalFormatting>
  <conditionalFormatting sqref="AF44">
    <cfRule type="expression" dxfId="729" priority="860">
      <formula>NOT(ISERROR(SEARCH("NT",AF44)))</formula>
    </cfRule>
  </conditionalFormatting>
  <conditionalFormatting sqref="AF44">
    <cfRule type="expression" dxfId="728" priority="862">
      <formula>NOT(ISERROR(SEARCH("F",AF44)))</formula>
    </cfRule>
  </conditionalFormatting>
  <conditionalFormatting sqref="AF59">
    <cfRule type="cellIs" dxfId="727" priority="855" operator="equal">
      <formula>"확인필요"</formula>
    </cfRule>
  </conditionalFormatting>
  <conditionalFormatting sqref="AF59">
    <cfRule type="expression" dxfId="726" priority="856">
      <formula>NOT(ISERROR(SEARCH("NT",AF59)))</formula>
    </cfRule>
  </conditionalFormatting>
  <conditionalFormatting sqref="AF59">
    <cfRule type="expression" dxfId="725" priority="858">
      <formula>NOT(ISERROR(SEARCH("F",AF59)))</formula>
    </cfRule>
  </conditionalFormatting>
  <conditionalFormatting sqref="AF72">
    <cfRule type="cellIs" dxfId="724" priority="851" operator="equal">
      <formula>"확인필요"</formula>
    </cfRule>
  </conditionalFormatting>
  <conditionalFormatting sqref="AF72">
    <cfRule type="expression" dxfId="723" priority="852">
      <formula>NOT(ISERROR(SEARCH("NT",AF72)))</formula>
    </cfRule>
  </conditionalFormatting>
  <conditionalFormatting sqref="AF72">
    <cfRule type="expression" dxfId="722" priority="854">
      <formula>NOT(ISERROR(SEARCH("F",AF72)))</formula>
    </cfRule>
  </conditionalFormatting>
  <conditionalFormatting sqref="AF85">
    <cfRule type="cellIs" dxfId="721" priority="847" operator="equal">
      <formula>"확인필요"</formula>
    </cfRule>
  </conditionalFormatting>
  <conditionalFormatting sqref="AF85">
    <cfRule type="expression" dxfId="720" priority="848">
      <formula>NOT(ISERROR(SEARCH("NT",AF85)))</formula>
    </cfRule>
  </conditionalFormatting>
  <conditionalFormatting sqref="AF85">
    <cfRule type="expression" dxfId="719" priority="850">
      <formula>NOT(ISERROR(SEARCH("F",AF85)))</formula>
    </cfRule>
  </conditionalFormatting>
  <conditionalFormatting sqref="AF84">
    <cfRule type="cellIs" dxfId="718" priority="843" operator="equal">
      <formula>"확인필요"</formula>
    </cfRule>
  </conditionalFormatting>
  <conditionalFormatting sqref="AF84">
    <cfRule type="expression" dxfId="717" priority="844">
      <formula>NOT(ISERROR(SEARCH("NT",AF84)))</formula>
    </cfRule>
  </conditionalFormatting>
  <conditionalFormatting sqref="AF84">
    <cfRule type="expression" dxfId="716" priority="846">
      <formula>NOT(ISERROR(SEARCH("F",AF84)))</formula>
    </cfRule>
  </conditionalFormatting>
  <conditionalFormatting sqref="AF81">
    <cfRule type="cellIs" dxfId="715" priority="839" operator="equal">
      <formula>"확인필요"</formula>
    </cfRule>
  </conditionalFormatting>
  <conditionalFormatting sqref="AF81">
    <cfRule type="expression" dxfId="714" priority="840">
      <formula>NOT(ISERROR(SEARCH("NT",AF81)))</formula>
    </cfRule>
  </conditionalFormatting>
  <conditionalFormatting sqref="AF81">
    <cfRule type="expression" dxfId="713" priority="842">
      <formula>NOT(ISERROR(SEARCH("F",AF81)))</formula>
    </cfRule>
  </conditionalFormatting>
  <conditionalFormatting sqref="AF82">
    <cfRule type="cellIs" dxfId="712" priority="835" operator="equal">
      <formula>"확인필요"</formula>
    </cfRule>
  </conditionalFormatting>
  <conditionalFormatting sqref="AF82">
    <cfRule type="expression" dxfId="711" priority="836">
      <formula>NOT(ISERROR(SEARCH("NT",AF82)))</formula>
    </cfRule>
  </conditionalFormatting>
  <conditionalFormatting sqref="AF82">
    <cfRule type="expression" dxfId="710" priority="838">
      <formula>NOT(ISERROR(SEARCH("F",AF82)))</formula>
    </cfRule>
  </conditionalFormatting>
  <conditionalFormatting sqref="AF88">
    <cfRule type="cellIs" dxfId="709" priority="831" operator="equal">
      <formula>"확인필요"</formula>
    </cfRule>
  </conditionalFormatting>
  <conditionalFormatting sqref="AF88">
    <cfRule type="expression" dxfId="708" priority="832">
      <formula>NOT(ISERROR(SEARCH("NT",AF88)))</formula>
    </cfRule>
  </conditionalFormatting>
  <conditionalFormatting sqref="AF88">
    <cfRule type="expression" dxfId="707" priority="834">
      <formula>NOT(ISERROR(SEARCH("F",AF88)))</formula>
    </cfRule>
  </conditionalFormatting>
  <conditionalFormatting sqref="AF90">
    <cfRule type="cellIs" dxfId="706" priority="827" operator="equal">
      <formula>"확인필요"</formula>
    </cfRule>
  </conditionalFormatting>
  <conditionalFormatting sqref="AF90">
    <cfRule type="expression" dxfId="705" priority="828">
      <formula>NOT(ISERROR(SEARCH("NT",AF90)))</formula>
    </cfRule>
  </conditionalFormatting>
  <conditionalFormatting sqref="AF90">
    <cfRule type="expression" dxfId="704" priority="830">
      <formula>NOT(ISERROR(SEARCH("F",AF90)))</formula>
    </cfRule>
  </conditionalFormatting>
  <conditionalFormatting sqref="AF13:AG13">
    <cfRule type="cellIs" dxfId="703" priority="817" operator="equal">
      <formula>"확인필요"</formula>
    </cfRule>
  </conditionalFormatting>
  <conditionalFormatting sqref="AF13:AG13">
    <cfRule type="expression" dxfId="702" priority="818">
      <formula>NOT(ISERROR(SEARCH("NT",AZ9)))</formula>
    </cfRule>
  </conditionalFormatting>
  <conditionalFormatting sqref="AF13:AG13">
    <cfRule type="expression" dxfId="701" priority="820">
      <formula>NOT(ISERROR(SEARCH("F",AZ9)))</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700" priority="814">
      <formula>NOT(ISERROR(SEARCH("NT",AI15)))</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699" priority="816">
      <formula>NOT(ISERROR(SEARCH("F",AI15)))</formula>
    </cfRule>
  </conditionalFormatting>
  <conditionalFormatting sqref="AF60:AG60 AG59 U60 W60 Y60 AA60 AC60 W22:W24 Y22:Y24 AA22:AA24 AE22:AG24 S22:S24 U22:U24 AE59:AE60 AA53 AE53:AG53 W53 Y53 AC53 U53 S53 W65:W68 AC65 AC68 Y65:Y68 AA65:AA68 AE65:AG68">
    <cfRule type="expression" dxfId="698" priority="1610">
      <formula>NOT(ISERROR(SEARCH("NT",AM17)))</formula>
    </cfRule>
  </conditionalFormatting>
  <conditionalFormatting sqref="AF60:AG60 AG59 U60 W60 Y60 AA60 AC60 W22:W24 Y22:Y24 AA22:AA24 AE22:AG24 S22:S24 U22:U24 AE59:AE60 AA53 AE53:AG53 W53 Y53 AC53 U53 S53 W65:W68 AC65 AC68 Y65:Y68 AA65:AA68 AE65:AG68">
    <cfRule type="expression" dxfId="697" priority="1612">
      <formula>NOT(ISERROR(SEARCH("F",AM17)))</formula>
    </cfRule>
  </conditionalFormatting>
  <conditionalFormatting sqref="G60 K60 G22:G24 G53 G65:G68 I65:I68 I53 I22:I24 I60 K22:K24 K53 K65:K68">
    <cfRule type="expression" dxfId="696" priority="1613">
      <formula>NOT(ISERROR(SEARCH("NT",AE17)))</formula>
    </cfRule>
  </conditionalFormatting>
  <conditionalFormatting sqref="G60 K60 G22:G24 G53 G65:G68 I65:I68 I53 I22:I24 I60 K22:K24 K53 K65:K68">
    <cfRule type="expression" dxfId="695" priority="1615">
      <formula>NOT(ISERROR(SEARCH("F",AE17)))</formula>
    </cfRule>
  </conditionalFormatting>
  <conditionalFormatting sqref="M16:M17 M19 M60:M63 M81:M82 M91:M95 M97:M98 M35 M37 M47 M88 M50:M51 M32 M41:M45">
    <cfRule type="cellIs" dxfId="694" priority="727" operator="equal">
      <formula>"확인필요"</formula>
    </cfRule>
  </conditionalFormatting>
  <conditionalFormatting sqref="M16:M17 Q16:Q17 O16:O17">
    <cfRule type="expression" dxfId="693" priority="728">
      <formula>NOT(ISERROR(SEARCH("NT",AI13)))</formula>
    </cfRule>
  </conditionalFormatting>
  <conditionalFormatting sqref="M16:M17 Q16:Q17 O16:O17">
    <cfRule type="expression" dxfId="692" priority="730">
      <formula>NOT(ISERROR(SEARCH("F",AI13)))</formula>
    </cfRule>
  </conditionalFormatting>
  <conditionalFormatting sqref="M18 M86 M83 M80">
    <cfRule type="cellIs" dxfId="691" priority="731" operator="equal">
      <formula>"확인필요"</formula>
    </cfRule>
  </conditionalFormatting>
  <conditionalFormatting sqref="M18 M86 M83 M80">
    <cfRule type="expression" dxfId="690" priority="732">
      <formula>NOT(ISERROR(SEARCH("NT",M18)))</formula>
    </cfRule>
  </conditionalFormatting>
  <conditionalFormatting sqref="M18 M86 M83 M80">
    <cfRule type="expression" dxfId="689" priority="734">
      <formula>NOT(ISERROR(SEARCH("F",M18)))</formula>
    </cfRule>
  </conditionalFormatting>
  <conditionalFormatting sqref="M96">
    <cfRule type="cellIs" dxfId="688" priority="735" operator="equal">
      <formula>"확인필요"</formula>
    </cfRule>
  </conditionalFormatting>
  <conditionalFormatting sqref="M96">
    <cfRule type="expression" dxfId="687" priority="736">
      <formula>NOT(ISERROR(SEARCH("NT",M96)))</formula>
    </cfRule>
  </conditionalFormatting>
  <conditionalFormatting sqref="M96">
    <cfRule type="expression" dxfId="686" priority="738">
      <formula>NOT(ISERROR(SEARCH("F",M96)))</formula>
    </cfRule>
  </conditionalFormatting>
  <conditionalFormatting sqref="M11">
    <cfRule type="cellIs" dxfId="685" priority="739" operator="equal">
      <formula>"확인필요"</formula>
    </cfRule>
  </conditionalFormatting>
  <conditionalFormatting sqref="M11">
    <cfRule type="expression" dxfId="684" priority="740">
      <formula>NOT(ISERROR(SEARCH("NT",M11)))</formula>
    </cfRule>
  </conditionalFormatting>
  <conditionalFormatting sqref="M11">
    <cfRule type="expression" dxfId="683" priority="742">
      <formula>NOT(ISERROR(SEARCH("F",M11)))</formula>
    </cfRule>
  </conditionalFormatting>
  <conditionalFormatting sqref="M12">
    <cfRule type="cellIs" dxfId="682" priority="743" operator="equal">
      <formula>"확인필요"</formula>
    </cfRule>
  </conditionalFormatting>
  <conditionalFormatting sqref="M12">
    <cfRule type="expression" dxfId="681" priority="744">
      <formula>NOT(ISERROR(SEARCH("NT",M12)))</formula>
    </cfRule>
  </conditionalFormatting>
  <conditionalFormatting sqref="M12">
    <cfRule type="expression" dxfId="680" priority="746">
      <formula>NOT(ISERROR(SEARCH("F",M12)))</formula>
    </cfRule>
  </conditionalFormatting>
  <conditionalFormatting sqref="M48">
    <cfRule type="cellIs" dxfId="679" priority="747" operator="equal">
      <formula>"확인필요"</formula>
    </cfRule>
  </conditionalFormatting>
  <conditionalFormatting sqref="M48">
    <cfRule type="expression" dxfId="678" priority="748">
      <formula>NOT(ISERROR(SEARCH("NT",M48)))</formula>
    </cfRule>
  </conditionalFormatting>
  <conditionalFormatting sqref="M48">
    <cfRule type="expression" dxfId="677" priority="750">
      <formula>NOT(ISERROR(SEARCH("F",M48)))</formula>
    </cfRule>
  </conditionalFormatting>
  <conditionalFormatting sqref="M13">
    <cfRule type="cellIs" dxfId="676" priority="751" operator="equal">
      <formula>"확인필요"</formula>
    </cfRule>
  </conditionalFormatting>
  <conditionalFormatting sqref="M13">
    <cfRule type="expression" dxfId="675" priority="752">
      <formula>NOT(ISERROR(SEARCH("NT",M13)))</formula>
    </cfRule>
  </conditionalFormatting>
  <conditionalFormatting sqref="M13">
    <cfRule type="expression" dxfId="674" priority="754">
      <formula>NOT(ISERROR(SEARCH("F",M13)))</formula>
    </cfRule>
  </conditionalFormatting>
  <conditionalFormatting sqref="M14">
    <cfRule type="cellIs" dxfId="673" priority="755" operator="equal">
      <formula>"확인필요"</formula>
    </cfRule>
  </conditionalFormatting>
  <conditionalFormatting sqref="M14">
    <cfRule type="expression" dxfId="672" priority="756">
      <formula>NOT(ISERROR(SEARCH("NT",M14)))</formula>
    </cfRule>
  </conditionalFormatting>
  <conditionalFormatting sqref="M14">
    <cfRule type="expression" dxfId="671" priority="758">
      <formula>NOT(ISERROR(SEARCH("F",M14)))</formula>
    </cfRule>
  </conditionalFormatting>
  <conditionalFormatting sqref="M15">
    <cfRule type="cellIs" dxfId="670" priority="759" operator="equal">
      <formula>"확인필요"</formula>
    </cfRule>
  </conditionalFormatting>
  <conditionalFormatting sqref="M15">
    <cfRule type="expression" dxfId="669" priority="760">
      <formula>NOT(ISERROR(SEARCH("NT",M15)))</formula>
    </cfRule>
  </conditionalFormatting>
  <conditionalFormatting sqref="M15">
    <cfRule type="expression" dxfId="668" priority="762">
      <formula>NOT(ISERROR(SEARCH("F",M15)))</formula>
    </cfRule>
  </conditionalFormatting>
  <conditionalFormatting sqref="M25">
    <cfRule type="cellIs" dxfId="667" priority="763" operator="equal">
      <formula>"확인필요"</formula>
    </cfRule>
  </conditionalFormatting>
  <conditionalFormatting sqref="M25">
    <cfRule type="expression" dxfId="666" priority="764">
      <formula>NOT(ISERROR(SEARCH("NT",M25)))</formula>
    </cfRule>
  </conditionalFormatting>
  <conditionalFormatting sqref="M25">
    <cfRule type="expression" dxfId="665" priority="766">
      <formula>NOT(ISERROR(SEARCH("F",M25)))</formula>
    </cfRule>
  </conditionalFormatting>
  <conditionalFormatting sqref="M34">
    <cfRule type="cellIs" dxfId="664" priority="767" operator="equal">
      <formula>"확인필요"</formula>
    </cfRule>
  </conditionalFormatting>
  <conditionalFormatting sqref="M34">
    <cfRule type="expression" dxfId="663" priority="768">
      <formula>NOT(ISERROR(SEARCH("NT",M34)))</formula>
    </cfRule>
  </conditionalFormatting>
  <conditionalFormatting sqref="M34">
    <cfRule type="expression" dxfId="662" priority="770">
      <formula>NOT(ISERROR(SEARCH("F",M34)))</formula>
    </cfRule>
  </conditionalFormatting>
  <conditionalFormatting sqref="M36">
    <cfRule type="cellIs" dxfId="661" priority="771" operator="equal">
      <formula>"확인필요"</formula>
    </cfRule>
  </conditionalFormatting>
  <conditionalFormatting sqref="M36">
    <cfRule type="expression" dxfId="660" priority="772">
      <formula>NOT(ISERROR(SEARCH("NT",M36)))</formula>
    </cfRule>
  </conditionalFormatting>
  <conditionalFormatting sqref="M36">
    <cfRule type="expression" dxfId="659" priority="774">
      <formula>NOT(ISERROR(SEARCH("F",M36)))</formula>
    </cfRule>
  </conditionalFormatting>
  <conditionalFormatting sqref="M33">
    <cfRule type="cellIs" dxfId="658" priority="775" operator="equal">
      <formula>"확인필요"</formula>
    </cfRule>
  </conditionalFormatting>
  <conditionalFormatting sqref="M33">
    <cfRule type="expression" dxfId="657" priority="776">
      <formula>NOT(ISERROR(SEARCH("NT",M33)))</formula>
    </cfRule>
  </conditionalFormatting>
  <conditionalFormatting sqref="M33">
    <cfRule type="expression" dxfId="656" priority="778">
      <formula>NOT(ISERROR(SEARCH("F",M33)))</formula>
    </cfRule>
  </conditionalFormatting>
  <conditionalFormatting sqref="M46">
    <cfRule type="cellIs" dxfId="655" priority="779" operator="equal">
      <formula>"확인필요"</formula>
    </cfRule>
  </conditionalFormatting>
  <conditionalFormatting sqref="M46">
    <cfRule type="expression" dxfId="654" priority="780">
      <formula>NOT(ISERROR(SEARCH("NT",M46)))</formula>
    </cfRule>
  </conditionalFormatting>
  <conditionalFormatting sqref="M46">
    <cfRule type="expression" dxfId="653" priority="782">
      <formula>NOT(ISERROR(SEARCH("F",M46)))</formula>
    </cfRule>
  </conditionalFormatting>
  <conditionalFormatting sqref="M59">
    <cfRule type="cellIs" dxfId="652" priority="783" operator="equal">
      <formula>"확인필요"</formula>
    </cfRule>
  </conditionalFormatting>
  <conditionalFormatting sqref="M59">
    <cfRule type="expression" dxfId="651" priority="784">
      <formula>NOT(ISERROR(SEARCH("NT",M59)))</formula>
    </cfRule>
  </conditionalFormatting>
  <conditionalFormatting sqref="M59">
    <cfRule type="expression" dxfId="650" priority="786">
      <formula>NOT(ISERROR(SEARCH("F",M59)))</formula>
    </cfRule>
  </conditionalFormatting>
  <conditionalFormatting sqref="M84:M85">
    <cfRule type="cellIs" dxfId="649" priority="787" operator="equal">
      <formula>"확인필요"</formula>
    </cfRule>
  </conditionalFormatting>
  <conditionalFormatting sqref="M84:M85">
    <cfRule type="expression" dxfId="648" priority="788">
      <formula>NOT(ISERROR(SEARCH("NT",M84)))</formula>
    </cfRule>
  </conditionalFormatting>
  <conditionalFormatting sqref="M84:M85">
    <cfRule type="expression" dxfId="647" priority="790">
      <formula>NOT(ISERROR(SEARCH("F",M84)))</formula>
    </cfRule>
  </conditionalFormatting>
  <conditionalFormatting sqref="M79">
    <cfRule type="cellIs" dxfId="646" priority="791" operator="equal">
      <formula>"확인필요"</formula>
    </cfRule>
  </conditionalFormatting>
  <conditionalFormatting sqref="M79">
    <cfRule type="expression" dxfId="645" priority="792">
      <formula>NOT(ISERROR(SEARCH("NT",M79)))</formula>
    </cfRule>
  </conditionalFormatting>
  <conditionalFormatting sqref="M79">
    <cfRule type="expression" dxfId="644" priority="794">
      <formula>NOT(ISERROR(SEARCH("F",M79)))</formula>
    </cfRule>
  </conditionalFormatting>
  <conditionalFormatting sqref="M78">
    <cfRule type="cellIs" dxfId="643" priority="795" operator="equal">
      <formula>"확인필요"</formula>
    </cfRule>
  </conditionalFormatting>
  <conditionalFormatting sqref="M78">
    <cfRule type="expression" dxfId="642" priority="796">
      <formula>NOT(ISERROR(SEARCH("NT",M78)))</formula>
    </cfRule>
  </conditionalFormatting>
  <conditionalFormatting sqref="M78">
    <cfRule type="expression" dxfId="641" priority="798">
      <formula>NOT(ISERROR(SEARCH("F",M78)))</formula>
    </cfRule>
  </conditionalFormatting>
  <conditionalFormatting sqref="M87">
    <cfRule type="cellIs" dxfId="640" priority="799" operator="equal">
      <formula>"확인필요"</formula>
    </cfRule>
  </conditionalFormatting>
  <conditionalFormatting sqref="M87">
    <cfRule type="expression" dxfId="639" priority="800">
      <formula>NOT(ISERROR(SEARCH("NT",M87)))</formula>
    </cfRule>
  </conditionalFormatting>
  <conditionalFormatting sqref="M87">
    <cfRule type="expression" dxfId="638" priority="802">
      <formula>NOT(ISERROR(SEARCH("F",M87)))</formula>
    </cfRule>
  </conditionalFormatting>
  <conditionalFormatting sqref="M89">
    <cfRule type="cellIs" dxfId="637" priority="803" operator="equal">
      <formula>"확인필요"</formula>
    </cfRule>
  </conditionalFormatting>
  <conditionalFormatting sqref="M89">
    <cfRule type="expression" dxfId="636" priority="804">
      <formula>NOT(ISERROR(SEARCH("NT",M89)))</formula>
    </cfRule>
  </conditionalFormatting>
  <conditionalFormatting sqref="M89">
    <cfRule type="expression" dxfId="635" priority="806">
      <formula>NOT(ISERROR(SEARCH("F",M89)))</formula>
    </cfRule>
  </conditionalFormatting>
  <conditionalFormatting sqref="M90">
    <cfRule type="cellIs" dxfId="634" priority="807" operator="equal">
      <formula>"확인필요"</formula>
    </cfRule>
  </conditionalFormatting>
  <conditionalFormatting sqref="M90">
    <cfRule type="expression" dxfId="633" priority="808">
      <formula>NOT(ISERROR(SEARCH("NT",M90)))</formula>
    </cfRule>
  </conditionalFormatting>
  <conditionalFormatting sqref="M90">
    <cfRule type="expression" dxfId="632" priority="810">
      <formula>NOT(ISERROR(SEARCH("F",M90)))</formula>
    </cfRule>
  </conditionalFormatting>
  <conditionalFormatting sqref="M60 Q60 O22:O24 Q22:Q24 M22:M24 O53 Q53 M53 Q65:Q68 O67:O68 M65:M68">
    <cfRule type="expression" dxfId="631" priority="811">
      <formula>NOT(ISERROR(SEARCH("NT",AI17)))</formula>
    </cfRule>
  </conditionalFormatting>
  <conditionalFormatting sqref="M60 Q60 O22:O24 Q22:Q24 M22:M24 O53 Q53 M53 Q65:Q68 O67:O68 M65:M68">
    <cfRule type="expression" dxfId="630" priority="813">
      <formula>NOT(ISERROR(SEARCH("F",AI17)))</formula>
    </cfRule>
  </conditionalFormatting>
  <conditionalFormatting sqref="AC45">
    <cfRule type="cellIs" dxfId="629" priority="719" operator="equal">
      <formula>"확인필요"</formula>
    </cfRule>
  </conditionalFormatting>
  <conditionalFormatting sqref="AC45">
    <cfRule type="expression" dxfId="628" priority="720">
      <formula>NOT(ISERROR(SEARCH("NT",AC45)))</formula>
    </cfRule>
  </conditionalFormatting>
  <conditionalFormatting sqref="AC45">
    <cfRule type="expression" dxfId="627" priority="722">
      <formula>NOT(ISERROR(SEARCH("F",AC45)))</formula>
    </cfRule>
  </conditionalFormatting>
  <conditionalFormatting sqref="AC45">
    <cfRule type="cellIs" dxfId="626" priority="723" operator="equal">
      <formula>"확인필요"</formula>
    </cfRule>
  </conditionalFormatting>
  <conditionalFormatting sqref="AC45">
    <cfRule type="expression" dxfId="625" priority="724">
      <formula>NOT(ISERROR(SEARCH("NT",AC45)))</formula>
    </cfRule>
  </conditionalFormatting>
  <conditionalFormatting sqref="AC45">
    <cfRule type="expression" dxfId="624" priority="726">
      <formula>NOT(ISERROR(SEARCH("F",AC45)))</formula>
    </cfRule>
  </conditionalFormatting>
  <conditionalFormatting sqref="AC46">
    <cfRule type="cellIs" dxfId="623" priority="711" operator="equal">
      <formula>"확인필요"</formula>
    </cfRule>
  </conditionalFormatting>
  <conditionalFormatting sqref="AC46">
    <cfRule type="expression" dxfId="622" priority="712">
      <formula>NOT(ISERROR(SEARCH("NT",AC46)))</formula>
    </cfRule>
  </conditionalFormatting>
  <conditionalFormatting sqref="AC46">
    <cfRule type="expression" dxfId="621" priority="714">
      <formula>NOT(ISERROR(SEARCH("F",AC46)))</formula>
    </cfRule>
  </conditionalFormatting>
  <conditionalFormatting sqref="AC46">
    <cfRule type="cellIs" dxfId="620" priority="715" operator="equal">
      <formula>"확인필요"</formula>
    </cfRule>
  </conditionalFormatting>
  <conditionalFormatting sqref="AC46">
    <cfRule type="expression" dxfId="619" priority="716">
      <formula>NOT(ISERROR(SEARCH("NT",AC46)))</formula>
    </cfRule>
  </conditionalFormatting>
  <conditionalFormatting sqref="AC46">
    <cfRule type="expression" dxfId="618" priority="718">
      <formula>NOT(ISERROR(SEARCH("F",AC46)))</formula>
    </cfRule>
  </conditionalFormatting>
  <conditionalFormatting sqref="M49">
    <cfRule type="cellIs" dxfId="617" priority="707" operator="equal">
      <formula>"확인필요"</formula>
    </cfRule>
  </conditionalFormatting>
  <conditionalFormatting sqref="M49">
    <cfRule type="expression" dxfId="616" priority="708">
      <formula>NOT(ISERROR(SEARCH("NT",AI45)))</formula>
    </cfRule>
  </conditionalFormatting>
  <conditionalFormatting sqref="M49">
    <cfRule type="expression" dxfId="615" priority="710">
      <formula>NOT(ISERROR(SEARCH("F",AI45)))</formula>
    </cfRule>
  </conditionalFormatting>
  <conditionalFormatting sqref="AC66">
    <cfRule type="cellIs" dxfId="614" priority="703" operator="equal">
      <formula>"확인필요"</formula>
    </cfRule>
  </conditionalFormatting>
  <conditionalFormatting sqref="AC66">
    <cfRule type="expression" dxfId="613" priority="704">
      <formula>NOT(ISERROR(SEARCH("NT",AW61)))</formula>
    </cfRule>
  </conditionalFormatting>
  <conditionalFormatting sqref="AC66">
    <cfRule type="expression" dxfId="612" priority="706">
      <formula>NOT(ISERROR(SEARCH("F",AW61)))</formula>
    </cfRule>
  </conditionalFormatting>
  <conditionalFormatting sqref="AC67">
    <cfRule type="cellIs" dxfId="611" priority="699" operator="equal">
      <formula>"확인필요"</formula>
    </cfRule>
  </conditionalFormatting>
  <conditionalFormatting sqref="AC67">
    <cfRule type="expression" dxfId="610" priority="700">
      <formula>NOT(ISERROR(SEARCH("NT",AW62)))</formula>
    </cfRule>
  </conditionalFormatting>
  <conditionalFormatting sqref="AC67">
    <cfRule type="expression" dxfId="609" priority="702">
      <formula>NOT(ISERROR(SEARCH("F",AW62)))</formula>
    </cfRule>
  </conditionalFormatting>
  <conditionalFormatting sqref="AA30 Y30 W30 U30 Q30 K30 AE30:AG30 G30 I30">
    <cfRule type="cellIs" dxfId="608" priority="687" operator="equal">
      <formula>"확인필요"</formula>
    </cfRule>
  </conditionalFormatting>
  <conditionalFormatting sqref="AP30:AQ30">
    <cfRule type="expression" dxfId="607" priority="688">
      <formula>NOT(ISERROR(SEARCH("NT",AP30)))</formula>
    </cfRule>
  </conditionalFormatting>
  <conditionalFormatting sqref="AP30:AQ30">
    <cfRule type="expression" dxfId="606" priority="690">
      <formula>NOT(ISERROR(SEARCH("F",AP30)))</formula>
    </cfRule>
  </conditionalFormatting>
  <conditionalFormatting sqref="AC30">
    <cfRule type="cellIs" dxfId="605" priority="691" operator="equal">
      <formula>"확인필요"</formula>
    </cfRule>
  </conditionalFormatting>
  <conditionalFormatting sqref="AC30">
    <cfRule type="expression" dxfId="604" priority="692">
      <formula>NOT(ISERROR(SEARCH("NT",AC30)))</formula>
    </cfRule>
  </conditionalFormatting>
  <conditionalFormatting sqref="AC30">
    <cfRule type="expression" dxfId="603" priority="694">
      <formula>NOT(ISERROR(SEARCH("F",AC30)))</formula>
    </cfRule>
  </conditionalFormatting>
  <conditionalFormatting sqref="AC30">
    <cfRule type="cellIs" dxfId="602" priority="695" operator="equal">
      <formula>"확인필요"</formula>
    </cfRule>
  </conditionalFormatting>
  <conditionalFormatting sqref="AC30">
    <cfRule type="expression" dxfId="601" priority="696">
      <formula>NOT(ISERROR(SEARCH("NT",AC30)))</formula>
    </cfRule>
  </conditionalFormatting>
  <conditionalFormatting sqref="AC30">
    <cfRule type="expression" dxfId="600" priority="698">
      <formula>NOT(ISERROR(SEARCH("F",AC30)))</formula>
    </cfRule>
  </conditionalFormatting>
  <conditionalFormatting sqref="M30">
    <cfRule type="cellIs" dxfId="599" priority="686" operator="equal">
      <formula>"확인필요"</formula>
    </cfRule>
  </conditionalFormatting>
  <conditionalFormatting sqref="M31">
    <cfRule type="cellIs" dxfId="598" priority="685" operator="equal">
      <formula>"확인필요"</formula>
    </cfRule>
  </conditionalFormatting>
  <conditionalFormatting sqref="O30">
    <cfRule type="cellIs" dxfId="597" priority="684" operator="equal">
      <formula>"확인필요"</formula>
    </cfRule>
  </conditionalFormatting>
  <conditionalFormatting sqref="O45:O46">
    <cfRule type="cellIs" dxfId="596" priority="680" operator="equal">
      <formula>"확인필요"</formula>
    </cfRule>
  </conditionalFormatting>
  <conditionalFormatting sqref="O45:O46">
    <cfRule type="expression" dxfId="595" priority="681">
      <formula>NOT(ISERROR(SEARCH("NT",AK41)))</formula>
    </cfRule>
  </conditionalFormatting>
  <conditionalFormatting sqref="O45:O46">
    <cfRule type="expression" dxfId="594" priority="683">
      <formula>NOT(ISERROR(SEARCH("F",AK41)))</formula>
    </cfRule>
  </conditionalFormatting>
  <conditionalFormatting sqref="O48">
    <cfRule type="cellIs" dxfId="593" priority="676" operator="equal">
      <formula>"확인필요"</formula>
    </cfRule>
  </conditionalFormatting>
  <conditionalFormatting sqref="O48">
    <cfRule type="expression" dxfId="592" priority="677">
      <formula>NOT(ISERROR(SEARCH("NT",AK44)))</formula>
    </cfRule>
  </conditionalFormatting>
  <conditionalFormatting sqref="O48">
    <cfRule type="expression" dxfId="591" priority="679">
      <formula>NOT(ISERROR(SEARCH("F",AK44)))</formula>
    </cfRule>
  </conditionalFormatting>
  <conditionalFormatting sqref="O49">
    <cfRule type="cellIs" dxfId="590" priority="672" operator="equal">
      <formula>"확인필요"</formula>
    </cfRule>
  </conditionalFormatting>
  <conditionalFormatting sqref="O49">
    <cfRule type="expression" dxfId="589" priority="673">
      <formula>NOT(ISERROR(SEARCH("NT",AK45)))</formula>
    </cfRule>
  </conditionalFormatting>
  <conditionalFormatting sqref="O49">
    <cfRule type="expression" dxfId="588" priority="675">
      <formula>NOT(ISERROR(SEARCH("F",AK45)))</formula>
    </cfRule>
  </conditionalFormatting>
  <conditionalFormatting sqref="Q49">
    <cfRule type="cellIs" dxfId="587" priority="668" operator="equal">
      <formula>"확인필요"</formula>
    </cfRule>
  </conditionalFormatting>
  <conditionalFormatting sqref="Q49">
    <cfRule type="expression" dxfId="586" priority="669">
      <formula>NOT(ISERROR(SEARCH("NT",AM45)))</formula>
    </cfRule>
  </conditionalFormatting>
  <conditionalFormatting sqref="Q49">
    <cfRule type="expression" dxfId="585" priority="671">
      <formula>NOT(ISERROR(SEARCH("F",AM45)))</formula>
    </cfRule>
  </conditionalFormatting>
  <conditionalFormatting sqref="U49">
    <cfRule type="cellIs" dxfId="584" priority="664" operator="equal">
      <formula>"확인필요"</formula>
    </cfRule>
  </conditionalFormatting>
  <conditionalFormatting sqref="U49">
    <cfRule type="expression" dxfId="583" priority="665">
      <formula>NOT(ISERROR(SEARCH("NT",AO45)))</formula>
    </cfRule>
  </conditionalFormatting>
  <conditionalFormatting sqref="U49">
    <cfRule type="expression" dxfId="582" priority="667">
      <formula>NOT(ISERROR(SEARCH("F",AO45)))</formula>
    </cfRule>
  </conditionalFormatting>
  <conditionalFormatting sqref="Y49">
    <cfRule type="cellIs" dxfId="581" priority="660" operator="equal">
      <formula>"확인필요"</formula>
    </cfRule>
  </conditionalFormatting>
  <conditionalFormatting sqref="Y49">
    <cfRule type="expression" dxfId="580" priority="661">
      <formula>NOT(ISERROR(SEARCH("NT",AS45)))</formula>
    </cfRule>
  </conditionalFormatting>
  <conditionalFormatting sqref="Y49">
    <cfRule type="expression" dxfId="579" priority="663">
      <formula>NOT(ISERROR(SEARCH("F",AS45)))</formula>
    </cfRule>
  </conditionalFormatting>
  <conditionalFormatting sqref="AA49">
    <cfRule type="cellIs" dxfId="578" priority="656" operator="equal">
      <formula>"확인필요"</formula>
    </cfRule>
  </conditionalFormatting>
  <conditionalFormatting sqref="AA49">
    <cfRule type="expression" dxfId="577" priority="657">
      <formula>NOT(ISERROR(SEARCH("NT",AU45)))</formula>
    </cfRule>
  </conditionalFormatting>
  <conditionalFormatting sqref="AA49">
    <cfRule type="expression" dxfId="576" priority="659">
      <formula>NOT(ISERROR(SEARCH("F",AU45)))</formula>
    </cfRule>
  </conditionalFormatting>
  <conditionalFormatting sqref="AC49">
    <cfRule type="cellIs" dxfId="575" priority="652" operator="equal">
      <formula>"확인필요"</formula>
    </cfRule>
  </conditionalFormatting>
  <conditionalFormatting sqref="AC49">
    <cfRule type="expression" dxfId="574" priority="653">
      <formula>NOT(ISERROR(SEARCH("NT",AW45)))</formula>
    </cfRule>
  </conditionalFormatting>
  <conditionalFormatting sqref="AC49">
    <cfRule type="expression" dxfId="573" priority="655">
      <formula>NOT(ISERROR(SEARCH("F",AW45)))</formula>
    </cfRule>
  </conditionalFormatting>
  <conditionalFormatting sqref="O52">
    <cfRule type="cellIs" dxfId="572" priority="648" operator="equal">
      <formula>"확인필요"</formula>
    </cfRule>
  </conditionalFormatting>
  <conditionalFormatting sqref="O52 Q52 M52 M56 O56 Q74:Q76 M74:M76 O76:O77">
    <cfRule type="expression" dxfId="571" priority="649">
      <formula>NOT(ISERROR(SEARCH("NT",AI49)))</formula>
    </cfRule>
  </conditionalFormatting>
  <conditionalFormatting sqref="O52 Q52 M52 M56 O56 Q74:Q76 M74:M76 O76:O77">
    <cfRule type="expression" dxfId="570" priority="651">
      <formula>NOT(ISERROR(SEARCH("F",AI49)))</formula>
    </cfRule>
  </conditionalFormatting>
  <conditionalFormatting sqref="O54">
    <cfRule type="cellIs" dxfId="569" priority="644" operator="equal">
      <formula>"확인필요"</formula>
    </cfRule>
  </conditionalFormatting>
  <conditionalFormatting sqref="O54">
    <cfRule type="expression" dxfId="568" priority="645">
      <formula>NOT(ISERROR(SEARCH("NT",AK50)))</formula>
    </cfRule>
  </conditionalFormatting>
  <conditionalFormatting sqref="O54">
    <cfRule type="expression" dxfId="567" priority="647">
      <formula>NOT(ISERROR(SEARCH("F",AK50)))</formula>
    </cfRule>
  </conditionalFormatting>
  <conditionalFormatting sqref="O57">
    <cfRule type="cellIs" dxfId="566" priority="643" operator="equal">
      <formula>"확인필요"</formula>
    </cfRule>
  </conditionalFormatting>
  <conditionalFormatting sqref="O58">
    <cfRule type="cellIs" dxfId="565" priority="639" operator="equal">
      <formula>"확인필요"</formula>
    </cfRule>
  </conditionalFormatting>
  <conditionalFormatting sqref="O58">
    <cfRule type="expression" dxfId="564" priority="640">
      <formula>NOT(ISERROR(SEARCH("NT",AK54)))</formula>
    </cfRule>
  </conditionalFormatting>
  <conditionalFormatting sqref="O58">
    <cfRule type="expression" dxfId="563" priority="642">
      <formula>NOT(ISERROR(SEARCH("F",AK54)))</formula>
    </cfRule>
  </conditionalFormatting>
  <conditionalFormatting sqref="O60">
    <cfRule type="cellIs" dxfId="562" priority="635" operator="equal">
      <formula>"확인필요"</formula>
    </cfRule>
  </conditionalFormatting>
  <conditionalFormatting sqref="O60">
    <cfRule type="expression" dxfId="561" priority="636">
      <formula>NOT(ISERROR(SEARCH("NT",AK56)))</formula>
    </cfRule>
  </conditionalFormatting>
  <conditionalFormatting sqref="O60">
    <cfRule type="expression" dxfId="560" priority="638">
      <formula>NOT(ISERROR(SEARCH("F",AK56)))</formula>
    </cfRule>
  </conditionalFormatting>
  <conditionalFormatting sqref="O63">
    <cfRule type="cellIs" dxfId="559" priority="631" operator="equal">
      <formula>"확인필요"</formula>
    </cfRule>
  </conditionalFormatting>
  <conditionalFormatting sqref="O63">
    <cfRule type="expression" dxfId="558" priority="632">
      <formula>NOT(ISERROR(SEARCH("NT",AK59)))</formula>
    </cfRule>
  </conditionalFormatting>
  <conditionalFormatting sqref="O63">
    <cfRule type="expression" dxfId="557" priority="634">
      <formula>NOT(ISERROR(SEARCH("F",AK59)))</formula>
    </cfRule>
  </conditionalFormatting>
  <conditionalFormatting sqref="O65">
    <cfRule type="cellIs" dxfId="556" priority="627" operator="equal">
      <formula>"확인필요"</formula>
    </cfRule>
  </conditionalFormatting>
  <conditionalFormatting sqref="O65">
    <cfRule type="expression" dxfId="555" priority="628">
      <formula>NOT(ISERROR(SEARCH("NT",AK60)))</formula>
    </cfRule>
  </conditionalFormatting>
  <conditionalFormatting sqref="O65">
    <cfRule type="expression" dxfId="554" priority="630">
      <formula>NOT(ISERROR(SEARCH("F",AK60)))</formula>
    </cfRule>
  </conditionalFormatting>
  <conditionalFormatting sqref="O66">
    <cfRule type="cellIs" dxfId="553" priority="623" operator="equal">
      <formula>"확인필요"</formula>
    </cfRule>
  </conditionalFormatting>
  <conditionalFormatting sqref="O66">
    <cfRule type="expression" dxfId="552" priority="624">
      <formula>NOT(ISERROR(SEARCH("NT",AK61)))</formula>
    </cfRule>
  </conditionalFormatting>
  <conditionalFormatting sqref="O66">
    <cfRule type="expression" dxfId="551" priority="626">
      <formula>NOT(ISERROR(SEARCH("F",AK61)))</formula>
    </cfRule>
  </conditionalFormatting>
  <conditionalFormatting sqref="O70">
    <cfRule type="cellIs" dxfId="550" priority="619" operator="equal">
      <formula>"확인필요"</formula>
    </cfRule>
  </conditionalFormatting>
  <conditionalFormatting sqref="O70">
    <cfRule type="expression" dxfId="549" priority="620">
      <formula>NOT(ISERROR(SEARCH("NT",AK66)))</formula>
    </cfRule>
  </conditionalFormatting>
  <conditionalFormatting sqref="O70">
    <cfRule type="expression" dxfId="548" priority="622">
      <formula>NOT(ISERROR(SEARCH("F",AK66)))</formula>
    </cfRule>
  </conditionalFormatting>
  <conditionalFormatting sqref="O72">
    <cfRule type="cellIs" dxfId="547" priority="615" operator="equal">
      <formula>"확인필요"</formula>
    </cfRule>
  </conditionalFormatting>
  <conditionalFormatting sqref="O72">
    <cfRule type="expression" dxfId="546" priority="616">
      <formula>NOT(ISERROR(SEARCH("NT",AK68)))</formula>
    </cfRule>
  </conditionalFormatting>
  <conditionalFormatting sqref="O72">
    <cfRule type="expression" dxfId="545" priority="618">
      <formula>NOT(ISERROR(SEARCH("F",AK68)))</formula>
    </cfRule>
  </conditionalFormatting>
  <conditionalFormatting sqref="O74">
    <cfRule type="cellIs" dxfId="544" priority="611" operator="equal">
      <formula>"확인필요"</formula>
    </cfRule>
  </conditionalFormatting>
  <conditionalFormatting sqref="O74">
    <cfRule type="expression" dxfId="543" priority="612">
      <formula>NOT(ISERROR(SEARCH("NT",AK71)))</formula>
    </cfRule>
  </conditionalFormatting>
  <conditionalFormatting sqref="O74">
    <cfRule type="expression" dxfId="542" priority="614">
      <formula>NOT(ISERROR(SEARCH("F",AK71)))</formula>
    </cfRule>
  </conditionalFormatting>
  <conditionalFormatting sqref="O75">
    <cfRule type="cellIs" dxfId="541" priority="607" operator="equal">
      <formula>"확인필요"</formula>
    </cfRule>
  </conditionalFormatting>
  <conditionalFormatting sqref="O75">
    <cfRule type="expression" dxfId="540" priority="608">
      <formula>NOT(ISERROR(SEARCH("NT",AK72)))</formula>
    </cfRule>
  </conditionalFormatting>
  <conditionalFormatting sqref="O75">
    <cfRule type="expression" dxfId="539" priority="610">
      <formula>NOT(ISERROR(SEARCH("F",AK72)))</formula>
    </cfRule>
  </conditionalFormatting>
  <conditionalFormatting sqref="O92">
    <cfRule type="cellIs" dxfId="538" priority="603" operator="equal">
      <formula>"확인필요"</formula>
    </cfRule>
  </conditionalFormatting>
  <conditionalFormatting sqref="O92">
    <cfRule type="expression" dxfId="537" priority="604">
      <formula>NOT(ISERROR(SEARCH("NT",AK88)))</formula>
    </cfRule>
  </conditionalFormatting>
  <conditionalFormatting sqref="O92">
    <cfRule type="expression" dxfId="536" priority="606">
      <formula>NOT(ISERROR(SEARCH("F",AK88)))</formula>
    </cfRule>
  </conditionalFormatting>
  <conditionalFormatting sqref="O93">
    <cfRule type="cellIs" dxfId="535" priority="599" operator="equal">
      <formula>"확인필요"</formula>
    </cfRule>
  </conditionalFormatting>
  <conditionalFormatting sqref="O93">
    <cfRule type="expression" dxfId="534" priority="600">
      <formula>NOT(ISERROR(SEARCH("NT",AK89)))</formula>
    </cfRule>
  </conditionalFormatting>
  <conditionalFormatting sqref="O93">
    <cfRule type="expression" dxfId="533" priority="602">
      <formula>NOT(ISERROR(SEARCH("F",AK89)))</formula>
    </cfRule>
  </conditionalFormatting>
  <conditionalFormatting sqref="O94">
    <cfRule type="cellIs" dxfId="532" priority="595" operator="equal">
      <formula>"확인필요"</formula>
    </cfRule>
  </conditionalFormatting>
  <conditionalFormatting sqref="O94">
    <cfRule type="expression" dxfId="531" priority="596">
      <formula>NOT(ISERROR(SEARCH("NT",AK90)))</formula>
    </cfRule>
  </conditionalFormatting>
  <conditionalFormatting sqref="O94">
    <cfRule type="expression" dxfId="530" priority="598">
      <formula>NOT(ISERROR(SEARCH("F",AK90)))</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9" priority="589">
      <formula>NOT(ISERROR(SEARCH("NT",AE15)))</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8" priority="591">
      <formula>NOT(ISERROR(SEARCH("F",AE15)))</formula>
    </cfRule>
  </conditionalFormatting>
  <conditionalFormatting sqref="G16:G17 I16:I17 K16:K17">
    <cfRule type="expression" dxfId="527" priority="586">
      <formula>NOT(ISERROR(SEARCH("NT",AE13)))</formula>
    </cfRule>
  </conditionalFormatting>
  <conditionalFormatting sqref="G16:G17 I16:I17 K16:K17">
    <cfRule type="expression" dxfId="526" priority="588">
      <formula>NOT(ISERROR(SEARCH("F",AE13)))</formula>
    </cfRule>
  </conditionalFormatting>
  <conditionalFormatting sqref="AE20:AG20">
    <cfRule type="cellIs" dxfId="525" priority="579" operator="equal">
      <formula>"확인필요"</formula>
    </cfRule>
  </conditionalFormatting>
  <conditionalFormatting sqref="AE20:AG20">
    <cfRule type="expression" dxfId="524" priority="580">
      <formula>NOT(ISERROR(SEARCH("NT",AY16)))</formula>
    </cfRule>
  </conditionalFormatting>
  <conditionalFormatting sqref="AE20:AG20">
    <cfRule type="expression" dxfId="523" priority="582">
      <formula>NOT(ISERROR(SEARCH("F",AY16)))</formula>
    </cfRule>
  </conditionalFormatting>
  <conditionalFormatting sqref="AP20:AQ20">
    <cfRule type="expression" dxfId="522" priority="583">
      <formula>NOT(ISERROR(SEARCH("NT",AP20)))</formula>
    </cfRule>
  </conditionalFormatting>
  <conditionalFormatting sqref="AP20:AQ20">
    <cfRule type="expression" dxfId="521" priority="585">
      <formula>NOT(ISERROR(SEARCH("F",AP20)))</formula>
    </cfRule>
  </conditionalFormatting>
  <conditionalFormatting sqref="AE30:AG32 U30:U32 W30:W32 Y30:Y32 AA30:AA32 S30:S32">
    <cfRule type="expression" dxfId="520" priority="1616">
      <formula>NOT(ISERROR(SEARCH("NT",AM22)))</formula>
    </cfRule>
  </conditionalFormatting>
  <conditionalFormatting sqref="AE30:AG32 U30:U32 W30:W32 Y30:Y32 AA30:AA32 S30:S32">
    <cfRule type="expression" dxfId="519" priority="1618">
      <formula>NOT(ISERROR(SEARCH("F",AM22)))</formula>
    </cfRule>
  </conditionalFormatting>
  <conditionalFormatting sqref="M30 O31:O32 M32 Q30:Q32">
    <cfRule type="expression" dxfId="518" priority="1619">
      <formula>NOT(ISERROR(SEARCH("NT",AI22)))</formula>
    </cfRule>
  </conditionalFormatting>
  <conditionalFormatting sqref="M30 O31:O32 M32 Q30:Q32">
    <cfRule type="expression" dxfId="517" priority="1621">
      <formula>NOT(ISERROR(SEARCH("F",AI22)))</formula>
    </cfRule>
  </conditionalFormatting>
  <conditionalFormatting sqref="AE21:AG21">
    <cfRule type="cellIs" dxfId="516" priority="572" operator="equal">
      <formula>"확인필요"</formula>
    </cfRule>
  </conditionalFormatting>
  <conditionalFormatting sqref="AE21:AG21">
    <cfRule type="expression" dxfId="515" priority="573">
      <formula>NOT(ISERROR(SEARCH("NT",AY17)))</formula>
    </cfRule>
  </conditionalFormatting>
  <conditionalFormatting sqref="AE21:AG21">
    <cfRule type="expression" dxfId="514" priority="575">
      <formula>NOT(ISERROR(SEARCH("F",AY17)))</formula>
    </cfRule>
  </conditionalFormatting>
  <conditionalFormatting sqref="AP21:AQ21">
    <cfRule type="expression" dxfId="513" priority="576">
      <formula>NOT(ISERROR(SEARCH("NT",AP21)))</formula>
    </cfRule>
  </conditionalFormatting>
  <conditionalFormatting sqref="AP21:AQ21">
    <cfRule type="expression" dxfId="512" priority="578">
      <formula>NOT(ISERROR(SEARCH("F",AP21)))</formula>
    </cfRule>
  </conditionalFormatting>
  <conditionalFormatting sqref="S84:S85">
    <cfRule type="cellIs" dxfId="511" priority="541" operator="equal">
      <formula>"확인필요"</formula>
    </cfRule>
  </conditionalFormatting>
  <conditionalFormatting sqref="S59">
    <cfRule type="cellIs" dxfId="510" priority="537" operator="equal">
      <formula>"확인필요"</formula>
    </cfRule>
  </conditionalFormatting>
  <conditionalFormatting sqref="S46">
    <cfRule type="cellIs" dxfId="509" priority="533" operator="equal">
      <formula>"확인필요"</formula>
    </cfRule>
  </conditionalFormatting>
  <conditionalFormatting sqref="S33">
    <cfRule type="cellIs" dxfId="508" priority="529" operator="equal">
      <formula>"확인필요"</formula>
    </cfRule>
  </conditionalFormatting>
  <conditionalFormatting sqref="U21">
    <cfRule type="cellIs" dxfId="507" priority="568" operator="equal">
      <formula>"확인필요"</formula>
    </cfRule>
  </conditionalFormatting>
  <conditionalFormatting sqref="U21">
    <cfRule type="expression" dxfId="506" priority="569">
      <formula>NOT(ISERROR(SEARCH("NT",AO17)))</formula>
    </cfRule>
  </conditionalFormatting>
  <conditionalFormatting sqref="U21">
    <cfRule type="expression" dxfId="505" priority="571">
      <formula>NOT(ISERROR(SEARCH("F",AO17)))</formula>
    </cfRule>
  </conditionalFormatting>
  <conditionalFormatting sqref="G30:G32 M31 Q31 I30:I32 K30:K32">
    <cfRule type="expression" dxfId="504" priority="1622">
      <formula>NOT(ISERROR(SEARCH("NT",AE22)))</formula>
    </cfRule>
  </conditionalFormatting>
  <conditionalFormatting sqref="G30:G32 M31 Q31 I30:I32 K30:K32">
    <cfRule type="expression" dxfId="503" priority="1624">
      <formula>NOT(ISERROR(SEARCH("F",AE22)))</formula>
    </cfRule>
  </conditionalFormatting>
  <conditionalFormatting sqref="S19 S37 S43:S44 S60:S61 S72:S75 S77 S81:S82 S92 S94:S95 S97:S98 S35 S47 S88 S31:S32">
    <cfRule type="cellIs" dxfId="502" priority="393" operator="equal">
      <formula>"확인필요"</formula>
    </cfRule>
  </conditionalFormatting>
  <conditionalFormatting sqref="S19 S37 S72:S73 S92 S94:S95 S97:S98 S35 S47 S61">
    <cfRule type="expression" dxfId="501" priority="394">
      <formula>NOT(ISERROR(SEARCH("NT",AM15)))</formula>
    </cfRule>
  </conditionalFormatting>
  <conditionalFormatting sqref="S19 S37 S72:S73 S92 S94:S95 S97:S98 S35 S47 S61">
    <cfRule type="expression" dxfId="500" priority="396">
      <formula>NOT(ISERROR(SEARCH("F",AM15)))</formula>
    </cfRule>
  </conditionalFormatting>
  <conditionalFormatting sqref="S71 S83 S54 S91 S80">
    <cfRule type="cellIs" dxfId="499" priority="397" operator="equal">
      <formula>"확인필요"</formula>
    </cfRule>
  </conditionalFormatting>
  <conditionalFormatting sqref="S71 S83 S54 S91 S80">
    <cfRule type="expression" dxfId="498" priority="398">
      <formula>NOT(ISERROR(SEARCH("NT",S54)))</formula>
    </cfRule>
  </conditionalFormatting>
  <conditionalFormatting sqref="S71 S83 S54 S91 S80">
    <cfRule type="expression" dxfId="497" priority="400">
      <formula>NOT(ISERROR(SEARCH("F",S54)))</formula>
    </cfRule>
  </conditionalFormatting>
  <conditionalFormatting sqref="S11">
    <cfRule type="cellIs" dxfId="496" priority="401" operator="equal">
      <formula>"확인필요"</formula>
    </cfRule>
  </conditionalFormatting>
  <conditionalFormatting sqref="S11">
    <cfRule type="expression" dxfId="495" priority="402">
      <formula>NOT(ISERROR(SEARCH("NT",S11)))</formula>
    </cfRule>
  </conditionalFormatting>
  <conditionalFormatting sqref="S11">
    <cfRule type="expression" dxfId="494" priority="404">
      <formula>NOT(ISERROR(SEARCH("F",S11)))</formula>
    </cfRule>
  </conditionalFormatting>
  <conditionalFormatting sqref="S12">
    <cfRule type="cellIs" dxfId="493" priority="405" operator="equal">
      <formula>"확인필요"</formula>
    </cfRule>
  </conditionalFormatting>
  <conditionalFormatting sqref="S12">
    <cfRule type="expression" dxfId="492" priority="406">
      <formula>NOT(ISERROR(SEARCH("NT",S12)))</formula>
    </cfRule>
  </conditionalFormatting>
  <conditionalFormatting sqref="S12">
    <cfRule type="expression" dxfId="491" priority="408">
      <formula>NOT(ISERROR(SEARCH("F",S12)))</formula>
    </cfRule>
  </conditionalFormatting>
  <conditionalFormatting sqref="S57">
    <cfRule type="cellIs" dxfId="490" priority="409" operator="equal">
      <formula>"확인필요"</formula>
    </cfRule>
  </conditionalFormatting>
  <conditionalFormatting sqref="S57">
    <cfRule type="expression" dxfId="489" priority="410">
      <formula>NOT(ISERROR(SEARCH("NT",S57)))</formula>
    </cfRule>
  </conditionalFormatting>
  <conditionalFormatting sqref="S57">
    <cfRule type="expression" dxfId="488" priority="412">
      <formula>NOT(ISERROR(SEARCH("F",S57)))</formula>
    </cfRule>
  </conditionalFormatting>
  <conditionalFormatting sqref="S55:S56">
    <cfRule type="cellIs" dxfId="487" priority="413" operator="equal">
      <formula>"확인필요"</formula>
    </cfRule>
  </conditionalFormatting>
  <conditionalFormatting sqref="S55:S56">
    <cfRule type="expression" dxfId="486" priority="414">
      <formula>NOT(ISERROR(SEARCH("NT",S55)))</formula>
    </cfRule>
  </conditionalFormatting>
  <conditionalFormatting sqref="S55:S56">
    <cfRule type="expression" dxfId="485" priority="416">
      <formula>NOT(ISERROR(SEARCH("F",S55)))</formula>
    </cfRule>
  </conditionalFormatting>
  <conditionalFormatting sqref="S18">
    <cfRule type="cellIs" dxfId="484" priority="417" operator="equal">
      <formula>"확인필요"</formula>
    </cfRule>
  </conditionalFormatting>
  <conditionalFormatting sqref="S18">
    <cfRule type="expression" dxfId="483" priority="418">
      <formula>NOT(ISERROR(SEARCH("NT",S18)))</formula>
    </cfRule>
  </conditionalFormatting>
  <conditionalFormatting sqref="S18">
    <cfRule type="expression" dxfId="482" priority="420">
      <formula>NOT(ISERROR(SEARCH("F",S18)))</formula>
    </cfRule>
  </conditionalFormatting>
  <conditionalFormatting sqref="S45">
    <cfRule type="cellIs" dxfId="481" priority="421" operator="equal">
      <formula>"확인필요"</formula>
    </cfRule>
  </conditionalFormatting>
  <conditionalFormatting sqref="S45">
    <cfRule type="expression" dxfId="480" priority="422">
      <formula>NOT(ISERROR(SEARCH("NT",S45)))</formula>
    </cfRule>
  </conditionalFormatting>
  <conditionalFormatting sqref="S45">
    <cfRule type="expression" dxfId="479" priority="424">
      <formula>NOT(ISERROR(SEARCH("F",S45)))</formula>
    </cfRule>
  </conditionalFormatting>
  <conditionalFormatting sqref="S42">
    <cfRule type="cellIs" dxfId="478" priority="425" operator="equal">
      <formula>"확인필요"</formula>
    </cfRule>
  </conditionalFormatting>
  <conditionalFormatting sqref="S42">
    <cfRule type="expression" dxfId="477" priority="426">
      <formula>NOT(ISERROR(SEARCH("NT",S42)))</formula>
    </cfRule>
  </conditionalFormatting>
  <conditionalFormatting sqref="S42">
    <cfRule type="expression" dxfId="476" priority="428">
      <formula>NOT(ISERROR(SEARCH("F",S42)))</formula>
    </cfRule>
  </conditionalFormatting>
  <conditionalFormatting sqref="S70">
    <cfRule type="cellIs" dxfId="475" priority="429" operator="equal">
      <formula>"확인필요"</formula>
    </cfRule>
  </conditionalFormatting>
  <conditionalFormatting sqref="S70">
    <cfRule type="expression" dxfId="474" priority="430">
      <formula>NOT(ISERROR(SEARCH("NT",S70)))</formula>
    </cfRule>
  </conditionalFormatting>
  <conditionalFormatting sqref="S70">
    <cfRule type="expression" dxfId="473" priority="432">
      <formula>NOT(ISERROR(SEARCH("F",S70)))</formula>
    </cfRule>
  </conditionalFormatting>
  <conditionalFormatting sqref="S86">
    <cfRule type="cellIs" dxfId="472" priority="433" operator="equal">
      <formula>"확인필요"</formula>
    </cfRule>
  </conditionalFormatting>
  <conditionalFormatting sqref="S86">
    <cfRule type="expression" dxfId="471" priority="434">
      <formula>NOT(ISERROR(SEARCH("NT",S86)))</formula>
    </cfRule>
  </conditionalFormatting>
  <conditionalFormatting sqref="S86">
    <cfRule type="expression" dxfId="470" priority="436">
      <formula>NOT(ISERROR(SEARCH("F",S86)))</formula>
    </cfRule>
  </conditionalFormatting>
  <conditionalFormatting sqref="S67">
    <cfRule type="cellIs" dxfId="469" priority="437" operator="equal">
      <formula>"확인필요"</formula>
    </cfRule>
  </conditionalFormatting>
  <conditionalFormatting sqref="S67">
    <cfRule type="expression" dxfId="468" priority="438">
      <formula>NOT(ISERROR(SEARCH("NT",S67)))</formula>
    </cfRule>
  </conditionalFormatting>
  <conditionalFormatting sqref="S67">
    <cfRule type="expression" dxfId="467" priority="440">
      <formula>NOT(ISERROR(SEARCH("F",S67)))</formula>
    </cfRule>
  </conditionalFormatting>
  <conditionalFormatting sqref="S65">
    <cfRule type="cellIs" dxfId="466" priority="441" operator="equal">
      <formula>"확인필요"</formula>
    </cfRule>
  </conditionalFormatting>
  <conditionalFormatting sqref="S65">
    <cfRule type="expression" dxfId="465" priority="442">
      <formula>NOT(ISERROR(SEARCH("NT",S65)))</formula>
    </cfRule>
  </conditionalFormatting>
  <conditionalFormatting sqref="S65">
    <cfRule type="expression" dxfId="464" priority="444">
      <formula>NOT(ISERROR(SEARCH("F",S65)))</formula>
    </cfRule>
  </conditionalFormatting>
  <conditionalFormatting sqref="S68">
    <cfRule type="cellIs" dxfId="463" priority="445" operator="equal">
      <formula>"확인필요"</formula>
    </cfRule>
  </conditionalFormatting>
  <conditionalFormatting sqref="S68">
    <cfRule type="expression" dxfId="462" priority="446">
      <formula>NOT(ISERROR(SEARCH("NT",S68)))</formula>
    </cfRule>
  </conditionalFormatting>
  <conditionalFormatting sqref="S68">
    <cfRule type="expression" dxfId="461" priority="448">
      <formula>NOT(ISERROR(SEARCH("F",S68)))</formula>
    </cfRule>
  </conditionalFormatting>
  <conditionalFormatting sqref="S58">
    <cfRule type="cellIs" dxfId="460" priority="449" operator="equal">
      <formula>"확인필요"</formula>
    </cfRule>
  </conditionalFormatting>
  <conditionalFormatting sqref="S58">
    <cfRule type="expression" dxfId="459" priority="450">
      <formula>NOT(ISERROR(SEARCH("NT",S58)))</formula>
    </cfRule>
  </conditionalFormatting>
  <conditionalFormatting sqref="S58">
    <cfRule type="expression" dxfId="458" priority="452">
      <formula>NOT(ISERROR(SEARCH("F",S58)))</formula>
    </cfRule>
  </conditionalFormatting>
  <conditionalFormatting sqref="S51">
    <cfRule type="cellIs" dxfId="457" priority="453" operator="equal">
      <formula>"확인필요"</formula>
    </cfRule>
  </conditionalFormatting>
  <conditionalFormatting sqref="S51">
    <cfRule type="expression" dxfId="456" priority="454">
      <formula>NOT(ISERROR(SEARCH("NT",S51)))</formula>
    </cfRule>
  </conditionalFormatting>
  <conditionalFormatting sqref="S51">
    <cfRule type="expression" dxfId="455" priority="456">
      <formula>NOT(ISERROR(SEARCH("F",S51)))</formula>
    </cfRule>
  </conditionalFormatting>
  <conditionalFormatting sqref="S76">
    <cfRule type="cellIs" dxfId="454" priority="457" operator="equal">
      <formula>"확인필요"</formula>
    </cfRule>
  </conditionalFormatting>
  <conditionalFormatting sqref="S76">
    <cfRule type="expression" dxfId="453" priority="458">
      <formula>NOT(ISERROR(SEARCH("NT",S76)))</formula>
    </cfRule>
  </conditionalFormatting>
  <conditionalFormatting sqref="S76">
    <cfRule type="expression" dxfId="452" priority="460">
      <formula>NOT(ISERROR(SEARCH("F",S76)))</formula>
    </cfRule>
  </conditionalFormatting>
  <conditionalFormatting sqref="S62">
    <cfRule type="cellIs" dxfId="451" priority="461" operator="equal">
      <formula>"확인필요"</formula>
    </cfRule>
  </conditionalFormatting>
  <conditionalFormatting sqref="S62">
    <cfRule type="expression" dxfId="450" priority="462">
      <formula>NOT(ISERROR(SEARCH("NT",S62)))</formula>
    </cfRule>
  </conditionalFormatting>
  <conditionalFormatting sqref="S62">
    <cfRule type="expression" dxfId="449" priority="464">
      <formula>NOT(ISERROR(SEARCH("F",S62)))</formula>
    </cfRule>
  </conditionalFormatting>
  <conditionalFormatting sqref="S69">
    <cfRule type="cellIs" dxfId="448" priority="465" operator="equal">
      <formula>"확인필요"</formula>
    </cfRule>
  </conditionalFormatting>
  <conditionalFormatting sqref="S69">
    <cfRule type="expression" dxfId="447" priority="466">
      <formula>NOT(ISERROR(SEARCH("NT",S69)))</formula>
    </cfRule>
  </conditionalFormatting>
  <conditionalFormatting sqref="S69">
    <cfRule type="expression" dxfId="446" priority="468">
      <formula>NOT(ISERROR(SEARCH("F",S69)))</formula>
    </cfRule>
  </conditionalFormatting>
  <conditionalFormatting sqref="S16">
    <cfRule type="cellIs" dxfId="445" priority="469" operator="equal">
      <formula>"확인필요"</formula>
    </cfRule>
  </conditionalFormatting>
  <conditionalFormatting sqref="S16">
    <cfRule type="expression" dxfId="444" priority="470">
      <formula>NOT(ISERROR(SEARCH("NT",S16)))</formula>
    </cfRule>
  </conditionalFormatting>
  <conditionalFormatting sqref="S16">
    <cfRule type="expression" dxfId="443" priority="472">
      <formula>NOT(ISERROR(SEARCH("F",S16)))</formula>
    </cfRule>
  </conditionalFormatting>
  <conditionalFormatting sqref="S17">
    <cfRule type="cellIs" dxfId="442" priority="473" operator="equal">
      <formula>"확인필요"</formula>
    </cfRule>
  </conditionalFormatting>
  <conditionalFormatting sqref="S17">
    <cfRule type="expression" dxfId="441" priority="474">
      <formula>NOT(ISERROR(SEARCH("NT",S17)))</formula>
    </cfRule>
  </conditionalFormatting>
  <conditionalFormatting sqref="S17">
    <cfRule type="expression" dxfId="440" priority="476">
      <formula>NOT(ISERROR(SEARCH("F",S17)))</formula>
    </cfRule>
  </conditionalFormatting>
  <conditionalFormatting sqref="S93">
    <cfRule type="cellIs" dxfId="439" priority="477" operator="equal">
      <formula>"확인필요"</formula>
    </cfRule>
  </conditionalFormatting>
  <conditionalFormatting sqref="S93">
    <cfRule type="expression" dxfId="438" priority="478">
      <formula>NOT(ISERROR(SEARCH("NT",S93)))</formula>
    </cfRule>
  </conditionalFormatting>
  <conditionalFormatting sqref="S93">
    <cfRule type="expression" dxfId="437" priority="480">
      <formula>NOT(ISERROR(SEARCH("F",S93)))</formula>
    </cfRule>
  </conditionalFormatting>
  <conditionalFormatting sqref="S63">
    <cfRule type="cellIs" dxfId="436" priority="481" operator="equal">
      <formula>"확인필요"</formula>
    </cfRule>
  </conditionalFormatting>
  <conditionalFormatting sqref="S63">
    <cfRule type="expression" dxfId="435" priority="482">
      <formula>NOT(ISERROR(SEARCH("NT",S63)))</formula>
    </cfRule>
  </conditionalFormatting>
  <conditionalFormatting sqref="S63">
    <cfRule type="expression" dxfId="434" priority="484">
      <formula>NOT(ISERROR(SEARCH("F",S63)))</formula>
    </cfRule>
  </conditionalFormatting>
  <conditionalFormatting sqref="S96">
    <cfRule type="cellIs" dxfId="433" priority="485" operator="equal">
      <formula>"확인필요"</formula>
    </cfRule>
  </conditionalFormatting>
  <conditionalFormatting sqref="S96">
    <cfRule type="expression" dxfId="432" priority="486">
      <formula>NOT(ISERROR(SEARCH("NT",S96)))</formula>
    </cfRule>
  </conditionalFormatting>
  <conditionalFormatting sqref="S96">
    <cfRule type="expression" dxfId="431" priority="488">
      <formula>NOT(ISERROR(SEARCH("F",S96)))</formula>
    </cfRule>
  </conditionalFormatting>
  <conditionalFormatting sqref="S50">
    <cfRule type="cellIs" dxfId="430" priority="489" operator="equal">
      <formula>"확인필요"</formula>
    </cfRule>
  </conditionalFormatting>
  <conditionalFormatting sqref="S50">
    <cfRule type="expression" dxfId="429" priority="490">
      <formula>NOT(ISERROR(SEARCH("NT",S50)))</formula>
    </cfRule>
  </conditionalFormatting>
  <conditionalFormatting sqref="S50">
    <cfRule type="expression" dxfId="428" priority="492">
      <formula>NOT(ISERROR(SEARCH("F",S50)))</formula>
    </cfRule>
  </conditionalFormatting>
  <conditionalFormatting sqref="S66">
    <cfRule type="cellIs" dxfId="427" priority="493" operator="equal">
      <formula>"확인필요"</formula>
    </cfRule>
  </conditionalFormatting>
  <conditionalFormatting sqref="S66">
    <cfRule type="expression" dxfId="426" priority="494">
      <formula>NOT(ISERROR(SEARCH("NT",S66)))</formula>
    </cfRule>
  </conditionalFormatting>
  <conditionalFormatting sqref="S66">
    <cfRule type="expression" dxfId="425" priority="496">
      <formula>NOT(ISERROR(SEARCH("F",S66)))</formula>
    </cfRule>
  </conditionalFormatting>
  <conditionalFormatting sqref="S41">
    <cfRule type="cellIs" dxfId="424" priority="497" operator="equal">
      <formula>"확인필요"</formula>
    </cfRule>
  </conditionalFormatting>
  <conditionalFormatting sqref="S41">
    <cfRule type="expression" dxfId="423" priority="498">
      <formula>NOT(ISERROR(SEARCH("NT",S41)))</formula>
    </cfRule>
  </conditionalFormatting>
  <conditionalFormatting sqref="S41">
    <cfRule type="expression" dxfId="422" priority="500">
      <formula>NOT(ISERROR(SEARCH("F",S41)))</formula>
    </cfRule>
  </conditionalFormatting>
  <conditionalFormatting sqref="S48">
    <cfRule type="cellIs" dxfId="421" priority="501" operator="equal">
      <formula>"확인필요"</formula>
    </cfRule>
  </conditionalFormatting>
  <conditionalFormatting sqref="S48">
    <cfRule type="expression" dxfId="420" priority="502">
      <formula>NOT(ISERROR(SEARCH("NT",S48)))</formula>
    </cfRule>
  </conditionalFormatting>
  <conditionalFormatting sqref="S48">
    <cfRule type="expression" dxfId="419" priority="504">
      <formula>NOT(ISERROR(SEARCH("F",S48)))</formula>
    </cfRule>
  </conditionalFormatting>
  <conditionalFormatting sqref="S13">
    <cfRule type="cellIs" dxfId="418" priority="505" operator="equal">
      <formula>"확인필요"</formula>
    </cfRule>
  </conditionalFormatting>
  <conditionalFormatting sqref="S13">
    <cfRule type="expression" dxfId="417" priority="506">
      <formula>NOT(ISERROR(SEARCH("NT",S13)))</formula>
    </cfRule>
  </conditionalFormatting>
  <conditionalFormatting sqref="S13">
    <cfRule type="expression" dxfId="416" priority="508">
      <formula>NOT(ISERROR(SEARCH("F",S13)))</formula>
    </cfRule>
  </conditionalFormatting>
  <conditionalFormatting sqref="S14">
    <cfRule type="cellIs" dxfId="415" priority="509" operator="equal">
      <formula>"확인필요"</formula>
    </cfRule>
  </conditionalFormatting>
  <conditionalFormatting sqref="S14">
    <cfRule type="expression" dxfId="414" priority="510">
      <formula>NOT(ISERROR(SEARCH("NT",S14)))</formula>
    </cfRule>
  </conditionalFormatting>
  <conditionalFormatting sqref="S14">
    <cfRule type="expression" dxfId="413" priority="512">
      <formula>NOT(ISERROR(SEARCH("F",S14)))</formula>
    </cfRule>
  </conditionalFormatting>
  <conditionalFormatting sqref="S15">
    <cfRule type="cellIs" dxfId="412" priority="513" operator="equal">
      <formula>"확인필요"</formula>
    </cfRule>
  </conditionalFormatting>
  <conditionalFormatting sqref="S15">
    <cfRule type="expression" dxfId="411" priority="514">
      <formula>NOT(ISERROR(SEARCH("NT",S15)))</formula>
    </cfRule>
  </conditionalFormatting>
  <conditionalFormatting sqref="S15">
    <cfRule type="expression" dxfId="410" priority="516">
      <formula>NOT(ISERROR(SEARCH("F",S15)))</formula>
    </cfRule>
  </conditionalFormatting>
  <conditionalFormatting sqref="S25">
    <cfRule type="cellIs" dxfId="409" priority="517" operator="equal">
      <formula>"확인필요"</formula>
    </cfRule>
  </conditionalFormatting>
  <conditionalFormatting sqref="S25">
    <cfRule type="expression" dxfId="408" priority="518">
      <formula>NOT(ISERROR(SEARCH("NT",S25)))</formula>
    </cfRule>
  </conditionalFormatting>
  <conditionalFormatting sqref="S25">
    <cfRule type="expression" dxfId="407" priority="520">
      <formula>NOT(ISERROR(SEARCH("F",S25)))</formula>
    </cfRule>
  </conditionalFormatting>
  <conditionalFormatting sqref="S34">
    <cfRule type="cellIs" dxfId="406" priority="521" operator="equal">
      <formula>"확인필요"</formula>
    </cfRule>
  </conditionalFormatting>
  <conditionalFormatting sqref="S34">
    <cfRule type="expression" dxfId="405" priority="522">
      <formula>NOT(ISERROR(SEARCH("NT",S34)))</formula>
    </cfRule>
  </conditionalFormatting>
  <conditionalFormatting sqref="S34">
    <cfRule type="expression" dxfId="404" priority="524">
      <formula>NOT(ISERROR(SEARCH("F",S34)))</formula>
    </cfRule>
  </conditionalFormatting>
  <conditionalFormatting sqref="S36">
    <cfRule type="cellIs" dxfId="403" priority="525" operator="equal">
      <formula>"확인필요"</formula>
    </cfRule>
  </conditionalFormatting>
  <conditionalFormatting sqref="S36">
    <cfRule type="expression" dxfId="402" priority="526">
      <formula>NOT(ISERROR(SEARCH("NT",S36)))</formula>
    </cfRule>
  </conditionalFormatting>
  <conditionalFormatting sqref="S36">
    <cfRule type="expression" dxfId="401" priority="528">
      <formula>NOT(ISERROR(SEARCH("F",S36)))</formula>
    </cfRule>
  </conditionalFormatting>
  <conditionalFormatting sqref="S33">
    <cfRule type="expression" dxfId="400" priority="530">
      <formula>NOT(ISERROR(SEARCH("NT",S33)))</formula>
    </cfRule>
  </conditionalFormatting>
  <conditionalFormatting sqref="S33">
    <cfRule type="expression" dxfId="399" priority="532">
      <formula>NOT(ISERROR(SEARCH("F",S33)))</formula>
    </cfRule>
  </conditionalFormatting>
  <conditionalFormatting sqref="S46">
    <cfRule type="expression" dxfId="398" priority="534">
      <formula>NOT(ISERROR(SEARCH("NT",S46)))</formula>
    </cfRule>
  </conditionalFormatting>
  <conditionalFormatting sqref="S46">
    <cfRule type="expression" dxfId="397" priority="536">
      <formula>NOT(ISERROR(SEARCH("F",S46)))</formula>
    </cfRule>
  </conditionalFormatting>
  <conditionalFormatting sqref="S59">
    <cfRule type="expression" dxfId="396" priority="538">
      <formula>NOT(ISERROR(SEARCH("NT",S59)))</formula>
    </cfRule>
  </conditionalFormatting>
  <conditionalFormatting sqref="S59">
    <cfRule type="expression" dxfId="395" priority="540">
      <formula>NOT(ISERROR(SEARCH("F",S59)))</formula>
    </cfRule>
  </conditionalFormatting>
  <conditionalFormatting sqref="S84:S85">
    <cfRule type="expression" dxfId="394" priority="542">
      <formula>NOT(ISERROR(SEARCH("NT",S84)))</formula>
    </cfRule>
  </conditionalFormatting>
  <conditionalFormatting sqref="S84:S85">
    <cfRule type="expression" dxfId="393" priority="544">
      <formula>NOT(ISERROR(SEARCH("F",S84)))</formula>
    </cfRule>
  </conditionalFormatting>
  <conditionalFormatting sqref="S79">
    <cfRule type="cellIs" dxfId="392" priority="545" operator="equal">
      <formula>"확인필요"</formula>
    </cfRule>
  </conditionalFormatting>
  <conditionalFormatting sqref="S79">
    <cfRule type="expression" dxfId="391" priority="546">
      <formula>NOT(ISERROR(SEARCH("NT",S79)))</formula>
    </cfRule>
  </conditionalFormatting>
  <conditionalFormatting sqref="S79">
    <cfRule type="expression" dxfId="390" priority="548">
      <formula>NOT(ISERROR(SEARCH("F",S79)))</formula>
    </cfRule>
  </conditionalFormatting>
  <conditionalFormatting sqref="S78">
    <cfRule type="cellIs" dxfId="389" priority="549" operator="equal">
      <formula>"확인필요"</formula>
    </cfRule>
  </conditionalFormatting>
  <conditionalFormatting sqref="S78">
    <cfRule type="expression" dxfId="388" priority="550">
      <formula>NOT(ISERROR(SEARCH("NT",S78)))</formula>
    </cfRule>
  </conditionalFormatting>
  <conditionalFormatting sqref="S78">
    <cfRule type="expression" dxfId="387" priority="552">
      <formula>NOT(ISERROR(SEARCH("F",S78)))</formula>
    </cfRule>
  </conditionalFormatting>
  <conditionalFormatting sqref="S87">
    <cfRule type="cellIs" dxfId="386" priority="553" operator="equal">
      <formula>"확인필요"</formula>
    </cfRule>
  </conditionalFormatting>
  <conditionalFormatting sqref="S87">
    <cfRule type="expression" dxfId="385" priority="554">
      <formula>NOT(ISERROR(SEARCH("NT",S87)))</formula>
    </cfRule>
  </conditionalFormatting>
  <conditionalFormatting sqref="S87">
    <cfRule type="expression" dxfId="384" priority="556">
      <formula>NOT(ISERROR(SEARCH("F",S87)))</formula>
    </cfRule>
  </conditionalFormatting>
  <conditionalFormatting sqref="S89">
    <cfRule type="cellIs" dxfId="383" priority="557" operator="equal">
      <formula>"확인필요"</formula>
    </cfRule>
  </conditionalFormatting>
  <conditionalFormatting sqref="S89">
    <cfRule type="expression" dxfId="382" priority="558">
      <formula>NOT(ISERROR(SEARCH("NT",S89)))</formula>
    </cfRule>
  </conditionalFormatting>
  <conditionalFormatting sqref="S89">
    <cfRule type="expression" dxfId="381" priority="560">
      <formula>NOT(ISERROR(SEARCH("F",S89)))</formula>
    </cfRule>
  </conditionalFormatting>
  <conditionalFormatting sqref="S90">
    <cfRule type="cellIs" dxfId="380" priority="561" operator="equal">
      <formula>"확인필요"</formula>
    </cfRule>
  </conditionalFormatting>
  <conditionalFormatting sqref="S90">
    <cfRule type="expression" dxfId="379" priority="562">
      <formula>NOT(ISERROR(SEARCH("NT",S90)))</formula>
    </cfRule>
  </conditionalFormatting>
  <conditionalFormatting sqref="S90">
    <cfRule type="expression" dxfId="378" priority="564">
      <formula>NOT(ISERROR(SEARCH("F",S90)))</formula>
    </cfRule>
  </conditionalFormatting>
  <conditionalFormatting sqref="S60">
    <cfRule type="expression" dxfId="377" priority="565">
      <formula>NOT(ISERROR(SEARCH("NT",AM55)))</formula>
    </cfRule>
  </conditionalFormatting>
  <conditionalFormatting sqref="S60">
    <cfRule type="expression" dxfId="376" priority="567">
      <formula>NOT(ISERROR(SEARCH("F",AM55)))</formula>
    </cfRule>
  </conditionalFormatting>
  <conditionalFormatting sqref="S30">
    <cfRule type="cellIs" dxfId="375" priority="392" operator="equal">
      <formula>"확인필요"</formula>
    </cfRule>
  </conditionalFormatting>
  <conditionalFormatting sqref="S49">
    <cfRule type="cellIs" dxfId="374" priority="388" operator="equal">
      <formula>"확인필요"</formula>
    </cfRule>
  </conditionalFormatting>
  <conditionalFormatting sqref="S49">
    <cfRule type="expression" dxfId="373" priority="389">
      <formula>NOT(ISERROR(SEARCH("NT",AM45)))</formula>
    </cfRule>
  </conditionalFormatting>
  <conditionalFormatting sqref="S49">
    <cfRule type="expression" dxfId="372" priority="391">
      <formula>NOT(ISERROR(SEARCH("F",AM45)))</formula>
    </cfRule>
  </conditionalFormatting>
  <conditionalFormatting sqref="S20">
    <cfRule type="cellIs" dxfId="371" priority="384" operator="equal">
      <formula>"확인필요"</formula>
    </cfRule>
  </conditionalFormatting>
  <conditionalFormatting sqref="S20">
    <cfRule type="expression" dxfId="370" priority="385">
      <formula>NOT(ISERROR(SEARCH("NT",AM16)))</formula>
    </cfRule>
  </conditionalFormatting>
  <conditionalFormatting sqref="S20">
    <cfRule type="expression" dxfId="369" priority="387">
      <formula>NOT(ISERROR(SEARCH("F",AM16)))</formula>
    </cfRule>
  </conditionalFormatting>
  <conditionalFormatting sqref="AE29:AG29 Y29 AA29 S29 U29 W29 W41:W44 U43:U44 Y41:Y44 AA41:AA44 AG44 AC43:AC44 AE41:AG43 S43:S44">
    <cfRule type="expression" dxfId="368" priority="1625">
      <formula>NOT(ISERROR(SEARCH("NT",AM22)))</formula>
    </cfRule>
  </conditionalFormatting>
  <conditionalFormatting sqref="AE29:AG29 Y29 AA29 S29 U29 W29 W41:W44 U43:U44 Y41:Y44 AA41:AA44 AG44 AC43:AC44 AE41:AG43 S43:S44">
    <cfRule type="expression" dxfId="367" priority="1627">
      <formula>NOT(ISERROR(SEARCH("F",AM22)))</formula>
    </cfRule>
  </conditionalFormatting>
  <conditionalFormatting sqref="M29 Q29 O29:O30 Q41:Q44 O41:O44 M41:M44">
    <cfRule type="expression" dxfId="366" priority="1628">
      <formula>NOT(ISERROR(SEARCH("NT",AI22)))</formula>
    </cfRule>
  </conditionalFormatting>
  <conditionalFormatting sqref="M29 Q29 O29:O30 Q41:Q44 O41:O44 M41:M44">
    <cfRule type="expression" dxfId="365" priority="1630">
      <formula>NOT(ISERROR(SEARCH("F",AI22)))</formula>
    </cfRule>
  </conditionalFormatting>
  <conditionalFormatting sqref="G29 K41:K44 G41:G44 I41:I44 I29 K29">
    <cfRule type="expression" dxfId="364" priority="1631">
      <formula>NOT(ISERROR(SEARCH("NT",AE22)))</formula>
    </cfRule>
  </conditionalFormatting>
  <conditionalFormatting sqref="G29 K41:K44 G41:G44 I41:I44 I29 K29">
    <cfRule type="expression" dxfId="363" priority="1633">
      <formula>NOT(ISERROR(SEARCH("F",AE22)))</formula>
    </cfRule>
  </conditionalFormatting>
  <conditionalFormatting sqref="U28 W28 Y28 AA28 S28 AE28:AG28 AA52 AE52:AG52 W52 Y52 AC52 U52 S52 W56 Y56 AC56 AE56:AG56 AE74:AG76 W74:W76 AC74:AC76 Y74:Y76 AA74:AA76 U74:U75 S74:S75 W16:W17 Y16:Y17 AA16:AA17 AE16:AG17">
    <cfRule type="expression" dxfId="362" priority="1634">
      <formula>NOT(ISERROR(SEARCH("NT",AM13)))</formula>
    </cfRule>
  </conditionalFormatting>
  <conditionalFormatting sqref="U28 W28 Y28 AA28 S28 AE28:AG28 AA52 AE52:AG52 W52 Y52 AC52 U52 S52 W56 Y56 AC56 AE56:AG56 AE74:AG76 W74:W76 AC74:AC76 Y74:Y76 AA74:AA76 U74:U75 S74:S75 W16:W17 Y16:Y17 AA16:AA17 AE16:AG17">
    <cfRule type="expression" dxfId="361" priority="1636">
      <formula>NOT(ISERROR(SEARCH("F",AM13)))</formula>
    </cfRule>
  </conditionalFormatting>
  <conditionalFormatting sqref="M28 O28 Q28">
    <cfRule type="expression" dxfId="360" priority="1637">
      <formula>NOT(ISERROR(SEARCH("NT",AI25)))</formula>
    </cfRule>
  </conditionalFormatting>
  <conditionalFormatting sqref="M28 O28 Q28">
    <cfRule type="expression" dxfId="359" priority="1639">
      <formula>NOT(ISERROR(SEARCH("F",AI25)))</formula>
    </cfRule>
  </conditionalFormatting>
  <conditionalFormatting sqref="G28 G52 G56 G74:G76 I74:I76 I56 I52 I28 K28 K52 K56 K74:K76">
    <cfRule type="expression" dxfId="358" priority="1640">
      <formula>NOT(ISERROR(SEARCH("NT",AE25)))</formula>
    </cfRule>
  </conditionalFormatting>
  <conditionalFormatting sqref="G28 G52 G56 G74:G76 I74:I76 I56 I52 I28 K28 K52 K56 K74:K76">
    <cfRule type="expression" dxfId="357" priority="1642">
      <formula>NOT(ISERROR(SEARCH("F",AE25)))</formula>
    </cfRule>
  </conditionalFormatting>
  <conditionalFormatting sqref="AE26:AG27 G26:G27 I26:I27 K26:K27 M26:M27 O26:O27 Q26:Q27 S26:S27 U26:U27 W26:W27 Y26:Y27 AA26:AA27">
    <cfRule type="cellIs" dxfId="356" priority="354" operator="equal">
      <formula>"확인필요"</formula>
    </cfRule>
  </conditionalFormatting>
  <conditionalFormatting sqref="AP26:AQ27">
    <cfRule type="expression" dxfId="355" priority="355">
      <formula>NOT(ISERROR(SEARCH("NT",AP26)))</formula>
    </cfRule>
  </conditionalFormatting>
  <conditionalFormatting sqref="AP26:AQ27">
    <cfRule type="expression" dxfId="354" priority="357">
      <formula>NOT(ISERROR(SEARCH("F",AP26)))</formula>
    </cfRule>
  </conditionalFormatting>
  <conditionalFormatting sqref="AC26:AC27">
    <cfRule type="cellIs" dxfId="353" priority="358" operator="equal">
      <formula>"확인필요"</formula>
    </cfRule>
  </conditionalFormatting>
  <conditionalFormatting sqref="AC26:AC27">
    <cfRule type="expression" dxfId="352" priority="359">
      <formula>NOT(ISERROR(SEARCH("NT",AC26)))</formula>
    </cfRule>
  </conditionalFormatting>
  <conditionalFormatting sqref="AC26:AC27">
    <cfRule type="expression" dxfId="351" priority="361">
      <formula>NOT(ISERROR(SEARCH("F",AC26)))</formula>
    </cfRule>
  </conditionalFormatting>
  <conditionalFormatting sqref="AC26:AC27">
    <cfRule type="cellIs" dxfId="350" priority="362" operator="equal">
      <formula>"확인필요"</formula>
    </cfRule>
  </conditionalFormatting>
  <conditionalFormatting sqref="AC26:AC27">
    <cfRule type="expression" dxfId="349" priority="363">
      <formula>NOT(ISERROR(SEARCH("NT",AC26)))</formula>
    </cfRule>
  </conditionalFormatting>
  <conditionalFormatting sqref="AC26:AC27">
    <cfRule type="expression" dxfId="348" priority="365">
      <formula>NOT(ISERROR(SEARCH("F",AC26)))</formula>
    </cfRule>
  </conditionalFormatting>
  <conditionalFormatting sqref="AE27:AG27 Y27 AA27 S27 U27 W27">
    <cfRule type="expression" dxfId="347" priority="366">
      <formula>NOT(ISERROR(SEARCH("NT",AM20)))</formula>
    </cfRule>
  </conditionalFormatting>
  <conditionalFormatting sqref="AE27:AG27 Y27 AA27 S27 U27 W27">
    <cfRule type="expression" dxfId="346" priority="368">
      <formula>NOT(ISERROR(SEARCH("F",AM20)))</formula>
    </cfRule>
  </conditionalFormatting>
  <conditionalFormatting sqref="M27 Q27 O27">
    <cfRule type="expression" dxfId="345" priority="369">
      <formula>NOT(ISERROR(SEARCH("NT",AI20)))</formula>
    </cfRule>
  </conditionalFormatting>
  <conditionalFormatting sqref="M27 Q27 O27">
    <cfRule type="expression" dxfId="344" priority="371">
      <formula>NOT(ISERROR(SEARCH("F",AI20)))</formula>
    </cfRule>
  </conditionalFormatting>
  <conditionalFormatting sqref="G27 I27 K27">
    <cfRule type="expression" dxfId="343" priority="372">
      <formula>NOT(ISERROR(SEARCH("NT",AE20)))</formula>
    </cfRule>
  </conditionalFormatting>
  <conditionalFormatting sqref="G27 I27 K27">
    <cfRule type="expression" dxfId="342" priority="374">
      <formula>NOT(ISERROR(SEARCH("F",AE20)))</formula>
    </cfRule>
  </conditionalFormatting>
  <conditionalFormatting sqref="U26 W26 Y26 AA26 S26 AE26:AG26">
    <cfRule type="expression" dxfId="341" priority="375">
      <formula>NOT(ISERROR(SEARCH("NT",AM23)))</formula>
    </cfRule>
  </conditionalFormatting>
  <conditionalFormatting sqref="U26 W26 Y26 AA26 S26 AE26:AG26">
    <cfRule type="expression" dxfId="340" priority="377">
      <formula>NOT(ISERROR(SEARCH("F",AM23)))</formula>
    </cfRule>
  </conditionalFormatting>
  <conditionalFormatting sqref="M26 O26 Q26">
    <cfRule type="expression" dxfId="339" priority="378">
      <formula>NOT(ISERROR(SEARCH("NT",AI23)))</formula>
    </cfRule>
  </conditionalFormatting>
  <conditionalFormatting sqref="M26 O26 Q26">
    <cfRule type="expression" dxfId="338" priority="380">
      <formula>NOT(ISERROR(SEARCH("F",AI23)))</formula>
    </cfRule>
  </conditionalFormatting>
  <conditionalFormatting sqref="G26 I26 K26">
    <cfRule type="expression" dxfId="337" priority="381">
      <formula>NOT(ISERROR(SEARCH("NT",AE23)))</formula>
    </cfRule>
  </conditionalFormatting>
  <conditionalFormatting sqref="G26 I26 K26">
    <cfRule type="expression" dxfId="336" priority="383">
      <formula>NOT(ISERROR(SEARCH("F",AE23)))</formula>
    </cfRule>
  </conditionalFormatting>
  <conditionalFormatting sqref="G38 AE38:AG38 U40 W40 K40 K38 O38 Q40 Q38 U38 W38 Y38 Y40 AA40 AA38 AG40 G40 I40 O40 I38">
    <cfRule type="cellIs" dxfId="335" priority="324" operator="equal">
      <formula>"확인필요"</formula>
    </cfRule>
  </conditionalFormatting>
  <conditionalFormatting sqref="AE38:AG38 U40 U38 W38 Y38 AA38 AG40 W40 Y40 AA40">
    <cfRule type="expression" dxfId="334" priority="325">
      <formula>NOT(ISERROR(SEARCH("NT",AO34)))</formula>
    </cfRule>
  </conditionalFormatting>
  <conditionalFormatting sqref="AE38:AG38 U40 U38 W38 Y38 AA38 AG40 W40 Y40 AA40">
    <cfRule type="expression" dxfId="333" priority="327">
      <formula>NOT(ISERROR(SEARCH("F",AO34)))</formula>
    </cfRule>
  </conditionalFormatting>
  <conditionalFormatting sqref="AP38:AQ38 AP40:AQ40">
    <cfRule type="expression" dxfId="332" priority="328">
      <formula>NOT(ISERROR(SEARCH("NT",AP38)))</formula>
    </cfRule>
  </conditionalFormatting>
  <conditionalFormatting sqref="AP38:AQ38 AP40:AQ40">
    <cfRule type="expression" dxfId="331" priority="330">
      <formula>NOT(ISERROR(SEARCH("F",AP38)))</formula>
    </cfRule>
  </conditionalFormatting>
  <conditionalFormatting sqref="AC38:AC40">
    <cfRule type="cellIs" dxfId="330" priority="331" operator="equal">
      <formula>"확인필요"</formula>
    </cfRule>
  </conditionalFormatting>
  <conditionalFormatting sqref="AC38:AC40">
    <cfRule type="expression" dxfId="329" priority="332">
      <formula>NOT(ISERROR(SEARCH("NT",AC38)))</formula>
    </cfRule>
  </conditionalFormatting>
  <conditionalFormatting sqref="AC38:AC40">
    <cfRule type="expression" dxfId="328" priority="334">
      <formula>NOT(ISERROR(SEARCH("F",AC38)))</formula>
    </cfRule>
  </conditionalFormatting>
  <conditionalFormatting sqref="AC38:AC40">
    <cfRule type="cellIs" dxfId="327" priority="335" operator="equal">
      <formula>"확인필요"</formula>
    </cfRule>
  </conditionalFormatting>
  <conditionalFormatting sqref="AC38:AC40">
    <cfRule type="expression" dxfId="326" priority="336">
      <formula>NOT(ISERROR(SEARCH("NT",AC38)))</formula>
    </cfRule>
  </conditionalFormatting>
  <conditionalFormatting sqref="AC38:AC40">
    <cfRule type="expression" dxfId="325" priority="338">
      <formula>NOT(ISERROR(SEARCH("F",AC38)))</formula>
    </cfRule>
  </conditionalFormatting>
  <conditionalFormatting sqref="G39 AG39 K39 O39 Q39 U39 W39 Y39 AA39 I39">
    <cfRule type="cellIs" dxfId="324" priority="339" operator="equal">
      <formula>"확인필요"</formula>
    </cfRule>
  </conditionalFormatting>
  <conditionalFormatting sqref="G39 AG39 K39 O39 Q39 U39 W39 Y39 AA39 I39">
    <cfRule type="expression" dxfId="323" priority="340">
      <formula>NOT(ISERROR(SEARCH("NT",G39)))</formula>
    </cfRule>
  </conditionalFormatting>
  <conditionalFormatting sqref="G39 AG39 K39 O39 Q39 U39 W39 Y39 AA39 I39">
    <cfRule type="expression" dxfId="322" priority="342">
      <formula>NOT(ISERROR(SEARCH("F",G39)))</formula>
    </cfRule>
  </conditionalFormatting>
  <conditionalFormatting sqref="AP39:AQ39">
    <cfRule type="expression" dxfId="321" priority="343">
      <formula>NOT(ISERROR(SEARCH("NT",AP39)))</formula>
    </cfRule>
  </conditionalFormatting>
  <conditionalFormatting sqref="AP39:AQ39">
    <cfRule type="expression" dxfId="320" priority="345">
      <formula>NOT(ISERROR(SEARCH("F",AP39)))</formula>
    </cfRule>
  </conditionalFormatting>
  <conditionalFormatting sqref="M38 M40">
    <cfRule type="cellIs" dxfId="319" priority="302" operator="equal">
      <formula>"확인필요"</formula>
    </cfRule>
  </conditionalFormatting>
  <conditionalFormatting sqref="AE39">
    <cfRule type="cellIs" dxfId="318" priority="346" operator="equal">
      <formula>"확인필요"</formula>
    </cfRule>
  </conditionalFormatting>
  <conditionalFormatting sqref="AE39">
    <cfRule type="expression" dxfId="317" priority="347">
      <formula>NOT(ISERROR(SEARCH("NT",AE39)))</formula>
    </cfRule>
  </conditionalFormatting>
  <conditionalFormatting sqref="AE39">
    <cfRule type="expression" dxfId="316" priority="349">
      <formula>NOT(ISERROR(SEARCH("F",AE39)))</formula>
    </cfRule>
  </conditionalFormatting>
  <conditionalFormatting sqref="AE40">
    <cfRule type="cellIs" dxfId="315" priority="350" operator="equal">
      <formula>"확인필요"</formula>
    </cfRule>
  </conditionalFormatting>
  <conditionalFormatting sqref="AE40">
    <cfRule type="expression" dxfId="314" priority="351">
      <formula>NOT(ISERROR(SEARCH("NT",AE40)))</formula>
    </cfRule>
  </conditionalFormatting>
  <conditionalFormatting sqref="AE40">
    <cfRule type="expression" dxfId="313" priority="353">
      <formula>NOT(ISERROR(SEARCH("F",AE40)))</formula>
    </cfRule>
  </conditionalFormatting>
  <conditionalFormatting sqref="AF39">
    <cfRule type="cellIs" dxfId="312" priority="314" operator="equal">
      <formula>"확인필요"</formula>
    </cfRule>
  </conditionalFormatting>
  <conditionalFormatting sqref="AF39">
    <cfRule type="expression" dxfId="311" priority="315">
      <formula>NOT(ISERROR(SEARCH("NT",AF39)))</formula>
    </cfRule>
  </conditionalFormatting>
  <conditionalFormatting sqref="AF39">
    <cfRule type="expression" dxfId="310" priority="317">
      <formula>NOT(ISERROR(SEARCH("F",AF39)))</formula>
    </cfRule>
  </conditionalFormatting>
  <conditionalFormatting sqref="AF40">
    <cfRule type="cellIs" dxfId="309" priority="310" operator="equal">
      <formula>"확인필요"</formula>
    </cfRule>
  </conditionalFormatting>
  <conditionalFormatting sqref="AF40">
    <cfRule type="expression" dxfId="308" priority="311">
      <formula>NOT(ISERROR(SEARCH("NT",AF40)))</formula>
    </cfRule>
  </conditionalFormatting>
  <conditionalFormatting sqref="AF40">
    <cfRule type="expression" dxfId="307" priority="313">
      <formula>NOT(ISERROR(SEARCH("F",AF40)))</formula>
    </cfRule>
  </conditionalFormatting>
  <conditionalFormatting sqref="O38 Q38 M38 Q40 O40 M40">
    <cfRule type="expression" dxfId="306" priority="307">
      <formula>NOT(ISERROR(SEARCH("NT",AI34)))</formula>
    </cfRule>
  </conditionalFormatting>
  <conditionalFormatting sqref="O38 Q38 M38 Q40 O40 M40">
    <cfRule type="expression" dxfId="305" priority="309">
      <formula>NOT(ISERROR(SEARCH("F",AI34)))</formula>
    </cfRule>
  </conditionalFormatting>
  <conditionalFormatting sqref="M39">
    <cfRule type="cellIs" dxfId="304" priority="303" operator="equal">
      <formula>"확인필요"</formula>
    </cfRule>
  </conditionalFormatting>
  <conditionalFormatting sqref="M39">
    <cfRule type="expression" dxfId="303" priority="304">
      <formula>NOT(ISERROR(SEARCH("NT",M39)))</formula>
    </cfRule>
  </conditionalFormatting>
  <conditionalFormatting sqref="M39">
    <cfRule type="expression" dxfId="302" priority="306">
      <formula>NOT(ISERROR(SEARCH("F",M39)))</formula>
    </cfRule>
  </conditionalFormatting>
  <conditionalFormatting sqref="G40 I40 G38 K40 I38 K38">
    <cfRule type="expression" dxfId="301" priority="299">
      <formula>NOT(ISERROR(SEARCH("NT",AE34)))</formula>
    </cfRule>
  </conditionalFormatting>
  <conditionalFormatting sqref="G40 I40 G38 K40 I38 K38">
    <cfRule type="expression" dxfId="300" priority="301">
      <formula>NOT(ISERROR(SEARCH("F",AE34)))</formula>
    </cfRule>
  </conditionalFormatting>
  <conditionalFormatting sqref="S40 S38">
    <cfRule type="cellIs" dxfId="299" priority="291" operator="equal">
      <formula>"확인필요"</formula>
    </cfRule>
  </conditionalFormatting>
  <conditionalFormatting sqref="S40 S38">
    <cfRule type="expression" dxfId="298" priority="292">
      <formula>NOT(ISERROR(SEARCH("NT",AM34)))</formula>
    </cfRule>
  </conditionalFormatting>
  <conditionalFormatting sqref="S40 S38">
    <cfRule type="expression" dxfId="297" priority="294">
      <formula>NOT(ISERROR(SEARCH("F",AM34)))</formula>
    </cfRule>
  </conditionalFormatting>
  <conditionalFormatting sqref="S39">
    <cfRule type="cellIs" dxfId="296" priority="295" operator="equal">
      <formula>"확인필요"</formula>
    </cfRule>
  </conditionalFormatting>
  <conditionalFormatting sqref="S39">
    <cfRule type="expression" dxfId="295" priority="296">
      <formula>NOT(ISERROR(SEARCH("NT",S39)))</formula>
    </cfRule>
  </conditionalFormatting>
  <conditionalFormatting sqref="S39">
    <cfRule type="expression" dxfId="294" priority="298">
      <formula>NOT(ISERROR(SEARCH("F",S39)))</formula>
    </cfRule>
  </conditionalFormatting>
  <conditionalFormatting sqref="O57">
    <cfRule type="expression" dxfId="293" priority="1643">
      <formula>NOT(ISERROR(SEARCH("NT",AK52)))</formula>
    </cfRule>
  </conditionalFormatting>
  <conditionalFormatting sqref="O57">
    <cfRule type="expression" dxfId="292" priority="1645">
      <formula>NOT(ISERROR(SEARCH("F",AK52)))</formula>
    </cfRule>
  </conditionalFormatting>
  <conditionalFormatting sqref="W58 Y58 AA58 AC58 AE58:AG58">
    <cfRule type="expression" dxfId="291" priority="1646">
      <formula>NOT(ISERROR(SEARCH("NT",AQ52)))</formula>
    </cfRule>
  </conditionalFormatting>
  <conditionalFormatting sqref="W58 Y58 AA58 AC58 AE58:AG58">
    <cfRule type="expression" dxfId="290" priority="1648">
      <formula>NOT(ISERROR(SEARCH("F",AQ52)))</formula>
    </cfRule>
  </conditionalFormatting>
  <conditionalFormatting sqref="M58 Q58">
    <cfRule type="expression" dxfId="289" priority="1649">
      <formula>NOT(ISERROR(SEARCH("NT",AI52)))</formula>
    </cfRule>
  </conditionalFormatting>
  <conditionalFormatting sqref="M58 Q58">
    <cfRule type="expression" dxfId="288" priority="1651">
      <formula>NOT(ISERROR(SEARCH("F",AI52)))</formula>
    </cfRule>
  </conditionalFormatting>
  <conditionalFormatting sqref="G58 I58 K58">
    <cfRule type="expression" dxfId="287" priority="1652">
      <formula>NOT(ISERROR(SEARCH("NT",AE52)))</formula>
    </cfRule>
  </conditionalFormatting>
  <conditionalFormatting sqref="G58 I58 K58">
    <cfRule type="expression" dxfId="286" priority="1654">
      <formula>NOT(ISERROR(SEARCH("F",AE52)))</formula>
    </cfRule>
  </conditionalFormatting>
  <conditionalFormatting sqref="G64 K64 Q64 W64 AC64 AE64:AG64 AA64 Y64 I64">
    <cfRule type="cellIs" dxfId="285" priority="280" operator="equal">
      <formula>"확인필요"</formula>
    </cfRule>
  </conditionalFormatting>
  <conditionalFormatting sqref="W64 AC64 AE64:AG64 AA64 Y64">
    <cfRule type="expression" dxfId="284" priority="281">
      <formula>NOT(ISERROR(SEARCH("NT",AQ60)))</formula>
    </cfRule>
  </conditionalFormatting>
  <conditionalFormatting sqref="W64 AC64 AE64:AG64 AA64 Y64">
    <cfRule type="expression" dxfId="283" priority="283">
      <formula>NOT(ISERROR(SEARCH("F",AQ60)))</formula>
    </cfRule>
  </conditionalFormatting>
  <conditionalFormatting sqref="AP64:AQ64">
    <cfRule type="expression" dxfId="282" priority="284">
      <formula>NOT(ISERROR(SEARCH("NT",AP64)))</formula>
    </cfRule>
  </conditionalFormatting>
  <conditionalFormatting sqref="AP64:AQ64">
    <cfRule type="expression" dxfId="281" priority="286">
      <formula>NOT(ISERROR(SEARCH("F",AP64)))</formula>
    </cfRule>
  </conditionalFormatting>
  <conditionalFormatting sqref="U64">
    <cfRule type="cellIs" dxfId="280" priority="287" operator="equal">
      <formula>"확인필요"</formula>
    </cfRule>
  </conditionalFormatting>
  <conditionalFormatting sqref="U64">
    <cfRule type="expression" dxfId="279" priority="288">
      <formula>NOT(ISERROR(SEARCH("NT",U64)))</formula>
    </cfRule>
  </conditionalFormatting>
  <conditionalFormatting sqref="U64">
    <cfRule type="expression" dxfId="278" priority="290">
      <formula>NOT(ISERROR(SEARCH("F",U64)))</formula>
    </cfRule>
  </conditionalFormatting>
  <conditionalFormatting sqref="Q64 M64">
    <cfRule type="expression" dxfId="277" priority="277">
      <formula>NOT(ISERROR(SEARCH("NT",AI60)))</formula>
    </cfRule>
  </conditionalFormatting>
  <conditionalFormatting sqref="Q64 M64">
    <cfRule type="expression" dxfId="276" priority="279">
      <formula>NOT(ISERROR(SEARCH("F",AI60)))</formula>
    </cfRule>
  </conditionalFormatting>
  <conditionalFormatting sqref="M64">
    <cfRule type="cellIs" dxfId="275" priority="276" operator="equal">
      <formula>"확인필요"</formula>
    </cfRule>
  </conditionalFormatting>
  <conditionalFormatting sqref="O64">
    <cfRule type="cellIs" dxfId="274" priority="272" operator="equal">
      <formula>"확인필요"</formula>
    </cfRule>
  </conditionalFormatting>
  <conditionalFormatting sqref="O64">
    <cfRule type="expression" dxfId="273" priority="273">
      <formula>NOT(ISERROR(SEARCH("NT",AK60)))</formula>
    </cfRule>
  </conditionalFormatting>
  <conditionalFormatting sqref="O64">
    <cfRule type="expression" dxfId="272" priority="275">
      <formula>NOT(ISERROR(SEARCH("F",AK60)))</formula>
    </cfRule>
  </conditionalFormatting>
  <conditionalFormatting sqref="G64 I64 K64">
    <cfRule type="expression" dxfId="271" priority="269">
      <formula>NOT(ISERROR(SEARCH("NT",AE60)))</formula>
    </cfRule>
  </conditionalFormatting>
  <conditionalFormatting sqref="G64 I64 K64">
    <cfRule type="expression" dxfId="270" priority="271">
      <formula>NOT(ISERROR(SEARCH("F",AE60)))</formula>
    </cfRule>
  </conditionalFormatting>
  <conditionalFormatting sqref="M20">
    <cfRule type="cellIs" dxfId="269" priority="248" operator="equal">
      <formula>"확인필요"</formula>
    </cfRule>
  </conditionalFormatting>
  <conditionalFormatting sqref="Y63">
    <cfRule type="cellIs" dxfId="268" priority="257" operator="equal">
      <formula>"확인필요"</formula>
    </cfRule>
  </conditionalFormatting>
  <conditionalFormatting sqref="S64">
    <cfRule type="cellIs" dxfId="267" priority="265" operator="equal">
      <formula>"확인필요"</formula>
    </cfRule>
  </conditionalFormatting>
  <conditionalFormatting sqref="S64">
    <cfRule type="expression" dxfId="266" priority="266">
      <formula>NOT(ISERROR(SEARCH("NT",S64)))</formula>
    </cfRule>
  </conditionalFormatting>
  <conditionalFormatting sqref="S64">
    <cfRule type="expression" dxfId="265" priority="268">
      <formula>NOT(ISERROR(SEARCH("F",S64)))</formula>
    </cfRule>
  </conditionalFormatting>
  <conditionalFormatting sqref="AA63">
    <cfRule type="cellIs" dxfId="264" priority="261" operator="equal">
      <formula>"확인필요"</formula>
    </cfRule>
  </conditionalFormatting>
  <conditionalFormatting sqref="AA63">
    <cfRule type="expression" dxfId="263" priority="262">
      <formula>NOT(ISERROR(SEARCH("NT",AU59)))</formula>
    </cfRule>
  </conditionalFormatting>
  <conditionalFormatting sqref="AA63">
    <cfRule type="expression" dxfId="262" priority="264">
      <formula>NOT(ISERROR(SEARCH("F",AU59)))</formula>
    </cfRule>
  </conditionalFormatting>
  <conditionalFormatting sqref="Y63">
    <cfRule type="expression" dxfId="261" priority="258">
      <formula>NOT(ISERROR(SEARCH("NT",AS59)))</formula>
    </cfRule>
  </conditionalFormatting>
  <conditionalFormatting sqref="Y63">
    <cfRule type="expression" dxfId="260" priority="260">
      <formula>NOT(ISERROR(SEARCH("F",AS59)))</formula>
    </cfRule>
  </conditionalFormatting>
  <conditionalFormatting sqref="U77 AE77:AG77 W77 AC77 Y77 AA77 S77">
    <cfRule type="expression" dxfId="259" priority="1655">
      <formula>NOT(ISERROR(SEARCH("NT",#REF!)))</formula>
    </cfRule>
  </conditionalFormatting>
  <conditionalFormatting sqref="U77 AE77:AG77 W77 AC77 Y77 AA77 S77">
    <cfRule type="expression" dxfId="258" priority="1657">
      <formula>NOT(ISERROR(SEARCH("F",#REF!)))</formula>
    </cfRule>
  </conditionalFormatting>
  <conditionalFormatting sqref="Q77 M77">
    <cfRule type="expression" dxfId="257" priority="1658">
      <formula>NOT(ISERROR(SEARCH("NT",#REF!)))</formula>
    </cfRule>
  </conditionalFormatting>
  <conditionalFormatting sqref="Q77 M77">
    <cfRule type="expression" dxfId="256" priority="1660">
      <formula>NOT(ISERROR(SEARCH("F",#REF!)))</formula>
    </cfRule>
  </conditionalFormatting>
  <conditionalFormatting sqref="G77 I77 K77">
    <cfRule type="expression" dxfId="255" priority="1661">
      <formula>NOT(ISERROR(SEARCH("NT",#REF!)))</formula>
    </cfRule>
  </conditionalFormatting>
  <conditionalFormatting sqref="G77 I77 K77">
    <cfRule type="expression" dxfId="254" priority="1663">
      <formula>NOT(ISERROR(SEARCH("F",#REF!)))</formula>
    </cfRule>
  </conditionalFormatting>
  <conditionalFormatting sqref="AE88 U88 W88 Y88 AA88 AG88 S88">
    <cfRule type="expression" dxfId="253" priority="1664">
      <formula>NOT(ISERROR(SEARCH("NT",AM78)))</formula>
    </cfRule>
  </conditionalFormatting>
  <conditionalFormatting sqref="AE88 U88 W88 Y88 AA88 AG88 S88">
    <cfRule type="expression" dxfId="252" priority="1666">
      <formula>NOT(ISERROR(SEARCH("F",AM78)))</formula>
    </cfRule>
  </conditionalFormatting>
  <conditionalFormatting sqref="O88 Q88 M88">
    <cfRule type="expression" dxfId="251" priority="1667">
      <formula>NOT(ISERROR(SEARCH("NT",AI78)))</formula>
    </cfRule>
  </conditionalFormatting>
  <conditionalFormatting sqref="O88 Q88 M88">
    <cfRule type="expression" dxfId="250" priority="1669">
      <formula>NOT(ISERROR(SEARCH("F",AI78)))</formula>
    </cfRule>
  </conditionalFormatting>
  <conditionalFormatting sqref="G88 K88 I88">
    <cfRule type="expression" dxfId="249" priority="1670">
      <formula>NOT(ISERROR(SEARCH("NT",AE78)))</formula>
    </cfRule>
  </conditionalFormatting>
  <conditionalFormatting sqref="G88 K88 I88">
    <cfRule type="expression" dxfId="248" priority="1672">
      <formula>NOT(ISERROR(SEARCH("F",AE78)))</formula>
    </cfRule>
  </conditionalFormatting>
  <conditionalFormatting sqref="AE86:AG86 Y86 AA86 AC86 W86">
    <cfRule type="expression" dxfId="247" priority="1673">
      <formula>NOT(ISERROR(SEARCH("NT",AQ76)))</formula>
    </cfRule>
  </conditionalFormatting>
  <conditionalFormatting sqref="AE86:AG86 Y86 AA86 AC86 W86">
    <cfRule type="expression" dxfId="246" priority="1675">
      <formula>NOT(ISERROR(SEARCH("F",AQ76)))</formula>
    </cfRule>
  </conditionalFormatting>
  <conditionalFormatting sqref="O81">
    <cfRule type="expression" dxfId="245" priority="1676">
      <formula>NOT(ISERROR(SEARCH("NT",AK77)))</formula>
    </cfRule>
  </conditionalFormatting>
  <conditionalFormatting sqref="O81">
    <cfRule type="expression" dxfId="244" priority="1678">
      <formula>NOT(ISERROR(SEARCH("F",AK77)))</formula>
    </cfRule>
  </conditionalFormatting>
  <conditionalFormatting sqref="I86 K86 G86">
    <cfRule type="expression" dxfId="243" priority="1679">
      <formula>NOT(ISERROR(SEARCH("NT",AE76)))</formula>
    </cfRule>
  </conditionalFormatting>
  <conditionalFormatting sqref="I86 K86 G86">
    <cfRule type="expression" dxfId="242" priority="1681">
      <formula>NOT(ISERROR(SEARCH("F",AE76)))</formula>
    </cfRule>
  </conditionalFormatting>
  <conditionalFormatting sqref="W82:W83 Y82:Y83 AA82:AA83 AC82 U82 AG82 S82 AE83:AG83 AE80:AG80 Y80 AA80 W80">
    <cfRule type="expression" dxfId="241" priority="1682">
      <formula>NOT(ISERROR(SEARCH("NT",AM82)))</formula>
    </cfRule>
  </conditionalFormatting>
  <conditionalFormatting sqref="W82:W83 Y82:Y83 AA82:AA83 AC82 U82 AG82 S82 AE83:AG83 AE80:AG80 Y80 AA80 W80">
    <cfRule type="expression" dxfId="240" priority="1684">
      <formula>NOT(ISERROR(SEARCH("F",AM82)))</formula>
    </cfRule>
  </conditionalFormatting>
  <conditionalFormatting sqref="O82 M82 Q82:Q83 Q80">
    <cfRule type="expression" dxfId="239" priority="1685">
      <formula>NOT(ISERROR(SEARCH("NT",AI82)))</formula>
    </cfRule>
  </conditionalFormatting>
  <conditionalFormatting sqref="O82 M82 Q82:Q83 Q80">
    <cfRule type="expression" dxfId="238" priority="1687">
      <formula>NOT(ISERROR(SEARCH("F",AI82)))</formula>
    </cfRule>
  </conditionalFormatting>
  <conditionalFormatting sqref="G82:G83 I82:I83 K82:K83 G80 I80 K80">
    <cfRule type="expression" dxfId="237" priority="1688">
      <formula>NOT(ISERROR(SEARCH("NT",AE82)))</formula>
    </cfRule>
  </conditionalFormatting>
  <conditionalFormatting sqref="G82:G83 I82:I83 K82:K83 G80 I80 K80">
    <cfRule type="expression" dxfId="236" priority="1690">
      <formula>NOT(ISERROR(SEARCH("F",AE82)))</formula>
    </cfRule>
  </conditionalFormatting>
  <conditionalFormatting sqref="Q86">
    <cfRule type="expression" dxfId="235" priority="1691">
      <formula>NOT(ISERROR(SEARCH("NT",AM76)))</formula>
    </cfRule>
  </conditionalFormatting>
  <conditionalFormatting sqref="Q86">
    <cfRule type="expression" dxfId="234" priority="1693">
      <formula>NOT(ISERROR(SEARCH("F",AM76)))</formula>
    </cfRule>
  </conditionalFormatting>
  <conditionalFormatting sqref="G20 I20 K20">
    <cfRule type="cellIs" dxfId="233" priority="252" operator="equal">
      <formula>"확인필요"</formula>
    </cfRule>
  </conditionalFormatting>
  <conditionalFormatting sqref="O20">
    <cfRule type="cellIs" dxfId="232" priority="253" operator="equal">
      <formula>"확인필요"</formula>
    </cfRule>
  </conditionalFormatting>
  <conditionalFormatting sqref="O20">
    <cfRule type="expression" dxfId="231" priority="254">
      <formula>NOT(ISERROR(SEARCH("NT",O20)))</formula>
    </cfRule>
  </conditionalFormatting>
  <conditionalFormatting sqref="O20">
    <cfRule type="expression" dxfId="230" priority="256">
      <formula>NOT(ISERROR(SEARCH("F",O20)))</formula>
    </cfRule>
  </conditionalFormatting>
  <conditionalFormatting sqref="M20">
    <cfRule type="expression" dxfId="229" priority="249">
      <formula>NOT(ISERROR(SEARCH("NT",M20)))</formula>
    </cfRule>
  </conditionalFormatting>
  <conditionalFormatting sqref="M20">
    <cfRule type="expression" dxfId="228" priority="251">
      <formula>NOT(ISERROR(SEARCH("F",M20)))</formula>
    </cfRule>
  </conditionalFormatting>
  <conditionalFormatting sqref="I20 K20 G20">
    <cfRule type="expression" dxfId="227" priority="245">
      <formula>NOT(ISERROR(SEARCH("NT",AE16)))</formula>
    </cfRule>
  </conditionalFormatting>
  <conditionalFormatting sqref="I20 K20 G20">
    <cfRule type="expression" dxfId="226" priority="247">
      <formula>NOT(ISERROR(SEARCH("F",AE16)))</formula>
    </cfRule>
  </conditionalFormatting>
  <conditionalFormatting sqref="G21 I21 K21">
    <cfRule type="cellIs" dxfId="225" priority="240" operator="equal">
      <formula>"확인필요"</formula>
    </cfRule>
  </conditionalFormatting>
  <conditionalFormatting sqref="W20">
    <cfRule type="cellIs" dxfId="224" priority="213" operator="equal">
      <formula>"확인필요"</formula>
    </cfRule>
  </conditionalFormatting>
  <conditionalFormatting sqref="W20">
    <cfRule type="expression" dxfId="223" priority="214">
      <formula>NOT(ISERROR(SEARCH("NT",W20)))</formula>
    </cfRule>
  </conditionalFormatting>
  <conditionalFormatting sqref="W20">
    <cfRule type="expression" dxfId="222" priority="216">
      <formula>NOT(ISERROR(SEARCH("F",W20)))</formula>
    </cfRule>
  </conditionalFormatting>
  <conditionalFormatting sqref="O21">
    <cfRule type="cellIs" dxfId="221" priority="241" operator="equal">
      <formula>"확인필요"</formula>
    </cfRule>
  </conditionalFormatting>
  <conditionalFormatting sqref="O21">
    <cfRule type="expression" dxfId="220" priority="242">
      <formula>NOT(ISERROR(SEARCH("NT",O21)))</formula>
    </cfRule>
  </conditionalFormatting>
  <conditionalFormatting sqref="O21">
    <cfRule type="expression" dxfId="219" priority="244">
      <formula>NOT(ISERROR(SEARCH("F",O21)))</formula>
    </cfRule>
  </conditionalFormatting>
  <conditionalFormatting sqref="M21">
    <cfRule type="cellIs" dxfId="218" priority="236" operator="equal">
      <formula>"확인필요"</formula>
    </cfRule>
  </conditionalFormatting>
  <conditionalFormatting sqref="M21">
    <cfRule type="expression" dxfId="217" priority="237">
      <formula>NOT(ISERROR(SEARCH("NT",M21)))</formula>
    </cfRule>
  </conditionalFormatting>
  <conditionalFormatting sqref="M21">
    <cfRule type="expression" dxfId="216" priority="239">
      <formula>NOT(ISERROR(SEARCH("F",M21)))</formula>
    </cfRule>
  </conditionalFormatting>
  <conditionalFormatting sqref="I21 K21 G21">
    <cfRule type="expression" dxfId="215" priority="233">
      <formula>NOT(ISERROR(SEARCH("NT",AE17)))</formula>
    </cfRule>
  </conditionalFormatting>
  <conditionalFormatting sqref="I21 K21 G21">
    <cfRule type="expression" dxfId="214" priority="235">
      <formula>NOT(ISERROR(SEARCH("F",AE17)))</formula>
    </cfRule>
  </conditionalFormatting>
  <conditionalFormatting sqref="W21">
    <cfRule type="cellIs" dxfId="213" priority="201" operator="equal">
      <formula>"확인필요"</formula>
    </cfRule>
  </conditionalFormatting>
  <conditionalFormatting sqref="W21">
    <cfRule type="expression" dxfId="212" priority="202">
      <formula>NOT(ISERROR(SEARCH("NT",W21)))</formula>
    </cfRule>
  </conditionalFormatting>
  <conditionalFormatting sqref="W21">
    <cfRule type="expression" dxfId="211" priority="204">
      <formula>NOT(ISERROR(SEARCH("F",W21)))</formula>
    </cfRule>
  </conditionalFormatting>
  <conditionalFormatting sqref="Q20">
    <cfRule type="cellIs" dxfId="210" priority="229" operator="equal">
      <formula>"확인필요"</formula>
    </cfRule>
  </conditionalFormatting>
  <conditionalFormatting sqref="Q20">
    <cfRule type="expression" dxfId="209" priority="230">
      <formula>NOT(ISERROR(SEARCH("NT",Q20)))</formula>
    </cfRule>
  </conditionalFormatting>
  <conditionalFormatting sqref="Q20">
    <cfRule type="expression" dxfId="208" priority="232">
      <formula>NOT(ISERROR(SEARCH("F",Q20)))</formula>
    </cfRule>
  </conditionalFormatting>
  <conditionalFormatting sqref="Q21">
    <cfRule type="cellIs" dxfId="207" priority="225" operator="equal">
      <formula>"확인필요"</formula>
    </cfRule>
  </conditionalFormatting>
  <conditionalFormatting sqref="Q21">
    <cfRule type="expression" dxfId="206" priority="226">
      <formula>NOT(ISERROR(SEARCH("NT",Q21)))</formula>
    </cfRule>
  </conditionalFormatting>
  <conditionalFormatting sqref="Q21">
    <cfRule type="expression" dxfId="205" priority="228">
      <formula>NOT(ISERROR(SEARCH("F",Q21)))</formula>
    </cfRule>
  </conditionalFormatting>
  <conditionalFormatting sqref="S21">
    <cfRule type="cellIs" dxfId="204" priority="221" operator="equal">
      <formula>"확인필요"</formula>
    </cfRule>
  </conditionalFormatting>
  <conditionalFormatting sqref="S21">
    <cfRule type="expression" dxfId="203" priority="222">
      <formula>NOT(ISERROR(SEARCH("NT",S21)))</formula>
    </cfRule>
  </conditionalFormatting>
  <conditionalFormatting sqref="S21">
    <cfRule type="expression" dxfId="202" priority="224">
      <formula>NOT(ISERROR(SEARCH("F",S21)))</formula>
    </cfRule>
  </conditionalFormatting>
  <conditionalFormatting sqref="U20">
    <cfRule type="cellIs" dxfId="201" priority="217" operator="equal">
      <formula>"확인필요"</formula>
    </cfRule>
  </conditionalFormatting>
  <conditionalFormatting sqref="U20">
    <cfRule type="expression" dxfId="200" priority="218">
      <formula>NOT(ISERROR(SEARCH("NT",U20)))</formula>
    </cfRule>
  </conditionalFormatting>
  <conditionalFormatting sqref="U20">
    <cfRule type="expression" dxfId="199" priority="220">
      <formula>NOT(ISERROR(SEARCH("F",U20)))</formula>
    </cfRule>
  </conditionalFormatting>
  <conditionalFormatting sqref="Y20">
    <cfRule type="cellIs" dxfId="198" priority="209" operator="equal">
      <formula>"확인필요"</formula>
    </cfRule>
  </conditionalFormatting>
  <conditionalFormatting sqref="Y20">
    <cfRule type="expression" dxfId="197" priority="210">
      <formula>NOT(ISERROR(SEARCH("NT",Y20)))</formula>
    </cfRule>
  </conditionalFormatting>
  <conditionalFormatting sqref="Y20">
    <cfRule type="expression" dxfId="196" priority="212">
      <formula>NOT(ISERROR(SEARCH("F",Y20)))</formula>
    </cfRule>
  </conditionalFormatting>
  <conditionalFormatting sqref="AA20">
    <cfRule type="cellIs" dxfId="195" priority="205" operator="equal">
      <formula>"확인필요"</formula>
    </cfRule>
  </conditionalFormatting>
  <conditionalFormatting sqref="AA20">
    <cfRule type="expression" dxfId="194" priority="206">
      <formula>NOT(ISERROR(SEARCH("NT",AA20)))</formula>
    </cfRule>
  </conditionalFormatting>
  <conditionalFormatting sqref="AA20">
    <cfRule type="expression" dxfId="193" priority="208">
      <formula>NOT(ISERROR(SEARCH("F",AA20)))</formula>
    </cfRule>
  </conditionalFormatting>
  <conditionalFormatting sqref="Y21">
    <cfRule type="cellIs" dxfId="192" priority="197" operator="equal">
      <formula>"확인필요"</formula>
    </cfRule>
  </conditionalFormatting>
  <conditionalFormatting sqref="Y21">
    <cfRule type="expression" dxfId="191" priority="198">
      <formula>NOT(ISERROR(SEARCH("NT",Y21)))</formula>
    </cfRule>
  </conditionalFormatting>
  <conditionalFormatting sqref="Y21">
    <cfRule type="expression" dxfId="190" priority="200">
      <formula>NOT(ISERROR(SEARCH("F",Y21)))</formula>
    </cfRule>
  </conditionalFormatting>
  <conditionalFormatting sqref="AA21">
    <cfRule type="cellIs" dxfId="189" priority="193" operator="equal">
      <formula>"확인필요"</formula>
    </cfRule>
  </conditionalFormatting>
  <conditionalFormatting sqref="AA21">
    <cfRule type="expression" dxfId="188" priority="194">
      <formula>NOT(ISERROR(SEARCH("NT",AA21)))</formula>
    </cfRule>
  </conditionalFormatting>
  <conditionalFormatting sqref="AA21">
    <cfRule type="expression" dxfId="187" priority="196">
      <formula>NOT(ISERROR(SEARCH("F",AA21)))</formula>
    </cfRule>
  </conditionalFormatting>
  <conditionalFormatting sqref="AC20">
    <cfRule type="cellIs" dxfId="186" priority="189" operator="equal">
      <formula>"확인필요"</formula>
    </cfRule>
  </conditionalFormatting>
  <conditionalFormatting sqref="AC20">
    <cfRule type="expression" dxfId="185" priority="190">
      <formula>NOT(ISERROR(SEARCH("NT",AC20)))</formula>
    </cfRule>
  </conditionalFormatting>
  <conditionalFormatting sqref="AC20">
    <cfRule type="expression" dxfId="184" priority="192">
      <formula>NOT(ISERROR(SEARCH("F",AC20)))</formula>
    </cfRule>
  </conditionalFormatting>
  <conditionalFormatting sqref="AC21">
    <cfRule type="cellIs" dxfId="183" priority="185" operator="equal">
      <formula>"확인필요"</formula>
    </cfRule>
  </conditionalFormatting>
  <conditionalFormatting sqref="AC21">
    <cfRule type="expression" dxfId="182" priority="186">
      <formula>NOT(ISERROR(SEARCH("NT",AC21)))</formula>
    </cfRule>
  </conditionalFormatting>
  <conditionalFormatting sqref="AC21">
    <cfRule type="expression" dxfId="181" priority="188">
      <formula>NOT(ISERROR(SEARCH("F",AC21)))</formula>
    </cfRule>
  </conditionalFormatting>
  <conditionalFormatting sqref="W18 Y18 AA18 AE18:AG18">
    <cfRule type="expression" dxfId="180" priority="1694">
      <formula>NOT(ISERROR(SEARCH("NT",#REF!)))</formula>
    </cfRule>
  </conditionalFormatting>
  <conditionalFormatting sqref="W18 Y18 AA18 AE18:AG18">
    <cfRule type="expression" dxfId="179" priority="1696">
      <formula>NOT(ISERROR(SEARCH("F",#REF!)))</formula>
    </cfRule>
  </conditionalFormatting>
  <conditionalFormatting sqref="Q18">
    <cfRule type="expression" dxfId="178" priority="1697">
      <formula>NOT(ISERROR(SEARCH("NT",#REF!)))</formula>
    </cfRule>
  </conditionalFormatting>
  <conditionalFormatting sqref="Q18">
    <cfRule type="expression" dxfId="177" priority="1699">
      <formula>NOT(ISERROR(SEARCH("F",#REF!)))</formula>
    </cfRule>
  </conditionalFormatting>
  <conditionalFormatting sqref="I18 K18 G18">
    <cfRule type="expression" dxfId="176" priority="1700">
      <formula>NOT(ISERROR(SEARCH("NT",#REF!)))</formula>
    </cfRule>
  </conditionalFormatting>
  <conditionalFormatting sqref="I18 K18 G18">
    <cfRule type="expression" dxfId="175" priority="1702">
      <formula>NOT(ISERROR(SEARCH("F",#REF!)))</formula>
    </cfRule>
  </conditionalFormatting>
  <conditionalFormatting sqref="AO44 AJ16:AO19 AJ35:AO35 AJ45:AO45 AJ47:AO47 AJ86:AO86 AJ80 AO88 AO37 AO72 AJ83:AO83 AO81:AO82 AJ31:AO32 AL80:AO80 AJ91:AO98 AJ60:AO63 AJ28:AO29 AJ22:AO24 AJ50:AO58 AJ73:AO77 AJ65:AO71 AJ41:AO43">
    <cfRule type="expression" dxfId="174" priority="99">
      <formula>NOT(ISERROR(SEARCH("NT",AJ16)))</formula>
    </cfRule>
  </conditionalFormatting>
  <conditionalFormatting sqref="AO44 AJ16:AO19 AJ35:AO35 AJ45:AO45 AJ47:AO47 AJ86:AO86 AJ80 AO88 AO37 AO72 AJ83:AO83 AO81:AO82 AJ31:AO32 AL80:AO80 AJ91:AO98 AJ60:AO63 AJ28:AO29 AJ22:AO24 AJ50:AO58 AJ73:AO77 AJ65:AO71 AJ41:AO43">
    <cfRule type="expression" dxfId="173" priority="100">
      <formula>NOT(ISERROR(SEARCH("F",AJ16)))</formula>
    </cfRule>
  </conditionalFormatting>
  <conditionalFormatting sqref="AJ12:AO12">
    <cfRule type="expression" dxfId="172" priority="101">
      <formula>NOT(ISERROR(SEARCH("NT",AJ12)))</formula>
    </cfRule>
  </conditionalFormatting>
  <conditionalFormatting sqref="AJ12:AO12">
    <cfRule type="expression" dxfId="171" priority="102">
      <formula>NOT(ISERROR(SEARCH("F",AJ12)))</formula>
    </cfRule>
  </conditionalFormatting>
  <conditionalFormatting sqref="AJ11:AO11">
    <cfRule type="expression" dxfId="170" priority="103">
      <formula>NOT(ISERROR(SEARCH("NT",AJ11)))</formula>
    </cfRule>
  </conditionalFormatting>
  <conditionalFormatting sqref="AJ11:AO11">
    <cfRule type="expression" dxfId="169" priority="104">
      <formula>NOT(ISERROR(SEARCH("F",AJ11)))</formula>
    </cfRule>
  </conditionalFormatting>
  <conditionalFormatting sqref="AJ48:AO48">
    <cfRule type="expression" dxfId="168" priority="105">
      <formula>NOT(ISERROR(SEARCH("NT",AJ48)))</formula>
    </cfRule>
  </conditionalFormatting>
  <conditionalFormatting sqref="AJ48:AO48">
    <cfRule type="expression" dxfId="167" priority="106">
      <formula>NOT(ISERROR(SEARCH("F",AJ48)))</formula>
    </cfRule>
  </conditionalFormatting>
  <conditionalFormatting sqref="AO13">
    <cfRule type="expression" dxfId="166" priority="107">
      <formula>NOT(ISERROR(SEARCH("NT",AO13)))</formula>
    </cfRule>
  </conditionalFormatting>
  <conditionalFormatting sqref="AO13">
    <cfRule type="expression" dxfId="165" priority="108">
      <formula>NOT(ISERROR(SEARCH("F",AO13)))</formula>
    </cfRule>
  </conditionalFormatting>
  <conditionalFormatting sqref="AJ14:AO14">
    <cfRule type="expression" dxfId="164" priority="109">
      <formula>NOT(ISERROR(SEARCH("NT",AJ14)))</formula>
    </cfRule>
  </conditionalFormatting>
  <conditionalFormatting sqref="AJ14:AO14">
    <cfRule type="expression" dxfId="163" priority="110">
      <formula>NOT(ISERROR(SEARCH("F",AJ14)))</formula>
    </cfRule>
  </conditionalFormatting>
  <conditionalFormatting sqref="AJ15:AO15">
    <cfRule type="expression" dxfId="162" priority="111">
      <formula>NOT(ISERROR(SEARCH("NT",AJ15)))</formula>
    </cfRule>
  </conditionalFormatting>
  <conditionalFormatting sqref="AJ15:AO15">
    <cfRule type="expression" dxfId="161" priority="112">
      <formula>NOT(ISERROR(SEARCH("F",AJ15)))</formula>
    </cfRule>
  </conditionalFormatting>
  <conditionalFormatting sqref="AJ25:AO25">
    <cfRule type="expression" dxfId="160" priority="113">
      <formula>NOT(ISERROR(SEARCH("NT",AJ25)))</formula>
    </cfRule>
  </conditionalFormatting>
  <conditionalFormatting sqref="AJ25:AO25">
    <cfRule type="expression" dxfId="159" priority="114">
      <formula>NOT(ISERROR(SEARCH("F",AJ25)))</formula>
    </cfRule>
  </conditionalFormatting>
  <conditionalFormatting sqref="AO34">
    <cfRule type="expression" dxfId="158" priority="115">
      <formula>NOT(ISERROR(SEARCH("NT",AO34)))</formula>
    </cfRule>
  </conditionalFormatting>
  <conditionalFormatting sqref="AO34">
    <cfRule type="expression" dxfId="157" priority="116">
      <formula>NOT(ISERROR(SEARCH("F",AO34)))</formula>
    </cfRule>
  </conditionalFormatting>
  <conditionalFormatting sqref="AO36">
    <cfRule type="expression" dxfId="156" priority="117">
      <formula>NOT(ISERROR(SEARCH("NT",AO36)))</formula>
    </cfRule>
  </conditionalFormatting>
  <conditionalFormatting sqref="AO36">
    <cfRule type="expression" dxfId="155" priority="118">
      <formula>NOT(ISERROR(SEARCH("F",AO36)))</formula>
    </cfRule>
  </conditionalFormatting>
  <conditionalFormatting sqref="AJ33:AO33">
    <cfRule type="expression" dxfId="154" priority="119">
      <formula>NOT(ISERROR(SEARCH("NT",AJ33)))</formula>
    </cfRule>
  </conditionalFormatting>
  <conditionalFormatting sqref="AJ33:AO33">
    <cfRule type="expression" dxfId="153" priority="120">
      <formula>NOT(ISERROR(SEARCH("F",AJ33)))</formula>
    </cfRule>
  </conditionalFormatting>
  <conditionalFormatting sqref="AO46">
    <cfRule type="expression" dxfId="152" priority="121">
      <formula>NOT(ISERROR(SEARCH("NT",AO46)))</formula>
    </cfRule>
  </conditionalFormatting>
  <conditionalFormatting sqref="AO46">
    <cfRule type="expression" dxfId="151" priority="122">
      <formula>NOT(ISERROR(SEARCH("F",AO46)))</formula>
    </cfRule>
  </conditionalFormatting>
  <conditionalFormatting sqref="AJ49:AO49">
    <cfRule type="expression" dxfId="150" priority="123">
      <formula>NOT(ISERROR(SEARCH("NT",AJ49)))</formula>
    </cfRule>
  </conditionalFormatting>
  <conditionalFormatting sqref="AJ49:AO49">
    <cfRule type="expression" dxfId="149" priority="124">
      <formula>NOT(ISERROR(SEARCH("F",AJ49)))</formula>
    </cfRule>
  </conditionalFormatting>
  <conditionalFormatting sqref="AO59">
    <cfRule type="expression" dxfId="148" priority="125">
      <formula>NOT(ISERROR(SEARCH("NT",AO59)))</formula>
    </cfRule>
  </conditionalFormatting>
  <conditionalFormatting sqref="AO59">
    <cfRule type="expression" dxfId="147" priority="126">
      <formula>NOT(ISERROR(SEARCH("F",AO59)))</formula>
    </cfRule>
  </conditionalFormatting>
  <conditionalFormatting sqref="AO84:AO85">
    <cfRule type="expression" dxfId="146" priority="127">
      <formula>NOT(ISERROR(SEARCH("NT",AO84)))</formula>
    </cfRule>
  </conditionalFormatting>
  <conditionalFormatting sqref="AO84:AO85">
    <cfRule type="expression" dxfId="145" priority="128">
      <formula>NOT(ISERROR(SEARCH("F",AO84)))</formula>
    </cfRule>
  </conditionalFormatting>
  <conditionalFormatting sqref="AJ79:AO79 AK80">
    <cfRule type="expression" dxfId="144" priority="129">
      <formula>NOT(ISERROR(SEARCH("NT",AJ79)))</formula>
    </cfRule>
  </conditionalFormatting>
  <conditionalFormatting sqref="AJ79:AO79 AK80">
    <cfRule type="expression" dxfId="143" priority="130">
      <formula>NOT(ISERROR(SEARCH("F",AJ79)))</formula>
    </cfRule>
  </conditionalFormatting>
  <conditionalFormatting sqref="AJ78:AO78">
    <cfRule type="expression" dxfId="142" priority="131">
      <formula>NOT(ISERROR(SEARCH("NT",AJ78)))</formula>
    </cfRule>
  </conditionalFormatting>
  <conditionalFormatting sqref="AJ78:AO78">
    <cfRule type="expression" dxfId="141" priority="132">
      <formula>NOT(ISERROR(SEARCH("F",AJ78)))</formula>
    </cfRule>
  </conditionalFormatting>
  <conditionalFormatting sqref="AJ87:AO87">
    <cfRule type="expression" dxfId="140" priority="133">
      <formula>NOT(ISERROR(SEARCH("NT",AJ87)))</formula>
    </cfRule>
  </conditionalFormatting>
  <conditionalFormatting sqref="AJ87:AO87">
    <cfRule type="expression" dxfId="139" priority="134">
      <formula>NOT(ISERROR(SEARCH("F",AJ87)))</formula>
    </cfRule>
  </conditionalFormatting>
  <conditionalFormatting sqref="AO90">
    <cfRule type="expression" dxfId="138" priority="135">
      <formula>NOT(ISERROR(SEARCH("NT",AO90)))</formula>
    </cfRule>
  </conditionalFormatting>
  <conditionalFormatting sqref="AO90">
    <cfRule type="expression" dxfId="137" priority="136">
      <formula>NOT(ISERROR(SEARCH("F",AO90)))</formula>
    </cfRule>
  </conditionalFormatting>
  <conditionalFormatting sqref="AJ89:AO89">
    <cfRule type="expression" dxfId="136" priority="137">
      <formula>NOT(ISERROR(SEARCH("NT",AJ89)))</formula>
    </cfRule>
  </conditionalFormatting>
  <conditionalFormatting sqref="AJ89:AO89">
    <cfRule type="expression" dxfId="135" priority="138">
      <formula>NOT(ISERROR(SEARCH("F",AJ89)))</formula>
    </cfRule>
  </conditionalFormatting>
  <conditionalFormatting sqref="AJ99:AO101">
    <cfRule type="expression" dxfId="134" priority="97">
      <formula>NOT(ISERROR(SEARCH("NT",AJ99)))</formula>
    </cfRule>
  </conditionalFormatting>
  <conditionalFormatting sqref="AJ99:AO101">
    <cfRule type="expression" dxfId="133" priority="98">
      <formula>NOT(ISERROR(SEARCH("F",AJ99)))</formula>
    </cfRule>
  </conditionalFormatting>
  <conditionalFormatting sqref="AJ34:AN34">
    <cfRule type="expression" dxfId="132" priority="95">
      <formula>NOT(ISERROR(SEARCH("NT",AJ34)))</formula>
    </cfRule>
  </conditionalFormatting>
  <conditionalFormatting sqref="AJ34:AN34">
    <cfRule type="expression" dxfId="131" priority="96">
      <formula>NOT(ISERROR(SEARCH("F",AJ34)))</formula>
    </cfRule>
  </conditionalFormatting>
  <conditionalFormatting sqref="AJ90:AN90">
    <cfRule type="expression" dxfId="130" priority="73">
      <formula>NOT(ISERROR(SEARCH("NT",AJ90)))</formula>
    </cfRule>
  </conditionalFormatting>
  <conditionalFormatting sqref="AJ90:AN90">
    <cfRule type="expression" dxfId="129" priority="74">
      <formula>NOT(ISERROR(SEARCH("F",AJ90)))</formula>
    </cfRule>
  </conditionalFormatting>
  <conditionalFormatting sqref="AJ85:AN85">
    <cfRule type="expression" dxfId="128" priority="81">
      <formula>NOT(ISERROR(SEARCH("NT",AJ85)))</formula>
    </cfRule>
  </conditionalFormatting>
  <conditionalFormatting sqref="AJ85:AN85">
    <cfRule type="expression" dxfId="127" priority="82">
      <formula>NOT(ISERROR(SEARCH("F",AJ85)))</formula>
    </cfRule>
  </conditionalFormatting>
  <conditionalFormatting sqref="AJ36:AN36">
    <cfRule type="expression" dxfId="126" priority="93">
      <formula>NOT(ISERROR(SEARCH("NT",AJ36)))</formula>
    </cfRule>
  </conditionalFormatting>
  <conditionalFormatting sqref="AJ36:AN36">
    <cfRule type="expression" dxfId="125" priority="94">
      <formula>NOT(ISERROR(SEARCH("F",AJ36)))</formula>
    </cfRule>
  </conditionalFormatting>
  <conditionalFormatting sqref="AJ37:AN37">
    <cfRule type="expression" dxfId="124" priority="91">
      <formula>NOT(ISERROR(SEARCH("NT",AJ37)))</formula>
    </cfRule>
  </conditionalFormatting>
  <conditionalFormatting sqref="AJ37:AN37">
    <cfRule type="expression" dxfId="123" priority="92">
      <formula>NOT(ISERROR(SEARCH("F",AJ37)))</formula>
    </cfRule>
  </conditionalFormatting>
  <conditionalFormatting sqref="AJ44:AN44">
    <cfRule type="expression" dxfId="122" priority="89">
      <formula>NOT(ISERROR(SEARCH("NT",AJ44)))</formula>
    </cfRule>
  </conditionalFormatting>
  <conditionalFormatting sqref="AJ44:AN44">
    <cfRule type="expression" dxfId="121" priority="90">
      <formula>NOT(ISERROR(SEARCH("F",AJ44)))</formula>
    </cfRule>
  </conditionalFormatting>
  <conditionalFormatting sqref="AJ46:AN46">
    <cfRule type="expression" dxfId="120" priority="87">
      <formula>NOT(ISERROR(SEARCH("NT",AJ46)))</formula>
    </cfRule>
  </conditionalFormatting>
  <conditionalFormatting sqref="AJ46:AN46">
    <cfRule type="expression" dxfId="119" priority="88">
      <formula>NOT(ISERROR(SEARCH("F",AJ46)))</formula>
    </cfRule>
  </conditionalFormatting>
  <conditionalFormatting sqref="AJ13">
    <cfRule type="expression" dxfId="118" priority="69">
      <formula>NOT(ISERROR(SEARCH("NT",AJ13)))</formula>
    </cfRule>
  </conditionalFormatting>
  <conditionalFormatting sqref="AJ13">
    <cfRule type="expression" dxfId="117" priority="70">
      <formula>NOT(ISERROR(SEARCH("F",AJ13)))</formula>
    </cfRule>
  </conditionalFormatting>
  <conditionalFormatting sqref="AJ72:AN72">
    <cfRule type="expression" dxfId="116" priority="85">
      <formula>NOT(ISERROR(SEARCH("NT",AJ72)))</formula>
    </cfRule>
  </conditionalFormatting>
  <conditionalFormatting sqref="AJ72:AN72">
    <cfRule type="expression" dxfId="115" priority="86">
      <formula>NOT(ISERROR(SEARCH("F",AJ72)))</formula>
    </cfRule>
  </conditionalFormatting>
  <conditionalFormatting sqref="AJ84:AN84">
    <cfRule type="expression" dxfId="114" priority="83">
      <formula>NOT(ISERROR(SEARCH("NT",AJ84)))</formula>
    </cfRule>
  </conditionalFormatting>
  <conditionalFormatting sqref="AJ84:AN84">
    <cfRule type="expression" dxfId="113" priority="84">
      <formula>NOT(ISERROR(SEARCH("F",AJ84)))</formula>
    </cfRule>
  </conditionalFormatting>
  <conditionalFormatting sqref="AJ81:AN81">
    <cfRule type="expression" dxfId="112" priority="79">
      <formula>NOT(ISERROR(SEARCH("NT",AJ81)))</formula>
    </cfRule>
  </conditionalFormatting>
  <conditionalFormatting sqref="AJ81:AN81">
    <cfRule type="expression" dxfId="111" priority="80">
      <formula>NOT(ISERROR(SEARCH("F",AJ81)))</formula>
    </cfRule>
  </conditionalFormatting>
  <conditionalFormatting sqref="AJ82:AN82">
    <cfRule type="expression" dxfId="110" priority="77">
      <formula>NOT(ISERROR(SEARCH("NT",AJ82)))</formula>
    </cfRule>
  </conditionalFormatting>
  <conditionalFormatting sqref="AJ82:AN82">
    <cfRule type="expression" dxfId="109" priority="78">
      <formula>NOT(ISERROR(SEARCH("F",AJ82)))</formula>
    </cfRule>
  </conditionalFormatting>
  <conditionalFormatting sqref="AJ88:AN88">
    <cfRule type="expression" dxfId="108" priority="75">
      <formula>NOT(ISERROR(SEARCH("NT",AJ88)))</formula>
    </cfRule>
  </conditionalFormatting>
  <conditionalFormatting sqref="AJ88:AN88">
    <cfRule type="expression" dxfId="107" priority="76">
      <formula>NOT(ISERROR(SEARCH("F",AJ88)))</formula>
    </cfRule>
  </conditionalFormatting>
  <conditionalFormatting sqref="AK13:AN13">
    <cfRule type="expression" dxfId="106" priority="71">
      <formula>NOT(ISERROR(SEARCH("NT",AK13)))</formula>
    </cfRule>
  </conditionalFormatting>
  <conditionalFormatting sqref="AK13:AN13">
    <cfRule type="expression" dxfId="105" priority="72">
      <formula>NOT(ISERROR(SEARCH("F",AK13)))</formula>
    </cfRule>
  </conditionalFormatting>
  <conditionalFormatting sqref="AJ30:AO30">
    <cfRule type="expression" dxfId="104" priority="67">
      <formula>NOT(ISERROR(SEARCH("NT",AJ30)))</formula>
    </cfRule>
  </conditionalFormatting>
  <conditionalFormatting sqref="AJ30:AO30">
    <cfRule type="expression" dxfId="103" priority="68">
      <formula>NOT(ISERROR(SEARCH("F",AJ30)))</formula>
    </cfRule>
  </conditionalFormatting>
  <conditionalFormatting sqref="AJ59:AN59">
    <cfRule type="expression" dxfId="102" priority="65">
      <formula>NOT(ISERROR(SEARCH("NT",AJ59)))</formula>
    </cfRule>
  </conditionalFormatting>
  <conditionalFormatting sqref="AJ59:AN59">
    <cfRule type="expression" dxfId="101" priority="66">
      <formula>NOT(ISERROR(SEARCH("F",AJ59)))</formula>
    </cfRule>
  </conditionalFormatting>
  <conditionalFormatting sqref="AJ20:AO20">
    <cfRule type="expression" dxfId="100" priority="63">
      <formula>NOT(ISERROR(SEARCH("NT",AJ20)))</formula>
    </cfRule>
  </conditionalFormatting>
  <conditionalFormatting sqref="AJ20:AO20">
    <cfRule type="expression" dxfId="99" priority="64">
      <formula>NOT(ISERROR(SEARCH("F",AJ20)))</formula>
    </cfRule>
  </conditionalFormatting>
  <conditionalFormatting sqref="AJ21:AO21">
    <cfRule type="expression" dxfId="98" priority="61">
      <formula>NOT(ISERROR(SEARCH("NT",AJ21)))</formula>
    </cfRule>
  </conditionalFormatting>
  <conditionalFormatting sqref="AJ21:AO21">
    <cfRule type="expression" dxfId="97" priority="62">
      <formula>NOT(ISERROR(SEARCH("F",AJ21)))</formula>
    </cfRule>
  </conditionalFormatting>
  <conditionalFormatting sqref="AJ26:AO27">
    <cfRule type="expression" dxfId="96" priority="59">
      <formula>NOT(ISERROR(SEARCH("NT",AJ26)))</formula>
    </cfRule>
  </conditionalFormatting>
  <conditionalFormatting sqref="AJ26:AO27">
    <cfRule type="expression" dxfId="95" priority="60">
      <formula>NOT(ISERROR(SEARCH("F",AJ26)))</formula>
    </cfRule>
  </conditionalFormatting>
  <conditionalFormatting sqref="AJ38:AO38 AO40">
    <cfRule type="expression" dxfId="94" priority="55">
      <formula>NOT(ISERROR(SEARCH("NT",AJ38)))</formula>
    </cfRule>
  </conditionalFormatting>
  <conditionalFormatting sqref="AJ38:AO38 AO40">
    <cfRule type="expression" dxfId="93" priority="56">
      <formula>NOT(ISERROR(SEARCH("F",AJ38)))</formula>
    </cfRule>
  </conditionalFormatting>
  <conditionalFormatting sqref="AO39">
    <cfRule type="expression" dxfId="92" priority="57">
      <formula>NOT(ISERROR(SEARCH("NT",AO39)))</formula>
    </cfRule>
  </conditionalFormatting>
  <conditionalFormatting sqref="AO39">
    <cfRule type="expression" dxfId="91" priority="58">
      <formula>NOT(ISERROR(SEARCH("F",AO39)))</formula>
    </cfRule>
  </conditionalFormatting>
  <conditionalFormatting sqref="AJ39:AN39">
    <cfRule type="expression" dxfId="90" priority="53">
      <formula>NOT(ISERROR(SEARCH("NT",AJ39)))</formula>
    </cfRule>
  </conditionalFormatting>
  <conditionalFormatting sqref="AJ39:AN39">
    <cfRule type="expression" dxfId="89" priority="54">
      <formula>NOT(ISERROR(SEARCH("F",AJ39)))</formula>
    </cfRule>
  </conditionalFormatting>
  <conditionalFormatting sqref="AJ40:AN40">
    <cfRule type="expression" dxfId="88" priority="51">
      <formula>NOT(ISERROR(SEARCH("NT",AJ40)))</formula>
    </cfRule>
  </conditionalFormatting>
  <conditionalFormatting sqref="AJ40:AN40">
    <cfRule type="expression" dxfId="87" priority="52">
      <formula>NOT(ISERROR(SEARCH("F",AJ40)))</formula>
    </cfRule>
  </conditionalFormatting>
  <conditionalFormatting sqref="AJ64:AO64">
    <cfRule type="expression" dxfId="86" priority="49">
      <formula>NOT(ISERROR(SEARCH("NT",AJ64)))</formula>
    </cfRule>
  </conditionalFormatting>
  <conditionalFormatting sqref="AJ64:AO64">
    <cfRule type="expression" dxfId="85" priority="50">
      <formula>NOT(ISERROR(SEARCH("F",AJ64)))</formula>
    </cfRule>
  </conditionalFormatting>
  <conditionalFormatting sqref="AH11:AI101">
    <cfRule type="expression" dxfId="84" priority="47">
      <formula>NOT(ISERROR(SEARCH("NT",AH11)))</formula>
    </cfRule>
  </conditionalFormatting>
  <conditionalFormatting sqref="AH11:AI101">
    <cfRule type="expression" dxfId="83" priority="48">
      <formula>NOT(ISERROR(SEARCH("F",AH11)))</formula>
    </cfRule>
  </conditionalFormatting>
  <conditionalFormatting sqref="J11:J101">
    <cfRule type="cellIs" dxfId="82" priority="42" operator="equal">
      <formula>"확인필요"</formula>
    </cfRule>
  </conditionalFormatting>
  <conditionalFormatting sqref="J11:J101">
    <cfRule type="expression" dxfId="81" priority="43">
      <formula>NOT(ISERROR(SEARCH("NT",J11)))</formula>
    </cfRule>
  </conditionalFormatting>
  <conditionalFormatting sqref="J11:J101">
    <cfRule type="expression" dxfId="80" priority="44">
      <formula>NOT(ISERROR(SEARCH("F",J11)))</formula>
    </cfRule>
  </conditionalFormatting>
  <conditionalFormatting sqref="L11:L101">
    <cfRule type="cellIs" dxfId="79" priority="38" operator="equal">
      <formula>"확인필요"</formula>
    </cfRule>
  </conditionalFormatting>
  <conditionalFormatting sqref="L11:L101">
    <cfRule type="expression" dxfId="78" priority="39">
      <formula>NOT(ISERROR(SEARCH("NT",L11)))</formula>
    </cfRule>
  </conditionalFormatting>
  <conditionalFormatting sqref="L11:L101">
    <cfRule type="expression" dxfId="77" priority="40">
      <formula>NOT(ISERROR(SEARCH("F",L11)))</formula>
    </cfRule>
  </conditionalFormatting>
  <conditionalFormatting sqref="N11:N101">
    <cfRule type="cellIs" dxfId="76" priority="34" operator="equal">
      <formula>"확인필요"</formula>
    </cfRule>
  </conditionalFormatting>
  <conditionalFormatting sqref="N11:N101">
    <cfRule type="expression" dxfId="75" priority="35">
      <formula>NOT(ISERROR(SEARCH("NT",N11)))</formula>
    </cfRule>
  </conditionalFormatting>
  <conditionalFormatting sqref="N11:N101">
    <cfRule type="expression" dxfId="74" priority="36">
      <formula>NOT(ISERROR(SEARCH("F",N11)))</formula>
    </cfRule>
  </conditionalFormatting>
  <conditionalFormatting sqref="P11:P101">
    <cfRule type="cellIs" dxfId="73" priority="30" operator="equal">
      <formula>"확인필요"</formula>
    </cfRule>
  </conditionalFormatting>
  <conditionalFormatting sqref="P11:P101">
    <cfRule type="expression" dxfId="72" priority="31">
      <formula>NOT(ISERROR(SEARCH("NT",P11)))</formula>
    </cfRule>
  </conditionalFormatting>
  <conditionalFormatting sqref="P11:P101">
    <cfRule type="expression" dxfId="71" priority="32">
      <formula>NOT(ISERROR(SEARCH("F",P11)))</formula>
    </cfRule>
  </conditionalFormatting>
  <conditionalFormatting sqref="R11:R101">
    <cfRule type="cellIs" dxfId="70" priority="26" operator="equal">
      <formula>"확인필요"</formula>
    </cfRule>
  </conditionalFormatting>
  <conditionalFormatting sqref="R11:R101">
    <cfRule type="expression" dxfId="69" priority="27">
      <formula>NOT(ISERROR(SEARCH("NT",R11)))</formula>
    </cfRule>
  </conditionalFormatting>
  <conditionalFormatting sqref="R11:R101">
    <cfRule type="expression" dxfId="68" priority="28">
      <formula>NOT(ISERROR(SEARCH("F",R11)))</formula>
    </cfRule>
  </conditionalFormatting>
  <conditionalFormatting sqref="T11:T101">
    <cfRule type="cellIs" dxfId="67" priority="22" operator="equal">
      <formula>"확인필요"</formula>
    </cfRule>
  </conditionalFormatting>
  <conditionalFormatting sqref="T11:T101">
    <cfRule type="expression" dxfId="66" priority="23">
      <formula>NOT(ISERROR(SEARCH("NT",T11)))</formula>
    </cfRule>
  </conditionalFormatting>
  <conditionalFormatting sqref="T11:T101">
    <cfRule type="expression" dxfId="65" priority="24">
      <formula>NOT(ISERROR(SEARCH("F",T11)))</formula>
    </cfRule>
  </conditionalFormatting>
  <conditionalFormatting sqref="V11:V101">
    <cfRule type="cellIs" dxfId="64" priority="18" operator="equal">
      <formula>"확인필요"</formula>
    </cfRule>
  </conditionalFormatting>
  <conditionalFormatting sqref="V11:V101">
    <cfRule type="expression" dxfId="63" priority="19">
      <formula>NOT(ISERROR(SEARCH("NT",V11)))</formula>
    </cfRule>
  </conditionalFormatting>
  <conditionalFormatting sqref="V11:V101">
    <cfRule type="expression" dxfId="62" priority="20">
      <formula>NOT(ISERROR(SEARCH("F",V11)))</formula>
    </cfRule>
  </conditionalFormatting>
  <conditionalFormatting sqref="X11:X101">
    <cfRule type="cellIs" dxfId="61" priority="14" operator="equal">
      <formula>"확인필요"</formula>
    </cfRule>
  </conditionalFormatting>
  <conditionalFormatting sqref="X11:X101">
    <cfRule type="expression" dxfId="60" priority="15">
      <formula>NOT(ISERROR(SEARCH("NT",X11)))</formula>
    </cfRule>
  </conditionalFormatting>
  <conditionalFormatting sqref="X11:X101">
    <cfRule type="expression" dxfId="59" priority="16">
      <formula>NOT(ISERROR(SEARCH("F",X11)))</formula>
    </cfRule>
  </conditionalFormatting>
  <conditionalFormatting sqref="Z11:Z101">
    <cfRule type="cellIs" dxfId="58" priority="10" operator="equal">
      <formula>"확인필요"</formula>
    </cfRule>
  </conditionalFormatting>
  <conditionalFormatting sqref="Z11:Z101">
    <cfRule type="expression" dxfId="57" priority="11">
      <formula>NOT(ISERROR(SEARCH("NT",Z11)))</formula>
    </cfRule>
  </conditionalFormatting>
  <conditionalFormatting sqref="Z11:Z101">
    <cfRule type="expression" dxfId="56" priority="12">
      <formula>NOT(ISERROR(SEARCH("F",Z11)))</formula>
    </cfRule>
  </conditionalFormatting>
  <conditionalFormatting sqref="AB11:AB101">
    <cfRule type="cellIs" dxfId="55" priority="6" operator="equal">
      <formula>"확인필요"</formula>
    </cfRule>
  </conditionalFormatting>
  <conditionalFormatting sqref="AB11:AB101">
    <cfRule type="expression" dxfId="54" priority="7">
      <formula>NOT(ISERROR(SEARCH("NT",AB11)))</formula>
    </cfRule>
  </conditionalFormatting>
  <conditionalFormatting sqref="AB11:AB101">
    <cfRule type="expression" dxfId="53" priority="8">
      <formula>NOT(ISERROR(SEARCH("F",AB11)))</formula>
    </cfRule>
  </conditionalFormatting>
  <conditionalFormatting sqref="AD11:AD101">
    <cfRule type="cellIs" dxfId="52" priority="2" operator="equal">
      <formula>"확인필요"</formula>
    </cfRule>
  </conditionalFormatting>
  <conditionalFormatting sqref="AD11:AD101">
    <cfRule type="expression" dxfId="51" priority="3">
      <formula>NOT(ISERROR(SEARCH("NT",AD11)))</formula>
    </cfRule>
  </conditionalFormatting>
  <conditionalFormatting sqref="AD11:AD101">
    <cfRule type="expression" dxfId="50" priority="4">
      <formula>NOT(ISERROR(SEARCH("F",AD11)))</formula>
    </cfRule>
  </conditionalFormatting>
  <dataValidations count="3">
    <dataValidation type="list" allowBlank="1" showErrorMessage="1" sqref="AE11:AE101">
      <formula1>"상,중,하"</formula1>
    </dataValidation>
    <dataValidation type="list" allowBlank="1" showErrorMessage="1" sqref="X11:X101 AD11:AD101 L11:L101 H11:H101 AB11:AB101 J11:J101 N11:N101 P11:P101 V11:V101 T11:T101 R11:R101 Z11:Z101 AN11 AL11:AL101 AJ11:AJ101">
      <formula1>"P,F,NT,NA,확인필요"</formula1>
    </dataValidation>
    <dataValidation type="list" allowBlank="1" showErrorMessage="1" sqref="AO11:AQ11 AM12:AQ101 AM11 AK11:AK101">
      <formula1>"P,F,NT,NA"</formula1>
    </dataValidation>
  </dataValidations>
  <pageMargins left="0.7" right="0.7" top="0.75" bottom="0.75" header="0" footer="0"/>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U106"/>
  <sheetViews>
    <sheetView showGridLines="0" zoomScaleNormal="100" workbookViewId="0">
      <pane xSplit="7" ySplit="10" topLeftCell="H80" activePane="bottomRight" state="frozen"/>
      <selection activeCell="Y44" sqref="Y44"/>
      <selection pane="topRight" activeCell="Y44" sqref="Y44"/>
      <selection pane="bottomLeft" activeCell="Y44" sqref="Y44"/>
      <selection pane="bottomRight" activeCell="H80" sqref="H80"/>
    </sheetView>
  </sheetViews>
  <sheetFormatPr defaultColWidth="14.42578125" defaultRowHeight="11.25"/>
  <cols>
    <col min="1" max="1" width="1.42578125" style="75" customWidth="1"/>
    <col min="2" max="2" width="10" style="236" customWidth="1"/>
    <col min="3" max="3" width="12.85546875" style="176" customWidth="1"/>
    <col min="4" max="4" width="18.42578125" style="236" customWidth="1"/>
    <col min="5" max="5" width="30.7109375" style="176" customWidth="1"/>
    <col min="6" max="6" width="59.42578125" style="176" customWidth="1"/>
    <col min="7" max="7" width="3.28515625" style="176" hidden="1" customWidth="1"/>
    <col min="8" max="8" width="31.140625" style="225" customWidth="1"/>
    <col min="9" max="9" width="16.425781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0" t="s">
        <v>1908</v>
      </c>
      <c r="D2" s="589"/>
      <c r="E2" s="589"/>
      <c r="F2" s="589"/>
      <c r="G2" s="224"/>
      <c r="H2" s="226"/>
      <c r="I2" s="226"/>
      <c r="J2" s="153" t="s">
        <v>64</v>
      </c>
      <c r="K2" s="154" t="s">
        <v>65</v>
      </c>
      <c r="L2" s="155" t="s">
        <v>66</v>
      </c>
      <c r="M2" s="156" t="s">
        <v>33</v>
      </c>
      <c r="N2" s="155" t="s">
        <v>34</v>
      </c>
      <c r="O2" s="157" t="s">
        <v>35</v>
      </c>
      <c r="P2" s="157" t="s">
        <v>36</v>
      </c>
      <c r="Q2" s="156" t="s">
        <v>37</v>
      </c>
      <c r="T2" s="75"/>
      <c r="U2" s="75"/>
    </row>
    <row r="3" spans="1:21">
      <c r="B3" s="224"/>
      <c r="C3" s="589"/>
      <c r="D3" s="589"/>
      <c r="E3" s="589"/>
      <c r="F3" s="589"/>
      <c r="G3" s="224"/>
      <c r="H3" s="226"/>
      <c r="I3" s="226"/>
      <c r="J3" s="93" t="s">
        <v>67</v>
      </c>
      <c r="K3" s="94">
        <f>COUNTA($B$11:$B786)</f>
        <v>95</v>
      </c>
      <c r="L3" s="95">
        <f>(N3+O3+P3)/(K3)</f>
        <v>0.64210526315789473</v>
      </c>
      <c r="M3" s="96">
        <f>N3/(N3+O3+P3)</f>
        <v>0.95081967213114749</v>
      </c>
      <c r="N3" s="97">
        <f>COUNTIF($J$11:$J$105, "P")</f>
        <v>58</v>
      </c>
      <c r="O3" s="97">
        <f>COUNTIF($J$11:$J$105, "F")</f>
        <v>3</v>
      </c>
      <c r="P3" s="97">
        <f>COUNTIF($J$11:$J$105, "NT")</f>
        <v>0</v>
      </c>
      <c r="Q3" s="94">
        <f>COUNTIF($J$11:$J$105, "NA")</f>
        <v>34</v>
      </c>
      <c r="T3" s="75"/>
      <c r="U3" s="75"/>
    </row>
    <row r="4" spans="1:21">
      <c r="B4" s="224"/>
      <c r="C4" s="550" t="s">
        <v>3566</v>
      </c>
      <c r="D4" s="589"/>
      <c r="E4" s="589"/>
      <c r="F4" s="589"/>
      <c r="G4" s="224"/>
      <c r="H4" s="226"/>
      <c r="I4" s="63" t="s">
        <v>3564</v>
      </c>
      <c r="J4" s="98" t="s">
        <v>69</v>
      </c>
      <c r="K4" s="99">
        <f>COUNTA($B$11:$B786)</f>
        <v>95</v>
      </c>
      <c r="L4" s="100">
        <f>(N4+O4+P4)/(K4)</f>
        <v>0.48421052631578948</v>
      </c>
      <c r="M4" s="101">
        <f>N4/(N4+O4+P4)</f>
        <v>1</v>
      </c>
      <c r="N4" s="97">
        <f>COUNTIF($K$11:$K$105, "P")</f>
        <v>46</v>
      </c>
      <c r="O4" s="97">
        <f>COUNTIF($K$11:$K$105, "F")</f>
        <v>0</v>
      </c>
      <c r="P4" s="97">
        <f>COUNTIF($K$11:$K$105, "NT")</f>
        <v>0</v>
      </c>
      <c r="Q4" s="94">
        <f>COUNTIF($K$11:$K$105, "NA")</f>
        <v>49</v>
      </c>
      <c r="T4" s="75"/>
      <c r="U4" s="75"/>
    </row>
    <row r="5" spans="1:21">
      <c r="B5" s="224"/>
      <c r="C5" s="589"/>
      <c r="D5" s="589"/>
      <c r="E5" s="589"/>
      <c r="F5" s="589"/>
      <c r="G5" s="224"/>
      <c r="H5" s="226"/>
      <c r="I5" s="239" t="s">
        <v>3600</v>
      </c>
      <c r="J5" s="102" t="s">
        <v>70</v>
      </c>
      <c r="K5" s="103">
        <f>SUM(K3+K4)</f>
        <v>190</v>
      </c>
      <c r="L5" s="104">
        <f>AVERAGE(L3:L4)</f>
        <v>0.56315789473684208</v>
      </c>
      <c r="M5" s="105">
        <f>AVERAGE(M3:M4)</f>
        <v>0.97540983606557374</v>
      </c>
      <c r="N5" s="106">
        <f>SUM(N3+N4)</f>
        <v>104</v>
      </c>
      <c r="O5" s="107">
        <f>SUM(O3+O4)</f>
        <v>3</v>
      </c>
      <c r="P5" s="107">
        <f>SUM(P3+P4)</f>
        <v>0</v>
      </c>
      <c r="Q5" s="108">
        <f>SUM(Q3+Q4)</f>
        <v>83</v>
      </c>
      <c r="T5" s="75"/>
      <c r="U5" s="75"/>
    </row>
    <row r="6" spans="1:21">
      <c r="B6" s="224"/>
      <c r="C6" s="224"/>
      <c r="E6" s="224"/>
      <c r="F6" s="224"/>
      <c r="G6" s="224"/>
      <c r="H6" s="226"/>
      <c r="I6" s="240" t="s">
        <v>3601</v>
      </c>
      <c r="J6" s="63"/>
      <c r="K6" s="63"/>
      <c r="L6" s="63"/>
      <c r="M6" s="63"/>
      <c r="N6" s="63"/>
      <c r="O6" s="63"/>
      <c r="P6" s="63"/>
      <c r="Q6" s="63"/>
      <c r="R6" s="63"/>
      <c r="S6" s="63"/>
    </row>
    <row r="7" spans="1:21">
      <c r="B7" s="224"/>
      <c r="C7" s="224"/>
      <c r="E7" s="224"/>
      <c r="F7" s="224"/>
      <c r="G7" s="224"/>
      <c r="H7" s="226"/>
      <c r="I7" s="226"/>
      <c r="J7" s="63"/>
      <c r="K7" s="63"/>
      <c r="L7" s="63"/>
      <c r="M7" s="63"/>
      <c r="N7" s="63"/>
      <c r="O7" s="63"/>
      <c r="P7" s="63"/>
      <c r="Q7" s="63"/>
      <c r="R7" s="63"/>
      <c r="S7" s="63"/>
    </row>
    <row r="8" spans="1:21" ht="22.5">
      <c r="A8" s="63"/>
      <c r="B8" s="544" t="s">
        <v>1909</v>
      </c>
      <c r="C8" s="556" t="s">
        <v>1734</v>
      </c>
      <c r="D8" s="590"/>
      <c r="E8" s="602"/>
      <c r="F8" s="544" t="s">
        <v>77</v>
      </c>
      <c r="G8" s="557" t="s">
        <v>78</v>
      </c>
      <c r="H8" s="546" t="s">
        <v>2414</v>
      </c>
      <c r="I8" s="548" t="s">
        <v>80</v>
      </c>
      <c r="J8" s="109" t="s">
        <v>67</v>
      </c>
      <c r="K8" s="110" t="s">
        <v>69</v>
      </c>
      <c r="L8" s="109" t="s">
        <v>3849</v>
      </c>
      <c r="M8" s="111" t="s">
        <v>3850</v>
      </c>
      <c r="N8" s="111" t="s">
        <v>3851</v>
      </c>
      <c r="O8" s="112" t="s">
        <v>2415</v>
      </c>
      <c r="P8" s="113" t="s">
        <v>3852</v>
      </c>
      <c r="Q8" s="114" t="s">
        <v>81</v>
      </c>
      <c r="R8" s="114" t="s">
        <v>81</v>
      </c>
      <c r="S8" s="110" t="s">
        <v>81</v>
      </c>
      <c r="T8" s="345" t="s">
        <v>82</v>
      </c>
      <c r="U8" s="343" t="s">
        <v>10</v>
      </c>
    </row>
    <row r="9" spans="1:21">
      <c r="A9" s="63"/>
      <c r="B9" s="545"/>
      <c r="C9" s="227" t="s">
        <v>1738</v>
      </c>
      <c r="D9" s="228" t="s">
        <v>1739</v>
      </c>
      <c r="E9" s="241" t="s">
        <v>1740</v>
      </c>
      <c r="F9" s="603"/>
      <c r="G9" s="588"/>
      <c r="H9" s="559"/>
      <c r="I9" s="563"/>
      <c r="J9" s="115" t="s">
        <v>83</v>
      </c>
      <c r="K9" s="116" t="s">
        <v>83</v>
      </c>
      <c r="L9" s="117">
        <v>10</v>
      </c>
      <c r="M9" s="118">
        <v>9</v>
      </c>
      <c r="N9" s="118">
        <v>8</v>
      </c>
      <c r="O9" s="119"/>
      <c r="P9" s="120" t="s">
        <v>3853</v>
      </c>
      <c r="Q9" s="121"/>
      <c r="R9" s="121"/>
      <c r="S9" s="116"/>
      <c r="T9" s="346"/>
      <c r="U9" s="344"/>
    </row>
    <row r="10" spans="1:21">
      <c r="A10" s="63"/>
      <c r="B10" s="64"/>
      <c r="C10" s="65"/>
      <c r="D10" s="76"/>
      <c r="E10" s="67"/>
      <c r="F10" s="79"/>
      <c r="G10" s="78"/>
      <c r="H10" s="68"/>
      <c r="I10" s="69"/>
      <c r="J10" s="70"/>
      <c r="K10" s="72"/>
      <c r="L10" s="70"/>
      <c r="M10" s="71"/>
      <c r="N10" s="71"/>
      <c r="O10" s="72"/>
      <c r="P10" s="70"/>
      <c r="Q10" s="71"/>
      <c r="R10" s="71"/>
      <c r="S10" s="72"/>
      <c r="T10" s="73"/>
      <c r="U10" s="74"/>
    </row>
    <row r="11" spans="1:21" ht="191.25" hidden="1">
      <c r="A11" s="63"/>
      <c r="B11" s="64" t="s">
        <v>3500</v>
      </c>
      <c r="C11" s="229" t="s">
        <v>3310</v>
      </c>
      <c r="D11" s="598" t="s">
        <v>3491</v>
      </c>
      <c r="E11" s="242" t="s">
        <v>3620</v>
      </c>
      <c r="F11" s="243" t="s">
        <v>3731</v>
      </c>
      <c r="G11" s="78"/>
      <c r="H11" s="244" t="s">
        <v>3732</v>
      </c>
      <c r="I11" s="245" t="s">
        <v>3733</v>
      </c>
      <c r="J11" s="127" t="str">
        <f>IF(COUNTBLANK(L11:N11)=3," ",IF(COUNTIF(L11:N11,"F"),"F",IF(COUNTIF(L11:N11,"P"),"P",IF(COUNTIF(L11:N11,"NA"),"NA",IF(COUNTIF(L11:N11,"NT"),"NT")))))</f>
        <v>NA</v>
      </c>
      <c r="K11" s="128" t="str">
        <f>IF(COUNTBLANK(P11:R11)=3," ",IF(COUNTIF(P11:R11,"F"),"F",IF(COUNTIF(P11:R11,"P"),"P",IF(COUNTIF(P11:R11,"NA"),"NA",IF(COUNTIF(P11:R11,"NT"),"NT")))))</f>
        <v>P</v>
      </c>
      <c r="L11" s="70" t="s">
        <v>3854</v>
      </c>
      <c r="M11" s="71" t="s">
        <v>3854</v>
      </c>
      <c r="N11" s="71" t="s">
        <v>3854</v>
      </c>
      <c r="O11" s="72"/>
      <c r="P11" s="70" t="s">
        <v>3178</v>
      </c>
      <c r="Q11" s="71"/>
      <c r="R11" s="71"/>
      <c r="S11" s="72"/>
      <c r="T11" s="73" t="s">
        <v>3855</v>
      </c>
      <c r="U11" s="74" t="s">
        <v>5276</v>
      </c>
    </row>
    <row r="12" spans="1:21" ht="45" hidden="1">
      <c r="A12" s="63"/>
      <c r="B12" s="64" t="s">
        <v>3501</v>
      </c>
      <c r="C12" s="229" t="s">
        <v>3490</v>
      </c>
      <c r="D12" s="599"/>
      <c r="E12" s="242" t="s">
        <v>3621</v>
      </c>
      <c r="F12" s="243" t="s">
        <v>3847</v>
      </c>
      <c r="G12" s="78"/>
      <c r="H12" s="244" t="s">
        <v>3734</v>
      </c>
      <c r="I12" s="245" t="s">
        <v>3735</v>
      </c>
      <c r="J12" s="127" t="str">
        <f t="shared" ref="J12:J75" si="0">IF(COUNTBLANK(L12:N12)=3," ",IF(COUNTIF(L12:N12,"F"),"F",IF(COUNTIF(L12:N12,"P"),"P",IF(COUNTIF(L12:N12,"NA"),"NA",IF(COUNTIF(L12:N12,"NT"),"NT")))))</f>
        <v>NA</v>
      </c>
      <c r="K12" s="128" t="str">
        <f t="shared" ref="K12:K75" si="1">IF(COUNTBLANK(P12:R12)=3," ",IF(COUNTIF(P12:R12,"F"),"F",IF(COUNTIF(P12:R12,"P"),"P",IF(COUNTIF(P12:R12,"NA"),"NA",IF(COUNTIF(P12:R12,"NT"),"NT")))))</f>
        <v>P</v>
      </c>
      <c r="L12" s="70" t="s">
        <v>3854</v>
      </c>
      <c r="M12" s="71" t="s">
        <v>3854</v>
      </c>
      <c r="N12" s="71" t="s">
        <v>3854</v>
      </c>
      <c r="O12" s="72"/>
      <c r="P12" s="70" t="s">
        <v>3178</v>
      </c>
      <c r="Q12" s="71"/>
      <c r="R12" s="71"/>
      <c r="S12" s="72"/>
      <c r="T12" s="73" t="s">
        <v>3856</v>
      </c>
      <c r="U12" s="74" t="s">
        <v>5276</v>
      </c>
    </row>
    <row r="13" spans="1:21" ht="225" hidden="1">
      <c r="A13" s="63"/>
      <c r="B13" s="64" t="s">
        <v>4315</v>
      </c>
      <c r="C13" s="229" t="s">
        <v>3490</v>
      </c>
      <c r="D13" s="599"/>
      <c r="E13" s="242" t="s">
        <v>3622</v>
      </c>
      <c r="F13" s="243" t="s">
        <v>3736</v>
      </c>
      <c r="G13" s="78"/>
      <c r="H13" s="244" t="s">
        <v>3737</v>
      </c>
      <c r="I13" s="245" t="s">
        <v>3738</v>
      </c>
      <c r="J13" s="127" t="str">
        <f t="shared" si="0"/>
        <v>NA</v>
      </c>
      <c r="K13" s="128" t="str">
        <f t="shared" si="1"/>
        <v>P</v>
      </c>
      <c r="L13" s="70" t="s">
        <v>3854</v>
      </c>
      <c r="M13" s="71" t="s">
        <v>3854</v>
      </c>
      <c r="N13" s="71" t="s">
        <v>3854</v>
      </c>
      <c r="O13" s="72"/>
      <c r="P13" s="71" t="s">
        <v>3178</v>
      </c>
      <c r="Q13" s="71"/>
      <c r="R13" s="71"/>
      <c r="S13" s="72"/>
      <c r="T13" s="73" t="s">
        <v>3858</v>
      </c>
      <c r="U13" s="74" t="s">
        <v>5276</v>
      </c>
    </row>
    <row r="14" spans="1:21" ht="78.75" hidden="1">
      <c r="A14" s="63"/>
      <c r="B14" s="64" t="s">
        <v>3502</v>
      </c>
      <c r="C14" s="229" t="s">
        <v>3490</v>
      </c>
      <c r="D14" s="599"/>
      <c r="E14" s="242" t="s">
        <v>3623</v>
      </c>
      <c r="F14" s="243" t="s">
        <v>3739</v>
      </c>
      <c r="G14" s="78"/>
      <c r="H14" s="244" t="s">
        <v>3861</v>
      </c>
      <c r="I14" s="245" t="s">
        <v>3740</v>
      </c>
      <c r="J14" s="127" t="str">
        <f t="shared" si="0"/>
        <v>NA</v>
      </c>
      <c r="K14" s="128" t="str">
        <f t="shared" si="1"/>
        <v>P</v>
      </c>
      <c r="L14" s="70" t="s">
        <v>3854</v>
      </c>
      <c r="M14" s="71" t="s">
        <v>3854</v>
      </c>
      <c r="N14" s="71" t="s">
        <v>3854</v>
      </c>
      <c r="O14" s="72"/>
      <c r="P14" s="70" t="s">
        <v>3178</v>
      </c>
      <c r="Q14" s="71"/>
      <c r="R14" s="71"/>
      <c r="S14" s="72"/>
      <c r="T14" s="73" t="s">
        <v>3859</v>
      </c>
      <c r="U14" s="74" t="s">
        <v>5276</v>
      </c>
    </row>
    <row r="15" spans="1:21" ht="146.25" hidden="1">
      <c r="A15" s="63"/>
      <c r="B15" s="64" t="s">
        <v>3503</v>
      </c>
      <c r="C15" s="229" t="s">
        <v>3490</v>
      </c>
      <c r="D15" s="599"/>
      <c r="E15" s="242" t="s">
        <v>3624</v>
      </c>
      <c r="F15" s="243" t="s">
        <v>3741</v>
      </c>
      <c r="G15" s="78"/>
      <c r="H15" s="244"/>
      <c r="I15" s="245"/>
      <c r="J15" s="127" t="str">
        <f t="shared" si="0"/>
        <v>NA</v>
      </c>
      <c r="K15" s="128" t="str">
        <f t="shared" si="1"/>
        <v>P</v>
      </c>
      <c r="L15" s="70" t="s">
        <v>3854</v>
      </c>
      <c r="M15" s="71" t="s">
        <v>3854</v>
      </c>
      <c r="N15" s="71" t="s">
        <v>3854</v>
      </c>
      <c r="O15" s="72"/>
      <c r="P15" s="70" t="s">
        <v>3178</v>
      </c>
      <c r="Q15" s="71"/>
      <c r="R15" s="71"/>
      <c r="S15" s="72"/>
      <c r="T15" s="73" t="s">
        <v>3859</v>
      </c>
      <c r="U15" s="74" t="s">
        <v>5276</v>
      </c>
    </row>
    <row r="16" spans="1:21" ht="281.25" hidden="1">
      <c r="A16" s="63"/>
      <c r="B16" s="64" t="s">
        <v>3504</v>
      </c>
      <c r="C16" s="229" t="s">
        <v>3310</v>
      </c>
      <c r="D16" s="599"/>
      <c r="E16" s="242" t="s">
        <v>3625</v>
      </c>
      <c r="F16" s="243" t="s">
        <v>3742</v>
      </c>
      <c r="G16" s="78"/>
      <c r="H16" s="244" t="s">
        <v>3737</v>
      </c>
      <c r="I16" s="245" t="s">
        <v>3738</v>
      </c>
      <c r="J16" s="127" t="str">
        <f t="shared" si="0"/>
        <v>NA</v>
      </c>
      <c r="K16" s="128" t="str">
        <f t="shared" si="1"/>
        <v>P</v>
      </c>
      <c r="L16" s="70" t="s">
        <v>3854</v>
      </c>
      <c r="M16" s="71" t="s">
        <v>3854</v>
      </c>
      <c r="N16" s="71" t="s">
        <v>3854</v>
      </c>
      <c r="O16" s="72"/>
      <c r="P16" s="70" t="s">
        <v>3178</v>
      </c>
      <c r="Q16" s="71"/>
      <c r="R16" s="71"/>
      <c r="S16" s="72"/>
      <c r="T16" s="73" t="s">
        <v>3856</v>
      </c>
      <c r="U16" s="74" t="s">
        <v>5276</v>
      </c>
    </row>
    <row r="17" spans="1:21" ht="146.25" hidden="1">
      <c r="A17" s="63"/>
      <c r="B17" s="64" t="s">
        <v>3505</v>
      </c>
      <c r="C17" s="229" t="s">
        <v>3310</v>
      </c>
      <c r="D17" s="599"/>
      <c r="E17" s="242" t="s">
        <v>3626</v>
      </c>
      <c r="F17" s="243" t="s">
        <v>3743</v>
      </c>
      <c r="G17" s="78"/>
      <c r="H17" s="244"/>
      <c r="I17" s="245"/>
      <c r="J17" s="127" t="str">
        <f t="shared" si="0"/>
        <v>NA</v>
      </c>
      <c r="K17" s="128" t="str">
        <f t="shared" si="1"/>
        <v>P</v>
      </c>
      <c r="L17" s="70" t="s">
        <v>3854</v>
      </c>
      <c r="M17" s="71" t="s">
        <v>3854</v>
      </c>
      <c r="N17" s="71" t="s">
        <v>3854</v>
      </c>
      <c r="O17" s="72"/>
      <c r="P17" s="70" t="s">
        <v>3178</v>
      </c>
      <c r="Q17" s="71"/>
      <c r="R17" s="71"/>
      <c r="S17" s="72"/>
      <c r="T17" s="73" t="s">
        <v>3859</v>
      </c>
      <c r="U17" s="74" t="s">
        <v>5276</v>
      </c>
    </row>
    <row r="18" spans="1:21" ht="157.5" hidden="1">
      <c r="A18" s="63"/>
      <c r="B18" s="64" t="s">
        <v>3506</v>
      </c>
      <c r="C18" s="229" t="s">
        <v>3310</v>
      </c>
      <c r="D18" s="599"/>
      <c r="E18" s="242" t="s">
        <v>3571</v>
      </c>
      <c r="F18" s="243" t="s">
        <v>3744</v>
      </c>
      <c r="G18" s="78"/>
      <c r="H18" s="244"/>
      <c r="I18" s="245"/>
      <c r="J18" s="127" t="str">
        <f t="shared" si="0"/>
        <v>NA</v>
      </c>
      <c r="K18" s="128" t="str">
        <f t="shared" si="1"/>
        <v>P</v>
      </c>
      <c r="L18" s="70" t="s">
        <v>3854</v>
      </c>
      <c r="M18" s="71" t="s">
        <v>3854</v>
      </c>
      <c r="N18" s="71" t="s">
        <v>3854</v>
      </c>
      <c r="O18" s="72"/>
      <c r="P18" s="70" t="s">
        <v>3178</v>
      </c>
      <c r="Q18" s="71"/>
      <c r="R18" s="71"/>
      <c r="S18" s="72"/>
      <c r="T18" s="73" t="s">
        <v>3859</v>
      </c>
      <c r="U18" s="74" t="s">
        <v>5276</v>
      </c>
    </row>
    <row r="19" spans="1:21" ht="78.75" hidden="1">
      <c r="A19" s="63"/>
      <c r="B19" s="64" t="s">
        <v>3507</v>
      </c>
      <c r="C19" s="229" t="s">
        <v>3310</v>
      </c>
      <c r="D19" s="599"/>
      <c r="E19" s="242" t="s">
        <v>3572</v>
      </c>
      <c r="F19" s="243" t="s">
        <v>3745</v>
      </c>
      <c r="G19" s="78"/>
      <c r="H19" s="244" t="s">
        <v>3734</v>
      </c>
      <c r="I19" s="245" t="s">
        <v>3735</v>
      </c>
      <c r="J19" s="127" t="str">
        <f t="shared" si="0"/>
        <v>NA</v>
      </c>
      <c r="K19" s="128" t="str">
        <f t="shared" si="1"/>
        <v>P</v>
      </c>
      <c r="L19" s="70" t="s">
        <v>3854</v>
      </c>
      <c r="M19" s="71" t="s">
        <v>3854</v>
      </c>
      <c r="N19" s="71" t="s">
        <v>3854</v>
      </c>
      <c r="O19" s="72"/>
      <c r="P19" s="70" t="s">
        <v>3178</v>
      </c>
      <c r="Q19" s="71"/>
      <c r="R19" s="71"/>
      <c r="S19" s="72"/>
      <c r="T19" s="73" t="s">
        <v>3856</v>
      </c>
      <c r="U19" s="74" t="s">
        <v>5276</v>
      </c>
    </row>
    <row r="20" spans="1:21" ht="45" hidden="1">
      <c r="A20" s="63"/>
      <c r="B20" s="64" t="s">
        <v>3508</v>
      </c>
      <c r="C20" s="229" t="s">
        <v>3310</v>
      </c>
      <c r="D20" s="599"/>
      <c r="E20" s="242" t="s">
        <v>3573</v>
      </c>
      <c r="F20" s="243" t="s">
        <v>3746</v>
      </c>
      <c r="G20" s="78"/>
      <c r="H20" s="244"/>
      <c r="I20" s="245"/>
      <c r="J20" s="127" t="str">
        <f t="shared" si="0"/>
        <v>NA</v>
      </c>
      <c r="K20" s="128" t="str">
        <f t="shared" si="1"/>
        <v>P</v>
      </c>
      <c r="L20" s="70" t="s">
        <v>3854</v>
      </c>
      <c r="M20" s="71" t="s">
        <v>3854</v>
      </c>
      <c r="N20" s="71" t="s">
        <v>3854</v>
      </c>
      <c r="O20" s="72"/>
      <c r="P20" s="70" t="s">
        <v>3178</v>
      </c>
      <c r="Q20" s="71"/>
      <c r="R20" s="71"/>
      <c r="S20" s="72"/>
      <c r="T20" s="73" t="s">
        <v>3859</v>
      </c>
      <c r="U20" s="74" t="s">
        <v>5276</v>
      </c>
    </row>
    <row r="21" spans="1:21" ht="45" hidden="1">
      <c r="A21" s="63"/>
      <c r="B21" s="64" t="s">
        <v>3509</v>
      </c>
      <c r="C21" s="229" t="s">
        <v>3310</v>
      </c>
      <c r="D21" s="599"/>
      <c r="E21" s="242" t="s">
        <v>3574</v>
      </c>
      <c r="F21" s="243" t="s">
        <v>3747</v>
      </c>
      <c r="G21" s="78"/>
      <c r="H21" s="244"/>
      <c r="I21" s="245"/>
      <c r="J21" s="127" t="str">
        <f t="shared" si="0"/>
        <v>NA</v>
      </c>
      <c r="K21" s="128" t="str">
        <f t="shared" si="1"/>
        <v>P</v>
      </c>
      <c r="L21" s="70" t="s">
        <v>3854</v>
      </c>
      <c r="M21" s="71" t="s">
        <v>3854</v>
      </c>
      <c r="N21" s="71" t="s">
        <v>3854</v>
      </c>
      <c r="O21" s="72"/>
      <c r="P21" s="70" t="s">
        <v>3178</v>
      </c>
      <c r="Q21" s="71"/>
      <c r="R21" s="71"/>
      <c r="S21" s="72"/>
      <c r="T21" s="73" t="s">
        <v>3859</v>
      </c>
      <c r="U21" s="74" t="s">
        <v>5276</v>
      </c>
    </row>
    <row r="22" spans="1:21" ht="45" hidden="1">
      <c r="A22" s="63"/>
      <c r="B22" s="64" t="s">
        <v>3510</v>
      </c>
      <c r="C22" s="229" t="s">
        <v>3310</v>
      </c>
      <c r="D22" s="600"/>
      <c r="E22" s="242" t="s">
        <v>3577</v>
      </c>
      <c r="F22" s="243" t="s">
        <v>3748</v>
      </c>
      <c r="G22" s="78"/>
      <c r="H22" s="244"/>
      <c r="I22" s="245"/>
      <c r="J22" s="127" t="str">
        <f t="shared" si="0"/>
        <v>NA</v>
      </c>
      <c r="K22" s="128" t="str">
        <f t="shared" si="1"/>
        <v>P</v>
      </c>
      <c r="L22" s="70" t="s">
        <v>3854</v>
      </c>
      <c r="M22" s="71" t="s">
        <v>3854</v>
      </c>
      <c r="N22" s="71" t="s">
        <v>3854</v>
      </c>
      <c r="O22" s="72"/>
      <c r="P22" s="70" t="s">
        <v>3178</v>
      </c>
      <c r="Q22" s="71"/>
      <c r="R22" s="71"/>
      <c r="S22" s="72"/>
      <c r="T22" s="73" t="s">
        <v>3859</v>
      </c>
      <c r="U22" s="74" t="s">
        <v>5276</v>
      </c>
    </row>
    <row r="23" spans="1:21" ht="157.5" hidden="1">
      <c r="A23" s="63"/>
      <c r="B23" s="64" t="s">
        <v>3511</v>
      </c>
      <c r="C23" s="229" t="s">
        <v>3490</v>
      </c>
      <c r="D23" s="598" t="s">
        <v>3492</v>
      </c>
      <c r="E23" s="242" t="s">
        <v>3627</v>
      </c>
      <c r="F23" s="243" t="s">
        <v>3749</v>
      </c>
      <c r="G23" s="78"/>
      <c r="H23" s="244"/>
      <c r="I23" s="245"/>
      <c r="J23" s="127" t="str">
        <f t="shared" si="0"/>
        <v>NA</v>
      </c>
      <c r="K23" s="128" t="str">
        <f t="shared" si="1"/>
        <v>P</v>
      </c>
      <c r="L23" s="70" t="s">
        <v>3854</v>
      </c>
      <c r="M23" s="71" t="s">
        <v>3854</v>
      </c>
      <c r="N23" s="71" t="s">
        <v>3854</v>
      </c>
      <c r="O23" s="72"/>
      <c r="P23" s="70" t="s">
        <v>3178</v>
      </c>
      <c r="Q23" s="71"/>
      <c r="R23" s="71"/>
      <c r="S23" s="72"/>
      <c r="T23" s="73" t="s">
        <v>3859</v>
      </c>
      <c r="U23" s="74" t="s">
        <v>5276</v>
      </c>
    </row>
    <row r="24" spans="1:21" ht="225" hidden="1">
      <c r="A24" s="63"/>
      <c r="B24" s="64" t="s">
        <v>3512</v>
      </c>
      <c r="C24" s="229" t="s">
        <v>3490</v>
      </c>
      <c r="D24" s="599"/>
      <c r="E24" s="242" t="s">
        <v>3628</v>
      </c>
      <c r="F24" s="243" t="s">
        <v>3750</v>
      </c>
      <c r="G24" s="78"/>
      <c r="H24" s="244"/>
      <c r="I24" s="245"/>
      <c r="J24" s="127" t="str">
        <f t="shared" si="0"/>
        <v>NA</v>
      </c>
      <c r="K24" s="128" t="str">
        <f t="shared" si="1"/>
        <v>P</v>
      </c>
      <c r="L24" s="70" t="s">
        <v>3854</v>
      </c>
      <c r="M24" s="71" t="s">
        <v>3854</v>
      </c>
      <c r="N24" s="71" t="s">
        <v>3854</v>
      </c>
      <c r="O24" s="72"/>
      <c r="P24" s="70" t="s">
        <v>3178</v>
      </c>
      <c r="Q24" s="71"/>
      <c r="R24" s="71"/>
      <c r="S24" s="72"/>
      <c r="T24" s="73" t="s">
        <v>3859</v>
      </c>
      <c r="U24" s="74" t="s">
        <v>5276</v>
      </c>
    </row>
    <row r="25" spans="1:21" ht="213.75" hidden="1">
      <c r="A25" s="63"/>
      <c r="B25" s="64" t="s">
        <v>3513</v>
      </c>
      <c r="C25" s="229" t="s">
        <v>3490</v>
      </c>
      <c r="D25" s="599"/>
      <c r="E25" s="242" t="s">
        <v>3629</v>
      </c>
      <c r="F25" s="243" t="s">
        <v>3751</v>
      </c>
      <c r="G25" s="78"/>
      <c r="H25" s="244"/>
      <c r="I25" s="245"/>
      <c r="J25" s="127" t="str">
        <f t="shared" si="0"/>
        <v>NA</v>
      </c>
      <c r="K25" s="128" t="str">
        <f t="shared" si="1"/>
        <v>P</v>
      </c>
      <c r="L25" s="70" t="s">
        <v>3854</v>
      </c>
      <c r="M25" s="71" t="s">
        <v>3854</v>
      </c>
      <c r="N25" s="71" t="s">
        <v>3854</v>
      </c>
      <c r="O25" s="72"/>
      <c r="P25" s="70" t="s">
        <v>3178</v>
      </c>
      <c r="Q25" s="71"/>
      <c r="R25" s="71"/>
      <c r="S25" s="72"/>
      <c r="T25" s="73" t="s">
        <v>3859</v>
      </c>
      <c r="U25" s="74" t="s">
        <v>5276</v>
      </c>
    </row>
    <row r="26" spans="1:21" ht="123.75" hidden="1">
      <c r="A26" s="63"/>
      <c r="B26" s="64" t="s">
        <v>4323</v>
      </c>
      <c r="C26" s="229" t="s">
        <v>3490</v>
      </c>
      <c r="D26" s="599"/>
      <c r="E26" s="242" t="s">
        <v>3630</v>
      </c>
      <c r="F26" s="243" t="s">
        <v>3752</v>
      </c>
      <c r="G26" s="78"/>
      <c r="H26" s="244" t="s">
        <v>3753</v>
      </c>
      <c r="I26" s="245" t="s">
        <v>3754</v>
      </c>
      <c r="J26" s="127" t="str">
        <f t="shared" si="0"/>
        <v>NA</v>
      </c>
      <c r="K26" s="128" t="str">
        <f t="shared" si="1"/>
        <v>P</v>
      </c>
      <c r="L26" s="70" t="s">
        <v>3854</v>
      </c>
      <c r="M26" s="71" t="s">
        <v>3854</v>
      </c>
      <c r="N26" s="71" t="s">
        <v>3854</v>
      </c>
      <c r="O26" s="72"/>
      <c r="P26" s="70" t="s">
        <v>3178</v>
      </c>
      <c r="Q26" s="71"/>
      <c r="R26" s="71"/>
      <c r="S26" s="72"/>
      <c r="T26" s="73" t="s">
        <v>3858</v>
      </c>
      <c r="U26" s="74" t="s">
        <v>5276</v>
      </c>
    </row>
    <row r="27" spans="1:21" ht="157.5" hidden="1">
      <c r="A27" s="63"/>
      <c r="B27" s="64" t="s">
        <v>3514</v>
      </c>
      <c r="C27" s="229" t="s">
        <v>3490</v>
      </c>
      <c r="D27" s="599"/>
      <c r="E27" s="242" t="s">
        <v>3631</v>
      </c>
      <c r="F27" s="243" t="s">
        <v>3755</v>
      </c>
      <c r="G27" s="78"/>
      <c r="H27" s="244"/>
      <c r="I27" s="245"/>
      <c r="J27" s="127" t="str">
        <f t="shared" si="0"/>
        <v>NA</v>
      </c>
      <c r="K27" s="128" t="str">
        <f t="shared" si="1"/>
        <v>P</v>
      </c>
      <c r="L27" s="70" t="s">
        <v>3854</v>
      </c>
      <c r="M27" s="71" t="s">
        <v>3854</v>
      </c>
      <c r="N27" s="71" t="s">
        <v>3854</v>
      </c>
      <c r="O27" s="72"/>
      <c r="P27" s="70" t="s">
        <v>3178</v>
      </c>
      <c r="Q27" s="71"/>
      <c r="R27" s="71"/>
      <c r="S27" s="72"/>
      <c r="T27" s="73" t="s">
        <v>3859</v>
      </c>
      <c r="U27" s="74" t="s">
        <v>5276</v>
      </c>
    </row>
    <row r="28" spans="1:21" ht="191.25" hidden="1">
      <c r="A28" s="63"/>
      <c r="B28" s="64" t="s">
        <v>4321</v>
      </c>
      <c r="C28" s="229" t="s">
        <v>3310</v>
      </c>
      <c r="D28" s="599"/>
      <c r="E28" s="242" t="s">
        <v>3575</v>
      </c>
      <c r="F28" s="243" t="s">
        <v>3756</v>
      </c>
      <c r="G28" s="78"/>
      <c r="H28" s="244" t="s">
        <v>3757</v>
      </c>
      <c r="I28" s="245" t="s">
        <v>3758</v>
      </c>
      <c r="J28" s="127" t="str">
        <f t="shared" si="0"/>
        <v>NA</v>
      </c>
      <c r="K28" s="128" t="str">
        <f t="shared" si="1"/>
        <v>P</v>
      </c>
      <c r="L28" s="70" t="s">
        <v>3854</v>
      </c>
      <c r="M28" s="71" t="s">
        <v>3854</v>
      </c>
      <c r="N28" s="71" t="s">
        <v>3854</v>
      </c>
      <c r="O28" s="72"/>
      <c r="P28" s="70" t="s">
        <v>3178</v>
      </c>
      <c r="Q28" s="71"/>
      <c r="R28" s="71"/>
      <c r="S28" s="72"/>
      <c r="T28" s="73" t="s">
        <v>3858</v>
      </c>
      <c r="U28" s="74" t="s">
        <v>5276</v>
      </c>
    </row>
    <row r="29" spans="1:21" ht="213.75" hidden="1">
      <c r="A29" s="63"/>
      <c r="B29" s="64" t="s">
        <v>3515</v>
      </c>
      <c r="C29" s="229" t="s">
        <v>3310</v>
      </c>
      <c r="D29" s="599"/>
      <c r="E29" s="242" t="s">
        <v>3576</v>
      </c>
      <c r="F29" s="243" t="s">
        <v>3759</v>
      </c>
      <c r="G29" s="78"/>
      <c r="H29" s="244"/>
      <c r="I29" s="245"/>
      <c r="J29" s="127" t="str">
        <f t="shared" si="0"/>
        <v>NA</v>
      </c>
      <c r="K29" s="128" t="str">
        <f t="shared" si="1"/>
        <v>P</v>
      </c>
      <c r="L29" s="70" t="s">
        <v>3854</v>
      </c>
      <c r="M29" s="71" t="s">
        <v>3854</v>
      </c>
      <c r="N29" s="71" t="s">
        <v>3854</v>
      </c>
      <c r="O29" s="72"/>
      <c r="P29" s="70" t="s">
        <v>3178</v>
      </c>
      <c r="Q29" s="71"/>
      <c r="R29" s="71"/>
      <c r="S29" s="72"/>
      <c r="T29" s="73" t="s">
        <v>3859</v>
      </c>
      <c r="U29" s="74" t="s">
        <v>5276</v>
      </c>
    </row>
    <row r="30" spans="1:21" ht="45" hidden="1">
      <c r="A30" s="63"/>
      <c r="B30" s="64" t="s">
        <v>3516</v>
      </c>
      <c r="C30" s="229" t="s">
        <v>3310</v>
      </c>
      <c r="D30" s="599"/>
      <c r="E30" s="242" t="s">
        <v>3632</v>
      </c>
      <c r="F30" s="243" t="s">
        <v>3746</v>
      </c>
      <c r="G30" s="78"/>
      <c r="H30" s="244"/>
      <c r="I30" s="245"/>
      <c r="J30" s="127" t="str">
        <f t="shared" si="0"/>
        <v>NA</v>
      </c>
      <c r="K30" s="128" t="str">
        <f t="shared" si="1"/>
        <v>P</v>
      </c>
      <c r="L30" s="70" t="s">
        <v>3854</v>
      </c>
      <c r="M30" s="71" t="s">
        <v>3854</v>
      </c>
      <c r="N30" s="71" t="s">
        <v>3854</v>
      </c>
      <c r="O30" s="72"/>
      <c r="P30" s="70" t="s">
        <v>3178</v>
      </c>
      <c r="Q30" s="71"/>
      <c r="R30" s="71"/>
      <c r="S30" s="72"/>
      <c r="T30" s="73" t="s">
        <v>3859</v>
      </c>
      <c r="U30" s="74" t="s">
        <v>5276</v>
      </c>
    </row>
    <row r="31" spans="1:21" ht="45" hidden="1">
      <c r="A31" s="63"/>
      <c r="B31" s="64" t="s">
        <v>3517</v>
      </c>
      <c r="C31" s="229" t="s">
        <v>3310</v>
      </c>
      <c r="D31" s="599"/>
      <c r="E31" s="242" t="s">
        <v>3633</v>
      </c>
      <c r="F31" s="243" t="s">
        <v>3747</v>
      </c>
      <c r="G31" s="78"/>
      <c r="H31" s="244"/>
      <c r="I31" s="245"/>
      <c r="J31" s="127" t="str">
        <f t="shared" si="0"/>
        <v>NA</v>
      </c>
      <c r="K31" s="128" t="str">
        <f t="shared" si="1"/>
        <v>P</v>
      </c>
      <c r="L31" s="70" t="s">
        <v>3854</v>
      </c>
      <c r="M31" s="71" t="s">
        <v>3854</v>
      </c>
      <c r="N31" s="71" t="s">
        <v>3854</v>
      </c>
      <c r="O31" s="72"/>
      <c r="P31" s="70" t="s">
        <v>3178</v>
      </c>
      <c r="Q31" s="71"/>
      <c r="R31" s="71"/>
      <c r="S31" s="72"/>
      <c r="T31" s="73" t="s">
        <v>3859</v>
      </c>
      <c r="U31" s="74" t="s">
        <v>5276</v>
      </c>
    </row>
    <row r="32" spans="1:21" ht="45" hidden="1">
      <c r="A32" s="63"/>
      <c r="B32" s="64" t="s">
        <v>3518</v>
      </c>
      <c r="C32" s="229" t="s">
        <v>3310</v>
      </c>
      <c r="D32" s="600"/>
      <c r="E32" s="242" t="s">
        <v>3578</v>
      </c>
      <c r="F32" s="243" t="s">
        <v>3760</v>
      </c>
      <c r="G32" s="78"/>
      <c r="H32" s="244"/>
      <c r="I32" s="245"/>
      <c r="J32" s="127" t="str">
        <f t="shared" si="0"/>
        <v>NA</v>
      </c>
      <c r="K32" s="128" t="str">
        <f t="shared" si="1"/>
        <v>P</v>
      </c>
      <c r="L32" s="70" t="s">
        <v>3854</v>
      </c>
      <c r="M32" s="71" t="s">
        <v>3854</v>
      </c>
      <c r="N32" s="71" t="s">
        <v>3854</v>
      </c>
      <c r="O32" s="72"/>
      <c r="P32" s="70" t="s">
        <v>3178</v>
      </c>
      <c r="Q32" s="71"/>
      <c r="R32" s="71"/>
      <c r="S32" s="72"/>
      <c r="T32" s="73" t="s">
        <v>3859</v>
      </c>
      <c r="U32" s="74" t="s">
        <v>5276</v>
      </c>
    </row>
    <row r="33" spans="1:21" ht="247.5" hidden="1">
      <c r="A33" s="63"/>
      <c r="B33" s="64" t="s">
        <v>3519</v>
      </c>
      <c r="C33" s="229" t="s">
        <v>3490</v>
      </c>
      <c r="D33" s="598" t="s">
        <v>3493</v>
      </c>
      <c r="E33" s="246" t="s">
        <v>3634</v>
      </c>
      <c r="F33" s="247" t="s">
        <v>3761</v>
      </c>
      <c r="G33" s="78"/>
      <c r="H33" s="244"/>
      <c r="I33" s="245"/>
      <c r="J33" s="127" t="str">
        <f t="shared" si="0"/>
        <v>NA</v>
      </c>
      <c r="K33" s="128" t="str">
        <f t="shared" si="1"/>
        <v>P</v>
      </c>
      <c r="L33" s="70" t="s">
        <v>3854</v>
      </c>
      <c r="M33" s="71" t="s">
        <v>3854</v>
      </c>
      <c r="N33" s="71" t="s">
        <v>3854</v>
      </c>
      <c r="O33" s="72"/>
      <c r="P33" s="70" t="s">
        <v>3178</v>
      </c>
      <c r="Q33" s="71"/>
      <c r="R33" s="71"/>
      <c r="S33" s="72"/>
      <c r="T33" s="73" t="s">
        <v>3859</v>
      </c>
      <c r="U33" s="74" t="s">
        <v>5276</v>
      </c>
    </row>
    <row r="34" spans="1:21" ht="258.75" hidden="1">
      <c r="A34" s="63"/>
      <c r="B34" s="64" t="s">
        <v>3520</v>
      </c>
      <c r="C34" s="229" t="s">
        <v>3310</v>
      </c>
      <c r="D34" s="599"/>
      <c r="E34" s="246" t="s">
        <v>3635</v>
      </c>
      <c r="F34" s="247" t="s">
        <v>3762</v>
      </c>
      <c r="G34" s="78"/>
      <c r="H34" s="244"/>
      <c r="I34" s="245"/>
      <c r="J34" s="127" t="str">
        <f t="shared" si="0"/>
        <v>NA</v>
      </c>
      <c r="K34" s="128" t="str">
        <f t="shared" si="1"/>
        <v>P</v>
      </c>
      <c r="L34" s="70" t="s">
        <v>3854</v>
      </c>
      <c r="M34" s="71" t="s">
        <v>3854</v>
      </c>
      <c r="N34" s="71" t="s">
        <v>3854</v>
      </c>
      <c r="O34" s="72"/>
      <c r="P34" s="70" t="s">
        <v>3178</v>
      </c>
      <c r="Q34" s="71"/>
      <c r="R34" s="71"/>
      <c r="S34" s="72"/>
      <c r="T34" s="73" t="s">
        <v>3856</v>
      </c>
      <c r="U34" s="74" t="s">
        <v>5276</v>
      </c>
    </row>
    <row r="35" spans="1:21" ht="135" hidden="1">
      <c r="A35" s="63"/>
      <c r="B35" s="64" t="s">
        <v>3521</v>
      </c>
      <c r="C35" s="229" t="s">
        <v>3310</v>
      </c>
      <c r="D35" s="599"/>
      <c r="E35" s="242" t="s">
        <v>3579</v>
      </c>
      <c r="F35" s="243" t="s">
        <v>3763</v>
      </c>
      <c r="G35" s="78"/>
      <c r="H35" s="244"/>
      <c r="I35" s="245"/>
      <c r="J35" s="127" t="str">
        <f t="shared" si="0"/>
        <v>NA</v>
      </c>
      <c r="K35" s="128" t="str">
        <f t="shared" si="1"/>
        <v>P</v>
      </c>
      <c r="L35" s="70" t="s">
        <v>3854</v>
      </c>
      <c r="M35" s="71" t="s">
        <v>3854</v>
      </c>
      <c r="N35" s="71" t="s">
        <v>3854</v>
      </c>
      <c r="O35" s="72"/>
      <c r="P35" s="70" t="s">
        <v>3178</v>
      </c>
      <c r="Q35" s="71"/>
      <c r="R35" s="71"/>
      <c r="S35" s="72"/>
      <c r="T35" s="73" t="s">
        <v>3856</v>
      </c>
      <c r="U35" s="74" t="s">
        <v>5276</v>
      </c>
    </row>
    <row r="36" spans="1:21" ht="45" hidden="1">
      <c r="A36" s="63"/>
      <c r="B36" s="64" t="s">
        <v>3522</v>
      </c>
      <c r="C36" s="229" t="s">
        <v>3310</v>
      </c>
      <c r="D36" s="599"/>
      <c r="E36" s="242" t="s">
        <v>3636</v>
      </c>
      <c r="F36" s="243" t="s">
        <v>3764</v>
      </c>
      <c r="G36" s="78"/>
      <c r="H36" s="244"/>
      <c r="I36" s="245"/>
      <c r="J36" s="127" t="str">
        <f t="shared" si="0"/>
        <v>NA</v>
      </c>
      <c r="K36" s="128" t="str">
        <f t="shared" si="1"/>
        <v>P</v>
      </c>
      <c r="L36" s="70" t="s">
        <v>3854</v>
      </c>
      <c r="M36" s="71" t="s">
        <v>3854</v>
      </c>
      <c r="N36" s="71" t="s">
        <v>3854</v>
      </c>
      <c r="O36" s="72"/>
      <c r="P36" s="70" t="s">
        <v>3178</v>
      </c>
      <c r="Q36" s="71"/>
      <c r="R36" s="71"/>
      <c r="S36" s="72"/>
      <c r="T36" s="73" t="s">
        <v>3856</v>
      </c>
      <c r="U36" s="74" t="s">
        <v>5276</v>
      </c>
    </row>
    <row r="37" spans="1:21" ht="45" hidden="1">
      <c r="A37" s="63"/>
      <c r="B37" s="64" t="s">
        <v>3523</v>
      </c>
      <c r="C37" s="229" t="s">
        <v>3310</v>
      </c>
      <c r="D37" s="599"/>
      <c r="E37" s="242" t="s">
        <v>3637</v>
      </c>
      <c r="F37" s="243" t="s">
        <v>3747</v>
      </c>
      <c r="G37" s="78"/>
      <c r="H37" s="244"/>
      <c r="I37" s="245"/>
      <c r="J37" s="127" t="str">
        <f t="shared" si="0"/>
        <v>NA</v>
      </c>
      <c r="K37" s="128" t="str">
        <f t="shared" si="1"/>
        <v>P</v>
      </c>
      <c r="L37" s="70" t="s">
        <v>3854</v>
      </c>
      <c r="M37" s="71" t="s">
        <v>3854</v>
      </c>
      <c r="N37" s="71" t="s">
        <v>3854</v>
      </c>
      <c r="O37" s="72"/>
      <c r="P37" s="70" t="s">
        <v>3178</v>
      </c>
      <c r="Q37" s="71"/>
      <c r="R37" s="71"/>
      <c r="S37" s="72"/>
      <c r="T37" s="73" t="s">
        <v>3859</v>
      </c>
      <c r="U37" s="74" t="s">
        <v>5276</v>
      </c>
    </row>
    <row r="38" spans="1:21" ht="146.25" hidden="1">
      <c r="A38" s="63"/>
      <c r="B38" s="64" t="s">
        <v>3524</v>
      </c>
      <c r="C38" s="229" t="s">
        <v>3310</v>
      </c>
      <c r="D38" s="599"/>
      <c r="E38" s="242" t="s">
        <v>3581</v>
      </c>
      <c r="F38" s="243" t="s">
        <v>3765</v>
      </c>
      <c r="G38" s="78"/>
      <c r="H38" s="244"/>
      <c r="I38" s="245"/>
      <c r="J38" s="127" t="str">
        <f t="shared" si="0"/>
        <v>NA</v>
      </c>
      <c r="K38" s="128" t="str">
        <f t="shared" si="1"/>
        <v>P</v>
      </c>
      <c r="L38" s="70" t="s">
        <v>3854</v>
      </c>
      <c r="M38" s="71" t="s">
        <v>3854</v>
      </c>
      <c r="N38" s="71" t="s">
        <v>3854</v>
      </c>
      <c r="O38" s="72"/>
      <c r="P38" s="70" t="s">
        <v>3178</v>
      </c>
      <c r="Q38" s="71"/>
      <c r="R38" s="71"/>
      <c r="S38" s="72"/>
      <c r="T38" s="73" t="s">
        <v>3856</v>
      </c>
      <c r="U38" s="74" t="s">
        <v>5276</v>
      </c>
    </row>
    <row r="39" spans="1:21" ht="90" hidden="1">
      <c r="A39" s="63"/>
      <c r="B39" s="64" t="s">
        <v>3525</v>
      </c>
      <c r="C39" s="229" t="s">
        <v>3310</v>
      </c>
      <c r="D39" s="600"/>
      <c r="E39" s="242" t="s">
        <v>3580</v>
      </c>
      <c r="F39" s="243" t="s">
        <v>3766</v>
      </c>
      <c r="G39" s="78"/>
      <c r="H39" s="244"/>
      <c r="I39" s="245"/>
      <c r="J39" s="127" t="str">
        <f t="shared" si="0"/>
        <v>NA</v>
      </c>
      <c r="K39" s="128" t="str">
        <f t="shared" si="1"/>
        <v>P</v>
      </c>
      <c r="L39" s="70" t="s">
        <v>3854</v>
      </c>
      <c r="M39" s="71" t="s">
        <v>3854</v>
      </c>
      <c r="N39" s="71" t="s">
        <v>3854</v>
      </c>
      <c r="O39" s="72"/>
      <c r="P39" s="70" t="s">
        <v>3178</v>
      </c>
      <c r="Q39" s="71"/>
      <c r="R39" s="71"/>
      <c r="S39" s="72"/>
      <c r="T39" s="73" t="s">
        <v>3856</v>
      </c>
      <c r="U39" s="74" t="s">
        <v>5276</v>
      </c>
    </row>
    <row r="40" spans="1:21" ht="213.75" hidden="1">
      <c r="A40" s="63"/>
      <c r="B40" s="64" t="s">
        <v>4319</v>
      </c>
      <c r="C40" s="229" t="s">
        <v>3495</v>
      </c>
      <c r="D40" s="598" t="s">
        <v>3494</v>
      </c>
      <c r="E40" s="246" t="s">
        <v>3638</v>
      </c>
      <c r="F40" s="247" t="s">
        <v>3767</v>
      </c>
      <c r="G40" s="78"/>
      <c r="H40" s="384" t="s">
        <v>3768</v>
      </c>
      <c r="I40" s="385" t="s">
        <v>3769</v>
      </c>
      <c r="J40" s="127" t="str">
        <f t="shared" si="0"/>
        <v>P</v>
      </c>
      <c r="K40" s="128" t="str">
        <f t="shared" si="1"/>
        <v>P</v>
      </c>
      <c r="L40" s="70" t="s">
        <v>3178</v>
      </c>
      <c r="M40" s="71" t="s">
        <v>3178</v>
      </c>
      <c r="N40" s="71" t="s">
        <v>3178</v>
      </c>
      <c r="O40" s="72"/>
      <c r="P40" s="70" t="s">
        <v>3178</v>
      </c>
      <c r="Q40" s="71"/>
      <c r="R40" s="71"/>
      <c r="S40" s="72"/>
      <c r="T40" s="73" t="s">
        <v>3856</v>
      </c>
      <c r="U40" s="74" t="s">
        <v>5276</v>
      </c>
    </row>
    <row r="41" spans="1:21" ht="225" hidden="1">
      <c r="A41" s="63"/>
      <c r="B41" s="64" t="s">
        <v>4322</v>
      </c>
      <c r="C41" s="229" t="s">
        <v>3495</v>
      </c>
      <c r="D41" s="599"/>
      <c r="E41" s="246" t="s">
        <v>3639</v>
      </c>
      <c r="F41" s="247" t="s">
        <v>3770</v>
      </c>
      <c r="G41" s="78"/>
      <c r="H41" s="68" t="s">
        <v>3771</v>
      </c>
      <c r="I41" s="69" t="s">
        <v>3772</v>
      </c>
      <c r="J41" s="127" t="str">
        <f t="shared" si="0"/>
        <v>P</v>
      </c>
      <c r="K41" s="128" t="str">
        <f t="shared" si="1"/>
        <v>P</v>
      </c>
      <c r="L41" s="70" t="s">
        <v>3178</v>
      </c>
      <c r="M41" s="71" t="s">
        <v>3178</v>
      </c>
      <c r="N41" s="71" t="s">
        <v>3178</v>
      </c>
      <c r="O41" s="72"/>
      <c r="P41" s="70" t="s">
        <v>3178</v>
      </c>
      <c r="Q41" s="71"/>
      <c r="R41" s="71"/>
      <c r="S41" s="72"/>
      <c r="T41" s="73" t="s">
        <v>3856</v>
      </c>
      <c r="U41" s="74" t="s">
        <v>5276</v>
      </c>
    </row>
    <row r="42" spans="1:21" ht="157.5" hidden="1">
      <c r="A42" s="63"/>
      <c r="B42" s="64" t="s">
        <v>3526</v>
      </c>
      <c r="C42" s="229" t="s">
        <v>3495</v>
      </c>
      <c r="D42" s="599"/>
      <c r="E42" s="246" t="s">
        <v>3640</v>
      </c>
      <c r="F42" s="247" t="s">
        <v>3773</v>
      </c>
      <c r="G42" s="78"/>
      <c r="H42" s="68"/>
      <c r="I42" s="69"/>
      <c r="J42" s="127" t="str">
        <f t="shared" si="0"/>
        <v>P</v>
      </c>
      <c r="K42" s="128" t="str">
        <f t="shared" si="1"/>
        <v>P</v>
      </c>
      <c r="L42" s="70" t="s">
        <v>3178</v>
      </c>
      <c r="M42" s="71" t="s">
        <v>3178</v>
      </c>
      <c r="N42" s="71" t="s">
        <v>3178</v>
      </c>
      <c r="O42" s="72"/>
      <c r="P42" s="70" t="s">
        <v>3178</v>
      </c>
      <c r="Q42" s="71"/>
      <c r="R42" s="71"/>
      <c r="S42" s="72"/>
      <c r="T42" s="73" t="s">
        <v>3856</v>
      </c>
      <c r="U42" s="74" t="s">
        <v>5276</v>
      </c>
    </row>
    <row r="43" spans="1:21" ht="236.25" hidden="1">
      <c r="A43" s="63"/>
      <c r="B43" s="64" t="s">
        <v>3527</v>
      </c>
      <c r="C43" s="229" t="s">
        <v>3495</v>
      </c>
      <c r="D43" s="599"/>
      <c r="E43" s="246" t="s">
        <v>3641</v>
      </c>
      <c r="F43" s="247" t="s">
        <v>3774</v>
      </c>
      <c r="G43" s="78"/>
      <c r="H43" s="68"/>
      <c r="I43" s="69"/>
      <c r="J43" s="127" t="str">
        <f t="shared" si="0"/>
        <v>P</v>
      </c>
      <c r="K43" s="128" t="str">
        <f t="shared" si="1"/>
        <v>P</v>
      </c>
      <c r="L43" s="70" t="s">
        <v>3178</v>
      </c>
      <c r="M43" s="71" t="s">
        <v>3178</v>
      </c>
      <c r="N43" s="71" t="s">
        <v>3178</v>
      </c>
      <c r="O43" s="72"/>
      <c r="P43" s="70" t="s">
        <v>3178</v>
      </c>
      <c r="Q43" s="71"/>
      <c r="R43" s="71"/>
      <c r="S43" s="72"/>
      <c r="T43" s="73" t="s">
        <v>3856</v>
      </c>
      <c r="U43" s="74" t="s">
        <v>5276</v>
      </c>
    </row>
    <row r="44" spans="1:21" ht="146.25" hidden="1">
      <c r="A44" s="63"/>
      <c r="B44" s="64" t="s">
        <v>3532</v>
      </c>
      <c r="C44" s="229" t="s">
        <v>3495</v>
      </c>
      <c r="D44" s="599"/>
      <c r="E44" s="246" t="s">
        <v>3642</v>
      </c>
      <c r="F44" s="247" t="s">
        <v>3775</v>
      </c>
      <c r="G44" s="78"/>
      <c r="H44" s="68"/>
      <c r="I44" s="69"/>
      <c r="J44" s="127" t="str">
        <f t="shared" si="0"/>
        <v>P</v>
      </c>
      <c r="K44" s="128" t="str">
        <f t="shared" si="1"/>
        <v>P</v>
      </c>
      <c r="L44" s="70" t="s">
        <v>3178</v>
      </c>
      <c r="M44" s="71" t="s">
        <v>3178</v>
      </c>
      <c r="N44" s="71" t="s">
        <v>3178</v>
      </c>
      <c r="O44" s="72"/>
      <c r="P44" s="70" t="s">
        <v>3178</v>
      </c>
      <c r="Q44" s="71"/>
      <c r="R44" s="71"/>
      <c r="S44" s="72"/>
      <c r="T44" s="73" t="s">
        <v>3856</v>
      </c>
      <c r="U44" s="74" t="s">
        <v>5276</v>
      </c>
    </row>
    <row r="45" spans="1:21" ht="101.25" hidden="1">
      <c r="A45" s="63"/>
      <c r="B45" s="64" t="s">
        <v>3533</v>
      </c>
      <c r="C45" s="229" t="s">
        <v>3495</v>
      </c>
      <c r="D45" s="599"/>
      <c r="E45" s="246" t="s">
        <v>3643</v>
      </c>
      <c r="F45" s="247" t="s">
        <v>3776</v>
      </c>
      <c r="G45" s="78"/>
      <c r="H45" s="68"/>
      <c r="I45" s="69"/>
      <c r="J45" s="127" t="str">
        <f t="shared" si="0"/>
        <v>P</v>
      </c>
      <c r="K45" s="128" t="str">
        <f t="shared" si="1"/>
        <v>P</v>
      </c>
      <c r="L45" s="70" t="s">
        <v>3178</v>
      </c>
      <c r="M45" s="71" t="s">
        <v>3178</v>
      </c>
      <c r="N45" s="71" t="s">
        <v>3178</v>
      </c>
      <c r="O45" s="72"/>
      <c r="P45" s="70" t="s">
        <v>3178</v>
      </c>
      <c r="Q45" s="71"/>
      <c r="R45" s="71"/>
      <c r="S45" s="72"/>
      <c r="T45" s="73" t="s">
        <v>3856</v>
      </c>
      <c r="U45" s="74" t="s">
        <v>5276</v>
      </c>
    </row>
    <row r="46" spans="1:21" ht="180" hidden="1">
      <c r="A46" s="63"/>
      <c r="B46" s="64" t="s">
        <v>3534</v>
      </c>
      <c r="C46" s="229" t="s">
        <v>3495</v>
      </c>
      <c r="D46" s="599"/>
      <c r="E46" s="246" t="s">
        <v>3644</v>
      </c>
      <c r="F46" s="247" t="s">
        <v>3777</v>
      </c>
      <c r="G46" s="78"/>
      <c r="H46" s="68"/>
      <c r="I46" s="69"/>
      <c r="J46" s="127" t="str">
        <f t="shared" si="0"/>
        <v>P</v>
      </c>
      <c r="K46" s="128" t="str">
        <f t="shared" si="1"/>
        <v>P</v>
      </c>
      <c r="L46" s="70" t="s">
        <v>3178</v>
      </c>
      <c r="M46" s="71" t="s">
        <v>3178</v>
      </c>
      <c r="N46" s="71" t="s">
        <v>3178</v>
      </c>
      <c r="O46" s="72"/>
      <c r="P46" s="70" t="s">
        <v>3178</v>
      </c>
      <c r="Q46" s="71"/>
      <c r="R46" s="71"/>
      <c r="S46" s="72"/>
      <c r="T46" s="73" t="s">
        <v>3856</v>
      </c>
      <c r="U46" s="74" t="s">
        <v>5276</v>
      </c>
    </row>
    <row r="47" spans="1:21" ht="157.5" hidden="1">
      <c r="A47" s="63"/>
      <c r="B47" s="64" t="s">
        <v>3535</v>
      </c>
      <c r="C47" s="229" t="s">
        <v>3495</v>
      </c>
      <c r="D47" s="599"/>
      <c r="E47" s="246" t="s">
        <v>3645</v>
      </c>
      <c r="F47" s="247" t="s">
        <v>3778</v>
      </c>
      <c r="G47" s="78"/>
      <c r="H47" s="68"/>
      <c r="I47" s="69"/>
      <c r="J47" s="127" t="str">
        <f t="shared" si="0"/>
        <v>P</v>
      </c>
      <c r="K47" s="128" t="str">
        <f t="shared" si="1"/>
        <v>P</v>
      </c>
      <c r="L47" s="70" t="s">
        <v>3178</v>
      </c>
      <c r="M47" s="71" t="s">
        <v>3178</v>
      </c>
      <c r="N47" s="71" t="s">
        <v>3178</v>
      </c>
      <c r="O47" s="72"/>
      <c r="P47" s="70" t="s">
        <v>3178</v>
      </c>
      <c r="Q47" s="71"/>
      <c r="R47" s="71"/>
      <c r="S47" s="72"/>
      <c r="T47" s="73" t="s">
        <v>3856</v>
      </c>
      <c r="U47" s="74" t="s">
        <v>5276</v>
      </c>
    </row>
    <row r="48" spans="1:21" ht="247.5" hidden="1">
      <c r="A48" s="63"/>
      <c r="B48" s="64" t="s">
        <v>3536</v>
      </c>
      <c r="C48" s="229" t="s">
        <v>3495</v>
      </c>
      <c r="D48" s="599"/>
      <c r="E48" s="246" t="s">
        <v>3584</v>
      </c>
      <c r="F48" s="247" t="s">
        <v>3779</v>
      </c>
      <c r="G48" s="78"/>
      <c r="H48" s="384" t="s">
        <v>3780</v>
      </c>
      <c r="I48" s="385" t="s">
        <v>5271</v>
      </c>
      <c r="J48" s="127" t="str">
        <f t="shared" si="0"/>
        <v>P</v>
      </c>
      <c r="K48" s="128" t="str">
        <f t="shared" si="1"/>
        <v>P</v>
      </c>
      <c r="L48" s="70" t="s">
        <v>3178</v>
      </c>
      <c r="M48" s="71" t="s">
        <v>3178</v>
      </c>
      <c r="N48" s="71" t="s">
        <v>3178</v>
      </c>
      <c r="O48" s="72"/>
      <c r="P48" s="70" t="s">
        <v>3178</v>
      </c>
      <c r="Q48" s="71"/>
      <c r="R48" s="71"/>
      <c r="S48" s="72"/>
      <c r="T48" s="73" t="s">
        <v>3859</v>
      </c>
      <c r="U48" s="74" t="s">
        <v>5276</v>
      </c>
    </row>
    <row r="49" spans="1:21" ht="236.25" hidden="1">
      <c r="A49" s="63"/>
      <c r="B49" s="64" t="s">
        <v>3537</v>
      </c>
      <c r="C49" s="229" t="s">
        <v>3495</v>
      </c>
      <c r="D49" s="599"/>
      <c r="E49" s="246" t="s">
        <v>3646</v>
      </c>
      <c r="F49" s="247" t="s">
        <v>3782</v>
      </c>
      <c r="G49" s="78"/>
      <c r="H49" s="384" t="s">
        <v>3780</v>
      </c>
      <c r="I49" s="385" t="s">
        <v>3781</v>
      </c>
      <c r="J49" s="127" t="str">
        <f t="shared" si="0"/>
        <v>P</v>
      </c>
      <c r="K49" s="128" t="str">
        <f t="shared" si="1"/>
        <v>P</v>
      </c>
      <c r="L49" s="70" t="s">
        <v>3178</v>
      </c>
      <c r="M49" s="71" t="s">
        <v>3178</v>
      </c>
      <c r="N49" s="71" t="s">
        <v>3178</v>
      </c>
      <c r="O49" s="72"/>
      <c r="P49" s="70" t="s">
        <v>3178</v>
      </c>
      <c r="Q49" s="71"/>
      <c r="R49" s="71"/>
      <c r="S49" s="72"/>
      <c r="T49" s="73" t="s">
        <v>3859</v>
      </c>
      <c r="U49" s="74" t="s">
        <v>5276</v>
      </c>
    </row>
    <row r="50" spans="1:21" ht="45" hidden="1">
      <c r="A50" s="63"/>
      <c r="B50" s="64" t="s">
        <v>3538</v>
      </c>
      <c r="C50" s="229" t="s">
        <v>3495</v>
      </c>
      <c r="D50" s="599"/>
      <c r="E50" s="246" t="s">
        <v>3585</v>
      </c>
      <c r="F50" s="243" t="s">
        <v>3783</v>
      </c>
      <c r="G50" s="78"/>
      <c r="H50" s="384" t="s">
        <v>3780</v>
      </c>
      <c r="I50" s="385" t="s">
        <v>3781</v>
      </c>
      <c r="J50" s="127" t="str">
        <f>IF(COUNTBLANK(L50:N50)=3," ",IF(COUNTIF(L50:N50,"F"),"F",IF(COUNTIF(L50:N50,"P"),"P",IF(COUNTIF(L50:N50,"NA"),"NA",IF(COUNTIF(L50:N50,"NT"),"NT")))))</f>
        <v>P</v>
      </c>
      <c r="K50" s="128" t="str">
        <f>IF(COUNTBLANK(P50:R50)=3," ",IF(COUNTIF(P50:R50,"F"),"F",IF(COUNTIF(P50:R50,"P"),"P",IF(COUNTIF(P50:R50,"NA"),"NA",IF(COUNTIF(P50:R50,"NT"),"NT")))))</f>
        <v>P</v>
      </c>
      <c r="L50" s="70" t="s">
        <v>3178</v>
      </c>
      <c r="M50" s="71" t="s">
        <v>3178</v>
      </c>
      <c r="N50" s="71" t="s">
        <v>3178</v>
      </c>
      <c r="O50" s="72"/>
      <c r="P50" s="70" t="s">
        <v>3178</v>
      </c>
      <c r="Q50" s="71"/>
      <c r="R50" s="71"/>
      <c r="S50" s="72"/>
      <c r="T50" s="73" t="s">
        <v>3859</v>
      </c>
      <c r="U50" s="74" t="s">
        <v>5276</v>
      </c>
    </row>
    <row r="51" spans="1:21" ht="45" hidden="1">
      <c r="A51" s="63"/>
      <c r="B51" s="64" t="s">
        <v>3539</v>
      </c>
      <c r="C51" s="229" t="s">
        <v>3495</v>
      </c>
      <c r="D51" s="599"/>
      <c r="E51" s="242" t="s">
        <v>3647</v>
      </c>
      <c r="F51" s="243" t="s">
        <v>3764</v>
      </c>
      <c r="G51" s="78"/>
      <c r="H51" s="384" t="s">
        <v>3784</v>
      </c>
      <c r="I51" s="385" t="s">
        <v>3785</v>
      </c>
      <c r="J51" s="127" t="str">
        <f t="shared" si="0"/>
        <v>P</v>
      </c>
      <c r="K51" s="128" t="str">
        <f t="shared" si="1"/>
        <v>P</v>
      </c>
      <c r="L51" s="70" t="s">
        <v>3178</v>
      </c>
      <c r="M51" s="71" t="s">
        <v>3178</v>
      </c>
      <c r="N51" s="71" t="s">
        <v>3178</v>
      </c>
      <c r="O51" s="72"/>
      <c r="P51" s="70" t="s">
        <v>3178</v>
      </c>
      <c r="Q51" s="71"/>
      <c r="R51" s="71"/>
      <c r="S51" s="72"/>
      <c r="T51" s="73" t="s">
        <v>3859</v>
      </c>
      <c r="U51" s="74" t="s">
        <v>5276</v>
      </c>
    </row>
    <row r="52" spans="1:21" ht="78.75" hidden="1">
      <c r="A52" s="63"/>
      <c r="B52" s="64" t="s">
        <v>3540</v>
      </c>
      <c r="C52" s="229" t="s">
        <v>3495</v>
      </c>
      <c r="D52" s="599"/>
      <c r="E52" s="242" t="s">
        <v>3583</v>
      </c>
      <c r="F52" s="243" t="s">
        <v>3786</v>
      </c>
      <c r="G52" s="78"/>
      <c r="H52" s="384" t="s">
        <v>3784</v>
      </c>
      <c r="I52" s="385" t="s">
        <v>3785</v>
      </c>
      <c r="J52" s="127" t="str">
        <f t="shared" si="0"/>
        <v>P</v>
      </c>
      <c r="K52" s="128" t="str">
        <f t="shared" si="1"/>
        <v>P</v>
      </c>
      <c r="L52" s="70" t="s">
        <v>3178</v>
      </c>
      <c r="M52" s="71" t="s">
        <v>3178</v>
      </c>
      <c r="N52" s="71" t="s">
        <v>3178</v>
      </c>
      <c r="O52" s="72"/>
      <c r="P52" s="70" t="s">
        <v>3178</v>
      </c>
      <c r="Q52" s="71"/>
      <c r="R52" s="71"/>
      <c r="S52" s="72"/>
      <c r="T52" s="73" t="s">
        <v>3859</v>
      </c>
      <c r="U52" s="74" t="s">
        <v>5276</v>
      </c>
    </row>
    <row r="53" spans="1:21" ht="112.5" hidden="1">
      <c r="A53" s="63"/>
      <c r="B53" s="64" t="s">
        <v>3541</v>
      </c>
      <c r="C53" s="229" t="s">
        <v>3495</v>
      </c>
      <c r="D53" s="600"/>
      <c r="E53" s="242" t="s">
        <v>3582</v>
      </c>
      <c r="F53" s="243" t="s">
        <v>3787</v>
      </c>
      <c r="G53" s="78"/>
      <c r="H53" s="68"/>
      <c r="I53" s="69"/>
      <c r="J53" s="127" t="str">
        <f t="shared" si="0"/>
        <v>P</v>
      </c>
      <c r="K53" s="128" t="str">
        <f t="shared" si="1"/>
        <v>P</v>
      </c>
      <c r="L53" s="70" t="s">
        <v>3178</v>
      </c>
      <c r="M53" s="71" t="s">
        <v>3178</v>
      </c>
      <c r="N53" s="71" t="s">
        <v>3178</v>
      </c>
      <c r="O53" s="72"/>
      <c r="P53" s="70" t="s">
        <v>3178</v>
      </c>
      <c r="Q53" s="71"/>
      <c r="R53" s="71"/>
      <c r="S53" s="72"/>
      <c r="T53" s="73" t="s">
        <v>3855</v>
      </c>
      <c r="U53" s="74" t="s">
        <v>5276</v>
      </c>
    </row>
    <row r="54" spans="1:21" ht="45" hidden="1">
      <c r="A54" s="63"/>
      <c r="B54" s="64" t="s">
        <v>3542</v>
      </c>
      <c r="C54" s="229" t="s">
        <v>3496</v>
      </c>
      <c r="D54" s="248" t="s">
        <v>3312</v>
      </c>
      <c r="E54" s="246" t="s">
        <v>3311</v>
      </c>
      <c r="F54" s="247" t="s">
        <v>3788</v>
      </c>
      <c r="G54" s="78"/>
      <c r="H54" s="244" t="s">
        <v>3789</v>
      </c>
      <c r="I54" s="245"/>
      <c r="J54" s="127" t="str">
        <f t="shared" si="0"/>
        <v>NA</v>
      </c>
      <c r="K54" s="128" t="str">
        <f t="shared" si="1"/>
        <v>NA</v>
      </c>
      <c r="L54" s="70" t="s">
        <v>3854</v>
      </c>
      <c r="M54" s="71" t="s">
        <v>3854</v>
      </c>
      <c r="N54" s="71" t="s">
        <v>3854</v>
      </c>
      <c r="O54" s="72"/>
      <c r="P54" s="70" t="s">
        <v>3854</v>
      </c>
      <c r="Q54" s="71"/>
      <c r="R54" s="71"/>
      <c r="S54" s="72"/>
      <c r="T54" s="73" t="s">
        <v>3859</v>
      </c>
      <c r="U54" s="74" t="s">
        <v>5276</v>
      </c>
    </row>
    <row r="55" spans="1:21" ht="157.5" hidden="1">
      <c r="A55" s="63"/>
      <c r="B55" s="64" t="s">
        <v>3543</v>
      </c>
      <c r="C55" s="229" t="s">
        <v>3313</v>
      </c>
      <c r="D55" s="248" t="s">
        <v>3531</v>
      </c>
      <c r="E55" s="246" t="s">
        <v>3530</v>
      </c>
      <c r="F55" s="247" t="s">
        <v>3790</v>
      </c>
      <c r="G55" s="78"/>
      <c r="H55" s="249" t="s">
        <v>3789</v>
      </c>
      <c r="I55" s="250"/>
      <c r="J55" s="127" t="str">
        <f t="shared" si="0"/>
        <v>NA</v>
      </c>
      <c r="K55" s="128" t="str">
        <f t="shared" si="1"/>
        <v>NA</v>
      </c>
      <c r="L55" s="70" t="s">
        <v>3854</v>
      </c>
      <c r="M55" s="71" t="s">
        <v>3854</v>
      </c>
      <c r="N55" s="71" t="s">
        <v>3854</v>
      </c>
      <c r="O55" s="72"/>
      <c r="P55" s="70" t="s">
        <v>3854</v>
      </c>
      <c r="Q55" s="71"/>
      <c r="R55" s="71"/>
      <c r="S55" s="72"/>
      <c r="T55" s="73" t="s">
        <v>3859</v>
      </c>
      <c r="U55" s="74" t="s">
        <v>5276</v>
      </c>
    </row>
    <row r="56" spans="1:21" ht="157.5" hidden="1">
      <c r="A56" s="63"/>
      <c r="B56" s="64" t="s">
        <v>3544</v>
      </c>
      <c r="C56" s="229" t="s">
        <v>3497</v>
      </c>
      <c r="D56" s="598" t="s">
        <v>3499</v>
      </c>
      <c r="E56" s="242" t="s">
        <v>3648</v>
      </c>
      <c r="F56" s="243" t="s">
        <v>3791</v>
      </c>
      <c r="G56" s="78"/>
      <c r="H56" s="249"/>
      <c r="I56" s="250"/>
      <c r="J56" s="127" t="str">
        <f t="shared" si="0"/>
        <v>P</v>
      </c>
      <c r="K56" s="128" t="str">
        <f t="shared" si="1"/>
        <v>NA</v>
      </c>
      <c r="L56" s="70" t="s">
        <v>3178</v>
      </c>
      <c r="M56" s="71" t="s">
        <v>3178</v>
      </c>
      <c r="N56" s="71" t="s">
        <v>3178</v>
      </c>
      <c r="O56" s="72"/>
      <c r="P56" s="70" t="s">
        <v>3854</v>
      </c>
      <c r="Q56" s="71"/>
      <c r="R56" s="71"/>
      <c r="S56" s="72"/>
      <c r="T56" s="73" t="s">
        <v>3859</v>
      </c>
      <c r="U56" s="74" t="s">
        <v>5276</v>
      </c>
    </row>
    <row r="57" spans="1:21" ht="135" hidden="1">
      <c r="A57" s="63"/>
      <c r="B57" s="64" t="s">
        <v>3545</v>
      </c>
      <c r="C57" s="229" t="s">
        <v>3497</v>
      </c>
      <c r="D57" s="599"/>
      <c r="E57" s="242" t="s">
        <v>3649</v>
      </c>
      <c r="F57" s="243" t="s">
        <v>3792</v>
      </c>
      <c r="G57" s="78"/>
      <c r="H57" s="249"/>
      <c r="I57" s="250"/>
      <c r="J57" s="127" t="str">
        <f t="shared" si="0"/>
        <v>P</v>
      </c>
      <c r="K57" s="128" t="str">
        <f t="shared" si="1"/>
        <v>NA</v>
      </c>
      <c r="L57" s="70" t="s">
        <v>3178</v>
      </c>
      <c r="M57" s="71" t="s">
        <v>3178</v>
      </c>
      <c r="N57" s="71" t="s">
        <v>3178</v>
      </c>
      <c r="O57" s="72"/>
      <c r="P57" s="70" t="s">
        <v>3854</v>
      </c>
      <c r="Q57" s="71"/>
      <c r="R57" s="71"/>
      <c r="S57" s="72"/>
      <c r="T57" s="73" t="s">
        <v>3859</v>
      </c>
      <c r="U57" s="74" t="s">
        <v>5276</v>
      </c>
    </row>
    <row r="58" spans="1:21" ht="180" hidden="1">
      <c r="A58" s="63"/>
      <c r="B58" s="64" t="s">
        <v>4330</v>
      </c>
      <c r="C58" s="229" t="s">
        <v>3497</v>
      </c>
      <c r="D58" s="599"/>
      <c r="E58" s="242" t="s">
        <v>3650</v>
      </c>
      <c r="F58" s="243" t="s">
        <v>3793</v>
      </c>
      <c r="G58" s="78"/>
      <c r="H58" s="249" t="s">
        <v>3794</v>
      </c>
      <c r="I58" s="250" t="s">
        <v>3795</v>
      </c>
      <c r="J58" s="127" t="str">
        <f t="shared" si="0"/>
        <v>P</v>
      </c>
      <c r="K58" s="128" t="str">
        <f t="shared" si="1"/>
        <v>NA</v>
      </c>
      <c r="L58" s="70" t="s">
        <v>3178</v>
      </c>
      <c r="M58" s="71" t="s">
        <v>3178</v>
      </c>
      <c r="N58" s="71" t="s">
        <v>3178</v>
      </c>
      <c r="O58" s="72"/>
      <c r="P58" s="70" t="s">
        <v>3854</v>
      </c>
      <c r="Q58" s="71"/>
      <c r="R58" s="71"/>
      <c r="S58" s="72"/>
      <c r="T58" s="73" t="s">
        <v>3859</v>
      </c>
      <c r="U58" s="74" t="s">
        <v>5277</v>
      </c>
    </row>
    <row r="59" spans="1:21" ht="258.75" hidden="1">
      <c r="A59" s="63"/>
      <c r="B59" s="64" t="s">
        <v>3546</v>
      </c>
      <c r="C59" s="229" t="s">
        <v>3497</v>
      </c>
      <c r="D59" s="599"/>
      <c r="E59" s="242" t="s">
        <v>3651</v>
      </c>
      <c r="F59" s="243" t="s">
        <v>4333</v>
      </c>
      <c r="G59" s="78"/>
      <c r="H59" s="249"/>
      <c r="I59" s="250"/>
      <c r="J59" s="127" t="str">
        <f t="shared" si="0"/>
        <v>P</v>
      </c>
      <c r="K59" s="128" t="str">
        <f t="shared" si="1"/>
        <v>NA</v>
      </c>
      <c r="L59" s="70" t="s">
        <v>3178</v>
      </c>
      <c r="M59" s="71" t="s">
        <v>3178</v>
      </c>
      <c r="N59" s="71" t="s">
        <v>3178</v>
      </c>
      <c r="O59" s="72"/>
      <c r="P59" s="70" t="s">
        <v>3854</v>
      </c>
      <c r="Q59" s="71"/>
      <c r="R59" s="71"/>
      <c r="S59" s="72"/>
      <c r="T59" s="73" t="s">
        <v>3859</v>
      </c>
      <c r="U59" s="74" t="s">
        <v>5277</v>
      </c>
    </row>
    <row r="60" spans="1:21" ht="135" hidden="1">
      <c r="A60" s="63"/>
      <c r="B60" s="64" t="s">
        <v>3547</v>
      </c>
      <c r="C60" s="229" t="s">
        <v>3497</v>
      </c>
      <c r="D60" s="599"/>
      <c r="E60" s="242" t="s">
        <v>3652</v>
      </c>
      <c r="F60" s="247" t="s">
        <v>3797</v>
      </c>
      <c r="G60" s="78"/>
      <c r="H60" s="249" t="s">
        <v>3798</v>
      </c>
      <c r="I60" s="250" t="s">
        <v>3795</v>
      </c>
      <c r="J60" s="127" t="str">
        <f t="shared" si="0"/>
        <v>P</v>
      </c>
      <c r="K60" s="128" t="str">
        <f t="shared" si="1"/>
        <v>NA</v>
      </c>
      <c r="L60" s="70" t="s">
        <v>3178</v>
      </c>
      <c r="M60" s="71" t="s">
        <v>3178</v>
      </c>
      <c r="N60" s="71" t="s">
        <v>3178</v>
      </c>
      <c r="O60" s="72"/>
      <c r="P60" s="70" t="s">
        <v>3854</v>
      </c>
      <c r="Q60" s="71"/>
      <c r="R60" s="71"/>
      <c r="S60" s="72"/>
      <c r="T60" s="73" t="s">
        <v>3859</v>
      </c>
      <c r="U60" s="74" t="s">
        <v>5277</v>
      </c>
    </row>
    <row r="61" spans="1:21" ht="180" hidden="1">
      <c r="A61" s="63"/>
      <c r="B61" s="64" t="s">
        <v>3548</v>
      </c>
      <c r="C61" s="229" t="s">
        <v>3497</v>
      </c>
      <c r="D61" s="599"/>
      <c r="E61" s="242" t="s">
        <v>3653</v>
      </c>
      <c r="F61" s="247" t="s">
        <v>3799</v>
      </c>
      <c r="G61" s="78"/>
      <c r="H61" s="249"/>
      <c r="I61" s="250"/>
      <c r="J61" s="127" t="str">
        <f t="shared" si="0"/>
        <v>P</v>
      </c>
      <c r="K61" s="128" t="str">
        <f t="shared" si="1"/>
        <v>NA</v>
      </c>
      <c r="L61" s="70" t="s">
        <v>3178</v>
      </c>
      <c r="M61" s="71" t="s">
        <v>3178</v>
      </c>
      <c r="N61" s="71" t="s">
        <v>3178</v>
      </c>
      <c r="O61" s="72"/>
      <c r="P61" s="70" t="s">
        <v>3854</v>
      </c>
      <c r="Q61" s="71"/>
      <c r="R61" s="71"/>
      <c r="S61" s="72"/>
      <c r="T61" s="73" t="s">
        <v>3859</v>
      </c>
      <c r="U61" s="74" t="s">
        <v>5277</v>
      </c>
    </row>
    <row r="62" spans="1:21" ht="281.25" hidden="1">
      <c r="A62" s="63"/>
      <c r="B62" s="64" t="s">
        <v>3549</v>
      </c>
      <c r="C62" s="229" t="s">
        <v>3497</v>
      </c>
      <c r="D62" s="599"/>
      <c r="E62" s="242" t="s">
        <v>3654</v>
      </c>
      <c r="F62" s="247" t="s">
        <v>3800</v>
      </c>
      <c r="G62" s="78"/>
      <c r="H62" s="249"/>
      <c r="I62" s="250"/>
      <c r="J62" s="127" t="str">
        <f t="shared" si="0"/>
        <v>P</v>
      </c>
      <c r="K62" s="128" t="str">
        <f t="shared" si="1"/>
        <v>NA</v>
      </c>
      <c r="L62" s="70" t="s">
        <v>3178</v>
      </c>
      <c r="M62" s="71" t="s">
        <v>3178</v>
      </c>
      <c r="N62" s="71" t="s">
        <v>3178</v>
      </c>
      <c r="O62" s="72"/>
      <c r="P62" s="70" t="s">
        <v>3854</v>
      </c>
      <c r="Q62" s="71"/>
      <c r="R62" s="71"/>
      <c r="S62" s="72"/>
      <c r="T62" s="73" t="s">
        <v>3859</v>
      </c>
      <c r="U62" s="74" t="s">
        <v>5277</v>
      </c>
    </row>
    <row r="63" spans="1:21" ht="157.5" hidden="1">
      <c r="A63" s="63"/>
      <c r="B63" s="64" t="s">
        <v>3550</v>
      </c>
      <c r="C63" s="229" t="s">
        <v>3497</v>
      </c>
      <c r="D63" s="599"/>
      <c r="E63" s="242" t="s">
        <v>3655</v>
      </c>
      <c r="F63" s="247" t="s">
        <v>3801</v>
      </c>
      <c r="G63" s="78"/>
      <c r="H63" s="249"/>
      <c r="I63" s="250"/>
      <c r="J63" s="127" t="str">
        <f t="shared" si="0"/>
        <v>P</v>
      </c>
      <c r="K63" s="128" t="str">
        <f t="shared" si="1"/>
        <v>NA</v>
      </c>
      <c r="L63" s="70" t="s">
        <v>3178</v>
      </c>
      <c r="M63" s="71" t="s">
        <v>3178</v>
      </c>
      <c r="N63" s="71" t="s">
        <v>3178</v>
      </c>
      <c r="O63" s="72"/>
      <c r="P63" s="70" t="s">
        <v>3854</v>
      </c>
      <c r="Q63" s="71"/>
      <c r="R63" s="71"/>
      <c r="S63" s="72"/>
      <c r="T63" s="73" t="s">
        <v>3859</v>
      </c>
      <c r="U63" s="74" t="s">
        <v>5277</v>
      </c>
    </row>
    <row r="64" spans="1:21" ht="247.5" hidden="1">
      <c r="A64" s="63"/>
      <c r="B64" s="64" t="s">
        <v>3551</v>
      </c>
      <c r="C64" s="229" t="s">
        <v>3497</v>
      </c>
      <c r="D64" s="599"/>
      <c r="E64" s="242" t="s">
        <v>3656</v>
      </c>
      <c r="F64" s="247" t="s">
        <v>3802</v>
      </c>
      <c r="G64" s="78"/>
      <c r="H64" s="249"/>
      <c r="I64" s="250"/>
      <c r="J64" s="127" t="str">
        <f t="shared" si="0"/>
        <v>P</v>
      </c>
      <c r="K64" s="128" t="str">
        <f t="shared" si="1"/>
        <v>NA</v>
      </c>
      <c r="L64" s="70" t="s">
        <v>3178</v>
      </c>
      <c r="M64" s="71" t="s">
        <v>3178</v>
      </c>
      <c r="N64" s="71" t="s">
        <v>3178</v>
      </c>
      <c r="O64" s="72"/>
      <c r="P64" s="70" t="s">
        <v>3854</v>
      </c>
      <c r="Q64" s="71"/>
      <c r="R64" s="71"/>
      <c r="S64" s="72"/>
      <c r="T64" s="73" t="s">
        <v>3859</v>
      </c>
      <c r="U64" s="74" t="s">
        <v>5277</v>
      </c>
    </row>
    <row r="65" spans="1:21" ht="225" hidden="1">
      <c r="A65" s="63"/>
      <c r="B65" s="64" t="s">
        <v>3552</v>
      </c>
      <c r="C65" s="229" t="s">
        <v>3497</v>
      </c>
      <c r="D65" s="599"/>
      <c r="E65" s="242" t="s">
        <v>3657</v>
      </c>
      <c r="F65" s="247" t="s">
        <v>3803</v>
      </c>
      <c r="G65" s="78"/>
      <c r="H65" s="249"/>
      <c r="I65" s="250"/>
      <c r="J65" s="127" t="str">
        <f t="shared" si="0"/>
        <v>P</v>
      </c>
      <c r="K65" s="128" t="str">
        <f t="shared" si="1"/>
        <v>NA</v>
      </c>
      <c r="L65" s="70" t="s">
        <v>3178</v>
      </c>
      <c r="M65" s="71" t="s">
        <v>3178</v>
      </c>
      <c r="N65" s="71" t="s">
        <v>3178</v>
      </c>
      <c r="O65" s="72"/>
      <c r="P65" s="70" t="s">
        <v>3854</v>
      </c>
      <c r="Q65" s="71"/>
      <c r="R65" s="71"/>
      <c r="S65" s="72"/>
      <c r="T65" s="73" t="s">
        <v>3859</v>
      </c>
      <c r="U65" s="74" t="s">
        <v>5277</v>
      </c>
    </row>
    <row r="66" spans="1:21" ht="292.5" hidden="1">
      <c r="A66" s="63"/>
      <c r="B66" s="64" t="s">
        <v>3553</v>
      </c>
      <c r="C66" s="229" t="s">
        <v>3497</v>
      </c>
      <c r="D66" s="599"/>
      <c r="E66" s="242" t="s">
        <v>3658</v>
      </c>
      <c r="F66" s="247" t="s">
        <v>3804</v>
      </c>
      <c r="G66" s="78"/>
      <c r="H66" s="249" t="s">
        <v>3805</v>
      </c>
      <c r="I66" s="250"/>
      <c r="J66" s="127" t="str">
        <f t="shared" si="0"/>
        <v>P</v>
      </c>
      <c r="K66" s="128" t="str">
        <f t="shared" si="1"/>
        <v>NA</v>
      </c>
      <c r="L66" s="70" t="s">
        <v>3178</v>
      </c>
      <c r="M66" s="71" t="s">
        <v>3178</v>
      </c>
      <c r="N66" s="71" t="s">
        <v>3178</v>
      </c>
      <c r="O66" s="72"/>
      <c r="P66" s="70" t="s">
        <v>3854</v>
      </c>
      <c r="Q66" s="71"/>
      <c r="R66" s="71"/>
      <c r="S66" s="72"/>
      <c r="T66" s="73" t="s">
        <v>3859</v>
      </c>
      <c r="U66" s="74" t="s">
        <v>5277</v>
      </c>
    </row>
    <row r="67" spans="1:21" ht="45" hidden="1">
      <c r="A67" s="63"/>
      <c r="B67" s="64" t="s">
        <v>4329</v>
      </c>
      <c r="C67" s="229" t="s">
        <v>3497</v>
      </c>
      <c r="D67" s="599"/>
      <c r="E67" s="242" t="s">
        <v>3605</v>
      </c>
      <c r="F67" s="243" t="s">
        <v>3764</v>
      </c>
      <c r="G67" s="78"/>
      <c r="H67" s="249" t="s">
        <v>3806</v>
      </c>
      <c r="I67" s="250" t="s">
        <v>3807</v>
      </c>
      <c r="J67" s="127" t="str">
        <f t="shared" si="0"/>
        <v>P</v>
      </c>
      <c r="K67" s="128" t="str">
        <f t="shared" si="1"/>
        <v>NA</v>
      </c>
      <c r="L67" s="70" t="s">
        <v>3178</v>
      </c>
      <c r="M67" s="71" t="s">
        <v>3178</v>
      </c>
      <c r="N67" s="71" t="s">
        <v>3178</v>
      </c>
      <c r="O67" s="72"/>
      <c r="P67" s="70" t="s">
        <v>3854</v>
      </c>
      <c r="Q67" s="71"/>
      <c r="R67" s="71"/>
      <c r="S67" s="72"/>
      <c r="T67" s="73" t="s">
        <v>3859</v>
      </c>
      <c r="U67" s="74" t="s">
        <v>5277</v>
      </c>
    </row>
    <row r="68" spans="1:21" ht="45" hidden="1">
      <c r="A68" s="63"/>
      <c r="B68" s="64" t="s">
        <v>3554</v>
      </c>
      <c r="C68" s="229" t="s">
        <v>3497</v>
      </c>
      <c r="D68" s="599"/>
      <c r="E68" s="242" t="s">
        <v>3604</v>
      </c>
      <c r="F68" s="243" t="s">
        <v>3747</v>
      </c>
      <c r="G68" s="78"/>
      <c r="H68" s="249" t="s">
        <v>3806</v>
      </c>
      <c r="I68" s="250" t="s">
        <v>3807</v>
      </c>
      <c r="J68" s="127" t="str">
        <f t="shared" si="0"/>
        <v>P</v>
      </c>
      <c r="K68" s="128" t="str">
        <f t="shared" si="1"/>
        <v>NA</v>
      </c>
      <c r="L68" s="70" t="s">
        <v>3178</v>
      </c>
      <c r="M68" s="71" t="s">
        <v>3178</v>
      </c>
      <c r="N68" s="71" t="s">
        <v>3178</v>
      </c>
      <c r="O68" s="72"/>
      <c r="P68" s="70" t="s">
        <v>3854</v>
      </c>
      <c r="Q68" s="71"/>
      <c r="R68" s="71"/>
      <c r="S68" s="72"/>
      <c r="T68" s="73" t="s">
        <v>3859</v>
      </c>
      <c r="U68" s="74" t="s">
        <v>5277</v>
      </c>
    </row>
    <row r="69" spans="1:21" ht="45" hidden="1">
      <c r="A69" s="63"/>
      <c r="B69" s="64" t="s">
        <v>3555</v>
      </c>
      <c r="C69" s="229" t="s">
        <v>3497</v>
      </c>
      <c r="D69" s="599"/>
      <c r="E69" s="242" t="s">
        <v>3603</v>
      </c>
      <c r="F69" s="243" t="s">
        <v>3808</v>
      </c>
      <c r="G69" s="78"/>
      <c r="H69" s="249"/>
      <c r="I69" s="250"/>
      <c r="J69" s="127" t="str">
        <f t="shared" si="0"/>
        <v>P</v>
      </c>
      <c r="K69" s="128" t="str">
        <f t="shared" si="1"/>
        <v>NA</v>
      </c>
      <c r="L69" s="70" t="s">
        <v>3178</v>
      </c>
      <c r="M69" s="71" t="s">
        <v>3178</v>
      </c>
      <c r="N69" s="71" t="s">
        <v>3178</v>
      </c>
      <c r="O69" s="72"/>
      <c r="P69" s="70" t="s">
        <v>3854</v>
      </c>
      <c r="Q69" s="71"/>
      <c r="R69" s="71"/>
      <c r="S69" s="72"/>
      <c r="T69" s="73" t="s">
        <v>3859</v>
      </c>
      <c r="U69" s="74" t="s">
        <v>5277</v>
      </c>
    </row>
    <row r="70" spans="1:21" ht="112.5" hidden="1">
      <c r="A70" s="63"/>
      <c r="B70" s="64" t="s">
        <v>3680</v>
      </c>
      <c r="C70" s="229" t="s">
        <v>3497</v>
      </c>
      <c r="D70" s="599"/>
      <c r="E70" s="242" t="s">
        <v>3606</v>
      </c>
      <c r="F70" s="243" t="s">
        <v>3809</v>
      </c>
      <c r="G70" s="78"/>
      <c r="H70" s="249"/>
      <c r="I70" s="250"/>
      <c r="J70" s="127" t="str">
        <f t="shared" si="0"/>
        <v>P</v>
      </c>
      <c r="K70" s="128" t="str">
        <f t="shared" si="1"/>
        <v>NA</v>
      </c>
      <c r="L70" s="70" t="s">
        <v>3178</v>
      </c>
      <c r="M70" s="71" t="s">
        <v>3178</v>
      </c>
      <c r="N70" s="71" t="s">
        <v>3178</v>
      </c>
      <c r="O70" s="72"/>
      <c r="P70" s="70" t="s">
        <v>3854</v>
      </c>
      <c r="Q70" s="71"/>
      <c r="R70" s="71"/>
      <c r="S70" s="72"/>
      <c r="T70" s="73" t="s">
        <v>3859</v>
      </c>
      <c r="U70" s="74" t="s">
        <v>5277</v>
      </c>
    </row>
    <row r="71" spans="1:21" ht="213.75" hidden="1">
      <c r="A71" s="63"/>
      <c r="B71" s="64" t="s">
        <v>3681</v>
      </c>
      <c r="C71" s="229" t="s">
        <v>3497</v>
      </c>
      <c r="D71" s="599"/>
      <c r="E71" s="242" t="s">
        <v>3669</v>
      </c>
      <c r="F71" s="243" t="s">
        <v>3810</v>
      </c>
      <c r="G71" s="78"/>
      <c r="H71" s="249"/>
      <c r="I71" s="250"/>
      <c r="J71" s="127" t="str">
        <f t="shared" si="0"/>
        <v>P</v>
      </c>
      <c r="K71" s="128" t="str">
        <f t="shared" si="1"/>
        <v>NA</v>
      </c>
      <c r="L71" s="70" t="s">
        <v>3178</v>
      </c>
      <c r="M71" s="71" t="s">
        <v>3178</v>
      </c>
      <c r="N71" s="71" t="s">
        <v>3178</v>
      </c>
      <c r="O71" s="72"/>
      <c r="P71" s="70" t="s">
        <v>3854</v>
      </c>
      <c r="Q71" s="71"/>
      <c r="R71" s="71"/>
      <c r="S71" s="72"/>
      <c r="T71" s="73" t="s">
        <v>3859</v>
      </c>
      <c r="U71" s="74" t="s">
        <v>5277</v>
      </c>
    </row>
    <row r="72" spans="1:21" ht="135" hidden="1">
      <c r="A72" s="63"/>
      <c r="B72" s="64" t="s">
        <v>3682</v>
      </c>
      <c r="C72" s="229" t="s">
        <v>3497</v>
      </c>
      <c r="D72" s="599"/>
      <c r="E72" s="242" t="s">
        <v>3660</v>
      </c>
      <c r="F72" s="243" t="s">
        <v>3811</v>
      </c>
      <c r="G72" s="78"/>
      <c r="H72" s="391" t="s">
        <v>3812</v>
      </c>
      <c r="I72" s="392" t="s">
        <v>5273</v>
      </c>
      <c r="J72" s="127" t="str">
        <f t="shared" si="0"/>
        <v>P</v>
      </c>
      <c r="K72" s="128" t="str">
        <f t="shared" si="1"/>
        <v>NA</v>
      </c>
      <c r="L72" s="70" t="s">
        <v>3178</v>
      </c>
      <c r="M72" s="71" t="s">
        <v>3178</v>
      </c>
      <c r="N72" s="71" t="s">
        <v>3178</v>
      </c>
      <c r="O72" s="72"/>
      <c r="P72" s="70" t="s">
        <v>3854</v>
      </c>
      <c r="Q72" s="71"/>
      <c r="R72" s="71"/>
      <c r="S72" s="72"/>
      <c r="T72" s="73" t="s">
        <v>3859</v>
      </c>
      <c r="U72" s="74" t="s">
        <v>5277</v>
      </c>
    </row>
    <row r="73" spans="1:21" ht="180" hidden="1">
      <c r="A73" s="63"/>
      <c r="B73" s="64" t="s">
        <v>3683</v>
      </c>
      <c r="C73" s="229" t="s">
        <v>3497</v>
      </c>
      <c r="D73" s="599"/>
      <c r="E73" s="242" t="s">
        <v>3659</v>
      </c>
      <c r="F73" s="243" t="s">
        <v>3813</v>
      </c>
      <c r="G73" s="78"/>
      <c r="H73" s="391" t="s">
        <v>3814</v>
      </c>
      <c r="I73" s="392" t="s">
        <v>3795</v>
      </c>
      <c r="J73" s="127" t="str">
        <f t="shared" si="0"/>
        <v>P</v>
      </c>
      <c r="K73" s="128" t="str">
        <f t="shared" si="1"/>
        <v>NA</v>
      </c>
      <c r="L73" s="70" t="s">
        <v>3178</v>
      </c>
      <c r="M73" s="71" t="s">
        <v>3178</v>
      </c>
      <c r="N73" s="71" t="s">
        <v>3178</v>
      </c>
      <c r="O73" s="72"/>
      <c r="P73" s="70" t="s">
        <v>3854</v>
      </c>
      <c r="Q73" s="71"/>
      <c r="R73" s="71"/>
      <c r="S73" s="72"/>
      <c r="T73" s="73" t="s">
        <v>3859</v>
      </c>
      <c r="U73" s="74" t="s">
        <v>5277</v>
      </c>
    </row>
    <row r="74" spans="1:21" ht="258.75" hidden="1">
      <c r="A74" s="63"/>
      <c r="B74" s="64" t="s">
        <v>3684</v>
      </c>
      <c r="C74" s="229" t="s">
        <v>3497</v>
      </c>
      <c r="D74" s="599"/>
      <c r="E74" s="242" t="s">
        <v>3661</v>
      </c>
      <c r="F74" s="243" t="s">
        <v>3796</v>
      </c>
      <c r="G74" s="78"/>
      <c r="H74" s="249"/>
      <c r="I74" s="250"/>
      <c r="J74" s="127" t="str">
        <f t="shared" si="0"/>
        <v>P</v>
      </c>
      <c r="K74" s="128" t="str">
        <f t="shared" si="1"/>
        <v>NA</v>
      </c>
      <c r="L74" s="70" t="s">
        <v>3178</v>
      </c>
      <c r="M74" s="71" t="s">
        <v>3178</v>
      </c>
      <c r="N74" s="71" t="s">
        <v>3178</v>
      </c>
      <c r="O74" s="72"/>
      <c r="P74" s="70" t="s">
        <v>3854</v>
      </c>
      <c r="Q74" s="71"/>
      <c r="R74" s="71"/>
      <c r="S74" s="72"/>
      <c r="T74" s="73" t="s">
        <v>3859</v>
      </c>
      <c r="U74" s="74" t="s">
        <v>5277</v>
      </c>
    </row>
    <row r="75" spans="1:21" ht="135" hidden="1">
      <c r="A75" s="63"/>
      <c r="B75" s="64" t="s">
        <v>3685</v>
      </c>
      <c r="C75" s="229" t="s">
        <v>3497</v>
      </c>
      <c r="D75" s="599"/>
      <c r="E75" s="242" t="s">
        <v>3662</v>
      </c>
      <c r="F75" s="247" t="s">
        <v>3815</v>
      </c>
      <c r="G75" s="78"/>
      <c r="H75" s="391" t="s">
        <v>3798</v>
      </c>
      <c r="I75" s="392" t="s">
        <v>3795</v>
      </c>
      <c r="J75" s="127" t="str">
        <f t="shared" si="0"/>
        <v>P</v>
      </c>
      <c r="K75" s="128" t="str">
        <f t="shared" si="1"/>
        <v>NA</v>
      </c>
      <c r="L75" s="70" t="s">
        <v>3178</v>
      </c>
      <c r="M75" s="71" t="s">
        <v>3178</v>
      </c>
      <c r="N75" s="71" t="s">
        <v>3178</v>
      </c>
      <c r="O75" s="72"/>
      <c r="P75" s="70" t="s">
        <v>3854</v>
      </c>
      <c r="Q75" s="71"/>
      <c r="R75" s="71"/>
      <c r="S75" s="72"/>
      <c r="T75" s="73" t="s">
        <v>3859</v>
      </c>
      <c r="U75" s="74" t="s">
        <v>5277</v>
      </c>
    </row>
    <row r="76" spans="1:21" ht="281.25" hidden="1">
      <c r="A76" s="63"/>
      <c r="B76" s="64" t="s">
        <v>3686</v>
      </c>
      <c r="C76" s="229" t="s">
        <v>3497</v>
      </c>
      <c r="D76" s="599"/>
      <c r="E76" s="242" t="s">
        <v>3663</v>
      </c>
      <c r="F76" s="247" t="s">
        <v>3816</v>
      </c>
      <c r="G76" s="78"/>
      <c r="H76" s="391" t="s">
        <v>3817</v>
      </c>
      <c r="I76" s="392" t="s">
        <v>3795</v>
      </c>
      <c r="J76" s="127" t="str">
        <f t="shared" ref="J76:J105" si="2">IF(COUNTBLANK(L76:N76)=3," ",IF(COUNTIF(L76:N76,"F"),"F",IF(COUNTIF(L76:N76,"P"),"P",IF(COUNTIF(L76:N76,"NA"),"NA",IF(COUNTIF(L76:N76,"NT"),"NT")))))</f>
        <v>P</v>
      </c>
      <c r="K76" s="128" t="str">
        <f t="shared" ref="K76:K105" si="3">IF(COUNTBLANK(P76:R76)=3," ",IF(COUNTIF(P76:R76,"F"),"F",IF(COUNTIF(P76:R76,"P"),"P",IF(COUNTIF(P76:R76,"NA"),"NA",IF(COUNTIF(P76:R76,"NT"),"NT")))))</f>
        <v>NA</v>
      </c>
      <c r="L76" s="70" t="s">
        <v>3178</v>
      </c>
      <c r="M76" s="71" t="s">
        <v>3178</v>
      </c>
      <c r="N76" s="71" t="s">
        <v>3178</v>
      </c>
      <c r="O76" s="72"/>
      <c r="P76" s="70" t="s">
        <v>3854</v>
      </c>
      <c r="Q76" s="71"/>
      <c r="R76" s="71"/>
      <c r="S76" s="72"/>
      <c r="T76" s="73" t="s">
        <v>3859</v>
      </c>
      <c r="U76" s="74" t="s">
        <v>5277</v>
      </c>
    </row>
    <row r="77" spans="1:21" ht="180" hidden="1">
      <c r="A77" s="63"/>
      <c r="B77" s="64" t="s">
        <v>3687</v>
      </c>
      <c r="C77" s="229" t="s">
        <v>3497</v>
      </c>
      <c r="D77" s="599"/>
      <c r="E77" s="242" t="s">
        <v>3664</v>
      </c>
      <c r="F77" s="247" t="s">
        <v>3818</v>
      </c>
      <c r="G77" s="78"/>
      <c r="H77" s="249"/>
      <c r="I77" s="250"/>
      <c r="J77" s="127" t="str">
        <f t="shared" si="2"/>
        <v>P</v>
      </c>
      <c r="K77" s="128" t="str">
        <f t="shared" si="3"/>
        <v>NA</v>
      </c>
      <c r="L77" s="70" t="s">
        <v>3178</v>
      </c>
      <c r="M77" s="71" t="s">
        <v>3178</v>
      </c>
      <c r="N77" s="71" t="s">
        <v>3178</v>
      </c>
      <c r="O77" s="72"/>
      <c r="P77" s="70" t="s">
        <v>3854</v>
      </c>
      <c r="Q77" s="71"/>
      <c r="R77" s="71"/>
      <c r="S77" s="72"/>
      <c r="T77" s="73" t="s">
        <v>3859</v>
      </c>
      <c r="U77" s="74" t="s">
        <v>5277</v>
      </c>
    </row>
    <row r="78" spans="1:21" ht="157.5" hidden="1">
      <c r="A78" s="63"/>
      <c r="B78" s="64" t="s">
        <v>3688</v>
      </c>
      <c r="C78" s="229" t="s">
        <v>3497</v>
      </c>
      <c r="D78" s="599"/>
      <c r="E78" s="242" t="s">
        <v>3665</v>
      </c>
      <c r="F78" s="247" t="s">
        <v>3819</v>
      </c>
      <c r="G78" s="78"/>
      <c r="H78" s="249"/>
      <c r="I78" s="250"/>
      <c r="J78" s="127" t="str">
        <f t="shared" si="2"/>
        <v>P</v>
      </c>
      <c r="K78" s="128" t="str">
        <f t="shared" si="3"/>
        <v>NA</v>
      </c>
      <c r="L78" s="70" t="s">
        <v>3178</v>
      </c>
      <c r="M78" s="71" t="s">
        <v>3178</v>
      </c>
      <c r="N78" s="71" t="s">
        <v>3178</v>
      </c>
      <c r="O78" s="72"/>
      <c r="P78" s="70" t="s">
        <v>3854</v>
      </c>
      <c r="Q78" s="71"/>
      <c r="R78" s="71"/>
      <c r="S78" s="72"/>
      <c r="T78" s="73" t="s">
        <v>3859</v>
      </c>
      <c r="U78" s="74" t="s">
        <v>5277</v>
      </c>
    </row>
    <row r="79" spans="1:21" ht="247.5" hidden="1">
      <c r="A79" s="63"/>
      <c r="B79" s="64" t="s">
        <v>3689</v>
      </c>
      <c r="C79" s="229" t="s">
        <v>3497</v>
      </c>
      <c r="D79" s="599"/>
      <c r="E79" s="242" t="s">
        <v>3666</v>
      </c>
      <c r="F79" s="247" t="s">
        <v>3820</v>
      </c>
      <c r="G79" s="78"/>
      <c r="H79" s="249" t="s">
        <v>3821</v>
      </c>
      <c r="I79" s="250"/>
      <c r="J79" s="127" t="str">
        <f t="shared" si="2"/>
        <v>P</v>
      </c>
      <c r="K79" s="128" t="str">
        <f t="shared" si="3"/>
        <v>NA</v>
      </c>
      <c r="L79" s="70" t="s">
        <v>3178</v>
      </c>
      <c r="M79" s="71" t="s">
        <v>3178</v>
      </c>
      <c r="N79" s="71" t="s">
        <v>3178</v>
      </c>
      <c r="O79" s="72"/>
      <c r="P79" s="70" t="s">
        <v>3854</v>
      </c>
      <c r="Q79" s="71"/>
      <c r="R79" s="71"/>
      <c r="S79" s="72"/>
      <c r="T79" s="73" t="s">
        <v>3860</v>
      </c>
      <c r="U79" s="74" t="s">
        <v>5277</v>
      </c>
    </row>
    <row r="80" spans="1:21" ht="225">
      <c r="A80" s="63"/>
      <c r="B80" s="64" t="s">
        <v>4310</v>
      </c>
      <c r="C80" s="229" t="s">
        <v>3497</v>
      </c>
      <c r="D80" s="599"/>
      <c r="E80" s="242" t="s">
        <v>3667</v>
      </c>
      <c r="F80" s="247" t="s">
        <v>3822</v>
      </c>
      <c r="G80" s="78"/>
      <c r="H80" s="249" t="s">
        <v>3823</v>
      </c>
      <c r="I80" s="250" t="s">
        <v>3824</v>
      </c>
      <c r="J80" s="127" t="str">
        <f t="shared" si="2"/>
        <v>F</v>
      </c>
      <c r="K80" s="128" t="str">
        <f t="shared" si="3"/>
        <v>NA</v>
      </c>
      <c r="L80" s="70" t="s">
        <v>3857</v>
      </c>
      <c r="M80" s="71" t="s">
        <v>3857</v>
      </c>
      <c r="N80" s="71" t="s">
        <v>3857</v>
      </c>
      <c r="O80" s="72"/>
      <c r="P80" s="70" t="s">
        <v>3854</v>
      </c>
      <c r="Q80" s="71"/>
      <c r="R80" s="71"/>
      <c r="S80" s="72"/>
      <c r="T80" s="73" t="s">
        <v>3860</v>
      </c>
      <c r="U80" s="74" t="s">
        <v>5277</v>
      </c>
    </row>
    <row r="81" spans="1:21" ht="292.5">
      <c r="A81" s="63"/>
      <c r="B81" s="64" t="s">
        <v>3690</v>
      </c>
      <c r="C81" s="229" t="s">
        <v>3497</v>
      </c>
      <c r="D81" s="599"/>
      <c r="E81" s="242" t="s">
        <v>3668</v>
      </c>
      <c r="F81" s="247" t="s">
        <v>3825</v>
      </c>
      <c r="G81" s="78"/>
      <c r="H81" s="249" t="s">
        <v>3826</v>
      </c>
      <c r="I81" s="250" t="s">
        <v>3824</v>
      </c>
      <c r="J81" s="127" t="str">
        <f t="shared" si="2"/>
        <v>F</v>
      </c>
      <c r="K81" s="128" t="str">
        <f t="shared" si="3"/>
        <v>NA</v>
      </c>
      <c r="L81" s="70" t="s">
        <v>3857</v>
      </c>
      <c r="M81" s="71" t="s">
        <v>3857</v>
      </c>
      <c r="N81" s="71" t="s">
        <v>3857</v>
      </c>
      <c r="O81" s="72"/>
      <c r="P81" s="70" t="s">
        <v>3854</v>
      </c>
      <c r="Q81" s="71"/>
      <c r="R81" s="71"/>
      <c r="S81" s="72"/>
      <c r="T81" s="73" t="s">
        <v>3860</v>
      </c>
      <c r="U81" s="74" t="s">
        <v>5277</v>
      </c>
    </row>
    <row r="82" spans="1:21" ht="45" hidden="1">
      <c r="A82" s="63"/>
      <c r="B82" s="64" t="s">
        <v>3691</v>
      </c>
      <c r="C82" s="229" t="s">
        <v>3497</v>
      </c>
      <c r="D82" s="599"/>
      <c r="E82" s="242" t="s">
        <v>3670</v>
      </c>
      <c r="F82" s="243" t="s">
        <v>3764</v>
      </c>
      <c r="G82" s="78"/>
      <c r="H82" s="249" t="s">
        <v>3806</v>
      </c>
      <c r="I82" s="250" t="s">
        <v>3807</v>
      </c>
      <c r="J82" s="127" t="str">
        <f t="shared" si="2"/>
        <v>P</v>
      </c>
      <c r="K82" s="128" t="str">
        <f t="shared" si="3"/>
        <v>NA</v>
      </c>
      <c r="L82" s="70" t="s">
        <v>3178</v>
      </c>
      <c r="M82" s="71" t="s">
        <v>3178</v>
      </c>
      <c r="N82" s="71" t="s">
        <v>3178</v>
      </c>
      <c r="O82" s="72"/>
      <c r="P82" s="70" t="s">
        <v>3854</v>
      </c>
      <c r="Q82" s="71"/>
      <c r="R82" s="71"/>
      <c r="S82" s="72"/>
      <c r="T82" s="73" t="s">
        <v>3859</v>
      </c>
      <c r="U82" s="74" t="s">
        <v>5277</v>
      </c>
    </row>
    <row r="83" spans="1:21" ht="45" hidden="1">
      <c r="A83" s="63"/>
      <c r="B83" s="64" t="s">
        <v>3692</v>
      </c>
      <c r="C83" s="229" t="s">
        <v>3497</v>
      </c>
      <c r="D83" s="599"/>
      <c r="E83" s="242" t="s">
        <v>3609</v>
      </c>
      <c r="F83" s="243" t="s">
        <v>3747</v>
      </c>
      <c r="G83" s="78"/>
      <c r="H83" s="249" t="s">
        <v>3806</v>
      </c>
      <c r="I83" s="250" t="s">
        <v>3807</v>
      </c>
      <c r="J83" s="127" t="str">
        <f t="shared" si="2"/>
        <v>P</v>
      </c>
      <c r="K83" s="128" t="str">
        <f t="shared" si="3"/>
        <v>NA</v>
      </c>
      <c r="L83" s="70" t="s">
        <v>3178</v>
      </c>
      <c r="M83" s="71" t="s">
        <v>3178</v>
      </c>
      <c r="N83" s="71" t="s">
        <v>3178</v>
      </c>
      <c r="O83" s="72"/>
      <c r="P83" s="70" t="s">
        <v>3854</v>
      </c>
      <c r="Q83" s="71"/>
      <c r="R83" s="71"/>
      <c r="S83" s="72"/>
      <c r="T83" s="73" t="s">
        <v>3859</v>
      </c>
      <c r="U83" s="74" t="s">
        <v>5277</v>
      </c>
    </row>
    <row r="84" spans="1:21" ht="45" hidden="1">
      <c r="A84" s="63"/>
      <c r="B84" s="64" t="s">
        <v>3693</v>
      </c>
      <c r="C84" s="229" t="s">
        <v>3497</v>
      </c>
      <c r="D84" s="599"/>
      <c r="E84" s="242" t="s">
        <v>3607</v>
      </c>
      <c r="F84" s="243" t="s">
        <v>3827</v>
      </c>
      <c r="G84" s="78"/>
      <c r="H84" s="249"/>
      <c r="I84" s="250"/>
      <c r="J84" s="127" t="str">
        <f t="shared" si="2"/>
        <v>P</v>
      </c>
      <c r="K84" s="128" t="str">
        <f t="shared" si="3"/>
        <v>NA</v>
      </c>
      <c r="L84" s="70" t="s">
        <v>3178</v>
      </c>
      <c r="M84" s="71" t="s">
        <v>3178</v>
      </c>
      <c r="N84" s="71" t="s">
        <v>3178</v>
      </c>
      <c r="O84" s="72"/>
      <c r="P84" s="70" t="s">
        <v>3854</v>
      </c>
      <c r="Q84" s="71"/>
      <c r="R84" s="71"/>
      <c r="S84" s="72"/>
      <c r="T84" s="73" t="s">
        <v>3859</v>
      </c>
      <c r="U84" s="74" t="s">
        <v>5277</v>
      </c>
    </row>
    <row r="85" spans="1:21" ht="112.5" hidden="1">
      <c r="A85" s="63"/>
      <c r="B85" s="64" t="s">
        <v>3694</v>
      </c>
      <c r="C85" s="229" t="s">
        <v>3497</v>
      </c>
      <c r="D85" s="600"/>
      <c r="E85" s="242" t="s">
        <v>3608</v>
      </c>
      <c r="F85" s="243" t="s">
        <v>3828</v>
      </c>
      <c r="G85" s="78"/>
      <c r="H85" s="249" t="s">
        <v>3821</v>
      </c>
      <c r="I85" s="250"/>
      <c r="J85" s="127" t="str">
        <f t="shared" si="2"/>
        <v>P</v>
      </c>
      <c r="K85" s="128" t="str">
        <f t="shared" si="3"/>
        <v>NA</v>
      </c>
      <c r="L85" s="70" t="s">
        <v>3178</v>
      </c>
      <c r="M85" s="71" t="s">
        <v>3178</v>
      </c>
      <c r="N85" s="71" t="s">
        <v>3178</v>
      </c>
      <c r="O85" s="72"/>
      <c r="P85" s="70" t="s">
        <v>3854</v>
      </c>
      <c r="Q85" s="71"/>
      <c r="R85" s="71"/>
      <c r="S85" s="72"/>
      <c r="T85" s="73" t="s">
        <v>3860</v>
      </c>
      <c r="U85" s="74" t="s">
        <v>5277</v>
      </c>
    </row>
    <row r="86" spans="1:21" ht="180" hidden="1">
      <c r="A86" s="63"/>
      <c r="B86" s="64" t="s">
        <v>3695</v>
      </c>
      <c r="C86" s="229" t="s">
        <v>3497</v>
      </c>
      <c r="D86" s="598" t="s">
        <v>3498</v>
      </c>
      <c r="E86" s="242" t="s">
        <v>3619</v>
      </c>
      <c r="F86" s="243" t="s">
        <v>3829</v>
      </c>
      <c r="G86" s="78"/>
      <c r="H86" s="249"/>
      <c r="I86" s="250"/>
      <c r="J86" s="127" t="str">
        <f t="shared" si="2"/>
        <v>P</v>
      </c>
      <c r="K86" s="128" t="str">
        <f t="shared" si="3"/>
        <v>NA</v>
      </c>
      <c r="L86" s="70" t="s">
        <v>3178</v>
      </c>
      <c r="M86" s="71" t="s">
        <v>3178</v>
      </c>
      <c r="N86" s="71" t="s">
        <v>3178</v>
      </c>
      <c r="O86" s="72"/>
      <c r="P86" s="70" t="s">
        <v>3854</v>
      </c>
      <c r="Q86" s="71"/>
      <c r="R86" s="71"/>
      <c r="S86" s="72"/>
      <c r="T86" s="73" t="s">
        <v>3859</v>
      </c>
      <c r="U86" s="74" t="s">
        <v>5277</v>
      </c>
    </row>
    <row r="87" spans="1:21" ht="123.75" hidden="1">
      <c r="A87" s="63"/>
      <c r="B87" s="64" t="s">
        <v>4332</v>
      </c>
      <c r="C87" s="229" t="s">
        <v>3497</v>
      </c>
      <c r="D87" s="599"/>
      <c r="E87" s="242" t="s">
        <v>3618</v>
      </c>
      <c r="F87" s="243" t="s">
        <v>3830</v>
      </c>
      <c r="G87" s="78"/>
      <c r="H87" s="391" t="s">
        <v>6665</v>
      </c>
      <c r="I87" s="392" t="s">
        <v>6666</v>
      </c>
      <c r="J87" s="127" t="str">
        <f t="shared" si="2"/>
        <v>P</v>
      </c>
      <c r="K87" s="128" t="str">
        <f t="shared" si="3"/>
        <v>NA</v>
      </c>
      <c r="L87" s="70" t="s">
        <v>3178</v>
      </c>
      <c r="M87" s="71" t="s">
        <v>3178</v>
      </c>
      <c r="N87" s="71" t="s">
        <v>3178</v>
      </c>
      <c r="O87" s="72"/>
      <c r="P87" s="70" t="s">
        <v>3854</v>
      </c>
      <c r="Q87" s="71"/>
      <c r="R87" s="71"/>
      <c r="S87" s="72"/>
      <c r="T87" s="73" t="s">
        <v>3859</v>
      </c>
      <c r="U87" s="74" t="s">
        <v>5277</v>
      </c>
    </row>
    <row r="88" spans="1:21" ht="45" hidden="1">
      <c r="A88" s="63"/>
      <c r="B88" s="64" t="s">
        <v>3696</v>
      </c>
      <c r="C88" s="229" t="s">
        <v>3497</v>
      </c>
      <c r="D88" s="599"/>
      <c r="E88" s="242" t="s">
        <v>3610</v>
      </c>
      <c r="F88" s="243" t="s">
        <v>3764</v>
      </c>
      <c r="G88" s="78"/>
      <c r="H88" s="249"/>
      <c r="I88" s="250"/>
      <c r="J88" s="127" t="str">
        <f t="shared" si="2"/>
        <v>P</v>
      </c>
      <c r="K88" s="128" t="str">
        <f t="shared" si="3"/>
        <v>NA</v>
      </c>
      <c r="L88" s="70" t="s">
        <v>3178</v>
      </c>
      <c r="M88" s="71" t="s">
        <v>3178</v>
      </c>
      <c r="N88" s="71" t="s">
        <v>3178</v>
      </c>
      <c r="O88" s="72"/>
      <c r="P88" s="70" t="s">
        <v>3854</v>
      </c>
      <c r="Q88" s="71"/>
      <c r="R88" s="71"/>
      <c r="S88" s="72"/>
      <c r="T88" s="73" t="s">
        <v>3859</v>
      </c>
      <c r="U88" s="74" t="s">
        <v>5277</v>
      </c>
    </row>
    <row r="89" spans="1:21" ht="45" hidden="1">
      <c r="A89" s="63"/>
      <c r="B89" s="64" t="s">
        <v>3697</v>
      </c>
      <c r="C89" s="229" t="s">
        <v>3497</v>
      </c>
      <c r="D89" s="599"/>
      <c r="E89" s="242" t="s">
        <v>3611</v>
      </c>
      <c r="F89" s="243" t="s">
        <v>3747</v>
      </c>
      <c r="G89" s="78"/>
      <c r="H89" s="249"/>
      <c r="I89" s="250"/>
      <c r="J89" s="127" t="str">
        <f t="shared" si="2"/>
        <v>P</v>
      </c>
      <c r="K89" s="128" t="str">
        <f t="shared" si="3"/>
        <v>NA</v>
      </c>
      <c r="L89" s="70" t="s">
        <v>3178</v>
      </c>
      <c r="M89" s="71" t="s">
        <v>3178</v>
      </c>
      <c r="N89" s="71" t="s">
        <v>3178</v>
      </c>
      <c r="O89" s="72"/>
      <c r="P89" s="70" t="s">
        <v>3854</v>
      </c>
      <c r="Q89" s="71"/>
      <c r="R89" s="71"/>
      <c r="S89" s="72"/>
      <c r="T89" s="73" t="s">
        <v>3859</v>
      </c>
      <c r="U89" s="74" t="s">
        <v>5277</v>
      </c>
    </row>
    <row r="90" spans="1:21" ht="45" hidden="1">
      <c r="A90" s="63"/>
      <c r="B90" s="64" t="s">
        <v>3698</v>
      </c>
      <c r="C90" s="229" t="s">
        <v>3497</v>
      </c>
      <c r="D90" s="599"/>
      <c r="E90" s="242" t="s">
        <v>3612</v>
      </c>
      <c r="F90" s="243" t="s">
        <v>3831</v>
      </c>
      <c r="G90" s="78"/>
      <c r="H90" s="249"/>
      <c r="I90" s="250"/>
      <c r="J90" s="127" t="str">
        <f t="shared" si="2"/>
        <v>P</v>
      </c>
      <c r="K90" s="128" t="str">
        <f t="shared" si="3"/>
        <v>NA</v>
      </c>
      <c r="L90" s="70" t="s">
        <v>3178</v>
      </c>
      <c r="M90" s="71" t="s">
        <v>3178</v>
      </c>
      <c r="N90" s="71" t="s">
        <v>3178</v>
      </c>
      <c r="O90" s="72"/>
      <c r="P90" s="70" t="s">
        <v>3854</v>
      </c>
      <c r="Q90" s="71"/>
      <c r="R90" s="71"/>
      <c r="S90" s="72"/>
      <c r="T90" s="73" t="s">
        <v>3859</v>
      </c>
      <c r="U90" s="74" t="s">
        <v>5277</v>
      </c>
    </row>
    <row r="91" spans="1:21" ht="191.25" hidden="1">
      <c r="A91" s="63"/>
      <c r="B91" s="64" t="s">
        <v>3699</v>
      </c>
      <c r="C91" s="229" t="s">
        <v>3497</v>
      </c>
      <c r="D91" s="599"/>
      <c r="E91" s="242" t="s">
        <v>3617</v>
      </c>
      <c r="F91" s="243" t="s">
        <v>3832</v>
      </c>
      <c r="G91" s="78"/>
      <c r="H91" s="249"/>
      <c r="I91" s="250"/>
      <c r="J91" s="127" t="str">
        <f t="shared" si="2"/>
        <v>P</v>
      </c>
      <c r="K91" s="128" t="str">
        <f t="shared" si="3"/>
        <v>NA</v>
      </c>
      <c r="L91" s="70" t="s">
        <v>3178</v>
      </c>
      <c r="M91" s="71" t="s">
        <v>3178</v>
      </c>
      <c r="N91" s="71" t="s">
        <v>3178</v>
      </c>
      <c r="O91" s="72"/>
      <c r="P91" s="70" t="s">
        <v>3854</v>
      </c>
      <c r="Q91" s="71"/>
      <c r="R91" s="71"/>
      <c r="S91" s="72"/>
      <c r="T91" s="73" t="s">
        <v>3859</v>
      </c>
      <c r="U91" s="74" t="s">
        <v>5277</v>
      </c>
    </row>
    <row r="92" spans="1:21" ht="123.75" hidden="1">
      <c r="A92" s="63"/>
      <c r="B92" s="64" t="s">
        <v>3700</v>
      </c>
      <c r="C92" s="229" t="s">
        <v>3497</v>
      </c>
      <c r="D92" s="599"/>
      <c r="E92" s="242" t="s">
        <v>3616</v>
      </c>
      <c r="F92" s="243" t="s">
        <v>3830</v>
      </c>
      <c r="G92" s="78"/>
      <c r="H92" s="391" t="s">
        <v>3833</v>
      </c>
      <c r="I92" s="392" t="s">
        <v>3834</v>
      </c>
      <c r="J92" s="127" t="str">
        <f t="shared" si="2"/>
        <v>P</v>
      </c>
      <c r="K92" s="128" t="str">
        <f t="shared" si="3"/>
        <v>NA</v>
      </c>
      <c r="L92" s="70" t="s">
        <v>3178</v>
      </c>
      <c r="M92" s="71" t="s">
        <v>3178</v>
      </c>
      <c r="N92" s="71" t="s">
        <v>3178</v>
      </c>
      <c r="O92" s="72"/>
      <c r="P92" s="70" t="s">
        <v>3854</v>
      </c>
      <c r="Q92" s="71"/>
      <c r="R92" s="71"/>
      <c r="S92" s="72"/>
      <c r="T92" s="73" t="s">
        <v>3859</v>
      </c>
      <c r="U92" s="74" t="s">
        <v>5277</v>
      </c>
    </row>
    <row r="93" spans="1:21" ht="45" hidden="1">
      <c r="A93" s="63"/>
      <c r="B93" s="64" t="s">
        <v>3701</v>
      </c>
      <c r="C93" s="229" t="s">
        <v>3497</v>
      </c>
      <c r="D93" s="599"/>
      <c r="E93" s="242" t="s">
        <v>3615</v>
      </c>
      <c r="F93" s="243" t="s">
        <v>3764</v>
      </c>
      <c r="G93" s="78"/>
      <c r="H93" s="249"/>
      <c r="I93" s="250"/>
      <c r="J93" s="127" t="str">
        <f t="shared" si="2"/>
        <v>P</v>
      </c>
      <c r="K93" s="128" t="str">
        <f t="shared" si="3"/>
        <v>NA</v>
      </c>
      <c r="L93" s="70" t="s">
        <v>3178</v>
      </c>
      <c r="M93" s="71" t="s">
        <v>3178</v>
      </c>
      <c r="N93" s="71" t="s">
        <v>3178</v>
      </c>
      <c r="O93" s="72"/>
      <c r="P93" s="70" t="s">
        <v>3854</v>
      </c>
      <c r="Q93" s="71"/>
      <c r="R93" s="71"/>
      <c r="S93" s="72"/>
      <c r="T93" s="73" t="s">
        <v>3859</v>
      </c>
      <c r="U93" s="74" t="s">
        <v>5277</v>
      </c>
    </row>
    <row r="94" spans="1:21" ht="45" hidden="1">
      <c r="A94" s="63"/>
      <c r="B94" s="64" t="s">
        <v>3702</v>
      </c>
      <c r="C94" s="229" t="s">
        <v>3497</v>
      </c>
      <c r="D94" s="599"/>
      <c r="E94" s="242" t="s">
        <v>3613</v>
      </c>
      <c r="F94" s="243" t="s">
        <v>3747</v>
      </c>
      <c r="G94" s="78"/>
      <c r="H94" s="249"/>
      <c r="I94" s="250"/>
      <c r="J94" s="127" t="str">
        <f t="shared" si="2"/>
        <v>P</v>
      </c>
      <c r="K94" s="128" t="str">
        <f t="shared" si="3"/>
        <v>NA</v>
      </c>
      <c r="L94" s="70" t="s">
        <v>3178</v>
      </c>
      <c r="M94" s="71" t="s">
        <v>3178</v>
      </c>
      <c r="N94" s="71" t="s">
        <v>3178</v>
      </c>
      <c r="O94" s="72"/>
      <c r="P94" s="70" t="s">
        <v>3854</v>
      </c>
      <c r="Q94" s="71"/>
      <c r="R94" s="71"/>
      <c r="S94" s="72"/>
      <c r="T94" s="73" t="s">
        <v>3859</v>
      </c>
      <c r="U94" s="74" t="s">
        <v>5277</v>
      </c>
    </row>
    <row r="95" spans="1:21" ht="90">
      <c r="A95" s="63"/>
      <c r="B95" s="64" t="s">
        <v>3703</v>
      </c>
      <c r="C95" s="229" t="s">
        <v>3497</v>
      </c>
      <c r="D95" s="599"/>
      <c r="E95" s="242" t="s">
        <v>3614</v>
      </c>
      <c r="F95" s="243" t="s">
        <v>3835</v>
      </c>
      <c r="G95" s="78"/>
      <c r="H95" s="249" t="s">
        <v>3836</v>
      </c>
      <c r="I95" s="250" t="s">
        <v>5272</v>
      </c>
      <c r="J95" s="127" t="str">
        <f t="shared" si="2"/>
        <v>F</v>
      </c>
      <c r="K95" s="128" t="str">
        <f t="shared" si="3"/>
        <v>NA</v>
      </c>
      <c r="L95" s="70" t="s">
        <v>3857</v>
      </c>
      <c r="M95" s="71" t="s">
        <v>3857</v>
      </c>
      <c r="N95" s="71" t="s">
        <v>3857</v>
      </c>
      <c r="O95" s="72"/>
      <c r="P95" s="70" t="s">
        <v>3854</v>
      </c>
      <c r="Q95" s="71"/>
      <c r="R95" s="71"/>
      <c r="S95" s="72"/>
      <c r="T95" s="73" t="s">
        <v>3859</v>
      </c>
      <c r="U95" s="74" t="s">
        <v>5277</v>
      </c>
    </row>
    <row r="96" spans="1:21" ht="236.25" hidden="1">
      <c r="A96" s="63"/>
      <c r="B96" s="64" t="s">
        <v>3704</v>
      </c>
      <c r="C96" s="229" t="s">
        <v>3497</v>
      </c>
      <c r="D96" s="599"/>
      <c r="E96" s="242" t="s">
        <v>3672</v>
      </c>
      <c r="F96" s="243" t="s">
        <v>3837</v>
      </c>
      <c r="G96" s="78"/>
      <c r="H96" s="249"/>
      <c r="I96" s="250"/>
      <c r="J96" s="127" t="str">
        <f t="shared" si="2"/>
        <v>P</v>
      </c>
      <c r="K96" s="128" t="str">
        <f t="shared" si="3"/>
        <v>NA</v>
      </c>
      <c r="L96" s="70" t="s">
        <v>3178</v>
      </c>
      <c r="M96" s="71" t="s">
        <v>3178</v>
      </c>
      <c r="N96" s="71" t="s">
        <v>3178</v>
      </c>
      <c r="O96" s="72"/>
      <c r="P96" s="70" t="s">
        <v>3854</v>
      </c>
      <c r="Q96" s="71"/>
      <c r="R96" s="71"/>
      <c r="S96" s="72"/>
      <c r="T96" s="73" t="s">
        <v>3859</v>
      </c>
      <c r="U96" s="74" t="s">
        <v>5277</v>
      </c>
    </row>
    <row r="97" spans="1:21" ht="123.75" hidden="1">
      <c r="A97" s="63"/>
      <c r="B97" s="64" t="s">
        <v>3705</v>
      </c>
      <c r="C97" s="229" t="s">
        <v>3497</v>
      </c>
      <c r="D97" s="599"/>
      <c r="E97" s="242" t="s">
        <v>3673</v>
      </c>
      <c r="F97" s="243" t="s">
        <v>3830</v>
      </c>
      <c r="G97" s="78"/>
      <c r="H97" s="391" t="s">
        <v>3833</v>
      </c>
      <c r="I97" s="392" t="s">
        <v>3834</v>
      </c>
      <c r="J97" s="127" t="str">
        <f t="shared" si="2"/>
        <v>P</v>
      </c>
      <c r="K97" s="128" t="str">
        <f t="shared" si="3"/>
        <v>NA</v>
      </c>
      <c r="L97" s="70" t="s">
        <v>3178</v>
      </c>
      <c r="M97" s="71" t="s">
        <v>3178</v>
      </c>
      <c r="N97" s="71" t="s">
        <v>3178</v>
      </c>
      <c r="O97" s="72"/>
      <c r="P97" s="70" t="s">
        <v>3854</v>
      </c>
      <c r="Q97" s="71"/>
      <c r="R97" s="71"/>
      <c r="S97" s="72"/>
      <c r="T97" s="73" t="s">
        <v>3859</v>
      </c>
      <c r="U97" s="74" t="s">
        <v>5277</v>
      </c>
    </row>
    <row r="98" spans="1:21" ht="45" hidden="1">
      <c r="A98" s="63"/>
      <c r="B98" s="64" t="s">
        <v>3706</v>
      </c>
      <c r="C98" s="229" t="s">
        <v>3497</v>
      </c>
      <c r="D98" s="599"/>
      <c r="E98" s="242" t="s">
        <v>3674</v>
      </c>
      <c r="F98" s="243" t="s">
        <v>3764</v>
      </c>
      <c r="G98" s="78"/>
      <c r="H98" s="249"/>
      <c r="I98" s="250"/>
      <c r="J98" s="127" t="str">
        <f t="shared" si="2"/>
        <v>P</v>
      </c>
      <c r="K98" s="128" t="str">
        <f t="shared" si="3"/>
        <v>NA</v>
      </c>
      <c r="L98" s="70" t="s">
        <v>3178</v>
      </c>
      <c r="M98" s="71" t="s">
        <v>3178</v>
      </c>
      <c r="N98" s="71" t="s">
        <v>3178</v>
      </c>
      <c r="O98" s="72"/>
      <c r="P98" s="70" t="s">
        <v>3854</v>
      </c>
      <c r="Q98" s="71"/>
      <c r="R98" s="71"/>
      <c r="S98" s="72"/>
      <c r="T98" s="73" t="s">
        <v>3859</v>
      </c>
      <c r="U98" s="74" t="s">
        <v>5277</v>
      </c>
    </row>
    <row r="99" spans="1:21" ht="45" hidden="1">
      <c r="A99" s="63"/>
      <c r="B99" s="64" t="s">
        <v>3707</v>
      </c>
      <c r="C99" s="229" t="s">
        <v>3497</v>
      </c>
      <c r="D99" s="599"/>
      <c r="E99" s="242" t="s">
        <v>3675</v>
      </c>
      <c r="F99" s="243" t="s">
        <v>3747</v>
      </c>
      <c r="G99" s="78"/>
      <c r="H99" s="249"/>
      <c r="I99" s="250"/>
      <c r="J99" s="127" t="str">
        <f t="shared" si="2"/>
        <v>P</v>
      </c>
      <c r="K99" s="128" t="str">
        <f t="shared" si="3"/>
        <v>NA</v>
      </c>
      <c r="L99" s="70" t="s">
        <v>3178</v>
      </c>
      <c r="M99" s="71" t="s">
        <v>3178</v>
      </c>
      <c r="N99" s="71" t="s">
        <v>3178</v>
      </c>
      <c r="O99" s="72"/>
      <c r="P99" s="70" t="s">
        <v>3854</v>
      </c>
      <c r="Q99" s="71"/>
      <c r="R99" s="71"/>
      <c r="S99" s="72"/>
      <c r="T99" s="73" t="s">
        <v>3859</v>
      </c>
      <c r="U99" s="74" t="s">
        <v>5277</v>
      </c>
    </row>
    <row r="100" spans="1:21" ht="90" hidden="1">
      <c r="A100" s="63"/>
      <c r="B100" s="64" t="s">
        <v>3708</v>
      </c>
      <c r="C100" s="229" t="s">
        <v>3497</v>
      </c>
      <c r="D100" s="600"/>
      <c r="E100" s="242" t="s">
        <v>3671</v>
      </c>
      <c r="F100" s="243" t="s">
        <v>3838</v>
      </c>
      <c r="G100" s="78"/>
      <c r="H100" s="249"/>
      <c r="I100" s="250"/>
      <c r="J100" s="127" t="str">
        <f t="shared" si="2"/>
        <v>P</v>
      </c>
      <c r="K100" s="128" t="str">
        <f t="shared" si="3"/>
        <v>NA</v>
      </c>
      <c r="L100" s="70" t="s">
        <v>3178</v>
      </c>
      <c r="M100" s="71" t="s">
        <v>3178</v>
      </c>
      <c r="N100" s="71" t="s">
        <v>3178</v>
      </c>
      <c r="O100" s="72"/>
      <c r="P100" s="70" t="s">
        <v>3854</v>
      </c>
      <c r="Q100" s="71"/>
      <c r="R100" s="71"/>
      <c r="S100" s="72"/>
      <c r="T100" s="73" t="s">
        <v>3859</v>
      </c>
      <c r="U100" s="74" t="s">
        <v>5277</v>
      </c>
    </row>
    <row r="101" spans="1:21" ht="168.75" hidden="1">
      <c r="A101" s="63"/>
      <c r="B101" s="64" t="s">
        <v>3709</v>
      </c>
      <c r="C101" s="229" t="s">
        <v>3528</v>
      </c>
      <c r="D101" s="248" t="s">
        <v>3676</v>
      </c>
      <c r="E101" s="67" t="s">
        <v>3529</v>
      </c>
      <c r="F101" s="79" t="s">
        <v>3839</v>
      </c>
      <c r="G101" s="78"/>
      <c r="H101" s="249"/>
      <c r="I101" s="250"/>
      <c r="J101" s="127" t="str">
        <f t="shared" si="2"/>
        <v>NA</v>
      </c>
      <c r="K101" s="128" t="str">
        <f t="shared" si="3"/>
        <v>NA</v>
      </c>
      <c r="L101" s="70" t="s">
        <v>3854</v>
      </c>
      <c r="M101" s="71" t="s">
        <v>3854</v>
      </c>
      <c r="N101" s="71" t="s">
        <v>3854</v>
      </c>
      <c r="O101" s="72"/>
      <c r="P101" s="70" t="s">
        <v>3854</v>
      </c>
      <c r="Q101" s="71"/>
      <c r="R101" s="71"/>
      <c r="S101" s="72"/>
      <c r="T101" s="73" t="s">
        <v>3859</v>
      </c>
      <c r="U101" s="74" t="s">
        <v>5277</v>
      </c>
    </row>
    <row r="102" spans="1:21" ht="112.5" hidden="1">
      <c r="A102" s="63"/>
      <c r="B102" s="64" t="s">
        <v>3710</v>
      </c>
      <c r="C102" s="229" t="s">
        <v>3556</v>
      </c>
      <c r="D102" s="601" t="s">
        <v>3557</v>
      </c>
      <c r="E102" s="67" t="s">
        <v>3559</v>
      </c>
      <c r="F102" s="79" t="s">
        <v>3840</v>
      </c>
      <c r="G102" s="78"/>
      <c r="H102" s="244"/>
      <c r="I102" s="245"/>
      <c r="J102" s="127" t="str">
        <f t="shared" si="2"/>
        <v>NA</v>
      </c>
      <c r="K102" s="128" t="str">
        <f t="shared" si="3"/>
        <v>P</v>
      </c>
      <c r="L102" s="70" t="s">
        <v>3854</v>
      </c>
      <c r="M102" s="71" t="s">
        <v>3854</v>
      </c>
      <c r="N102" s="71" t="s">
        <v>3854</v>
      </c>
      <c r="O102" s="72"/>
      <c r="P102" s="70" t="s">
        <v>3178</v>
      </c>
      <c r="Q102" s="71"/>
      <c r="R102" s="71"/>
      <c r="S102" s="72"/>
      <c r="T102" s="73" t="s">
        <v>3856</v>
      </c>
      <c r="U102" s="74" t="s">
        <v>5277</v>
      </c>
    </row>
    <row r="103" spans="1:21" ht="78.75" hidden="1">
      <c r="A103" s="63"/>
      <c r="B103" s="64" t="s">
        <v>4320</v>
      </c>
      <c r="C103" s="229" t="s">
        <v>3556</v>
      </c>
      <c r="D103" s="601"/>
      <c r="E103" s="67" t="s">
        <v>3558</v>
      </c>
      <c r="F103" s="79" t="s">
        <v>3841</v>
      </c>
      <c r="G103" s="78"/>
      <c r="H103" s="391" t="s">
        <v>3842</v>
      </c>
      <c r="I103" s="392" t="s">
        <v>3843</v>
      </c>
      <c r="J103" s="127" t="str">
        <f t="shared" si="2"/>
        <v>P</v>
      </c>
      <c r="K103" s="128" t="str">
        <f t="shared" si="3"/>
        <v>NA</v>
      </c>
      <c r="L103" s="70" t="s">
        <v>3178</v>
      </c>
      <c r="M103" s="71" t="s">
        <v>3178</v>
      </c>
      <c r="N103" s="71" t="s">
        <v>3178</v>
      </c>
      <c r="O103" s="72"/>
      <c r="P103" s="70" t="s">
        <v>3854</v>
      </c>
      <c r="Q103" s="71"/>
      <c r="R103" s="71"/>
      <c r="S103" s="72"/>
      <c r="T103" s="73" t="s">
        <v>3859</v>
      </c>
      <c r="U103" s="74" t="s">
        <v>5277</v>
      </c>
    </row>
    <row r="104" spans="1:21" ht="67.5" hidden="1">
      <c r="A104" s="63"/>
      <c r="B104" s="64" t="s">
        <v>3711</v>
      </c>
      <c r="C104" s="229" t="s">
        <v>3560</v>
      </c>
      <c r="D104" s="248" t="s">
        <v>3561</v>
      </c>
      <c r="E104" s="67" t="s">
        <v>3565</v>
      </c>
      <c r="F104" s="79" t="s">
        <v>3844</v>
      </c>
      <c r="G104" s="78"/>
      <c r="H104" s="244"/>
      <c r="I104" s="245"/>
      <c r="J104" s="127" t="str">
        <f t="shared" si="2"/>
        <v>NA</v>
      </c>
      <c r="K104" s="128" t="str">
        <f t="shared" si="3"/>
        <v>P</v>
      </c>
      <c r="L104" s="70" t="s">
        <v>3854</v>
      </c>
      <c r="M104" s="71" t="s">
        <v>3854</v>
      </c>
      <c r="N104" s="71" t="s">
        <v>3854</v>
      </c>
      <c r="O104" s="72"/>
      <c r="P104" s="70" t="s">
        <v>3178</v>
      </c>
      <c r="Q104" s="71"/>
      <c r="R104" s="71"/>
      <c r="S104" s="72"/>
      <c r="T104" s="73" t="s">
        <v>3856</v>
      </c>
      <c r="U104" s="74" t="s">
        <v>5277</v>
      </c>
    </row>
    <row r="105" spans="1:21" ht="146.25" hidden="1">
      <c r="A105" s="63"/>
      <c r="B105" s="64" t="s">
        <v>4313</v>
      </c>
      <c r="C105" s="229" t="s">
        <v>3562</v>
      </c>
      <c r="D105" s="248" t="s">
        <v>3563</v>
      </c>
      <c r="E105" s="67" t="s">
        <v>3564</v>
      </c>
      <c r="F105" s="79" t="s">
        <v>3845</v>
      </c>
      <c r="G105" s="78"/>
      <c r="H105" s="68" t="s">
        <v>3848</v>
      </c>
      <c r="I105" s="69" t="s">
        <v>3846</v>
      </c>
      <c r="J105" s="127" t="str">
        <f t="shared" si="2"/>
        <v>P</v>
      </c>
      <c r="K105" s="128" t="str">
        <f t="shared" si="3"/>
        <v>P</v>
      </c>
      <c r="L105" s="70" t="s">
        <v>3178</v>
      </c>
      <c r="M105" s="71" t="s">
        <v>3178</v>
      </c>
      <c r="N105" s="71" t="s">
        <v>3178</v>
      </c>
      <c r="O105" s="72"/>
      <c r="P105" s="70" t="s">
        <v>3178</v>
      </c>
      <c r="Q105" s="71"/>
      <c r="R105" s="71"/>
      <c r="S105" s="72"/>
      <c r="T105" s="73" t="s">
        <v>3859</v>
      </c>
      <c r="U105" s="74" t="s">
        <v>5277</v>
      </c>
    </row>
    <row r="106" spans="1:21">
      <c r="A106" s="63"/>
      <c r="B106" s="230"/>
      <c r="C106" s="231"/>
      <c r="D106" s="251"/>
      <c r="E106" s="233"/>
      <c r="F106" s="252"/>
      <c r="G106" s="253"/>
      <c r="H106" s="234"/>
      <c r="I106" s="235"/>
      <c r="J106" s="237"/>
      <c r="K106" s="238"/>
      <c r="L106" s="136"/>
      <c r="M106" s="137"/>
      <c r="N106" s="137"/>
      <c r="O106" s="138"/>
      <c r="P106" s="136"/>
      <c r="Q106" s="137"/>
      <c r="R106" s="137"/>
      <c r="S106" s="138"/>
      <c r="T106" s="144"/>
      <c r="U106" s="140"/>
    </row>
  </sheetData>
  <autoFilter ref="B10:U105">
    <filterColumn colId="8">
      <filters>
        <filter val="F"/>
      </filters>
    </filterColumn>
  </autoFilter>
  <mergeCells count="15">
    <mergeCell ref="I8:I9"/>
    <mergeCell ref="C2:F3"/>
    <mergeCell ref="C4:F5"/>
    <mergeCell ref="B8:B9"/>
    <mergeCell ref="C8:E8"/>
    <mergeCell ref="F8:F9"/>
    <mergeCell ref="G8:G9"/>
    <mergeCell ref="H8:H9"/>
    <mergeCell ref="D11:D22"/>
    <mergeCell ref="D86:D100"/>
    <mergeCell ref="D102:D103"/>
    <mergeCell ref="D56:D85"/>
    <mergeCell ref="D40:D53"/>
    <mergeCell ref="D33:D39"/>
    <mergeCell ref="D23:D32"/>
  </mergeCells>
  <phoneticPr fontId="1" type="noConversion"/>
  <conditionalFormatting sqref="L77:P81 J11:P11 L22:P27 L29:P31 L33:P35 L12:P19 J12:K105 J106:P106 L54:P75 L86:P91 L93:P105 L40:P50">
    <cfRule type="expression" dxfId="49" priority="49">
      <formula>NOT(ISERROR(SEARCH("NA",J11)))</formula>
    </cfRule>
  </conditionalFormatting>
  <conditionalFormatting sqref="L77:P81 J11:P11 L22:P27 L29:P31 L33:P35 L12:P19 J12:K105 J106:P106 L54:P75 L86:P91 L93:P105 L40:P50">
    <cfRule type="expression" dxfId="48" priority="50">
      <formula>NOT(ISERROR(SEARCH("NT",J11)))</formula>
    </cfRule>
  </conditionalFormatting>
  <conditionalFormatting sqref="L77:P81 J11:P11 L22:P27 L29:P31 L33:P35 L12:P19 J12:K105 J106:P106 L54:P75 L86:P91 L93:P105 L40:P50">
    <cfRule type="expression" dxfId="47" priority="51">
      <formula>NOT(ISERROR(SEARCH("F",J11)))</formula>
    </cfRule>
  </conditionalFormatting>
  <conditionalFormatting sqref="O76:P76">
    <cfRule type="expression" dxfId="46" priority="38">
      <formula>NOT(ISERROR(SEARCH("NT",O76)))</formula>
    </cfRule>
  </conditionalFormatting>
  <conditionalFormatting sqref="O76:P76">
    <cfRule type="expression" dxfId="45" priority="39">
      <formula>NOT(ISERROR(SEARCH("F",O76)))</formula>
    </cfRule>
  </conditionalFormatting>
  <conditionalFormatting sqref="L20:P20">
    <cfRule type="expression" dxfId="44" priority="35">
      <formula>NOT(ISERROR(SEARCH("NT",L20)))</formula>
    </cfRule>
  </conditionalFormatting>
  <conditionalFormatting sqref="L20:P20">
    <cfRule type="expression" dxfId="43" priority="36">
      <formula>NOT(ISERROR(SEARCH("F",L20)))</formula>
    </cfRule>
  </conditionalFormatting>
  <conditionalFormatting sqref="L28:P28">
    <cfRule type="expression" dxfId="42" priority="32">
      <formula>NOT(ISERROR(SEARCH("NT",L28)))</formula>
    </cfRule>
  </conditionalFormatting>
  <conditionalFormatting sqref="L28:P28">
    <cfRule type="expression" dxfId="41" priority="33">
      <formula>NOT(ISERROR(SEARCH("F",L28)))</formula>
    </cfRule>
  </conditionalFormatting>
  <conditionalFormatting sqref="L21:P21">
    <cfRule type="expression" dxfId="40" priority="29">
      <formula>NOT(ISERROR(SEARCH("NT",L21)))</formula>
    </cfRule>
  </conditionalFormatting>
  <conditionalFormatting sqref="L21:P21">
    <cfRule type="expression" dxfId="39" priority="30">
      <formula>NOT(ISERROR(SEARCH("F",L21)))</formula>
    </cfRule>
  </conditionalFormatting>
  <conditionalFormatting sqref="L32:P32">
    <cfRule type="expression" dxfId="38" priority="26">
      <formula>NOT(ISERROR(SEARCH("NT",L32)))</formula>
    </cfRule>
  </conditionalFormatting>
  <conditionalFormatting sqref="L32:P32">
    <cfRule type="expression" dxfId="37" priority="27">
      <formula>NOT(ISERROR(SEARCH("F",L32)))</formula>
    </cfRule>
  </conditionalFormatting>
  <conditionalFormatting sqref="L36:P39">
    <cfRule type="expression" dxfId="36" priority="23">
      <formula>NOT(ISERROR(SEARCH("NT",L36)))</formula>
    </cfRule>
  </conditionalFormatting>
  <conditionalFormatting sqref="L36:P39">
    <cfRule type="expression" dxfId="35" priority="24">
      <formula>NOT(ISERROR(SEARCH("F",L36)))</formula>
    </cfRule>
  </conditionalFormatting>
  <conditionalFormatting sqref="L51:P53">
    <cfRule type="expression" dxfId="34" priority="20">
      <formula>NOT(ISERROR(SEARCH("NT",L51)))</formula>
    </cfRule>
  </conditionalFormatting>
  <conditionalFormatting sqref="L51:P53">
    <cfRule type="expression" dxfId="33" priority="21">
      <formula>NOT(ISERROR(SEARCH("F",L51)))</formula>
    </cfRule>
  </conditionalFormatting>
  <conditionalFormatting sqref="L84:P85 O82:P83">
    <cfRule type="expression" dxfId="32" priority="17">
      <formula>NOT(ISERROR(SEARCH("NT",L82)))</formula>
    </cfRule>
  </conditionalFormatting>
  <conditionalFormatting sqref="L84:P85 O82:P83">
    <cfRule type="expression" dxfId="31" priority="18">
      <formula>NOT(ISERROR(SEARCH("F",L82)))</formula>
    </cfRule>
  </conditionalFormatting>
  <conditionalFormatting sqref="O92:P92">
    <cfRule type="expression" dxfId="30" priority="14">
      <formula>NOT(ISERROR(SEARCH("NT",O92)))</formula>
    </cfRule>
  </conditionalFormatting>
  <conditionalFormatting sqref="O92:P92">
    <cfRule type="expression" dxfId="29" priority="15">
      <formula>NOT(ISERROR(SEARCH("F",O92)))</formula>
    </cfRule>
  </conditionalFormatting>
  <conditionalFormatting sqref="L82:N82">
    <cfRule type="expression" dxfId="28" priority="11">
      <formula>NOT(ISERROR(SEARCH("NT",L82)))</formula>
    </cfRule>
  </conditionalFormatting>
  <conditionalFormatting sqref="L82:N82">
    <cfRule type="expression" dxfId="27" priority="12">
      <formula>NOT(ISERROR(SEARCH("F",L82)))</formula>
    </cfRule>
  </conditionalFormatting>
  <conditionalFormatting sqref="L83:N83">
    <cfRule type="expression" dxfId="26" priority="8">
      <formula>NOT(ISERROR(SEARCH("NT",L83)))</formula>
    </cfRule>
  </conditionalFormatting>
  <conditionalFormatting sqref="L83:N83">
    <cfRule type="expression" dxfId="25" priority="9">
      <formula>NOT(ISERROR(SEARCH("F",L83)))</formula>
    </cfRule>
  </conditionalFormatting>
  <conditionalFormatting sqref="L76:N76">
    <cfRule type="expression" dxfId="24" priority="5">
      <formula>NOT(ISERROR(SEARCH("NT",L76)))</formula>
    </cfRule>
  </conditionalFormatting>
  <conditionalFormatting sqref="L76:N76">
    <cfRule type="expression" dxfId="23" priority="6">
      <formula>NOT(ISERROR(SEARCH("F",L76)))</formula>
    </cfRule>
  </conditionalFormatting>
  <conditionalFormatting sqref="L92:N92">
    <cfRule type="expression" dxfId="22" priority="1">
      <formula>NOT(ISERROR(SEARCH("NA",L92)))</formula>
    </cfRule>
  </conditionalFormatting>
  <conditionalFormatting sqref="L92:N92">
    <cfRule type="expression" dxfId="21" priority="2">
      <formula>NOT(ISERROR(SEARCH("NT",L92)))</formula>
    </cfRule>
  </conditionalFormatting>
  <conditionalFormatting sqref="L92:N92">
    <cfRule type="expression" dxfId="20" priority="3">
      <formula>NOT(ISERROR(SEARCH("F",L92)))</formula>
    </cfRule>
  </conditionalFormatting>
  <dataValidations count="3">
    <dataValidation type="list" allowBlank="1" showErrorMessage="1" sqref="P11:P12 L11:L106 N51:N106 N11:N49 P14:P106">
      <formula1>"P,F,NT,NA,확인필요"</formula1>
    </dataValidation>
    <dataValidation type="list" allowBlank="1" showErrorMessage="1" sqref="P13 Q11:S106 M11:M106 O11:O106 N50">
      <formula1>"P,F,NT,NA"</formula1>
    </dataValidation>
    <dataValidation type="list" allowBlank="1" showErrorMessage="1" sqref="G11:G106">
      <formula1>"상,중,하"</formula1>
    </dataValidation>
  </dataValidations>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Z191"/>
  <sheetViews>
    <sheetView showGridLines="0" zoomScaleNormal="100" workbookViewId="0">
      <pane xSplit="8" ySplit="10" topLeftCell="I11" activePane="bottomRight" state="frozen"/>
      <selection activeCell="Y44" sqref="Y44"/>
      <selection pane="topRight" activeCell="Y44" sqref="Y44"/>
      <selection pane="bottomLeft" activeCell="Y44" sqref="Y44"/>
      <selection pane="bottomRight" activeCell="J112" sqref="J112"/>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7.28515625" style="75" hidden="1" customWidth="1"/>
    <col min="10" max="10" width="24.140625" style="254" customWidth="1"/>
    <col min="11" max="11" width="17.5703125" style="254" customWidth="1"/>
    <col min="12" max="13" width="8.140625" style="75" customWidth="1"/>
    <col min="14" max="14" width="9" style="75" customWidth="1"/>
    <col min="15" max="19" width="8.140625" style="75" customWidth="1"/>
    <col min="20" max="21" width="8.140625" style="75" hidden="1" customWidth="1"/>
    <col min="22" max="22" width="21.140625" style="86" customWidth="1"/>
    <col min="23" max="23" width="21.28515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50" t="s">
        <v>63</v>
      </c>
      <c r="D2" s="551"/>
      <c r="E2" s="551"/>
      <c r="F2" s="551"/>
      <c r="G2" s="551"/>
      <c r="H2" s="551"/>
      <c r="I2" s="63"/>
      <c r="L2" s="153" t="s">
        <v>64</v>
      </c>
      <c r="M2" s="154" t="s">
        <v>65</v>
      </c>
      <c r="N2" s="155" t="s">
        <v>66</v>
      </c>
      <c r="O2" s="156" t="s">
        <v>33</v>
      </c>
      <c r="P2" s="155" t="s">
        <v>34</v>
      </c>
      <c r="Q2" s="157" t="s">
        <v>35</v>
      </c>
      <c r="R2" s="157" t="s">
        <v>36</v>
      </c>
      <c r="S2" s="156" t="s">
        <v>37</v>
      </c>
      <c r="T2" s="86"/>
      <c r="U2" s="86"/>
      <c r="V2" s="63"/>
      <c r="W2" s="63"/>
      <c r="X2" s="63"/>
    </row>
    <row r="3" spans="1:26">
      <c r="A3" s="63"/>
      <c r="B3" s="84"/>
      <c r="C3" s="551"/>
      <c r="D3" s="551"/>
      <c r="E3" s="551"/>
      <c r="F3" s="551"/>
      <c r="G3" s="551"/>
      <c r="H3" s="551"/>
      <c r="I3" s="63"/>
      <c r="J3" s="87">
        <f>COUNTIF(I:I,"상")</f>
        <v>56</v>
      </c>
      <c r="K3" s="85"/>
      <c r="L3" s="93" t="s">
        <v>67</v>
      </c>
      <c r="M3" s="94">
        <f>COUNTA($B$11:$B191)</f>
        <v>179</v>
      </c>
      <c r="N3" s="95">
        <f>(P3+Q3+R3)/(M3)</f>
        <v>0.72625698324022347</v>
      </c>
      <c r="O3" s="96">
        <f>P3/(P3+Q3+R3)</f>
        <v>0.98461538461538467</v>
      </c>
      <c r="P3" s="97">
        <f>COUNTIF($L$11:$L$191, "P")</f>
        <v>128</v>
      </c>
      <c r="Q3" s="97">
        <f>COUNTIF($L$11:$L$191, "F")</f>
        <v>2</v>
      </c>
      <c r="R3" s="97">
        <f>COUNTIF($L$11:$L$191, "NT")</f>
        <v>0</v>
      </c>
      <c r="S3" s="94">
        <f>COUNTIF($L$11:$L$191, "NA")</f>
        <v>49</v>
      </c>
      <c r="T3" s="86"/>
      <c r="U3" s="86"/>
      <c r="V3" s="63"/>
      <c r="W3" s="63"/>
      <c r="X3" s="63"/>
    </row>
    <row r="4" spans="1:26">
      <c r="A4" s="63"/>
      <c r="B4" s="84"/>
      <c r="C4" s="550" t="s">
        <v>3314</v>
      </c>
      <c r="D4" s="551"/>
      <c r="E4" s="551"/>
      <c r="F4" s="551"/>
      <c r="G4" s="551"/>
      <c r="H4" s="551"/>
      <c r="I4" s="63"/>
      <c r="J4" s="87">
        <f>COUNTIF(I:I,"중")</f>
        <v>72</v>
      </c>
      <c r="K4" s="85" t="s">
        <v>3602</v>
      </c>
      <c r="L4" s="98" t="s">
        <v>69</v>
      </c>
      <c r="M4" s="99">
        <f>COUNTA($B$11:$B191)</f>
        <v>179</v>
      </c>
      <c r="N4" s="100">
        <f>(P4+Q4+R4)/(M4)</f>
        <v>0.26815642458100558</v>
      </c>
      <c r="O4" s="101">
        <f>P4/(P4+Q4+R4)</f>
        <v>1</v>
      </c>
      <c r="P4" s="97">
        <f>COUNTIF($M$11:$M$191, "P")</f>
        <v>48</v>
      </c>
      <c r="Q4" s="97">
        <f>COUNTIF($M$11:$M$191, "F")</f>
        <v>0</v>
      </c>
      <c r="R4" s="97">
        <f>COUNTIF($M$11:$M$191, "NT")</f>
        <v>0</v>
      </c>
      <c r="S4" s="94">
        <f>COUNTIF($M$11:$M$191, "NA")</f>
        <v>131</v>
      </c>
      <c r="T4" s="86"/>
      <c r="U4" s="86"/>
      <c r="V4" s="63"/>
      <c r="W4" s="63"/>
      <c r="X4" s="63"/>
    </row>
    <row r="5" spans="1:26">
      <c r="A5" s="63"/>
      <c r="B5" s="84"/>
      <c r="C5" s="551"/>
      <c r="D5" s="551"/>
      <c r="E5" s="551"/>
      <c r="F5" s="551"/>
      <c r="G5" s="551"/>
      <c r="H5" s="551"/>
      <c r="I5" s="63"/>
      <c r="J5" s="87">
        <f>COUNTIF(I:I,"하")</f>
        <v>49</v>
      </c>
      <c r="K5" s="255" t="s">
        <v>3600</v>
      </c>
      <c r="L5" s="102" t="s">
        <v>70</v>
      </c>
      <c r="M5" s="103">
        <f>SUM(M3+M4)</f>
        <v>358</v>
      </c>
      <c r="N5" s="104">
        <f>AVERAGE(N3:N4)</f>
        <v>0.4972067039106145</v>
      </c>
      <c r="O5" s="105">
        <f>AVERAGE(O3:O4)</f>
        <v>0.99230769230769234</v>
      </c>
      <c r="P5" s="106">
        <f>SUM(P3+P4)</f>
        <v>176</v>
      </c>
      <c r="Q5" s="107">
        <f>SUM(Q3+Q4)</f>
        <v>2</v>
      </c>
      <c r="R5" s="107">
        <f>SUM(R3+R4)</f>
        <v>0</v>
      </c>
      <c r="S5" s="108">
        <f>SUM(S3+S4)</f>
        <v>180</v>
      </c>
      <c r="T5" s="86"/>
      <c r="U5" s="86"/>
      <c r="V5" s="63"/>
      <c r="W5" s="63"/>
      <c r="X5" s="63"/>
    </row>
    <row r="6" spans="1:26">
      <c r="A6" s="63"/>
      <c r="B6" s="84"/>
      <c r="C6" s="63"/>
      <c r="D6" s="63"/>
      <c r="E6" s="63"/>
      <c r="F6" s="63"/>
      <c r="G6" s="63"/>
      <c r="H6" s="63"/>
      <c r="I6" s="63"/>
      <c r="J6" s="85"/>
      <c r="K6" s="256" t="s">
        <v>3601</v>
      </c>
      <c r="L6" s="63"/>
      <c r="M6" s="63"/>
      <c r="N6" s="63"/>
      <c r="O6" s="63"/>
      <c r="P6" s="63"/>
      <c r="Q6" s="63"/>
      <c r="R6" s="63"/>
      <c r="S6" s="63"/>
      <c r="T6" s="63"/>
      <c r="U6" s="63"/>
      <c r="X6" s="63"/>
      <c r="Y6" s="63"/>
      <c r="Z6" s="63"/>
    </row>
    <row r="7" spans="1:26">
      <c r="A7" s="63"/>
      <c r="B7" s="84"/>
      <c r="C7" s="63"/>
      <c r="D7" s="63"/>
      <c r="E7" s="63"/>
      <c r="F7" s="63"/>
      <c r="G7" s="63"/>
      <c r="H7" s="63"/>
      <c r="I7" s="63"/>
      <c r="J7" s="85"/>
      <c r="K7" s="85"/>
      <c r="L7" s="63"/>
      <c r="M7" s="63"/>
      <c r="N7" s="63"/>
      <c r="O7" s="63"/>
      <c r="P7" s="63"/>
      <c r="Q7" s="63"/>
      <c r="R7" s="63"/>
      <c r="S7" s="63"/>
      <c r="T7" s="63"/>
      <c r="U7" s="63"/>
      <c r="X7" s="63"/>
      <c r="Y7" s="63"/>
      <c r="Z7" s="63"/>
    </row>
    <row r="8" spans="1:26" ht="22.5">
      <c r="A8" s="63"/>
      <c r="B8" s="555" t="s">
        <v>71</v>
      </c>
      <c r="C8" s="556" t="s">
        <v>72</v>
      </c>
      <c r="D8" s="552" t="s">
        <v>73</v>
      </c>
      <c r="E8" s="554" t="s">
        <v>74</v>
      </c>
      <c r="F8" s="556" t="s">
        <v>75</v>
      </c>
      <c r="G8" s="552" t="s">
        <v>76</v>
      </c>
      <c r="H8" s="554" t="s">
        <v>77</v>
      </c>
      <c r="I8" s="544" t="s">
        <v>78</v>
      </c>
      <c r="J8" s="546" t="s">
        <v>79</v>
      </c>
      <c r="K8" s="548" t="s">
        <v>80</v>
      </c>
      <c r="L8" s="109" t="s">
        <v>67</v>
      </c>
      <c r="M8" s="110" t="s">
        <v>69</v>
      </c>
      <c r="N8" s="109" t="s">
        <v>3849</v>
      </c>
      <c r="O8" s="111" t="s">
        <v>3879</v>
      </c>
      <c r="P8" s="111" t="s">
        <v>3851</v>
      </c>
      <c r="Q8" s="112" t="s">
        <v>2415</v>
      </c>
      <c r="R8" s="113" t="s">
        <v>3852</v>
      </c>
      <c r="S8" s="114" t="s">
        <v>81</v>
      </c>
      <c r="T8" s="114" t="s">
        <v>81</v>
      </c>
      <c r="U8" s="110" t="s">
        <v>81</v>
      </c>
      <c r="V8" s="345" t="s">
        <v>82</v>
      </c>
      <c r="W8" s="343" t="s">
        <v>10</v>
      </c>
      <c r="X8" s="63"/>
      <c r="Y8" s="63"/>
      <c r="Z8" s="63"/>
    </row>
    <row r="9" spans="1:26">
      <c r="A9" s="63"/>
      <c r="B9" s="545"/>
      <c r="C9" s="547"/>
      <c r="D9" s="553"/>
      <c r="E9" s="549"/>
      <c r="F9" s="547"/>
      <c r="G9" s="553"/>
      <c r="H9" s="549"/>
      <c r="I9" s="545"/>
      <c r="J9" s="559"/>
      <c r="K9" s="563"/>
      <c r="L9" s="115" t="s">
        <v>83</v>
      </c>
      <c r="M9" s="116" t="s">
        <v>83</v>
      </c>
      <c r="N9" s="117">
        <v>10</v>
      </c>
      <c r="O9" s="118">
        <v>9</v>
      </c>
      <c r="P9" s="118">
        <v>8</v>
      </c>
      <c r="Q9" s="119"/>
      <c r="R9" s="120" t="s">
        <v>3853</v>
      </c>
      <c r="S9" s="121"/>
      <c r="T9" s="121"/>
      <c r="U9" s="116"/>
      <c r="V9" s="346"/>
      <c r="W9" s="344"/>
      <c r="X9" s="63"/>
      <c r="Y9" s="63"/>
      <c r="Z9" s="63"/>
    </row>
    <row r="10" spans="1:26">
      <c r="A10" s="63"/>
      <c r="B10" s="122"/>
      <c r="C10" s="70"/>
      <c r="D10" s="71"/>
      <c r="E10" s="72"/>
      <c r="F10" s="70"/>
      <c r="G10" s="71"/>
      <c r="H10" s="72"/>
      <c r="I10" s="123"/>
      <c r="J10" s="151"/>
      <c r="K10" s="148"/>
      <c r="L10" s="70"/>
      <c r="M10" s="72"/>
      <c r="N10" s="70"/>
      <c r="O10" s="71"/>
      <c r="P10" s="71"/>
      <c r="Q10" s="72"/>
      <c r="R10" s="70"/>
      <c r="S10" s="71"/>
      <c r="T10" s="71"/>
      <c r="U10" s="72"/>
      <c r="V10" s="73"/>
      <c r="W10" s="74"/>
      <c r="X10" s="63"/>
      <c r="Y10" s="63"/>
      <c r="Z10" s="63"/>
    </row>
    <row r="11" spans="1:26" s="167" customFormat="1" ht="56.25" hidden="1">
      <c r="A11" s="160"/>
      <c r="B11" s="122" t="s">
        <v>3319</v>
      </c>
      <c r="C11" s="70" t="s">
        <v>1160</v>
      </c>
      <c r="D11" s="71" t="s">
        <v>1139</v>
      </c>
      <c r="E11" s="72" t="s">
        <v>115</v>
      </c>
      <c r="F11" s="70"/>
      <c r="G11" s="126" t="s">
        <v>2371</v>
      </c>
      <c r="H11" s="74" t="s">
        <v>2129</v>
      </c>
      <c r="I11" s="123" t="s">
        <v>89</v>
      </c>
      <c r="J11" s="257" t="s">
        <v>4306</v>
      </c>
      <c r="K11" s="258"/>
      <c r="L11" s="162" t="str">
        <f>IF(COUNTBLANK(N11:P11)=3," ",IF(COUNTIF(N11:P11,"F"),"F",IF(COUNTIF(N11:P11,"P"),"P",IF(COUNTIF(N11:P11,"NA"),"NA",IF(COUNTIF(N11:P11,"NT"),"NT")))))</f>
        <v>P</v>
      </c>
      <c r="M11" s="164" t="str">
        <f>IF(COUNTBLANK(R11:T11)=3," ",IF(COUNTIF(R11:T11,"F"),"F",IF(COUNTIF(R11:T11,"P"),"P",IF(COUNTIF(R11:T11,"NA"),"NA",IF(COUNTIF(R11:T11,"NT"),"NT")))))</f>
        <v>NA</v>
      </c>
      <c r="N11" s="162" t="s">
        <v>3178</v>
      </c>
      <c r="O11" s="163" t="s">
        <v>3178</v>
      </c>
      <c r="P11" s="163" t="s">
        <v>3178</v>
      </c>
      <c r="Q11" s="164"/>
      <c r="R11" s="162" t="s">
        <v>3854</v>
      </c>
      <c r="S11" s="163"/>
      <c r="T11" s="163"/>
      <c r="U11" s="164"/>
      <c r="V11" s="166" t="s">
        <v>5278</v>
      </c>
      <c r="W11" s="158" t="s">
        <v>5279</v>
      </c>
      <c r="X11" s="160"/>
      <c r="Y11" s="160"/>
      <c r="Z11" s="160"/>
    </row>
    <row r="12" spans="1:26" s="167" customFormat="1" ht="45" hidden="1">
      <c r="A12" s="160"/>
      <c r="B12" s="122" t="s">
        <v>3320</v>
      </c>
      <c r="C12" s="70"/>
      <c r="D12" s="71"/>
      <c r="E12" s="72" t="s">
        <v>223</v>
      </c>
      <c r="F12" s="70"/>
      <c r="G12" s="126" t="s">
        <v>2130</v>
      </c>
      <c r="H12" s="74" t="s">
        <v>1232</v>
      </c>
      <c r="I12" s="123" t="s">
        <v>95</v>
      </c>
      <c r="J12" s="257"/>
      <c r="K12" s="258"/>
      <c r="L12" s="162" t="str">
        <f t="shared" ref="L12:L75" si="0">IF(COUNTBLANK(N12:P12)=3," ",IF(COUNTIF(N12:P12,"F"),"F",IF(COUNTIF(N12:P12,"P"),"P",IF(COUNTIF(N12:P12,"NA"),"NA",IF(COUNTIF(N12:P12,"NT"),"NT")))))</f>
        <v>P</v>
      </c>
      <c r="M12" s="164" t="str">
        <f t="shared" ref="M12:M75" si="1">IF(COUNTBLANK(R12:T12)=3," ",IF(COUNTIF(R12:T12,"F"),"F",IF(COUNTIF(R12:T12,"P"),"P",IF(COUNTIF(R12:T12,"NA"),"NA",IF(COUNTIF(R12:T12,"NT"),"NT")))))</f>
        <v>NA</v>
      </c>
      <c r="N12" s="162" t="s">
        <v>3178</v>
      </c>
      <c r="O12" s="163" t="s">
        <v>3178</v>
      </c>
      <c r="P12" s="163" t="s">
        <v>3178</v>
      </c>
      <c r="Q12" s="164"/>
      <c r="R12" s="162" t="s">
        <v>3854</v>
      </c>
      <c r="S12" s="163"/>
      <c r="T12" s="163"/>
      <c r="U12" s="164"/>
      <c r="V12" s="166" t="s">
        <v>5278</v>
      </c>
      <c r="W12" s="158" t="s">
        <v>5279</v>
      </c>
      <c r="X12" s="160"/>
      <c r="Y12" s="160"/>
      <c r="Z12" s="160"/>
    </row>
    <row r="13" spans="1:26" s="167" customFormat="1" ht="45" hidden="1">
      <c r="A13" s="160"/>
      <c r="B13" s="122" t="s">
        <v>3321</v>
      </c>
      <c r="C13" s="70"/>
      <c r="D13" s="71"/>
      <c r="E13" s="72" t="s">
        <v>1147</v>
      </c>
      <c r="F13" s="70"/>
      <c r="G13" s="126" t="s">
        <v>2131</v>
      </c>
      <c r="H13" s="74" t="s">
        <v>2132</v>
      </c>
      <c r="I13" s="123" t="s">
        <v>106</v>
      </c>
      <c r="J13" s="257"/>
      <c r="K13" s="258"/>
      <c r="L13" s="162" t="str">
        <f t="shared" si="0"/>
        <v>P</v>
      </c>
      <c r="M13" s="164" t="str">
        <f t="shared" si="1"/>
        <v>NA</v>
      </c>
      <c r="N13" s="162" t="s">
        <v>3178</v>
      </c>
      <c r="O13" s="163" t="s">
        <v>3178</v>
      </c>
      <c r="P13" s="163" t="s">
        <v>3178</v>
      </c>
      <c r="Q13" s="164"/>
      <c r="R13" s="162" t="s">
        <v>3854</v>
      </c>
      <c r="S13" s="163"/>
      <c r="T13" s="163"/>
      <c r="U13" s="164"/>
      <c r="V13" s="166" t="s">
        <v>5278</v>
      </c>
      <c r="W13" s="158" t="s">
        <v>5279</v>
      </c>
      <c r="X13" s="160"/>
      <c r="Y13" s="160"/>
      <c r="Z13" s="160"/>
    </row>
    <row r="14" spans="1:26" s="167" customFormat="1" ht="56.25" hidden="1">
      <c r="A14" s="160"/>
      <c r="B14" s="122" t="s">
        <v>3322</v>
      </c>
      <c r="C14" s="70"/>
      <c r="D14" s="71" t="s">
        <v>2133</v>
      </c>
      <c r="E14" s="72"/>
      <c r="F14" s="70"/>
      <c r="G14" s="126" t="s">
        <v>2134</v>
      </c>
      <c r="H14" s="74" t="s">
        <v>2135</v>
      </c>
      <c r="I14" s="123" t="s">
        <v>89</v>
      </c>
      <c r="J14" s="257"/>
      <c r="K14" s="258"/>
      <c r="L14" s="162" t="str">
        <f t="shared" si="0"/>
        <v>P</v>
      </c>
      <c r="M14" s="164" t="str">
        <f t="shared" si="1"/>
        <v>NA</v>
      </c>
      <c r="N14" s="162" t="s">
        <v>3178</v>
      </c>
      <c r="O14" s="163" t="s">
        <v>3178</v>
      </c>
      <c r="P14" s="163" t="s">
        <v>3178</v>
      </c>
      <c r="Q14" s="164"/>
      <c r="R14" s="162" t="s">
        <v>3854</v>
      </c>
      <c r="S14" s="163"/>
      <c r="T14" s="163"/>
      <c r="U14" s="164"/>
      <c r="V14" s="166" t="s">
        <v>5278</v>
      </c>
      <c r="W14" s="158" t="s">
        <v>5279</v>
      </c>
      <c r="X14" s="160"/>
      <c r="Y14" s="160"/>
      <c r="Z14" s="160"/>
    </row>
    <row r="15" spans="1:26" s="167" customFormat="1" ht="90" hidden="1">
      <c r="A15" s="160"/>
      <c r="B15" s="122" t="s">
        <v>5275</v>
      </c>
      <c r="C15" s="70"/>
      <c r="D15" s="71"/>
      <c r="E15" s="72"/>
      <c r="F15" s="70"/>
      <c r="G15" s="126" t="s">
        <v>2136</v>
      </c>
      <c r="H15" s="74" t="s">
        <v>3715</v>
      </c>
      <c r="I15" s="123" t="s">
        <v>89</v>
      </c>
      <c r="J15" s="393" t="s">
        <v>3862</v>
      </c>
      <c r="K15" s="394" t="s">
        <v>5274</v>
      </c>
      <c r="L15" s="162" t="str">
        <f t="shared" si="0"/>
        <v>P</v>
      </c>
      <c r="M15" s="164" t="str">
        <f t="shared" si="1"/>
        <v>NA</v>
      </c>
      <c r="N15" s="162" t="s">
        <v>3178</v>
      </c>
      <c r="O15" s="163" t="s">
        <v>3178</v>
      </c>
      <c r="P15" s="163" t="s">
        <v>3178</v>
      </c>
      <c r="Q15" s="164"/>
      <c r="R15" s="162" t="s">
        <v>3854</v>
      </c>
      <c r="S15" s="163"/>
      <c r="T15" s="163"/>
      <c r="U15" s="164"/>
      <c r="V15" s="166" t="s">
        <v>5278</v>
      </c>
      <c r="W15" s="158" t="s">
        <v>5280</v>
      </c>
      <c r="X15" s="160"/>
      <c r="Y15" s="160"/>
      <c r="Z15" s="160"/>
    </row>
    <row r="16" spans="1:26" s="167" customFormat="1" ht="67.5" hidden="1">
      <c r="A16" s="160"/>
      <c r="B16" s="122" t="s">
        <v>3323</v>
      </c>
      <c r="C16" s="70"/>
      <c r="D16" s="71" t="s">
        <v>1235</v>
      </c>
      <c r="E16" s="72"/>
      <c r="F16" s="70"/>
      <c r="G16" s="126" t="s">
        <v>2096</v>
      </c>
      <c r="H16" s="74" t="s">
        <v>1236</v>
      </c>
      <c r="I16" s="123" t="s">
        <v>106</v>
      </c>
      <c r="J16" s="257" t="s">
        <v>4307</v>
      </c>
      <c r="K16" s="258"/>
      <c r="L16" s="162" t="str">
        <f t="shared" si="0"/>
        <v>P</v>
      </c>
      <c r="M16" s="164" t="str">
        <f t="shared" si="1"/>
        <v>NA</v>
      </c>
      <c r="N16" s="162" t="s">
        <v>3178</v>
      </c>
      <c r="O16" s="163" t="s">
        <v>3178</v>
      </c>
      <c r="P16" s="163" t="s">
        <v>3178</v>
      </c>
      <c r="Q16" s="164"/>
      <c r="R16" s="162" t="s">
        <v>3854</v>
      </c>
      <c r="S16" s="163"/>
      <c r="T16" s="163"/>
      <c r="U16" s="164"/>
      <c r="V16" s="166" t="s">
        <v>5278</v>
      </c>
      <c r="W16" s="158" t="s">
        <v>5280</v>
      </c>
      <c r="X16" s="160"/>
      <c r="Y16" s="160"/>
      <c r="Z16" s="160"/>
    </row>
    <row r="17" spans="1:26" s="167" customFormat="1" ht="45" hidden="1">
      <c r="A17" s="160"/>
      <c r="B17" s="122" t="s">
        <v>3324</v>
      </c>
      <c r="C17" s="70"/>
      <c r="D17" s="71" t="s">
        <v>1237</v>
      </c>
      <c r="E17" s="72" t="s">
        <v>1238</v>
      </c>
      <c r="F17" s="70"/>
      <c r="G17" s="126" t="s">
        <v>2137</v>
      </c>
      <c r="H17" s="74" t="s">
        <v>1239</v>
      </c>
      <c r="I17" s="123" t="s">
        <v>106</v>
      </c>
      <c r="J17" s="257"/>
      <c r="K17" s="258"/>
      <c r="L17" s="162" t="str">
        <f t="shared" si="0"/>
        <v>P</v>
      </c>
      <c r="M17" s="164" t="str">
        <f t="shared" si="1"/>
        <v>NA</v>
      </c>
      <c r="N17" s="162" t="s">
        <v>3178</v>
      </c>
      <c r="O17" s="163" t="s">
        <v>3178</v>
      </c>
      <c r="P17" s="163" t="s">
        <v>3178</v>
      </c>
      <c r="Q17" s="164"/>
      <c r="R17" s="162" t="s">
        <v>3854</v>
      </c>
      <c r="S17" s="163"/>
      <c r="T17" s="163"/>
      <c r="U17" s="164"/>
      <c r="V17" s="166" t="s">
        <v>5278</v>
      </c>
      <c r="W17" s="158" t="s">
        <v>5280</v>
      </c>
      <c r="X17" s="160"/>
      <c r="Y17" s="160"/>
      <c r="Z17" s="160"/>
    </row>
    <row r="18" spans="1:26" s="167" customFormat="1" ht="45" hidden="1">
      <c r="A18" s="160"/>
      <c r="B18" s="122" t="s">
        <v>3325</v>
      </c>
      <c r="C18" s="70"/>
      <c r="D18" s="71"/>
      <c r="E18" s="72" t="s">
        <v>1241</v>
      </c>
      <c r="F18" s="70"/>
      <c r="G18" s="126" t="s">
        <v>3591</v>
      </c>
      <c r="H18" s="74" t="s">
        <v>3592</v>
      </c>
      <c r="I18" s="123" t="s">
        <v>89</v>
      </c>
      <c r="J18" s="257"/>
      <c r="K18" s="258"/>
      <c r="L18" s="162" t="str">
        <f t="shared" si="0"/>
        <v>P</v>
      </c>
      <c r="M18" s="164" t="str">
        <f t="shared" si="1"/>
        <v>NA</v>
      </c>
      <c r="N18" s="162" t="s">
        <v>3178</v>
      </c>
      <c r="O18" s="163" t="s">
        <v>3178</v>
      </c>
      <c r="P18" s="163" t="s">
        <v>3178</v>
      </c>
      <c r="Q18" s="164"/>
      <c r="R18" s="162" t="s">
        <v>3854</v>
      </c>
      <c r="S18" s="163"/>
      <c r="T18" s="163"/>
      <c r="U18" s="164"/>
      <c r="V18" s="166" t="s">
        <v>5278</v>
      </c>
      <c r="W18" s="158" t="s">
        <v>5280</v>
      </c>
      <c r="X18" s="160"/>
      <c r="Y18" s="160"/>
      <c r="Z18" s="160"/>
    </row>
    <row r="19" spans="1:26" s="167" customFormat="1" ht="101.25" hidden="1">
      <c r="A19" s="160"/>
      <c r="B19" s="122" t="s">
        <v>3326</v>
      </c>
      <c r="C19" s="70"/>
      <c r="D19" s="71" t="s">
        <v>1244</v>
      </c>
      <c r="E19" s="72"/>
      <c r="F19" s="70"/>
      <c r="G19" s="126" t="s">
        <v>2096</v>
      </c>
      <c r="H19" s="74" t="s">
        <v>4535</v>
      </c>
      <c r="I19" s="123" t="s">
        <v>106</v>
      </c>
      <c r="J19" s="257"/>
      <c r="K19" s="258"/>
      <c r="L19" s="162" t="str">
        <f t="shared" si="0"/>
        <v>P</v>
      </c>
      <c r="M19" s="164" t="str">
        <f t="shared" si="1"/>
        <v>NA</v>
      </c>
      <c r="N19" s="162" t="s">
        <v>3178</v>
      </c>
      <c r="O19" s="163" t="s">
        <v>3178</v>
      </c>
      <c r="P19" s="163" t="s">
        <v>3178</v>
      </c>
      <c r="Q19" s="164"/>
      <c r="R19" s="162" t="s">
        <v>3854</v>
      </c>
      <c r="S19" s="163"/>
      <c r="T19" s="163"/>
      <c r="U19" s="164"/>
      <c r="V19" s="166" t="s">
        <v>5278</v>
      </c>
      <c r="W19" s="158" t="s">
        <v>5280</v>
      </c>
      <c r="X19" s="160"/>
      <c r="Y19" s="160"/>
      <c r="Z19" s="160"/>
    </row>
    <row r="20" spans="1:26" s="167" customFormat="1" ht="67.5" hidden="1">
      <c r="A20" s="160"/>
      <c r="B20" s="122" t="s">
        <v>3327</v>
      </c>
      <c r="C20" s="70"/>
      <c r="D20" s="71" t="s">
        <v>1246</v>
      </c>
      <c r="E20" s="72"/>
      <c r="F20" s="70"/>
      <c r="G20" s="126" t="s">
        <v>3713</v>
      </c>
      <c r="H20" s="74" t="s">
        <v>3712</v>
      </c>
      <c r="I20" s="123" t="s">
        <v>89</v>
      </c>
      <c r="J20" s="257"/>
      <c r="K20" s="258"/>
      <c r="L20" s="162" t="str">
        <f t="shared" si="0"/>
        <v>P</v>
      </c>
      <c r="M20" s="164" t="str">
        <f t="shared" si="1"/>
        <v>NA</v>
      </c>
      <c r="N20" s="162" t="s">
        <v>3178</v>
      </c>
      <c r="O20" s="163" t="s">
        <v>3178</v>
      </c>
      <c r="P20" s="163" t="s">
        <v>3178</v>
      </c>
      <c r="Q20" s="164"/>
      <c r="R20" s="162" t="s">
        <v>3854</v>
      </c>
      <c r="S20" s="163"/>
      <c r="T20" s="163"/>
      <c r="U20" s="164"/>
      <c r="V20" s="166" t="s">
        <v>5278</v>
      </c>
      <c r="W20" s="158" t="s">
        <v>5280</v>
      </c>
      <c r="X20" s="160"/>
      <c r="Y20" s="160"/>
      <c r="Z20" s="160"/>
    </row>
    <row r="21" spans="1:26" s="167" customFormat="1" ht="45" hidden="1">
      <c r="A21" s="160"/>
      <c r="B21" s="122" t="s">
        <v>4331</v>
      </c>
      <c r="C21" s="70"/>
      <c r="D21" s="71"/>
      <c r="E21" s="72" t="s">
        <v>1249</v>
      </c>
      <c r="F21" s="70"/>
      <c r="G21" s="126" t="s">
        <v>2139</v>
      </c>
      <c r="H21" s="74" t="s">
        <v>1250</v>
      </c>
      <c r="I21" s="123" t="s">
        <v>106</v>
      </c>
      <c r="J21" s="393" t="s">
        <v>3863</v>
      </c>
      <c r="K21" s="394" t="s">
        <v>3864</v>
      </c>
      <c r="L21" s="162" t="str">
        <f t="shared" si="0"/>
        <v>P</v>
      </c>
      <c r="M21" s="164" t="str">
        <f t="shared" si="1"/>
        <v>NA</v>
      </c>
      <c r="N21" s="162" t="s">
        <v>3178</v>
      </c>
      <c r="O21" s="163" t="s">
        <v>3178</v>
      </c>
      <c r="P21" s="163" t="s">
        <v>3178</v>
      </c>
      <c r="Q21" s="164"/>
      <c r="R21" s="162" t="s">
        <v>3854</v>
      </c>
      <c r="S21" s="163"/>
      <c r="T21" s="163"/>
      <c r="U21" s="164"/>
      <c r="V21" s="166" t="s">
        <v>5278</v>
      </c>
      <c r="W21" s="158" t="s">
        <v>5280</v>
      </c>
      <c r="X21" s="160"/>
      <c r="Y21" s="160"/>
      <c r="Z21" s="160"/>
    </row>
    <row r="22" spans="1:26" s="167" customFormat="1" ht="45" hidden="1">
      <c r="A22" s="160"/>
      <c r="B22" s="122" t="s">
        <v>3328</v>
      </c>
      <c r="C22" s="70"/>
      <c r="D22" s="71"/>
      <c r="E22" s="72"/>
      <c r="F22" s="70"/>
      <c r="G22" s="126" t="s">
        <v>3714</v>
      </c>
      <c r="H22" s="74" t="s">
        <v>1252</v>
      </c>
      <c r="I22" s="123" t="s">
        <v>89</v>
      </c>
      <c r="J22" s="257"/>
      <c r="K22" s="258"/>
      <c r="L22" s="162" t="str">
        <f t="shared" si="0"/>
        <v>P</v>
      </c>
      <c r="M22" s="164" t="str">
        <f t="shared" si="1"/>
        <v>NA</v>
      </c>
      <c r="N22" s="162" t="s">
        <v>3178</v>
      </c>
      <c r="O22" s="163" t="s">
        <v>3178</v>
      </c>
      <c r="P22" s="163" t="s">
        <v>3178</v>
      </c>
      <c r="Q22" s="164"/>
      <c r="R22" s="162" t="s">
        <v>3854</v>
      </c>
      <c r="S22" s="163"/>
      <c r="T22" s="163"/>
      <c r="U22" s="164"/>
      <c r="V22" s="166" t="s">
        <v>5278</v>
      </c>
      <c r="W22" s="158" t="s">
        <v>5280</v>
      </c>
      <c r="X22" s="160"/>
      <c r="Y22" s="160"/>
      <c r="Z22" s="160"/>
    </row>
    <row r="23" spans="1:26" s="167" customFormat="1" ht="67.5" hidden="1">
      <c r="A23" s="160"/>
      <c r="B23" s="122" t="s">
        <v>3329</v>
      </c>
      <c r="C23" s="70"/>
      <c r="D23" s="71"/>
      <c r="E23" s="72" t="s">
        <v>1254</v>
      </c>
      <c r="F23" s="70"/>
      <c r="G23" s="126" t="s">
        <v>2141</v>
      </c>
      <c r="H23" s="74" t="s">
        <v>1255</v>
      </c>
      <c r="I23" s="123" t="s">
        <v>106</v>
      </c>
      <c r="J23" s="257"/>
      <c r="K23" s="258"/>
      <c r="L23" s="162" t="str">
        <f t="shared" si="0"/>
        <v>P</v>
      </c>
      <c r="M23" s="164" t="str">
        <f t="shared" si="1"/>
        <v>NA</v>
      </c>
      <c r="N23" s="162" t="s">
        <v>3178</v>
      </c>
      <c r="O23" s="163" t="s">
        <v>3178</v>
      </c>
      <c r="P23" s="163" t="s">
        <v>3178</v>
      </c>
      <c r="Q23" s="164"/>
      <c r="R23" s="162" t="s">
        <v>3854</v>
      </c>
      <c r="S23" s="163"/>
      <c r="T23" s="163"/>
      <c r="U23" s="164"/>
      <c r="V23" s="166" t="s">
        <v>5278</v>
      </c>
      <c r="W23" s="158" t="s">
        <v>5280</v>
      </c>
      <c r="X23" s="160"/>
      <c r="Y23" s="160"/>
      <c r="Z23" s="160"/>
    </row>
    <row r="24" spans="1:26" s="167" customFormat="1" ht="90" hidden="1">
      <c r="A24" s="160"/>
      <c r="B24" s="122" t="s">
        <v>3330</v>
      </c>
      <c r="C24" s="70"/>
      <c r="D24" s="71" t="s">
        <v>1257</v>
      </c>
      <c r="E24" s="72" t="s">
        <v>1254</v>
      </c>
      <c r="F24" s="70"/>
      <c r="G24" s="126" t="s">
        <v>3593</v>
      </c>
      <c r="H24" s="74" t="s">
        <v>1258</v>
      </c>
      <c r="I24" s="123" t="s">
        <v>95</v>
      </c>
      <c r="J24" s="257"/>
      <c r="K24" s="258"/>
      <c r="L24" s="162" t="str">
        <f t="shared" si="0"/>
        <v>P</v>
      </c>
      <c r="M24" s="164" t="str">
        <f t="shared" si="1"/>
        <v>NA</v>
      </c>
      <c r="N24" s="162" t="s">
        <v>3178</v>
      </c>
      <c r="O24" s="163" t="s">
        <v>3178</v>
      </c>
      <c r="P24" s="163" t="s">
        <v>3178</v>
      </c>
      <c r="Q24" s="164"/>
      <c r="R24" s="162" t="s">
        <v>3854</v>
      </c>
      <c r="S24" s="163"/>
      <c r="T24" s="163"/>
      <c r="U24" s="164"/>
      <c r="V24" s="166" t="s">
        <v>5278</v>
      </c>
      <c r="W24" s="158" t="s">
        <v>5280</v>
      </c>
      <c r="X24" s="160"/>
      <c r="Y24" s="160"/>
      <c r="Z24" s="160"/>
    </row>
    <row r="25" spans="1:26" s="167" customFormat="1" ht="45" hidden="1">
      <c r="A25" s="160"/>
      <c r="B25" s="122" t="s">
        <v>3331</v>
      </c>
      <c r="C25" s="70"/>
      <c r="D25" s="71"/>
      <c r="E25" s="72" t="s">
        <v>223</v>
      </c>
      <c r="F25" s="70"/>
      <c r="G25" s="126" t="s">
        <v>3594</v>
      </c>
      <c r="H25" s="74" t="s">
        <v>1260</v>
      </c>
      <c r="I25" s="123" t="s">
        <v>95</v>
      </c>
      <c r="J25" s="257"/>
      <c r="K25" s="258"/>
      <c r="L25" s="162" t="str">
        <f t="shared" si="0"/>
        <v>P</v>
      </c>
      <c r="M25" s="164" t="str">
        <f t="shared" si="1"/>
        <v>NA</v>
      </c>
      <c r="N25" s="162" t="s">
        <v>3178</v>
      </c>
      <c r="O25" s="163" t="s">
        <v>3178</v>
      </c>
      <c r="P25" s="163" t="s">
        <v>3178</v>
      </c>
      <c r="Q25" s="164"/>
      <c r="R25" s="162" t="s">
        <v>3854</v>
      </c>
      <c r="S25" s="163"/>
      <c r="T25" s="163"/>
      <c r="U25" s="164"/>
      <c r="V25" s="166" t="s">
        <v>5278</v>
      </c>
      <c r="W25" s="158" t="s">
        <v>5280</v>
      </c>
      <c r="X25" s="160"/>
      <c r="Y25" s="160"/>
      <c r="Z25" s="160"/>
    </row>
    <row r="26" spans="1:26" s="167" customFormat="1" ht="45" hidden="1">
      <c r="A26" s="160"/>
      <c r="B26" s="122" t="s">
        <v>3332</v>
      </c>
      <c r="C26" s="70"/>
      <c r="D26" s="71"/>
      <c r="E26" s="72" t="s">
        <v>1262</v>
      </c>
      <c r="F26" s="70"/>
      <c r="G26" s="126" t="s">
        <v>3718</v>
      </c>
      <c r="H26" s="74" t="s">
        <v>3716</v>
      </c>
      <c r="I26" s="123" t="s">
        <v>106</v>
      </c>
      <c r="J26" s="257"/>
      <c r="K26" s="258"/>
      <c r="L26" s="162" t="str">
        <f t="shared" si="0"/>
        <v>P</v>
      </c>
      <c r="M26" s="164" t="str">
        <f t="shared" si="1"/>
        <v>NA</v>
      </c>
      <c r="N26" s="162" t="s">
        <v>3178</v>
      </c>
      <c r="O26" s="163" t="s">
        <v>3178</v>
      </c>
      <c r="P26" s="163" t="s">
        <v>3178</v>
      </c>
      <c r="Q26" s="164"/>
      <c r="R26" s="162" t="s">
        <v>3854</v>
      </c>
      <c r="S26" s="163"/>
      <c r="T26" s="163"/>
      <c r="U26" s="164"/>
      <c r="V26" s="166" t="s">
        <v>5278</v>
      </c>
      <c r="W26" s="158" t="s">
        <v>5280</v>
      </c>
      <c r="X26" s="160"/>
      <c r="Y26" s="160"/>
      <c r="Z26" s="160"/>
    </row>
    <row r="27" spans="1:26" s="167" customFormat="1" ht="45" hidden="1">
      <c r="A27" s="160"/>
      <c r="B27" s="122" t="s">
        <v>3333</v>
      </c>
      <c r="C27" s="70"/>
      <c r="D27" s="71"/>
      <c r="E27" s="72" t="s">
        <v>3717</v>
      </c>
      <c r="F27" s="70"/>
      <c r="G27" s="126" t="s">
        <v>3721</v>
      </c>
      <c r="H27" s="74" t="s">
        <v>3720</v>
      </c>
      <c r="I27" s="123" t="s">
        <v>3719</v>
      </c>
      <c r="J27" s="257"/>
      <c r="K27" s="258"/>
      <c r="L27" s="162" t="str">
        <f t="shared" si="0"/>
        <v>P</v>
      </c>
      <c r="M27" s="164" t="str">
        <f t="shared" si="1"/>
        <v>NA</v>
      </c>
      <c r="N27" s="162" t="s">
        <v>3178</v>
      </c>
      <c r="O27" s="163" t="s">
        <v>3178</v>
      </c>
      <c r="P27" s="163" t="s">
        <v>3178</v>
      </c>
      <c r="Q27" s="164"/>
      <c r="R27" s="162" t="s">
        <v>3854</v>
      </c>
      <c r="S27" s="163"/>
      <c r="T27" s="163"/>
      <c r="U27" s="164"/>
      <c r="V27" s="166" t="s">
        <v>5278</v>
      </c>
      <c r="W27" s="158" t="s">
        <v>5280</v>
      </c>
      <c r="X27" s="160"/>
      <c r="Y27" s="160"/>
      <c r="Z27" s="160"/>
    </row>
    <row r="28" spans="1:26" s="167" customFormat="1" ht="45" hidden="1">
      <c r="A28" s="160"/>
      <c r="B28" s="122" t="s">
        <v>3334</v>
      </c>
      <c r="C28" s="70"/>
      <c r="D28" s="71"/>
      <c r="E28" s="72" t="s">
        <v>1265</v>
      </c>
      <c r="F28" s="70"/>
      <c r="G28" s="126" t="s">
        <v>2145</v>
      </c>
      <c r="H28" s="74" t="s">
        <v>1266</v>
      </c>
      <c r="I28" s="123" t="s">
        <v>106</v>
      </c>
      <c r="J28" s="257"/>
      <c r="K28" s="258"/>
      <c r="L28" s="162" t="str">
        <f t="shared" si="0"/>
        <v>P</v>
      </c>
      <c r="M28" s="164" t="str">
        <f t="shared" si="1"/>
        <v>NA</v>
      </c>
      <c r="N28" s="162" t="s">
        <v>3178</v>
      </c>
      <c r="O28" s="163" t="s">
        <v>3178</v>
      </c>
      <c r="P28" s="163" t="s">
        <v>3178</v>
      </c>
      <c r="Q28" s="164"/>
      <c r="R28" s="162" t="s">
        <v>3854</v>
      </c>
      <c r="S28" s="163"/>
      <c r="T28" s="163"/>
      <c r="U28" s="164"/>
      <c r="V28" s="166" t="s">
        <v>5278</v>
      </c>
      <c r="W28" s="158" t="s">
        <v>5280</v>
      </c>
      <c r="X28" s="160"/>
      <c r="Y28" s="160"/>
      <c r="Z28" s="160"/>
    </row>
    <row r="29" spans="1:26" s="167" customFormat="1" ht="56.25" hidden="1">
      <c r="A29" s="160"/>
      <c r="B29" s="122" t="s">
        <v>3335</v>
      </c>
      <c r="C29" s="70"/>
      <c r="D29" s="71"/>
      <c r="E29" s="72" t="s">
        <v>1268</v>
      </c>
      <c r="F29" s="70"/>
      <c r="G29" s="126" t="s">
        <v>2146</v>
      </c>
      <c r="H29" s="74" t="s">
        <v>1269</v>
      </c>
      <c r="I29" s="123" t="s">
        <v>95</v>
      </c>
      <c r="J29" s="257"/>
      <c r="K29" s="258"/>
      <c r="L29" s="162" t="str">
        <f t="shared" si="0"/>
        <v>P</v>
      </c>
      <c r="M29" s="164" t="str">
        <f t="shared" si="1"/>
        <v>NA</v>
      </c>
      <c r="N29" s="162" t="s">
        <v>3178</v>
      </c>
      <c r="O29" s="163" t="s">
        <v>3178</v>
      </c>
      <c r="P29" s="163" t="s">
        <v>3178</v>
      </c>
      <c r="Q29" s="164"/>
      <c r="R29" s="162" t="s">
        <v>3854</v>
      </c>
      <c r="S29" s="163"/>
      <c r="T29" s="163"/>
      <c r="U29" s="164"/>
      <c r="V29" s="166" t="s">
        <v>5278</v>
      </c>
      <c r="W29" s="158" t="s">
        <v>5280</v>
      </c>
      <c r="X29" s="160"/>
      <c r="Y29" s="160"/>
      <c r="Z29" s="160"/>
    </row>
    <row r="30" spans="1:26" s="167" customFormat="1" ht="45" hidden="1">
      <c r="A30" s="160"/>
      <c r="B30" s="122" t="s">
        <v>3336</v>
      </c>
      <c r="C30" s="70"/>
      <c r="D30" s="71"/>
      <c r="E30" s="72" t="s">
        <v>1271</v>
      </c>
      <c r="F30" s="70"/>
      <c r="G30" s="126" t="s">
        <v>2147</v>
      </c>
      <c r="H30" s="74" t="s">
        <v>1272</v>
      </c>
      <c r="I30" s="123" t="s">
        <v>95</v>
      </c>
      <c r="J30" s="257"/>
      <c r="K30" s="258"/>
      <c r="L30" s="162" t="str">
        <f t="shared" si="0"/>
        <v>P</v>
      </c>
      <c r="M30" s="164" t="str">
        <f t="shared" si="1"/>
        <v>NA</v>
      </c>
      <c r="N30" s="162" t="s">
        <v>3178</v>
      </c>
      <c r="O30" s="163" t="s">
        <v>3178</v>
      </c>
      <c r="P30" s="163" t="s">
        <v>3178</v>
      </c>
      <c r="Q30" s="164"/>
      <c r="R30" s="162" t="s">
        <v>3854</v>
      </c>
      <c r="S30" s="163"/>
      <c r="T30" s="163"/>
      <c r="U30" s="164"/>
      <c r="V30" s="166" t="s">
        <v>5278</v>
      </c>
      <c r="W30" s="158" t="s">
        <v>5280</v>
      </c>
      <c r="X30" s="160"/>
      <c r="Y30" s="160"/>
      <c r="Z30" s="160"/>
    </row>
    <row r="31" spans="1:26" s="167" customFormat="1" ht="45" hidden="1">
      <c r="A31" s="160"/>
      <c r="B31" s="122" t="s">
        <v>3337</v>
      </c>
      <c r="C31" s="70"/>
      <c r="D31" s="71"/>
      <c r="E31" s="72"/>
      <c r="F31" s="70"/>
      <c r="G31" s="126" t="s">
        <v>2148</v>
      </c>
      <c r="H31" s="74" t="s">
        <v>1272</v>
      </c>
      <c r="I31" s="123" t="s">
        <v>95</v>
      </c>
      <c r="J31" s="257"/>
      <c r="K31" s="258"/>
      <c r="L31" s="162" t="str">
        <f t="shared" si="0"/>
        <v>P</v>
      </c>
      <c r="M31" s="164" t="str">
        <f t="shared" si="1"/>
        <v>NA</v>
      </c>
      <c r="N31" s="162" t="s">
        <v>3178</v>
      </c>
      <c r="O31" s="163" t="s">
        <v>3178</v>
      </c>
      <c r="P31" s="163" t="s">
        <v>3178</v>
      </c>
      <c r="Q31" s="164"/>
      <c r="R31" s="162" t="s">
        <v>3854</v>
      </c>
      <c r="S31" s="163"/>
      <c r="T31" s="163"/>
      <c r="U31" s="164"/>
      <c r="V31" s="166" t="s">
        <v>5278</v>
      </c>
      <c r="W31" s="158" t="s">
        <v>5280</v>
      </c>
      <c r="X31" s="160"/>
      <c r="Y31" s="160"/>
      <c r="Z31" s="160"/>
    </row>
    <row r="32" spans="1:26" s="167" customFormat="1" ht="45" hidden="1">
      <c r="A32" s="160"/>
      <c r="B32" s="122" t="s">
        <v>3338</v>
      </c>
      <c r="C32" s="70"/>
      <c r="D32" s="71"/>
      <c r="E32" s="72"/>
      <c r="F32" s="70"/>
      <c r="G32" s="126" t="s">
        <v>2149</v>
      </c>
      <c r="H32" s="74" t="s">
        <v>1275</v>
      </c>
      <c r="I32" s="123" t="s">
        <v>106</v>
      </c>
      <c r="J32" s="257"/>
      <c r="K32" s="258"/>
      <c r="L32" s="162" t="str">
        <f t="shared" si="0"/>
        <v>P</v>
      </c>
      <c r="M32" s="164" t="str">
        <f t="shared" si="1"/>
        <v>NA</v>
      </c>
      <c r="N32" s="162" t="s">
        <v>3178</v>
      </c>
      <c r="O32" s="163" t="s">
        <v>3178</v>
      </c>
      <c r="P32" s="163" t="s">
        <v>3178</v>
      </c>
      <c r="Q32" s="164"/>
      <c r="R32" s="162" t="s">
        <v>3854</v>
      </c>
      <c r="S32" s="163"/>
      <c r="T32" s="163"/>
      <c r="U32" s="164"/>
      <c r="V32" s="166" t="s">
        <v>5278</v>
      </c>
      <c r="W32" s="158" t="s">
        <v>5280</v>
      </c>
      <c r="X32" s="160"/>
      <c r="Y32" s="160"/>
      <c r="Z32" s="160"/>
    </row>
    <row r="33" spans="1:26" s="167" customFormat="1" ht="45" hidden="1">
      <c r="A33" s="160"/>
      <c r="B33" s="122" t="s">
        <v>3339</v>
      </c>
      <c r="C33" s="70"/>
      <c r="D33" s="71"/>
      <c r="E33" s="72" t="s">
        <v>1277</v>
      </c>
      <c r="F33" s="70"/>
      <c r="G33" s="126" t="s">
        <v>2150</v>
      </c>
      <c r="H33" s="74" t="s">
        <v>3315</v>
      </c>
      <c r="I33" s="123" t="s">
        <v>89</v>
      </c>
      <c r="J33" s="257"/>
      <c r="K33" s="258"/>
      <c r="L33" s="162" t="str">
        <f t="shared" si="0"/>
        <v>P</v>
      </c>
      <c r="M33" s="164" t="str">
        <f t="shared" si="1"/>
        <v>NA</v>
      </c>
      <c r="N33" s="162" t="s">
        <v>3178</v>
      </c>
      <c r="O33" s="163" t="s">
        <v>3178</v>
      </c>
      <c r="P33" s="163" t="s">
        <v>3178</v>
      </c>
      <c r="Q33" s="164"/>
      <c r="R33" s="162" t="s">
        <v>3854</v>
      </c>
      <c r="S33" s="163"/>
      <c r="T33" s="163"/>
      <c r="U33" s="164"/>
      <c r="V33" s="166" t="s">
        <v>5278</v>
      </c>
      <c r="W33" s="158" t="s">
        <v>5280</v>
      </c>
      <c r="X33" s="160"/>
      <c r="Y33" s="160"/>
      <c r="Z33" s="160"/>
    </row>
    <row r="34" spans="1:26" s="167" customFormat="1" ht="45" hidden="1">
      <c r="A34" s="160"/>
      <c r="B34" s="122" t="s">
        <v>3340</v>
      </c>
      <c r="C34" s="70"/>
      <c r="D34" s="71"/>
      <c r="E34" s="72"/>
      <c r="F34" s="70"/>
      <c r="G34" s="126" t="s">
        <v>2151</v>
      </c>
      <c r="H34" s="74" t="s">
        <v>1280</v>
      </c>
      <c r="I34" s="123" t="s">
        <v>95</v>
      </c>
      <c r="J34" s="257"/>
      <c r="K34" s="258"/>
      <c r="L34" s="162" t="str">
        <f t="shared" si="0"/>
        <v>P</v>
      </c>
      <c r="M34" s="164" t="str">
        <f t="shared" si="1"/>
        <v>NA</v>
      </c>
      <c r="N34" s="162" t="s">
        <v>3178</v>
      </c>
      <c r="O34" s="163" t="s">
        <v>3178</v>
      </c>
      <c r="P34" s="163" t="s">
        <v>3178</v>
      </c>
      <c r="Q34" s="164"/>
      <c r="R34" s="162" t="s">
        <v>3854</v>
      </c>
      <c r="S34" s="163"/>
      <c r="T34" s="163"/>
      <c r="U34" s="164"/>
      <c r="V34" s="166" t="s">
        <v>5278</v>
      </c>
      <c r="W34" s="158" t="s">
        <v>5280</v>
      </c>
      <c r="X34" s="160"/>
      <c r="Y34" s="160"/>
      <c r="Z34" s="160"/>
    </row>
    <row r="35" spans="1:26" s="167" customFormat="1" ht="135" hidden="1">
      <c r="A35" s="160"/>
      <c r="B35" s="122" t="s">
        <v>3341</v>
      </c>
      <c r="C35" s="70"/>
      <c r="D35" s="71"/>
      <c r="E35" s="72" t="s">
        <v>2152</v>
      </c>
      <c r="F35" s="70"/>
      <c r="G35" s="133" t="s">
        <v>2153</v>
      </c>
      <c r="H35" s="134" t="s">
        <v>2154</v>
      </c>
      <c r="I35" s="123" t="s">
        <v>95</v>
      </c>
      <c r="J35" s="257"/>
      <c r="K35" s="258"/>
      <c r="L35" s="162" t="str">
        <f t="shared" si="0"/>
        <v>P</v>
      </c>
      <c r="M35" s="164" t="str">
        <f t="shared" si="1"/>
        <v>NA</v>
      </c>
      <c r="N35" s="162" t="s">
        <v>3178</v>
      </c>
      <c r="O35" s="163" t="s">
        <v>3178</v>
      </c>
      <c r="P35" s="163" t="s">
        <v>3178</v>
      </c>
      <c r="Q35" s="164"/>
      <c r="R35" s="162" t="s">
        <v>3854</v>
      </c>
      <c r="S35" s="163"/>
      <c r="T35" s="163"/>
      <c r="U35" s="164"/>
      <c r="V35" s="166" t="s">
        <v>5278</v>
      </c>
      <c r="W35" s="158" t="s">
        <v>5280</v>
      </c>
      <c r="X35" s="160"/>
      <c r="Y35" s="160"/>
      <c r="Z35" s="160"/>
    </row>
    <row r="36" spans="1:26" s="167" customFormat="1" ht="45" hidden="1">
      <c r="A36" s="160"/>
      <c r="B36" s="122" t="s">
        <v>3342</v>
      </c>
      <c r="C36" s="70"/>
      <c r="D36" s="71" t="s">
        <v>1282</v>
      </c>
      <c r="E36" s="72" t="s">
        <v>1283</v>
      </c>
      <c r="F36" s="70"/>
      <c r="G36" s="133" t="s">
        <v>2155</v>
      </c>
      <c r="H36" s="134" t="s">
        <v>1284</v>
      </c>
      <c r="I36" s="123" t="s">
        <v>106</v>
      </c>
      <c r="J36" s="257"/>
      <c r="K36" s="258"/>
      <c r="L36" s="162" t="str">
        <f t="shared" si="0"/>
        <v>P</v>
      </c>
      <c r="M36" s="164" t="str">
        <f t="shared" si="1"/>
        <v>NA</v>
      </c>
      <c r="N36" s="162" t="s">
        <v>3178</v>
      </c>
      <c r="O36" s="163" t="s">
        <v>3178</v>
      </c>
      <c r="P36" s="163" t="s">
        <v>3178</v>
      </c>
      <c r="Q36" s="164"/>
      <c r="R36" s="162" t="s">
        <v>3854</v>
      </c>
      <c r="S36" s="163"/>
      <c r="T36" s="163"/>
      <c r="U36" s="164"/>
      <c r="V36" s="166" t="s">
        <v>5278</v>
      </c>
      <c r="W36" s="158" t="s">
        <v>5280</v>
      </c>
      <c r="X36" s="160"/>
      <c r="Y36" s="160"/>
      <c r="Z36" s="160"/>
    </row>
    <row r="37" spans="1:26" s="167" customFormat="1" ht="45" hidden="1">
      <c r="A37" s="160"/>
      <c r="B37" s="122" t="s">
        <v>3343</v>
      </c>
      <c r="C37" s="70"/>
      <c r="D37" s="71"/>
      <c r="E37" s="72" t="s">
        <v>1286</v>
      </c>
      <c r="F37" s="70"/>
      <c r="G37" s="133" t="s">
        <v>2156</v>
      </c>
      <c r="H37" s="134" t="s">
        <v>1287</v>
      </c>
      <c r="I37" s="123" t="s">
        <v>89</v>
      </c>
      <c r="J37" s="257"/>
      <c r="K37" s="258"/>
      <c r="L37" s="162" t="str">
        <f t="shared" si="0"/>
        <v>P</v>
      </c>
      <c r="M37" s="164" t="str">
        <f t="shared" si="1"/>
        <v>NA</v>
      </c>
      <c r="N37" s="162" t="s">
        <v>3178</v>
      </c>
      <c r="O37" s="163" t="s">
        <v>3178</v>
      </c>
      <c r="P37" s="163" t="s">
        <v>3178</v>
      </c>
      <c r="Q37" s="164"/>
      <c r="R37" s="162" t="s">
        <v>3854</v>
      </c>
      <c r="S37" s="163"/>
      <c r="T37" s="163"/>
      <c r="U37" s="164"/>
      <c r="V37" s="166" t="s">
        <v>5278</v>
      </c>
      <c r="W37" s="158" t="s">
        <v>5280</v>
      </c>
      <c r="X37" s="160"/>
      <c r="Y37" s="160"/>
      <c r="Z37" s="160"/>
    </row>
    <row r="38" spans="1:26" s="167" customFormat="1" ht="45" hidden="1">
      <c r="A38" s="160"/>
      <c r="B38" s="122" t="s">
        <v>3344</v>
      </c>
      <c r="C38" s="70"/>
      <c r="D38" s="71"/>
      <c r="E38" s="72" t="s">
        <v>223</v>
      </c>
      <c r="F38" s="70"/>
      <c r="G38" s="133" t="s">
        <v>2157</v>
      </c>
      <c r="H38" s="134" t="s">
        <v>1289</v>
      </c>
      <c r="I38" s="123" t="s">
        <v>95</v>
      </c>
      <c r="J38" s="257"/>
      <c r="K38" s="258"/>
      <c r="L38" s="162" t="str">
        <f t="shared" si="0"/>
        <v>P</v>
      </c>
      <c r="M38" s="164" t="str">
        <f t="shared" si="1"/>
        <v>NA</v>
      </c>
      <c r="N38" s="162" t="s">
        <v>3178</v>
      </c>
      <c r="O38" s="163" t="s">
        <v>3178</v>
      </c>
      <c r="P38" s="163" t="s">
        <v>3178</v>
      </c>
      <c r="Q38" s="164"/>
      <c r="R38" s="162" t="s">
        <v>3854</v>
      </c>
      <c r="S38" s="163"/>
      <c r="T38" s="163"/>
      <c r="U38" s="164"/>
      <c r="V38" s="166" t="s">
        <v>5278</v>
      </c>
      <c r="W38" s="158" t="s">
        <v>5280</v>
      </c>
      <c r="X38" s="160"/>
      <c r="Y38" s="160"/>
      <c r="Z38" s="160"/>
    </row>
    <row r="39" spans="1:26" s="167" customFormat="1" ht="45" hidden="1">
      <c r="A39" s="160"/>
      <c r="B39" s="122" t="s">
        <v>3345</v>
      </c>
      <c r="C39" s="70"/>
      <c r="D39" s="71"/>
      <c r="E39" s="72" t="s">
        <v>1147</v>
      </c>
      <c r="F39" s="70"/>
      <c r="G39" s="133" t="s">
        <v>2158</v>
      </c>
      <c r="H39" s="134" t="s">
        <v>1291</v>
      </c>
      <c r="I39" s="123" t="s">
        <v>95</v>
      </c>
      <c r="J39" s="257"/>
      <c r="K39" s="258"/>
      <c r="L39" s="162" t="str">
        <f t="shared" si="0"/>
        <v>P</v>
      </c>
      <c r="M39" s="164" t="str">
        <f t="shared" si="1"/>
        <v>NA</v>
      </c>
      <c r="N39" s="162" t="s">
        <v>3178</v>
      </c>
      <c r="O39" s="163" t="s">
        <v>3178</v>
      </c>
      <c r="P39" s="163" t="s">
        <v>3178</v>
      </c>
      <c r="Q39" s="164"/>
      <c r="R39" s="162" t="s">
        <v>3854</v>
      </c>
      <c r="S39" s="163"/>
      <c r="T39" s="163"/>
      <c r="U39" s="164"/>
      <c r="V39" s="166" t="s">
        <v>5278</v>
      </c>
      <c r="W39" s="158" t="s">
        <v>5280</v>
      </c>
      <c r="X39" s="160"/>
      <c r="Y39" s="160"/>
      <c r="Z39" s="160"/>
    </row>
    <row r="40" spans="1:26" s="167" customFormat="1" ht="45" hidden="1">
      <c r="A40" s="160"/>
      <c r="B40" s="122" t="s">
        <v>3346</v>
      </c>
      <c r="C40" s="70"/>
      <c r="D40" s="71"/>
      <c r="E40" s="72" t="s">
        <v>1194</v>
      </c>
      <c r="F40" s="70"/>
      <c r="G40" s="133" t="s">
        <v>2446</v>
      </c>
      <c r="H40" s="134" t="s">
        <v>3186</v>
      </c>
      <c r="I40" s="123" t="s">
        <v>106</v>
      </c>
      <c r="J40" s="257"/>
      <c r="K40" s="258"/>
      <c r="L40" s="162" t="str">
        <f t="shared" si="0"/>
        <v>P</v>
      </c>
      <c r="M40" s="164" t="str">
        <f t="shared" si="1"/>
        <v>NA</v>
      </c>
      <c r="N40" s="162" t="s">
        <v>3178</v>
      </c>
      <c r="O40" s="163" t="s">
        <v>3178</v>
      </c>
      <c r="P40" s="163" t="s">
        <v>3178</v>
      </c>
      <c r="Q40" s="164"/>
      <c r="R40" s="162" t="s">
        <v>3854</v>
      </c>
      <c r="S40" s="163"/>
      <c r="T40" s="163"/>
      <c r="U40" s="164"/>
      <c r="V40" s="166" t="s">
        <v>5278</v>
      </c>
      <c r="W40" s="158" t="s">
        <v>5280</v>
      </c>
      <c r="X40" s="160"/>
      <c r="Y40" s="160"/>
      <c r="Z40" s="160"/>
    </row>
    <row r="41" spans="1:26" s="167" customFormat="1" ht="45" hidden="1">
      <c r="A41" s="160"/>
      <c r="B41" s="122" t="s">
        <v>3347</v>
      </c>
      <c r="C41" s="70"/>
      <c r="D41" s="71"/>
      <c r="E41" s="72"/>
      <c r="F41" s="70"/>
      <c r="G41" s="133" t="s">
        <v>2447</v>
      </c>
      <c r="H41" s="134" t="s">
        <v>1294</v>
      </c>
      <c r="I41" s="123" t="s">
        <v>106</v>
      </c>
      <c r="J41" s="257"/>
      <c r="K41" s="258"/>
      <c r="L41" s="162" t="str">
        <f t="shared" si="0"/>
        <v>P</v>
      </c>
      <c r="M41" s="164" t="str">
        <f t="shared" si="1"/>
        <v>NA</v>
      </c>
      <c r="N41" s="162" t="s">
        <v>3178</v>
      </c>
      <c r="O41" s="163" t="s">
        <v>3178</v>
      </c>
      <c r="P41" s="163" t="s">
        <v>3178</v>
      </c>
      <c r="Q41" s="164"/>
      <c r="R41" s="162" t="s">
        <v>3854</v>
      </c>
      <c r="S41" s="163"/>
      <c r="T41" s="163"/>
      <c r="U41" s="164"/>
      <c r="V41" s="166" t="s">
        <v>5278</v>
      </c>
      <c r="W41" s="158" t="s">
        <v>5280</v>
      </c>
      <c r="X41" s="160"/>
      <c r="Y41" s="160"/>
      <c r="Z41" s="160"/>
    </row>
    <row r="42" spans="1:26" s="167" customFormat="1" ht="45" hidden="1">
      <c r="A42" s="160"/>
      <c r="B42" s="122" t="s">
        <v>3348</v>
      </c>
      <c r="C42" s="70"/>
      <c r="D42" s="71" t="s">
        <v>1296</v>
      </c>
      <c r="E42" s="72" t="s">
        <v>1297</v>
      </c>
      <c r="F42" s="70"/>
      <c r="G42" s="133" t="s">
        <v>2159</v>
      </c>
      <c r="H42" s="134" t="s">
        <v>1298</v>
      </c>
      <c r="I42" s="123" t="s">
        <v>89</v>
      </c>
      <c r="J42" s="257" t="s">
        <v>3865</v>
      </c>
      <c r="K42" s="258"/>
      <c r="L42" s="162" t="str">
        <f t="shared" si="0"/>
        <v>P</v>
      </c>
      <c r="M42" s="164" t="str">
        <f t="shared" si="1"/>
        <v>NA</v>
      </c>
      <c r="N42" s="162" t="s">
        <v>3178</v>
      </c>
      <c r="O42" s="163" t="s">
        <v>3178</v>
      </c>
      <c r="P42" s="163" t="s">
        <v>3178</v>
      </c>
      <c r="Q42" s="164"/>
      <c r="R42" s="162" t="s">
        <v>3854</v>
      </c>
      <c r="S42" s="163"/>
      <c r="T42" s="163"/>
      <c r="U42" s="164"/>
      <c r="V42" s="166" t="s">
        <v>5281</v>
      </c>
      <c r="W42" s="158" t="s">
        <v>5280</v>
      </c>
      <c r="X42" s="160"/>
      <c r="Y42" s="160"/>
      <c r="Z42" s="160"/>
    </row>
    <row r="43" spans="1:26" s="167" customFormat="1" ht="123.75" hidden="1">
      <c r="A43" s="160"/>
      <c r="B43" s="122" t="s">
        <v>3349</v>
      </c>
      <c r="C43" s="70"/>
      <c r="D43" s="71"/>
      <c r="E43" s="72" t="s">
        <v>1300</v>
      </c>
      <c r="F43" s="70"/>
      <c r="G43" s="133" t="s">
        <v>1301</v>
      </c>
      <c r="H43" s="134" t="s">
        <v>1302</v>
      </c>
      <c r="I43" s="123" t="s">
        <v>106</v>
      </c>
      <c r="J43" s="257" t="s">
        <v>3865</v>
      </c>
      <c r="K43" s="258"/>
      <c r="L43" s="162" t="str">
        <f t="shared" si="0"/>
        <v>P</v>
      </c>
      <c r="M43" s="164" t="str">
        <f t="shared" si="1"/>
        <v>NA</v>
      </c>
      <c r="N43" s="162" t="s">
        <v>3178</v>
      </c>
      <c r="O43" s="163" t="s">
        <v>3178</v>
      </c>
      <c r="P43" s="163" t="s">
        <v>3178</v>
      </c>
      <c r="Q43" s="164"/>
      <c r="R43" s="162" t="s">
        <v>3854</v>
      </c>
      <c r="S43" s="163"/>
      <c r="T43" s="163"/>
      <c r="U43" s="164"/>
      <c r="V43" s="166" t="s">
        <v>5281</v>
      </c>
      <c r="W43" s="158" t="s">
        <v>5280</v>
      </c>
      <c r="X43" s="160"/>
      <c r="Y43" s="160"/>
      <c r="Z43" s="160"/>
    </row>
    <row r="44" spans="1:26" s="167" customFormat="1" ht="45" hidden="1">
      <c r="A44" s="160"/>
      <c r="B44" s="122" t="s">
        <v>3350</v>
      </c>
      <c r="C44" s="70"/>
      <c r="D44" s="71"/>
      <c r="E44" s="72" t="s">
        <v>1304</v>
      </c>
      <c r="F44" s="70"/>
      <c r="G44" s="133" t="s">
        <v>3595</v>
      </c>
      <c r="H44" s="134" t="s">
        <v>3596</v>
      </c>
      <c r="I44" s="123" t="s">
        <v>106</v>
      </c>
      <c r="J44" s="257"/>
      <c r="K44" s="258"/>
      <c r="L44" s="162" t="str">
        <f t="shared" si="0"/>
        <v>P</v>
      </c>
      <c r="M44" s="164" t="str">
        <f t="shared" si="1"/>
        <v>NA</v>
      </c>
      <c r="N44" s="162" t="s">
        <v>3178</v>
      </c>
      <c r="O44" s="163" t="s">
        <v>3178</v>
      </c>
      <c r="P44" s="163" t="s">
        <v>3178</v>
      </c>
      <c r="Q44" s="164"/>
      <c r="R44" s="162" t="s">
        <v>3854</v>
      </c>
      <c r="S44" s="163"/>
      <c r="T44" s="163"/>
      <c r="U44" s="164"/>
      <c r="V44" s="166" t="s">
        <v>5278</v>
      </c>
      <c r="W44" s="158" t="s">
        <v>5280</v>
      </c>
      <c r="X44" s="160"/>
      <c r="Y44" s="160"/>
      <c r="Z44" s="160"/>
    </row>
    <row r="45" spans="1:26" s="167" customFormat="1" ht="146.25" hidden="1">
      <c r="A45" s="160"/>
      <c r="B45" s="122" t="s">
        <v>3351</v>
      </c>
      <c r="C45" s="70"/>
      <c r="D45" s="71"/>
      <c r="E45" s="72" t="s">
        <v>1307</v>
      </c>
      <c r="F45" s="70"/>
      <c r="G45" s="133" t="s">
        <v>3597</v>
      </c>
      <c r="H45" s="134" t="s">
        <v>2161</v>
      </c>
      <c r="I45" s="123" t="s">
        <v>95</v>
      </c>
      <c r="J45" s="257"/>
      <c r="K45" s="258"/>
      <c r="L45" s="162" t="str">
        <f t="shared" si="0"/>
        <v>P</v>
      </c>
      <c r="M45" s="164" t="str">
        <f t="shared" si="1"/>
        <v>NA</v>
      </c>
      <c r="N45" s="162" t="s">
        <v>3178</v>
      </c>
      <c r="O45" s="163" t="s">
        <v>3178</v>
      </c>
      <c r="P45" s="163" t="s">
        <v>3178</v>
      </c>
      <c r="Q45" s="164"/>
      <c r="R45" s="162" t="s">
        <v>3854</v>
      </c>
      <c r="S45" s="163"/>
      <c r="T45" s="163"/>
      <c r="U45" s="164"/>
      <c r="V45" s="166" t="s">
        <v>5278</v>
      </c>
      <c r="W45" s="158" t="s">
        <v>5280</v>
      </c>
      <c r="X45" s="160"/>
      <c r="Y45" s="160"/>
      <c r="Z45" s="160"/>
    </row>
    <row r="46" spans="1:26" s="167" customFormat="1" ht="157.5" hidden="1">
      <c r="A46" s="160"/>
      <c r="B46" s="122" t="s">
        <v>3352</v>
      </c>
      <c r="C46" s="70"/>
      <c r="D46" s="71"/>
      <c r="E46" s="72" t="s">
        <v>2163</v>
      </c>
      <c r="F46" s="70" t="s">
        <v>2164</v>
      </c>
      <c r="G46" s="133" t="s">
        <v>2372</v>
      </c>
      <c r="H46" s="134" t="s">
        <v>2165</v>
      </c>
      <c r="I46" s="123" t="s">
        <v>106</v>
      </c>
      <c r="J46" s="257" t="s">
        <v>3866</v>
      </c>
      <c r="K46" s="258"/>
      <c r="L46" s="162" t="str">
        <f t="shared" si="0"/>
        <v>P</v>
      </c>
      <c r="M46" s="164" t="str">
        <f t="shared" si="1"/>
        <v>NA</v>
      </c>
      <c r="N46" s="162" t="s">
        <v>3178</v>
      </c>
      <c r="O46" s="163" t="s">
        <v>3178</v>
      </c>
      <c r="P46" s="163" t="s">
        <v>3178</v>
      </c>
      <c r="Q46" s="164"/>
      <c r="R46" s="162" t="s">
        <v>3854</v>
      </c>
      <c r="S46" s="163"/>
      <c r="T46" s="163"/>
      <c r="U46" s="164"/>
      <c r="V46" s="166" t="s">
        <v>5278</v>
      </c>
      <c r="W46" s="158" t="s">
        <v>5280</v>
      </c>
      <c r="X46" s="160"/>
      <c r="Y46" s="160"/>
      <c r="Z46" s="160"/>
    </row>
    <row r="47" spans="1:26" s="167" customFormat="1" ht="45" hidden="1">
      <c r="A47" s="160"/>
      <c r="B47" s="122" t="s">
        <v>3353</v>
      </c>
      <c r="C47" s="70"/>
      <c r="D47" s="71"/>
      <c r="E47" s="72" t="s">
        <v>3722</v>
      </c>
      <c r="F47" s="70"/>
      <c r="G47" s="133" t="s">
        <v>3201</v>
      </c>
      <c r="H47" s="134" t="s">
        <v>3202</v>
      </c>
      <c r="I47" s="123"/>
      <c r="J47" s="257"/>
      <c r="K47" s="258"/>
      <c r="L47" s="162" t="str">
        <f t="shared" si="0"/>
        <v>P</v>
      </c>
      <c r="M47" s="164" t="str">
        <f t="shared" si="1"/>
        <v>NA</v>
      </c>
      <c r="N47" s="162" t="s">
        <v>3178</v>
      </c>
      <c r="O47" s="163" t="s">
        <v>3178</v>
      </c>
      <c r="P47" s="163" t="s">
        <v>3178</v>
      </c>
      <c r="Q47" s="164"/>
      <c r="R47" s="162" t="s">
        <v>3854</v>
      </c>
      <c r="S47" s="163"/>
      <c r="T47" s="163"/>
      <c r="U47" s="164"/>
      <c r="V47" s="166" t="s">
        <v>5278</v>
      </c>
      <c r="W47" s="158" t="s">
        <v>5280</v>
      </c>
      <c r="X47" s="160"/>
      <c r="Y47" s="160"/>
      <c r="Z47" s="160"/>
    </row>
    <row r="48" spans="1:26" s="167" customFormat="1" ht="123.75" hidden="1">
      <c r="A48" s="160"/>
      <c r="B48" s="122" t="s">
        <v>3354</v>
      </c>
      <c r="C48" s="70"/>
      <c r="D48" s="71"/>
      <c r="E48" s="72" t="s">
        <v>3723</v>
      </c>
      <c r="F48" s="70"/>
      <c r="G48" s="133" t="s">
        <v>3286</v>
      </c>
      <c r="H48" s="134" t="s">
        <v>1302</v>
      </c>
      <c r="I48" s="123"/>
      <c r="J48" s="257"/>
      <c r="K48" s="258"/>
      <c r="L48" s="162" t="str">
        <f t="shared" si="0"/>
        <v>P</v>
      </c>
      <c r="M48" s="164" t="str">
        <f t="shared" si="1"/>
        <v>NA</v>
      </c>
      <c r="N48" s="162" t="s">
        <v>3178</v>
      </c>
      <c r="O48" s="163" t="s">
        <v>3178</v>
      </c>
      <c r="P48" s="163" t="s">
        <v>3178</v>
      </c>
      <c r="Q48" s="164"/>
      <c r="R48" s="162" t="s">
        <v>3854</v>
      </c>
      <c r="S48" s="163"/>
      <c r="T48" s="163"/>
      <c r="U48" s="164"/>
      <c r="V48" s="166" t="s">
        <v>5278</v>
      </c>
      <c r="W48" s="158" t="s">
        <v>5280</v>
      </c>
      <c r="X48" s="160"/>
      <c r="Y48" s="160"/>
      <c r="Z48" s="160"/>
    </row>
    <row r="49" spans="1:26" s="167" customFormat="1" ht="45" hidden="1">
      <c r="A49" s="160"/>
      <c r="B49" s="122" t="s">
        <v>3355</v>
      </c>
      <c r="C49" s="70"/>
      <c r="D49" s="71"/>
      <c r="E49" s="72" t="s">
        <v>1310</v>
      </c>
      <c r="F49" s="70"/>
      <c r="G49" s="133" t="s">
        <v>1311</v>
      </c>
      <c r="H49" s="134" t="s">
        <v>1312</v>
      </c>
      <c r="I49" s="123" t="s">
        <v>106</v>
      </c>
      <c r="J49" s="257"/>
      <c r="K49" s="258"/>
      <c r="L49" s="162" t="str">
        <f t="shared" si="0"/>
        <v>P</v>
      </c>
      <c r="M49" s="164" t="str">
        <f t="shared" si="1"/>
        <v>NA</v>
      </c>
      <c r="N49" s="162" t="s">
        <v>3178</v>
      </c>
      <c r="O49" s="163" t="s">
        <v>3178</v>
      </c>
      <c r="P49" s="163" t="s">
        <v>3178</v>
      </c>
      <c r="Q49" s="164"/>
      <c r="R49" s="162" t="s">
        <v>3854</v>
      </c>
      <c r="S49" s="163"/>
      <c r="T49" s="163"/>
      <c r="U49" s="164"/>
      <c r="V49" s="166" t="s">
        <v>5278</v>
      </c>
      <c r="W49" s="158" t="s">
        <v>5280</v>
      </c>
      <c r="X49" s="160"/>
      <c r="Y49" s="160"/>
      <c r="Z49" s="160"/>
    </row>
    <row r="50" spans="1:26" s="167" customFormat="1" ht="123.75" hidden="1">
      <c r="A50" s="160"/>
      <c r="B50" s="122" t="s">
        <v>3356</v>
      </c>
      <c r="C50" s="70"/>
      <c r="D50" s="71"/>
      <c r="E50" s="72" t="s">
        <v>1314</v>
      </c>
      <c r="F50" s="70"/>
      <c r="G50" s="133" t="s">
        <v>2167</v>
      </c>
      <c r="H50" s="134" t="s">
        <v>1302</v>
      </c>
      <c r="I50" s="123" t="s">
        <v>95</v>
      </c>
      <c r="J50" s="257"/>
      <c r="K50" s="258"/>
      <c r="L50" s="162" t="str">
        <f t="shared" si="0"/>
        <v>P</v>
      </c>
      <c r="M50" s="164" t="str">
        <f t="shared" si="1"/>
        <v>NA</v>
      </c>
      <c r="N50" s="162" t="s">
        <v>3178</v>
      </c>
      <c r="O50" s="163" t="s">
        <v>3178</v>
      </c>
      <c r="P50" s="163" t="s">
        <v>3178</v>
      </c>
      <c r="Q50" s="164"/>
      <c r="R50" s="162" t="s">
        <v>3854</v>
      </c>
      <c r="S50" s="163"/>
      <c r="T50" s="163"/>
      <c r="U50" s="164"/>
      <c r="V50" s="166" t="s">
        <v>5278</v>
      </c>
      <c r="W50" s="158" t="s">
        <v>5280</v>
      </c>
      <c r="X50" s="160"/>
      <c r="Y50" s="160"/>
      <c r="Z50" s="160"/>
    </row>
    <row r="51" spans="1:26" s="167" customFormat="1" ht="45" hidden="1">
      <c r="A51" s="160"/>
      <c r="B51" s="122" t="s">
        <v>3357</v>
      </c>
      <c r="C51" s="70"/>
      <c r="D51" s="71"/>
      <c r="E51" s="72" t="s">
        <v>1316</v>
      </c>
      <c r="F51" s="70"/>
      <c r="G51" s="133" t="s">
        <v>3725</v>
      </c>
      <c r="H51" s="74" t="s">
        <v>1317</v>
      </c>
      <c r="I51" s="123" t="s">
        <v>106</v>
      </c>
      <c r="J51" s="257"/>
      <c r="K51" s="258"/>
      <c r="L51" s="162" t="str">
        <f t="shared" si="0"/>
        <v>P</v>
      </c>
      <c r="M51" s="164" t="str">
        <f t="shared" si="1"/>
        <v>NA</v>
      </c>
      <c r="N51" s="162" t="s">
        <v>3178</v>
      </c>
      <c r="O51" s="163" t="s">
        <v>3178</v>
      </c>
      <c r="P51" s="163" t="s">
        <v>3178</v>
      </c>
      <c r="Q51" s="164"/>
      <c r="R51" s="162" t="s">
        <v>3854</v>
      </c>
      <c r="S51" s="163"/>
      <c r="T51" s="163"/>
      <c r="U51" s="164"/>
      <c r="V51" s="166" t="s">
        <v>5278</v>
      </c>
      <c r="W51" s="158" t="s">
        <v>5280</v>
      </c>
      <c r="X51" s="160"/>
      <c r="Y51" s="160"/>
      <c r="Z51" s="160"/>
    </row>
    <row r="52" spans="1:26" s="167" customFormat="1" ht="45" hidden="1">
      <c r="A52" s="160"/>
      <c r="B52" s="122" t="s">
        <v>3358</v>
      </c>
      <c r="C52" s="70"/>
      <c r="D52" s="71"/>
      <c r="E52" s="72" t="s">
        <v>1318</v>
      </c>
      <c r="F52" s="70"/>
      <c r="G52" s="133" t="s">
        <v>3730</v>
      </c>
      <c r="H52" s="74" t="s">
        <v>1319</v>
      </c>
      <c r="I52" s="123" t="s">
        <v>106</v>
      </c>
      <c r="J52" s="257" t="s">
        <v>3211</v>
      </c>
      <c r="K52" s="258"/>
      <c r="L52" s="162" t="str">
        <f t="shared" si="0"/>
        <v>NA</v>
      </c>
      <c r="M52" s="164" t="str">
        <f t="shared" si="1"/>
        <v>NA</v>
      </c>
      <c r="N52" s="162" t="s">
        <v>3854</v>
      </c>
      <c r="O52" s="163" t="s">
        <v>3854</v>
      </c>
      <c r="P52" s="163" t="s">
        <v>3854</v>
      </c>
      <c r="Q52" s="164"/>
      <c r="R52" s="162" t="s">
        <v>3854</v>
      </c>
      <c r="S52" s="163"/>
      <c r="T52" s="163"/>
      <c r="U52" s="164"/>
      <c r="V52" s="166" t="s">
        <v>5278</v>
      </c>
      <c r="W52" s="158" t="s">
        <v>5280</v>
      </c>
      <c r="X52" s="160"/>
      <c r="Y52" s="160"/>
      <c r="Z52" s="160"/>
    </row>
    <row r="53" spans="1:26" s="167" customFormat="1" ht="45" hidden="1">
      <c r="A53" s="160"/>
      <c r="B53" s="122" t="s">
        <v>3359</v>
      </c>
      <c r="C53" s="70"/>
      <c r="D53" s="71"/>
      <c r="E53" s="72"/>
      <c r="F53" s="70"/>
      <c r="G53" s="133" t="s">
        <v>2170</v>
      </c>
      <c r="H53" s="74" t="s">
        <v>1922</v>
      </c>
      <c r="I53" s="123" t="s">
        <v>95</v>
      </c>
      <c r="J53" s="257"/>
      <c r="K53" s="258"/>
      <c r="L53" s="162" t="str">
        <f t="shared" si="0"/>
        <v>P</v>
      </c>
      <c r="M53" s="164" t="str">
        <f t="shared" si="1"/>
        <v>NA</v>
      </c>
      <c r="N53" s="162" t="s">
        <v>3178</v>
      </c>
      <c r="O53" s="163" t="s">
        <v>3178</v>
      </c>
      <c r="P53" s="163" t="s">
        <v>3178</v>
      </c>
      <c r="Q53" s="164"/>
      <c r="R53" s="162" t="s">
        <v>3854</v>
      </c>
      <c r="S53" s="163"/>
      <c r="T53" s="163"/>
      <c r="U53" s="164"/>
      <c r="V53" s="166" t="s">
        <v>5278</v>
      </c>
      <c r="W53" s="158" t="s">
        <v>5280</v>
      </c>
      <c r="X53" s="160"/>
      <c r="Y53" s="160"/>
      <c r="Z53" s="160"/>
    </row>
    <row r="54" spans="1:26" s="167" customFormat="1" ht="45" hidden="1">
      <c r="A54" s="160"/>
      <c r="B54" s="122" t="s">
        <v>3360</v>
      </c>
      <c r="C54" s="70"/>
      <c r="D54" s="71"/>
      <c r="E54" s="72" t="s">
        <v>1321</v>
      </c>
      <c r="F54" s="70"/>
      <c r="G54" s="133" t="s">
        <v>3726</v>
      </c>
      <c r="H54" s="79" t="s">
        <v>3724</v>
      </c>
      <c r="I54" s="123" t="s">
        <v>106</v>
      </c>
      <c r="J54" s="257"/>
      <c r="K54" s="258"/>
      <c r="L54" s="162" t="str">
        <f t="shared" si="0"/>
        <v>P</v>
      </c>
      <c r="M54" s="164" t="str">
        <f t="shared" si="1"/>
        <v>NA</v>
      </c>
      <c r="N54" s="162" t="s">
        <v>3178</v>
      </c>
      <c r="O54" s="163" t="s">
        <v>3178</v>
      </c>
      <c r="P54" s="163" t="s">
        <v>3178</v>
      </c>
      <c r="Q54" s="164"/>
      <c r="R54" s="162" t="s">
        <v>3854</v>
      </c>
      <c r="S54" s="163"/>
      <c r="T54" s="163"/>
      <c r="U54" s="164"/>
      <c r="V54" s="166" t="s">
        <v>5278</v>
      </c>
      <c r="W54" s="158" t="s">
        <v>5280</v>
      </c>
      <c r="X54" s="160"/>
      <c r="Y54" s="160"/>
      <c r="Z54" s="160"/>
    </row>
    <row r="55" spans="1:26" s="167" customFormat="1" ht="67.5" hidden="1">
      <c r="A55" s="160"/>
      <c r="B55" s="122" t="s">
        <v>3361</v>
      </c>
      <c r="C55" s="70"/>
      <c r="D55" s="71"/>
      <c r="E55" s="72"/>
      <c r="F55" s="70"/>
      <c r="G55" s="133" t="s">
        <v>3727</v>
      </c>
      <c r="H55" s="74" t="s">
        <v>1324</v>
      </c>
      <c r="I55" s="123" t="s">
        <v>95</v>
      </c>
      <c r="J55" s="257"/>
      <c r="K55" s="258"/>
      <c r="L55" s="162" t="str">
        <f t="shared" si="0"/>
        <v>P</v>
      </c>
      <c r="M55" s="164" t="str">
        <f t="shared" si="1"/>
        <v>NA</v>
      </c>
      <c r="N55" s="162" t="s">
        <v>3178</v>
      </c>
      <c r="O55" s="163" t="s">
        <v>3178</v>
      </c>
      <c r="P55" s="163" t="s">
        <v>3178</v>
      </c>
      <c r="Q55" s="164"/>
      <c r="R55" s="162" t="s">
        <v>3854</v>
      </c>
      <c r="S55" s="163"/>
      <c r="T55" s="163"/>
      <c r="U55" s="164"/>
      <c r="V55" s="166" t="s">
        <v>5278</v>
      </c>
      <c r="W55" s="158" t="s">
        <v>5280</v>
      </c>
      <c r="X55" s="160"/>
      <c r="Y55" s="160"/>
      <c r="Z55" s="160"/>
    </row>
    <row r="56" spans="1:26" s="167" customFormat="1" ht="56.25" hidden="1">
      <c r="A56" s="160"/>
      <c r="B56" s="122" t="s">
        <v>3362</v>
      </c>
      <c r="C56" s="70"/>
      <c r="D56" s="71"/>
      <c r="E56" s="72"/>
      <c r="F56" s="70"/>
      <c r="G56" s="133" t="s">
        <v>3728</v>
      </c>
      <c r="H56" s="74" t="s">
        <v>1326</v>
      </c>
      <c r="I56" s="123" t="s">
        <v>95</v>
      </c>
      <c r="J56" s="257"/>
      <c r="K56" s="258"/>
      <c r="L56" s="162" t="str">
        <f t="shared" si="0"/>
        <v>P</v>
      </c>
      <c r="M56" s="164" t="str">
        <f t="shared" si="1"/>
        <v>NA</v>
      </c>
      <c r="N56" s="162" t="s">
        <v>3178</v>
      </c>
      <c r="O56" s="163" t="s">
        <v>3178</v>
      </c>
      <c r="P56" s="163" t="s">
        <v>3178</v>
      </c>
      <c r="Q56" s="164"/>
      <c r="R56" s="162" t="s">
        <v>3854</v>
      </c>
      <c r="S56" s="163"/>
      <c r="T56" s="163"/>
      <c r="U56" s="164"/>
      <c r="V56" s="166" t="s">
        <v>5278</v>
      </c>
      <c r="W56" s="158" t="s">
        <v>5280</v>
      </c>
      <c r="X56" s="160"/>
      <c r="Y56" s="160"/>
      <c r="Z56" s="160"/>
    </row>
    <row r="57" spans="1:26" s="167" customFormat="1" ht="67.5" hidden="1">
      <c r="A57" s="160"/>
      <c r="B57" s="122" t="s">
        <v>3363</v>
      </c>
      <c r="C57" s="70"/>
      <c r="D57" s="71"/>
      <c r="E57" s="72"/>
      <c r="F57" s="70"/>
      <c r="G57" s="133" t="s">
        <v>3729</v>
      </c>
      <c r="H57" s="134" t="s">
        <v>1328</v>
      </c>
      <c r="I57" s="123" t="s">
        <v>106</v>
      </c>
      <c r="J57" s="257"/>
      <c r="K57" s="258"/>
      <c r="L57" s="162" t="str">
        <f t="shared" si="0"/>
        <v>P</v>
      </c>
      <c r="M57" s="164" t="str">
        <f t="shared" si="1"/>
        <v>NA</v>
      </c>
      <c r="N57" s="162" t="s">
        <v>3178</v>
      </c>
      <c r="O57" s="163" t="s">
        <v>3178</v>
      </c>
      <c r="P57" s="163" t="s">
        <v>3178</v>
      </c>
      <c r="Q57" s="164"/>
      <c r="R57" s="162" t="s">
        <v>3854</v>
      </c>
      <c r="S57" s="163"/>
      <c r="T57" s="163"/>
      <c r="U57" s="164"/>
      <c r="V57" s="166" t="s">
        <v>5278</v>
      </c>
      <c r="W57" s="158" t="s">
        <v>5280</v>
      </c>
      <c r="X57" s="160"/>
      <c r="Y57" s="160"/>
      <c r="Z57" s="160"/>
    </row>
    <row r="58" spans="1:26" s="167" customFormat="1" ht="45" hidden="1">
      <c r="A58" s="160"/>
      <c r="B58" s="122" t="s">
        <v>3364</v>
      </c>
      <c r="C58" s="70"/>
      <c r="D58" s="71"/>
      <c r="E58" s="72" t="s">
        <v>1330</v>
      </c>
      <c r="F58" s="70"/>
      <c r="G58" s="126" t="s">
        <v>2175</v>
      </c>
      <c r="H58" s="74" t="s">
        <v>1331</v>
      </c>
      <c r="I58" s="123" t="s">
        <v>106</v>
      </c>
      <c r="J58" s="257"/>
      <c r="K58" s="258"/>
      <c r="L58" s="162" t="str">
        <f t="shared" si="0"/>
        <v>P</v>
      </c>
      <c r="M58" s="164" t="str">
        <f t="shared" si="1"/>
        <v>NA</v>
      </c>
      <c r="N58" s="162" t="s">
        <v>3178</v>
      </c>
      <c r="O58" s="163" t="s">
        <v>3178</v>
      </c>
      <c r="P58" s="163" t="s">
        <v>3178</v>
      </c>
      <c r="Q58" s="164"/>
      <c r="R58" s="162" t="s">
        <v>3854</v>
      </c>
      <c r="S58" s="163"/>
      <c r="T58" s="163"/>
      <c r="U58" s="164"/>
      <c r="V58" s="166" t="s">
        <v>5278</v>
      </c>
      <c r="W58" s="158" t="s">
        <v>5280</v>
      </c>
      <c r="X58" s="160"/>
      <c r="Y58" s="160"/>
      <c r="Z58" s="160"/>
    </row>
    <row r="59" spans="1:26" s="167" customFormat="1" ht="45" hidden="1">
      <c r="A59" s="160"/>
      <c r="B59" s="122" t="s">
        <v>3365</v>
      </c>
      <c r="C59" s="70"/>
      <c r="D59" s="71"/>
      <c r="E59" s="72"/>
      <c r="F59" s="70"/>
      <c r="G59" s="126" t="s">
        <v>2176</v>
      </c>
      <c r="H59" s="134" t="s">
        <v>1333</v>
      </c>
      <c r="I59" s="123" t="s">
        <v>95</v>
      </c>
      <c r="J59" s="257"/>
      <c r="K59" s="258"/>
      <c r="L59" s="162" t="str">
        <f t="shared" si="0"/>
        <v>P</v>
      </c>
      <c r="M59" s="164" t="str">
        <f t="shared" si="1"/>
        <v>NA</v>
      </c>
      <c r="N59" s="162" t="s">
        <v>3178</v>
      </c>
      <c r="O59" s="163" t="s">
        <v>3178</v>
      </c>
      <c r="P59" s="163" t="s">
        <v>3178</v>
      </c>
      <c r="Q59" s="164"/>
      <c r="R59" s="162" t="s">
        <v>3854</v>
      </c>
      <c r="S59" s="163"/>
      <c r="T59" s="163"/>
      <c r="U59" s="164"/>
      <c r="V59" s="166" t="s">
        <v>5278</v>
      </c>
      <c r="W59" s="158" t="s">
        <v>5280</v>
      </c>
      <c r="X59" s="160"/>
      <c r="Y59" s="160"/>
      <c r="Z59" s="160"/>
    </row>
    <row r="60" spans="1:26" s="167" customFormat="1" ht="45" hidden="1">
      <c r="A60" s="160"/>
      <c r="B60" s="122" t="s">
        <v>3366</v>
      </c>
      <c r="C60" s="70"/>
      <c r="D60" s="71"/>
      <c r="E60" s="72"/>
      <c r="F60" s="70"/>
      <c r="G60" s="126" t="s">
        <v>2177</v>
      </c>
      <c r="H60" s="74" t="s">
        <v>1335</v>
      </c>
      <c r="I60" s="123" t="s">
        <v>106</v>
      </c>
      <c r="J60" s="257"/>
      <c r="K60" s="258"/>
      <c r="L60" s="162" t="str">
        <f t="shared" si="0"/>
        <v>P</v>
      </c>
      <c r="M60" s="164" t="str">
        <f t="shared" si="1"/>
        <v>NA</v>
      </c>
      <c r="N60" s="162" t="s">
        <v>3178</v>
      </c>
      <c r="O60" s="163" t="s">
        <v>3178</v>
      </c>
      <c r="P60" s="163" t="s">
        <v>3178</v>
      </c>
      <c r="Q60" s="164"/>
      <c r="R60" s="162" t="s">
        <v>3854</v>
      </c>
      <c r="S60" s="163"/>
      <c r="T60" s="163"/>
      <c r="U60" s="164"/>
      <c r="V60" s="166" t="s">
        <v>5278</v>
      </c>
      <c r="W60" s="158" t="s">
        <v>5280</v>
      </c>
      <c r="X60" s="160"/>
      <c r="Y60" s="160"/>
      <c r="Z60" s="160"/>
    </row>
    <row r="61" spans="1:26" s="167" customFormat="1" ht="45" hidden="1">
      <c r="A61" s="160"/>
      <c r="B61" s="122" t="s">
        <v>3367</v>
      </c>
      <c r="C61" s="70"/>
      <c r="D61" s="71" t="s">
        <v>1257</v>
      </c>
      <c r="E61" s="72" t="s">
        <v>1337</v>
      </c>
      <c r="F61" s="70"/>
      <c r="G61" s="126" t="s">
        <v>2178</v>
      </c>
      <c r="H61" s="74" t="s">
        <v>1338</v>
      </c>
      <c r="I61" s="123" t="s">
        <v>89</v>
      </c>
      <c r="J61" s="257"/>
      <c r="K61" s="258"/>
      <c r="L61" s="162" t="str">
        <f t="shared" si="0"/>
        <v>P</v>
      </c>
      <c r="M61" s="164" t="str">
        <f t="shared" si="1"/>
        <v>NA</v>
      </c>
      <c r="N61" s="162" t="s">
        <v>3178</v>
      </c>
      <c r="O61" s="163" t="s">
        <v>3178</v>
      </c>
      <c r="P61" s="163" t="s">
        <v>3178</v>
      </c>
      <c r="Q61" s="164"/>
      <c r="R61" s="162" t="s">
        <v>3854</v>
      </c>
      <c r="S61" s="163"/>
      <c r="T61" s="163"/>
      <c r="U61" s="164"/>
      <c r="V61" s="166" t="s">
        <v>5278</v>
      </c>
      <c r="W61" s="158" t="s">
        <v>5280</v>
      </c>
      <c r="X61" s="160"/>
      <c r="Y61" s="160"/>
      <c r="Z61" s="160"/>
    </row>
    <row r="62" spans="1:26" s="167" customFormat="1" ht="45" hidden="1">
      <c r="A62" s="160"/>
      <c r="B62" s="122" t="s">
        <v>3368</v>
      </c>
      <c r="C62" s="70"/>
      <c r="D62" s="71"/>
      <c r="E62" s="72" t="s">
        <v>1340</v>
      </c>
      <c r="F62" s="70"/>
      <c r="G62" s="126" t="s">
        <v>2179</v>
      </c>
      <c r="H62" s="74" t="s">
        <v>1341</v>
      </c>
      <c r="I62" s="123" t="s">
        <v>106</v>
      </c>
      <c r="J62" s="257" t="s">
        <v>1342</v>
      </c>
      <c r="K62" s="258"/>
      <c r="L62" s="162" t="str">
        <f t="shared" si="0"/>
        <v>P</v>
      </c>
      <c r="M62" s="164" t="str">
        <f t="shared" si="1"/>
        <v>NA</v>
      </c>
      <c r="N62" s="162" t="s">
        <v>3178</v>
      </c>
      <c r="O62" s="163" t="s">
        <v>3178</v>
      </c>
      <c r="P62" s="163" t="s">
        <v>3178</v>
      </c>
      <c r="Q62" s="164"/>
      <c r="R62" s="162" t="s">
        <v>3854</v>
      </c>
      <c r="S62" s="163"/>
      <c r="T62" s="163"/>
      <c r="U62" s="164"/>
      <c r="V62" s="166" t="s">
        <v>5278</v>
      </c>
      <c r="W62" s="158" t="s">
        <v>5280</v>
      </c>
      <c r="X62" s="160"/>
      <c r="Y62" s="160"/>
      <c r="Z62" s="160"/>
    </row>
    <row r="63" spans="1:26" s="167" customFormat="1" ht="45" hidden="1">
      <c r="A63" s="160"/>
      <c r="B63" s="122" t="s">
        <v>3369</v>
      </c>
      <c r="C63" s="70"/>
      <c r="D63" s="71"/>
      <c r="E63" s="72" t="s">
        <v>1344</v>
      </c>
      <c r="F63" s="70"/>
      <c r="G63" s="126" t="s">
        <v>2180</v>
      </c>
      <c r="H63" s="74" t="s">
        <v>1345</v>
      </c>
      <c r="I63" s="123" t="s">
        <v>106</v>
      </c>
      <c r="J63" s="257"/>
      <c r="K63" s="258"/>
      <c r="L63" s="162" t="str">
        <f t="shared" si="0"/>
        <v>P</v>
      </c>
      <c r="M63" s="164" t="str">
        <f t="shared" si="1"/>
        <v>NA</v>
      </c>
      <c r="N63" s="162" t="s">
        <v>3178</v>
      </c>
      <c r="O63" s="163" t="s">
        <v>3178</v>
      </c>
      <c r="P63" s="163" t="s">
        <v>3178</v>
      </c>
      <c r="Q63" s="164"/>
      <c r="R63" s="162" t="s">
        <v>3854</v>
      </c>
      <c r="S63" s="163"/>
      <c r="T63" s="163"/>
      <c r="U63" s="164"/>
      <c r="V63" s="166" t="s">
        <v>5278</v>
      </c>
      <c r="W63" s="158" t="s">
        <v>5280</v>
      </c>
      <c r="X63" s="160"/>
      <c r="Y63" s="160"/>
      <c r="Z63" s="160"/>
    </row>
    <row r="64" spans="1:26" s="167" customFormat="1" ht="45" hidden="1">
      <c r="A64" s="160"/>
      <c r="B64" s="122" t="s">
        <v>3370</v>
      </c>
      <c r="C64" s="70"/>
      <c r="D64" s="71"/>
      <c r="E64" s="72" t="s">
        <v>1346</v>
      </c>
      <c r="F64" s="70"/>
      <c r="G64" s="126" t="s">
        <v>2181</v>
      </c>
      <c r="H64" s="74" t="s">
        <v>1347</v>
      </c>
      <c r="I64" s="123" t="s">
        <v>106</v>
      </c>
      <c r="J64" s="257"/>
      <c r="K64" s="258"/>
      <c r="L64" s="162" t="str">
        <f t="shared" si="0"/>
        <v>P</v>
      </c>
      <c r="M64" s="164" t="str">
        <f t="shared" si="1"/>
        <v>NA</v>
      </c>
      <c r="N64" s="162" t="s">
        <v>3178</v>
      </c>
      <c r="O64" s="163" t="s">
        <v>3178</v>
      </c>
      <c r="P64" s="163" t="s">
        <v>3178</v>
      </c>
      <c r="Q64" s="164"/>
      <c r="R64" s="162" t="s">
        <v>3854</v>
      </c>
      <c r="S64" s="163"/>
      <c r="T64" s="163"/>
      <c r="U64" s="164"/>
      <c r="V64" s="166" t="s">
        <v>5278</v>
      </c>
      <c r="W64" s="158" t="s">
        <v>5280</v>
      </c>
      <c r="X64" s="160"/>
      <c r="Y64" s="160"/>
      <c r="Z64" s="160"/>
    </row>
    <row r="65" spans="1:26" s="167" customFormat="1" ht="45" hidden="1">
      <c r="A65" s="160"/>
      <c r="B65" s="122" t="s">
        <v>3371</v>
      </c>
      <c r="C65" s="70"/>
      <c r="D65" s="71"/>
      <c r="E65" s="72" t="s">
        <v>1346</v>
      </c>
      <c r="F65" s="70"/>
      <c r="G65" s="126" t="s">
        <v>2183</v>
      </c>
      <c r="H65" s="74" t="s">
        <v>2448</v>
      </c>
      <c r="I65" s="123" t="s">
        <v>95</v>
      </c>
      <c r="J65" s="257"/>
      <c r="K65" s="258"/>
      <c r="L65" s="162" t="str">
        <f t="shared" si="0"/>
        <v>P</v>
      </c>
      <c r="M65" s="164" t="str">
        <f t="shared" si="1"/>
        <v>NA</v>
      </c>
      <c r="N65" s="162" t="s">
        <v>3178</v>
      </c>
      <c r="O65" s="163" t="s">
        <v>3178</v>
      </c>
      <c r="P65" s="163" t="s">
        <v>3178</v>
      </c>
      <c r="Q65" s="164"/>
      <c r="R65" s="162" t="s">
        <v>3854</v>
      </c>
      <c r="S65" s="163"/>
      <c r="T65" s="163"/>
      <c r="U65" s="164"/>
      <c r="V65" s="166" t="s">
        <v>5278</v>
      </c>
      <c r="W65" s="158" t="s">
        <v>5280</v>
      </c>
      <c r="X65" s="160"/>
      <c r="Y65" s="160"/>
      <c r="Z65" s="160"/>
    </row>
    <row r="66" spans="1:26" s="167" customFormat="1" ht="337.5" hidden="1">
      <c r="A66" s="160"/>
      <c r="B66" s="122" t="s">
        <v>3372</v>
      </c>
      <c r="C66" s="70"/>
      <c r="D66" s="71" t="s">
        <v>1257</v>
      </c>
      <c r="E66" s="72"/>
      <c r="F66" s="70"/>
      <c r="G66" s="126" t="s">
        <v>2184</v>
      </c>
      <c r="H66" s="74" t="s">
        <v>1350</v>
      </c>
      <c r="I66" s="123" t="s">
        <v>106</v>
      </c>
      <c r="J66" s="257"/>
      <c r="K66" s="258"/>
      <c r="L66" s="162" t="str">
        <f t="shared" si="0"/>
        <v>P</v>
      </c>
      <c r="M66" s="164" t="str">
        <f t="shared" si="1"/>
        <v>NA</v>
      </c>
      <c r="N66" s="162" t="s">
        <v>3178</v>
      </c>
      <c r="O66" s="163" t="s">
        <v>3178</v>
      </c>
      <c r="P66" s="163" t="s">
        <v>3178</v>
      </c>
      <c r="Q66" s="164"/>
      <c r="R66" s="162" t="s">
        <v>3854</v>
      </c>
      <c r="S66" s="163"/>
      <c r="T66" s="163"/>
      <c r="U66" s="164"/>
      <c r="V66" s="166" t="s">
        <v>5278</v>
      </c>
      <c r="W66" s="158" t="s">
        <v>5280</v>
      </c>
      <c r="X66" s="160"/>
      <c r="Y66" s="160"/>
      <c r="Z66" s="160"/>
    </row>
    <row r="67" spans="1:26" s="167" customFormat="1" ht="67.5" hidden="1">
      <c r="A67" s="160"/>
      <c r="B67" s="122" t="s">
        <v>3373</v>
      </c>
      <c r="C67" s="70" t="s">
        <v>3589</v>
      </c>
      <c r="D67" s="71"/>
      <c r="E67" s="72"/>
      <c r="F67" s="70"/>
      <c r="G67" s="126" t="s">
        <v>3586</v>
      </c>
      <c r="H67" s="74" t="s">
        <v>3588</v>
      </c>
      <c r="I67" s="123" t="s">
        <v>3590</v>
      </c>
      <c r="J67" s="151"/>
      <c r="K67" s="148"/>
      <c r="L67" s="162" t="str">
        <f t="shared" si="0"/>
        <v>P</v>
      </c>
      <c r="M67" s="164" t="str">
        <f t="shared" si="1"/>
        <v>P</v>
      </c>
      <c r="N67" s="162" t="s">
        <v>3178</v>
      </c>
      <c r="O67" s="163" t="s">
        <v>3178</v>
      </c>
      <c r="P67" s="163" t="s">
        <v>3178</v>
      </c>
      <c r="Q67" s="164"/>
      <c r="R67" s="162" t="s">
        <v>3178</v>
      </c>
      <c r="S67" s="163"/>
      <c r="T67" s="163"/>
      <c r="U67" s="164"/>
      <c r="V67" s="166" t="s">
        <v>5282</v>
      </c>
      <c r="W67" s="158" t="s">
        <v>5280</v>
      </c>
      <c r="X67" s="160"/>
      <c r="Y67" s="160"/>
      <c r="Z67" s="160"/>
    </row>
    <row r="68" spans="1:26" s="167" customFormat="1" ht="45" hidden="1">
      <c r="A68" s="160"/>
      <c r="B68" s="122" t="s">
        <v>3374</v>
      </c>
      <c r="C68" s="70" t="s">
        <v>3589</v>
      </c>
      <c r="D68" s="71" t="s">
        <v>1404</v>
      </c>
      <c r="E68" s="72" t="s">
        <v>223</v>
      </c>
      <c r="F68" s="70"/>
      <c r="G68" s="126" t="s">
        <v>2206</v>
      </c>
      <c r="H68" s="74" t="s">
        <v>3587</v>
      </c>
      <c r="I68" s="123" t="s">
        <v>95</v>
      </c>
      <c r="J68" s="257"/>
      <c r="K68" s="258"/>
      <c r="L68" s="162" t="str">
        <f t="shared" si="0"/>
        <v>P</v>
      </c>
      <c r="M68" s="164" t="str">
        <f t="shared" si="1"/>
        <v>NA</v>
      </c>
      <c r="N68" s="162" t="s">
        <v>3178</v>
      </c>
      <c r="O68" s="163" t="s">
        <v>3178</v>
      </c>
      <c r="P68" s="163" t="s">
        <v>3178</v>
      </c>
      <c r="Q68" s="164"/>
      <c r="R68" s="162" t="s">
        <v>3854</v>
      </c>
      <c r="S68" s="163"/>
      <c r="T68" s="163"/>
      <c r="U68" s="164"/>
      <c r="V68" s="166" t="s">
        <v>5278</v>
      </c>
      <c r="W68" s="158" t="s">
        <v>5280</v>
      </c>
      <c r="X68" s="160"/>
      <c r="Y68" s="160"/>
      <c r="Z68" s="160"/>
    </row>
    <row r="69" spans="1:26" s="167" customFormat="1" ht="45" hidden="1">
      <c r="A69" s="160"/>
      <c r="B69" s="122" t="s">
        <v>3375</v>
      </c>
      <c r="C69" s="70" t="s">
        <v>3589</v>
      </c>
      <c r="D69" s="71" t="s">
        <v>1404</v>
      </c>
      <c r="E69" s="72" t="s">
        <v>1406</v>
      </c>
      <c r="F69" s="70"/>
      <c r="G69" s="126" t="s">
        <v>2207</v>
      </c>
      <c r="H69" s="74" t="s">
        <v>1407</v>
      </c>
      <c r="I69" s="123" t="s">
        <v>89</v>
      </c>
      <c r="J69" s="257" t="s">
        <v>3867</v>
      </c>
      <c r="K69" s="258"/>
      <c r="L69" s="162" t="str">
        <f t="shared" si="0"/>
        <v>P</v>
      </c>
      <c r="M69" s="164" t="str">
        <f t="shared" si="1"/>
        <v>NA</v>
      </c>
      <c r="N69" s="162" t="s">
        <v>3178</v>
      </c>
      <c r="O69" s="163" t="s">
        <v>3178</v>
      </c>
      <c r="P69" s="163" t="s">
        <v>3178</v>
      </c>
      <c r="Q69" s="164"/>
      <c r="R69" s="162" t="s">
        <v>3854</v>
      </c>
      <c r="S69" s="163"/>
      <c r="T69" s="163"/>
      <c r="U69" s="164"/>
      <c r="V69" s="166" t="s">
        <v>5281</v>
      </c>
      <c r="W69" s="158" t="s">
        <v>5280</v>
      </c>
      <c r="X69" s="160"/>
      <c r="Y69" s="160"/>
      <c r="Z69" s="160"/>
    </row>
    <row r="70" spans="1:26" s="167" customFormat="1" ht="45" hidden="1">
      <c r="A70" s="160"/>
      <c r="B70" s="122" t="s">
        <v>3376</v>
      </c>
      <c r="C70" s="70" t="s">
        <v>3589</v>
      </c>
      <c r="D70" s="71" t="s">
        <v>1404</v>
      </c>
      <c r="E70" s="72" t="s">
        <v>1406</v>
      </c>
      <c r="F70" s="70"/>
      <c r="G70" s="126" t="s">
        <v>3677</v>
      </c>
      <c r="H70" s="74" t="s">
        <v>3678</v>
      </c>
      <c r="I70" s="123" t="s">
        <v>106</v>
      </c>
      <c r="J70" s="257"/>
      <c r="K70" s="258"/>
      <c r="L70" s="162" t="str">
        <f t="shared" si="0"/>
        <v>P</v>
      </c>
      <c r="M70" s="164" t="str">
        <f t="shared" si="1"/>
        <v>NA</v>
      </c>
      <c r="N70" s="162" t="s">
        <v>3178</v>
      </c>
      <c r="O70" s="163" t="s">
        <v>3178</v>
      </c>
      <c r="P70" s="163" t="s">
        <v>3178</v>
      </c>
      <c r="Q70" s="164"/>
      <c r="R70" s="162" t="s">
        <v>3854</v>
      </c>
      <c r="S70" s="163"/>
      <c r="T70" s="163"/>
      <c r="U70" s="164"/>
      <c r="V70" s="166" t="s">
        <v>5278</v>
      </c>
      <c r="W70" s="158" t="s">
        <v>5280</v>
      </c>
      <c r="X70" s="160"/>
      <c r="Y70" s="160"/>
      <c r="Z70" s="160"/>
    </row>
    <row r="71" spans="1:26" s="167" customFormat="1" ht="45" hidden="1">
      <c r="A71" s="160"/>
      <c r="B71" s="122" t="s">
        <v>3377</v>
      </c>
      <c r="C71" s="70" t="s">
        <v>3589</v>
      </c>
      <c r="D71" s="71" t="s">
        <v>1404</v>
      </c>
      <c r="E71" s="72" t="s">
        <v>1406</v>
      </c>
      <c r="F71" s="70"/>
      <c r="G71" s="126" t="s">
        <v>2209</v>
      </c>
      <c r="H71" s="74" t="s">
        <v>1411</v>
      </c>
      <c r="I71" s="123" t="s">
        <v>89</v>
      </c>
      <c r="J71" s="257"/>
      <c r="K71" s="258"/>
      <c r="L71" s="162" t="str">
        <f t="shared" si="0"/>
        <v>P</v>
      </c>
      <c r="M71" s="164" t="str">
        <f t="shared" si="1"/>
        <v>NA</v>
      </c>
      <c r="N71" s="162" t="s">
        <v>3178</v>
      </c>
      <c r="O71" s="163" t="s">
        <v>3178</v>
      </c>
      <c r="P71" s="163" t="s">
        <v>3178</v>
      </c>
      <c r="Q71" s="164"/>
      <c r="R71" s="162" t="s">
        <v>3854</v>
      </c>
      <c r="S71" s="163"/>
      <c r="T71" s="163"/>
      <c r="U71" s="164"/>
      <c r="V71" s="166" t="s">
        <v>5278</v>
      </c>
      <c r="W71" s="158" t="s">
        <v>5280</v>
      </c>
      <c r="X71" s="160"/>
      <c r="Y71" s="160"/>
      <c r="Z71" s="160"/>
    </row>
    <row r="72" spans="1:26" s="167" customFormat="1" ht="45" hidden="1">
      <c r="A72" s="160"/>
      <c r="B72" s="122" t="s">
        <v>3378</v>
      </c>
      <c r="C72" s="70" t="s">
        <v>3589</v>
      </c>
      <c r="D72" s="71" t="s">
        <v>1404</v>
      </c>
      <c r="E72" s="72" t="s">
        <v>1413</v>
      </c>
      <c r="F72" s="70"/>
      <c r="G72" s="126" t="s">
        <v>2210</v>
      </c>
      <c r="H72" s="74" t="s">
        <v>1414</v>
      </c>
      <c r="I72" s="123" t="s">
        <v>106</v>
      </c>
      <c r="J72" s="257"/>
      <c r="K72" s="258"/>
      <c r="L72" s="162" t="str">
        <f t="shared" si="0"/>
        <v>P</v>
      </c>
      <c r="M72" s="164" t="str">
        <f t="shared" si="1"/>
        <v>NA</v>
      </c>
      <c r="N72" s="162" t="s">
        <v>3178</v>
      </c>
      <c r="O72" s="163" t="s">
        <v>3178</v>
      </c>
      <c r="P72" s="163" t="s">
        <v>3178</v>
      </c>
      <c r="Q72" s="164"/>
      <c r="R72" s="162" t="s">
        <v>3854</v>
      </c>
      <c r="S72" s="163"/>
      <c r="T72" s="163"/>
      <c r="U72" s="164"/>
      <c r="V72" s="166" t="s">
        <v>5278</v>
      </c>
      <c r="W72" s="158" t="s">
        <v>5280</v>
      </c>
      <c r="X72" s="160"/>
      <c r="Y72" s="160"/>
      <c r="Z72" s="160"/>
    </row>
    <row r="73" spans="1:26" s="167" customFormat="1" ht="45" hidden="1">
      <c r="A73" s="160"/>
      <c r="B73" s="122" t="s">
        <v>3379</v>
      </c>
      <c r="C73" s="70" t="s">
        <v>3589</v>
      </c>
      <c r="D73" s="71" t="s">
        <v>1404</v>
      </c>
      <c r="E73" s="72" t="s">
        <v>1413</v>
      </c>
      <c r="F73" s="70"/>
      <c r="G73" s="126" t="s">
        <v>2211</v>
      </c>
      <c r="H73" s="74" t="s">
        <v>1416</v>
      </c>
      <c r="I73" s="123" t="s">
        <v>89</v>
      </c>
      <c r="J73" s="257"/>
      <c r="K73" s="258"/>
      <c r="L73" s="162" t="str">
        <f t="shared" si="0"/>
        <v>P</v>
      </c>
      <c r="M73" s="164" t="str">
        <f t="shared" si="1"/>
        <v>NA</v>
      </c>
      <c r="N73" s="162" t="s">
        <v>3178</v>
      </c>
      <c r="O73" s="163" t="s">
        <v>3178</v>
      </c>
      <c r="P73" s="163" t="s">
        <v>3178</v>
      </c>
      <c r="Q73" s="164"/>
      <c r="R73" s="162" t="s">
        <v>3854</v>
      </c>
      <c r="S73" s="163"/>
      <c r="T73" s="163"/>
      <c r="U73" s="164"/>
      <c r="V73" s="166" t="s">
        <v>5278</v>
      </c>
      <c r="W73" s="158" t="s">
        <v>5280</v>
      </c>
      <c r="X73" s="160"/>
      <c r="Y73" s="160"/>
      <c r="Z73" s="160"/>
    </row>
    <row r="74" spans="1:26" s="167" customFormat="1" ht="45" hidden="1">
      <c r="A74" s="160"/>
      <c r="B74" s="122" t="s">
        <v>3380</v>
      </c>
      <c r="C74" s="70" t="s">
        <v>3589</v>
      </c>
      <c r="D74" s="71" t="s">
        <v>1404</v>
      </c>
      <c r="E74" s="72" t="s">
        <v>1413</v>
      </c>
      <c r="F74" s="70"/>
      <c r="G74" s="126" t="s">
        <v>2212</v>
      </c>
      <c r="H74" s="74" t="s">
        <v>1155</v>
      </c>
      <c r="I74" s="123" t="s">
        <v>95</v>
      </c>
      <c r="J74" s="257"/>
      <c r="K74" s="258"/>
      <c r="L74" s="162" t="str">
        <f t="shared" si="0"/>
        <v>P</v>
      </c>
      <c r="M74" s="164" t="str">
        <f t="shared" si="1"/>
        <v>NA</v>
      </c>
      <c r="N74" s="162" t="s">
        <v>3178</v>
      </c>
      <c r="O74" s="163" t="s">
        <v>3178</v>
      </c>
      <c r="P74" s="163" t="s">
        <v>3178</v>
      </c>
      <c r="Q74" s="164"/>
      <c r="R74" s="162" t="s">
        <v>3854</v>
      </c>
      <c r="S74" s="163"/>
      <c r="T74" s="163"/>
      <c r="U74" s="164"/>
      <c r="V74" s="166" t="s">
        <v>5278</v>
      </c>
      <c r="W74" s="158" t="s">
        <v>5280</v>
      </c>
      <c r="X74" s="160"/>
      <c r="Y74" s="160"/>
      <c r="Z74" s="160"/>
    </row>
    <row r="75" spans="1:26" s="167" customFormat="1" ht="45" hidden="1">
      <c r="A75" s="160"/>
      <c r="B75" s="122" t="s">
        <v>3381</v>
      </c>
      <c r="C75" s="70" t="s">
        <v>3589</v>
      </c>
      <c r="D75" s="71" t="s">
        <v>1404</v>
      </c>
      <c r="E75" s="72" t="s">
        <v>1413</v>
      </c>
      <c r="F75" s="70"/>
      <c r="G75" s="126" t="s">
        <v>2213</v>
      </c>
      <c r="H75" s="74" t="s">
        <v>1419</v>
      </c>
      <c r="I75" s="123" t="s">
        <v>89</v>
      </c>
      <c r="J75" s="257"/>
      <c r="K75" s="258"/>
      <c r="L75" s="162" t="str">
        <f t="shared" si="0"/>
        <v>P</v>
      </c>
      <c r="M75" s="164" t="str">
        <f t="shared" si="1"/>
        <v>NA</v>
      </c>
      <c r="N75" s="162" t="s">
        <v>3178</v>
      </c>
      <c r="O75" s="163" t="s">
        <v>3178</v>
      </c>
      <c r="P75" s="163" t="s">
        <v>3178</v>
      </c>
      <c r="Q75" s="164"/>
      <c r="R75" s="162" t="s">
        <v>3854</v>
      </c>
      <c r="S75" s="163"/>
      <c r="T75" s="163"/>
      <c r="U75" s="164"/>
      <c r="V75" s="166" t="s">
        <v>5278</v>
      </c>
      <c r="W75" s="158" t="s">
        <v>5280</v>
      </c>
      <c r="X75" s="160"/>
      <c r="Y75" s="160"/>
      <c r="Z75" s="160"/>
    </row>
    <row r="76" spans="1:26" s="167" customFormat="1" ht="45" hidden="1">
      <c r="A76" s="160"/>
      <c r="B76" s="122" t="s">
        <v>3382</v>
      </c>
      <c r="C76" s="70" t="s">
        <v>3589</v>
      </c>
      <c r="D76" s="71" t="s">
        <v>1404</v>
      </c>
      <c r="E76" s="72" t="s">
        <v>1413</v>
      </c>
      <c r="F76" s="70"/>
      <c r="G76" s="126" t="s">
        <v>2214</v>
      </c>
      <c r="H76" s="74" t="s">
        <v>1421</v>
      </c>
      <c r="I76" s="123" t="s">
        <v>106</v>
      </c>
      <c r="J76" s="257"/>
      <c r="K76" s="258"/>
      <c r="L76" s="162" t="str">
        <f t="shared" ref="L76:L139" si="2">IF(COUNTBLANK(N76:P76)=3," ",IF(COUNTIF(N76:P76,"F"),"F",IF(COUNTIF(N76:P76,"P"),"P",IF(COUNTIF(N76:P76,"NA"),"NA",IF(COUNTIF(N76:P76,"NT"),"NT")))))</f>
        <v>P</v>
      </c>
      <c r="M76" s="164" t="str">
        <f t="shared" ref="M76:M139" si="3">IF(COUNTBLANK(R76:T76)=3," ",IF(COUNTIF(R76:T76,"F"),"F",IF(COUNTIF(R76:T76,"P"),"P",IF(COUNTIF(R76:T76,"NA"),"NA",IF(COUNTIF(R76:T76,"NT"),"NT")))))</f>
        <v>NA</v>
      </c>
      <c r="N76" s="162" t="s">
        <v>3178</v>
      </c>
      <c r="O76" s="163" t="s">
        <v>3178</v>
      </c>
      <c r="P76" s="163" t="s">
        <v>3178</v>
      </c>
      <c r="Q76" s="164"/>
      <c r="R76" s="162" t="s">
        <v>3854</v>
      </c>
      <c r="S76" s="163"/>
      <c r="T76" s="163"/>
      <c r="U76" s="164"/>
      <c r="V76" s="166" t="s">
        <v>5278</v>
      </c>
      <c r="W76" s="158" t="s">
        <v>5280</v>
      </c>
      <c r="X76" s="160"/>
      <c r="Y76" s="160"/>
      <c r="Z76" s="160"/>
    </row>
    <row r="77" spans="1:26" s="167" customFormat="1" ht="45" hidden="1">
      <c r="A77" s="160"/>
      <c r="B77" s="122" t="s">
        <v>3383</v>
      </c>
      <c r="C77" s="70" t="s">
        <v>3589</v>
      </c>
      <c r="D77" s="71" t="s">
        <v>1404</v>
      </c>
      <c r="E77" s="72" t="s">
        <v>1413</v>
      </c>
      <c r="F77" s="70"/>
      <c r="G77" s="126" t="s">
        <v>2215</v>
      </c>
      <c r="H77" s="74" t="s">
        <v>1423</v>
      </c>
      <c r="I77" s="123" t="s">
        <v>95</v>
      </c>
      <c r="J77" s="257"/>
      <c r="K77" s="258"/>
      <c r="L77" s="162" t="str">
        <f t="shared" si="2"/>
        <v>P</v>
      </c>
      <c r="M77" s="164" t="str">
        <f t="shared" si="3"/>
        <v>NA</v>
      </c>
      <c r="N77" s="162" t="s">
        <v>3178</v>
      </c>
      <c r="O77" s="163" t="s">
        <v>3178</v>
      </c>
      <c r="P77" s="163" t="s">
        <v>3178</v>
      </c>
      <c r="Q77" s="164"/>
      <c r="R77" s="162" t="s">
        <v>3854</v>
      </c>
      <c r="S77" s="163"/>
      <c r="T77" s="163"/>
      <c r="U77" s="164"/>
      <c r="V77" s="166" t="s">
        <v>5278</v>
      </c>
      <c r="W77" s="158" t="s">
        <v>5280</v>
      </c>
      <c r="X77" s="160"/>
      <c r="Y77" s="160"/>
      <c r="Z77" s="160"/>
    </row>
    <row r="78" spans="1:26" s="167" customFormat="1" ht="45" hidden="1">
      <c r="A78" s="160"/>
      <c r="B78" s="122" t="s">
        <v>3384</v>
      </c>
      <c r="C78" s="70" t="s">
        <v>3589</v>
      </c>
      <c r="D78" s="71" t="s">
        <v>1404</v>
      </c>
      <c r="E78" s="72" t="s">
        <v>1413</v>
      </c>
      <c r="F78" s="70"/>
      <c r="G78" s="126" t="s">
        <v>2217</v>
      </c>
      <c r="H78" s="74" t="s">
        <v>1425</v>
      </c>
      <c r="I78" s="123" t="s">
        <v>95</v>
      </c>
      <c r="J78" s="257"/>
      <c r="K78" s="258"/>
      <c r="L78" s="162" t="str">
        <f t="shared" si="2"/>
        <v>P</v>
      </c>
      <c r="M78" s="164" t="str">
        <f t="shared" si="3"/>
        <v>NA</v>
      </c>
      <c r="N78" s="162" t="s">
        <v>3178</v>
      </c>
      <c r="O78" s="163" t="s">
        <v>3178</v>
      </c>
      <c r="P78" s="163" t="s">
        <v>3178</v>
      </c>
      <c r="Q78" s="164"/>
      <c r="R78" s="162" t="s">
        <v>3854</v>
      </c>
      <c r="S78" s="163"/>
      <c r="T78" s="163"/>
      <c r="U78" s="164"/>
      <c r="V78" s="166" t="s">
        <v>5278</v>
      </c>
      <c r="W78" s="158" t="s">
        <v>5280</v>
      </c>
      <c r="X78" s="160"/>
      <c r="Y78" s="160"/>
      <c r="Z78" s="160"/>
    </row>
    <row r="79" spans="1:26" s="167" customFormat="1" ht="56.25" hidden="1">
      <c r="A79" s="160"/>
      <c r="B79" s="122" t="s">
        <v>3385</v>
      </c>
      <c r="C79" s="70" t="s">
        <v>3589</v>
      </c>
      <c r="D79" s="71" t="s">
        <v>1404</v>
      </c>
      <c r="E79" s="72" t="s">
        <v>1413</v>
      </c>
      <c r="F79" s="70"/>
      <c r="G79" s="126" t="s">
        <v>2218</v>
      </c>
      <c r="H79" s="74" t="s">
        <v>1427</v>
      </c>
      <c r="I79" s="123" t="s">
        <v>95</v>
      </c>
      <c r="J79" s="257"/>
      <c r="K79" s="258"/>
      <c r="L79" s="162" t="str">
        <f t="shared" si="2"/>
        <v>P</v>
      </c>
      <c r="M79" s="164" t="str">
        <f t="shared" si="3"/>
        <v>NA</v>
      </c>
      <c r="N79" s="162" t="s">
        <v>3178</v>
      </c>
      <c r="O79" s="163" t="s">
        <v>3178</v>
      </c>
      <c r="P79" s="163" t="s">
        <v>3178</v>
      </c>
      <c r="Q79" s="164"/>
      <c r="R79" s="162" t="s">
        <v>3854</v>
      </c>
      <c r="S79" s="163"/>
      <c r="T79" s="163"/>
      <c r="U79" s="164"/>
      <c r="V79" s="166" t="s">
        <v>5278</v>
      </c>
      <c r="W79" s="158" t="s">
        <v>5280</v>
      </c>
      <c r="X79" s="160"/>
      <c r="Y79" s="160"/>
      <c r="Z79" s="160"/>
    </row>
    <row r="80" spans="1:26" s="167" customFormat="1" ht="45" hidden="1">
      <c r="A80" s="160"/>
      <c r="B80" s="122" t="s">
        <v>3386</v>
      </c>
      <c r="C80" s="70" t="s">
        <v>3589</v>
      </c>
      <c r="D80" s="71" t="s">
        <v>1404</v>
      </c>
      <c r="E80" s="72" t="s">
        <v>1413</v>
      </c>
      <c r="F80" s="70"/>
      <c r="G80" s="126" t="s">
        <v>2219</v>
      </c>
      <c r="H80" s="74" t="s">
        <v>1429</v>
      </c>
      <c r="I80" s="123" t="s">
        <v>95</v>
      </c>
      <c r="J80" s="257"/>
      <c r="K80" s="258"/>
      <c r="L80" s="162" t="str">
        <f t="shared" si="2"/>
        <v>P</v>
      </c>
      <c r="M80" s="164" t="str">
        <f t="shared" si="3"/>
        <v>NA</v>
      </c>
      <c r="N80" s="162" t="s">
        <v>3178</v>
      </c>
      <c r="O80" s="163" t="s">
        <v>3178</v>
      </c>
      <c r="P80" s="163" t="s">
        <v>3178</v>
      </c>
      <c r="Q80" s="164"/>
      <c r="R80" s="162" t="s">
        <v>3854</v>
      </c>
      <c r="S80" s="163"/>
      <c r="T80" s="163"/>
      <c r="U80" s="164"/>
      <c r="V80" s="166" t="s">
        <v>5278</v>
      </c>
      <c r="W80" s="158" t="s">
        <v>5280</v>
      </c>
      <c r="X80" s="160"/>
      <c r="Y80" s="160"/>
      <c r="Z80" s="160"/>
    </row>
    <row r="81" spans="1:26" s="167" customFormat="1" ht="56.25" hidden="1">
      <c r="A81" s="160"/>
      <c r="B81" s="122" t="s">
        <v>3387</v>
      </c>
      <c r="C81" s="70" t="s">
        <v>3589</v>
      </c>
      <c r="D81" s="71" t="s">
        <v>1404</v>
      </c>
      <c r="E81" s="72" t="s">
        <v>1413</v>
      </c>
      <c r="F81" s="70"/>
      <c r="G81" s="126" t="s">
        <v>2220</v>
      </c>
      <c r="H81" s="74" t="s">
        <v>1431</v>
      </c>
      <c r="I81" s="123" t="s">
        <v>95</v>
      </c>
      <c r="J81" s="257"/>
      <c r="K81" s="258"/>
      <c r="L81" s="162" t="str">
        <f t="shared" si="2"/>
        <v>P</v>
      </c>
      <c r="M81" s="164" t="str">
        <f t="shared" si="3"/>
        <v>NA</v>
      </c>
      <c r="N81" s="162" t="s">
        <v>3178</v>
      </c>
      <c r="O81" s="163" t="s">
        <v>3178</v>
      </c>
      <c r="P81" s="163" t="s">
        <v>3178</v>
      </c>
      <c r="Q81" s="164"/>
      <c r="R81" s="162" t="s">
        <v>3854</v>
      </c>
      <c r="S81" s="163"/>
      <c r="T81" s="163"/>
      <c r="U81" s="164"/>
      <c r="V81" s="166" t="s">
        <v>5278</v>
      </c>
      <c r="W81" s="158" t="s">
        <v>5280</v>
      </c>
      <c r="X81" s="160"/>
      <c r="Y81" s="160"/>
      <c r="Z81" s="160"/>
    </row>
    <row r="82" spans="1:26" s="167" customFormat="1" ht="56.25" hidden="1">
      <c r="A82" s="160"/>
      <c r="B82" s="122" t="s">
        <v>3388</v>
      </c>
      <c r="C82" s="70" t="s">
        <v>3589</v>
      </c>
      <c r="D82" s="71" t="s">
        <v>1404</v>
      </c>
      <c r="E82" s="72" t="s">
        <v>1413</v>
      </c>
      <c r="F82" s="70"/>
      <c r="G82" s="126" t="s">
        <v>2221</v>
      </c>
      <c r="H82" s="74" t="s">
        <v>1433</v>
      </c>
      <c r="I82" s="123" t="s">
        <v>106</v>
      </c>
      <c r="J82" s="257"/>
      <c r="K82" s="258"/>
      <c r="L82" s="162" t="str">
        <f t="shared" si="2"/>
        <v>P</v>
      </c>
      <c r="M82" s="164" t="str">
        <f t="shared" si="3"/>
        <v>NA</v>
      </c>
      <c r="N82" s="162" t="s">
        <v>3178</v>
      </c>
      <c r="O82" s="163" t="s">
        <v>3178</v>
      </c>
      <c r="P82" s="163" t="s">
        <v>3178</v>
      </c>
      <c r="Q82" s="164"/>
      <c r="R82" s="162" t="s">
        <v>3854</v>
      </c>
      <c r="S82" s="163"/>
      <c r="T82" s="163"/>
      <c r="U82" s="164"/>
      <c r="V82" s="166" t="s">
        <v>5278</v>
      </c>
      <c r="W82" s="158" t="s">
        <v>5280</v>
      </c>
      <c r="X82" s="160"/>
      <c r="Y82" s="160"/>
      <c r="Z82" s="160"/>
    </row>
    <row r="83" spans="1:26" s="167" customFormat="1" ht="67.5" hidden="1">
      <c r="A83" s="160"/>
      <c r="B83" s="122" t="s">
        <v>3389</v>
      </c>
      <c r="C83" s="70" t="s">
        <v>3589</v>
      </c>
      <c r="D83" s="71" t="s">
        <v>1404</v>
      </c>
      <c r="E83" s="72" t="s">
        <v>1413</v>
      </c>
      <c r="F83" s="70"/>
      <c r="G83" s="126" t="s">
        <v>2222</v>
      </c>
      <c r="H83" s="74" t="s">
        <v>1435</v>
      </c>
      <c r="I83" s="123" t="s">
        <v>95</v>
      </c>
      <c r="J83" s="257"/>
      <c r="K83" s="258"/>
      <c r="L83" s="162" t="str">
        <f t="shared" si="2"/>
        <v>P</v>
      </c>
      <c r="M83" s="164" t="str">
        <f t="shared" si="3"/>
        <v>NA</v>
      </c>
      <c r="N83" s="162" t="s">
        <v>3178</v>
      </c>
      <c r="O83" s="163" t="s">
        <v>3178</v>
      </c>
      <c r="P83" s="163" t="s">
        <v>3178</v>
      </c>
      <c r="Q83" s="164"/>
      <c r="R83" s="162" t="s">
        <v>3854</v>
      </c>
      <c r="S83" s="163"/>
      <c r="T83" s="163"/>
      <c r="U83" s="164"/>
      <c r="V83" s="166" t="s">
        <v>5278</v>
      </c>
      <c r="W83" s="158" t="s">
        <v>5280</v>
      </c>
      <c r="X83" s="160"/>
      <c r="Y83" s="160"/>
      <c r="Z83" s="160"/>
    </row>
    <row r="84" spans="1:26" s="167" customFormat="1" ht="101.25" hidden="1">
      <c r="A84" s="160"/>
      <c r="B84" s="122" t="s">
        <v>3390</v>
      </c>
      <c r="C84" s="70" t="s">
        <v>3589</v>
      </c>
      <c r="D84" s="71" t="s">
        <v>1404</v>
      </c>
      <c r="E84" s="72" t="s">
        <v>1413</v>
      </c>
      <c r="F84" s="70"/>
      <c r="G84" s="126" t="s">
        <v>2223</v>
      </c>
      <c r="H84" s="74" t="s">
        <v>1436</v>
      </c>
      <c r="I84" s="123" t="s">
        <v>106</v>
      </c>
      <c r="J84" s="257"/>
      <c r="K84" s="258"/>
      <c r="L84" s="162" t="str">
        <f t="shared" si="2"/>
        <v>P</v>
      </c>
      <c r="M84" s="164" t="str">
        <f t="shared" si="3"/>
        <v>NA</v>
      </c>
      <c r="N84" s="162" t="s">
        <v>3178</v>
      </c>
      <c r="O84" s="163" t="s">
        <v>3178</v>
      </c>
      <c r="P84" s="163" t="s">
        <v>3178</v>
      </c>
      <c r="Q84" s="164"/>
      <c r="R84" s="162" t="s">
        <v>3854</v>
      </c>
      <c r="S84" s="163"/>
      <c r="T84" s="163"/>
      <c r="U84" s="164"/>
      <c r="V84" s="166" t="s">
        <v>5278</v>
      </c>
      <c r="W84" s="158" t="s">
        <v>5280</v>
      </c>
      <c r="X84" s="160"/>
      <c r="Y84" s="160"/>
      <c r="Z84" s="160"/>
    </row>
    <row r="85" spans="1:26" s="167" customFormat="1" ht="67.5" hidden="1">
      <c r="A85" s="160"/>
      <c r="B85" s="122" t="s">
        <v>3391</v>
      </c>
      <c r="C85" s="70" t="s">
        <v>3589</v>
      </c>
      <c r="D85" s="71" t="s">
        <v>1404</v>
      </c>
      <c r="E85" s="72" t="s">
        <v>1413</v>
      </c>
      <c r="F85" s="70"/>
      <c r="G85" s="126" t="s">
        <v>2224</v>
      </c>
      <c r="H85" s="74" t="s">
        <v>1437</v>
      </c>
      <c r="I85" s="123" t="s">
        <v>95</v>
      </c>
      <c r="J85" s="257"/>
      <c r="K85" s="258"/>
      <c r="L85" s="162" t="str">
        <f t="shared" si="2"/>
        <v>P</v>
      </c>
      <c r="M85" s="164" t="str">
        <f t="shared" si="3"/>
        <v>NA</v>
      </c>
      <c r="N85" s="162" t="s">
        <v>3178</v>
      </c>
      <c r="O85" s="163" t="s">
        <v>3178</v>
      </c>
      <c r="P85" s="163" t="s">
        <v>3178</v>
      </c>
      <c r="Q85" s="164"/>
      <c r="R85" s="162" t="s">
        <v>3854</v>
      </c>
      <c r="S85" s="163"/>
      <c r="T85" s="163"/>
      <c r="U85" s="164"/>
      <c r="V85" s="166" t="s">
        <v>5278</v>
      </c>
      <c r="W85" s="158" t="s">
        <v>5280</v>
      </c>
      <c r="X85" s="160"/>
      <c r="Y85" s="160"/>
      <c r="Z85" s="160"/>
    </row>
    <row r="86" spans="1:26" s="167" customFormat="1" ht="67.5" hidden="1">
      <c r="A86" s="160"/>
      <c r="B86" s="122" t="s">
        <v>3392</v>
      </c>
      <c r="C86" s="70" t="s">
        <v>3589</v>
      </c>
      <c r="D86" s="71" t="s">
        <v>1404</v>
      </c>
      <c r="E86" s="72" t="s">
        <v>1413</v>
      </c>
      <c r="F86" s="70"/>
      <c r="G86" s="126" t="s">
        <v>2225</v>
      </c>
      <c r="H86" s="74" t="s">
        <v>1439</v>
      </c>
      <c r="I86" s="123" t="s">
        <v>89</v>
      </c>
      <c r="J86" s="257"/>
      <c r="K86" s="258"/>
      <c r="L86" s="162" t="str">
        <f t="shared" si="2"/>
        <v>P</v>
      </c>
      <c r="M86" s="164" t="str">
        <f t="shared" si="3"/>
        <v>NA</v>
      </c>
      <c r="N86" s="162" t="s">
        <v>3178</v>
      </c>
      <c r="O86" s="163" t="s">
        <v>3178</v>
      </c>
      <c r="P86" s="163" t="s">
        <v>3178</v>
      </c>
      <c r="Q86" s="164"/>
      <c r="R86" s="162" t="s">
        <v>3854</v>
      </c>
      <c r="S86" s="163"/>
      <c r="T86" s="163"/>
      <c r="U86" s="164"/>
      <c r="V86" s="166" t="s">
        <v>5278</v>
      </c>
      <c r="W86" s="158" t="s">
        <v>5283</v>
      </c>
      <c r="X86" s="160"/>
      <c r="Y86" s="160"/>
      <c r="Z86" s="160"/>
    </row>
    <row r="87" spans="1:26" s="167" customFormat="1" ht="45" hidden="1">
      <c r="A87" s="160"/>
      <c r="B87" s="122" t="s">
        <v>3393</v>
      </c>
      <c r="C87" s="70" t="s">
        <v>3589</v>
      </c>
      <c r="D87" s="71" t="s">
        <v>1404</v>
      </c>
      <c r="E87" s="72" t="s">
        <v>1413</v>
      </c>
      <c r="F87" s="70"/>
      <c r="G87" s="126" t="s">
        <v>2226</v>
      </c>
      <c r="H87" s="74" t="s">
        <v>1441</v>
      </c>
      <c r="I87" s="123" t="s">
        <v>95</v>
      </c>
      <c r="J87" s="257"/>
      <c r="K87" s="258"/>
      <c r="L87" s="162" t="str">
        <f t="shared" si="2"/>
        <v>P</v>
      </c>
      <c r="M87" s="164" t="str">
        <f t="shared" si="3"/>
        <v>NA</v>
      </c>
      <c r="N87" s="162" t="s">
        <v>3178</v>
      </c>
      <c r="O87" s="163" t="s">
        <v>3178</v>
      </c>
      <c r="P87" s="163" t="s">
        <v>3178</v>
      </c>
      <c r="Q87" s="164"/>
      <c r="R87" s="162" t="s">
        <v>3854</v>
      </c>
      <c r="S87" s="163"/>
      <c r="T87" s="163"/>
      <c r="U87" s="164"/>
      <c r="V87" s="166" t="s">
        <v>5278</v>
      </c>
      <c r="W87" s="158" t="s">
        <v>5283</v>
      </c>
      <c r="X87" s="160"/>
      <c r="Y87" s="160"/>
      <c r="Z87" s="160"/>
    </row>
    <row r="88" spans="1:26" s="167" customFormat="1" ht="45" hidden="1">
      <c r="A88" s="160"/>
      <c r="B88" s="122" t="s">
        <v>3394</v>
      </c>
      <c r="C88" s="70" t="s">
        <v>3589</v>
      </c>
      <c r="D88" s="71" t="s">
        <v>1404</v>
      </c>
      <c r="E88" s="72" t="s">
        <v>1413</v>
      </c>
      <c r="F88" s="70"/>
      <c r="G88" s="126" t="s">
        <v>2227</v>
      </c>
      <c r="H88" s="74" t="s">
        <v>1443</v>
      </c>
      <c r="I88" s="123" t="s">
        <v>106</v>
      </c>
      <c r="J88" s="257"/>
      <c r="K88" s="258"/>
      <c r="L88" s="162" t="str">
        <f t="shared" si="2"/>
        <v>P</v>
      </c>
      <c r="M88" s="164" t="str">
        <f t="shared" si="3"/>
        <v>NA</v>
      </c>
      <c r="N88" s="162" t="s">
        <v>3178</v>
      </c>
      <c r="O88" s="163" t="s">
        <v>3178</v>
      </c>
      <c r="P88" s="163" t="s">
        <v>3178</v>
      </c>
      <c r="Q88" s="164"/>
      <c r="R88" s="162" t="s">
        <v>3854</v>
      </c>
      <c r="S88" s="163"/>
      <c r="T88" s="163"/>
      <c r="U88" s="164"/>
      <c r="V88" s="166" t="s">
        <v>5278</v>
      </c>
      <c r="W88" s="158" t="s">
        <v>5283</v>
      </c>
      <c r="X88" s="160"/>
      <c r="Y88" s="160"/>
      <c r="Z88" s="160"/>
    </row>
    <row r="89" spans="1:26" s="167" customFormat="1" ht="45" hidden="1">
      <c r="A89" s="160"/>
      <c r="B89" s="122" t="s">
        <v>3395</v>
      </c>
      <c r="C89" s="70" t="s">
        <v>3589</v>
      </c>
      <c r="D89" s="71" t="s">
        <v>1404</v>
      </c>
      <c r="E89" s="72" t="s">
        <v>1413</v>
      </c>
      <c r="F89" s="70"/>
      <c r="G89" s="126" t="s">
        <v>2228</v>
      </c>
      <c r="H89" s="74" t="s">
        <v>1445</v>
      </c>
      <c r="I89" s="123" t="s">
        <v>95</v>
      </c>
      <c r="J89" s="257"/>
      <c r="K89" s="258"/>
      <c r="L89" s="162" t="str">
        <f t="shared" si="2"/>
        <v>P</v>
      </c>
      <c r="M89" s="164" t="str">
        <f t="shared" si="3"/>
        <v>NA</v>
      </c>
      <c r="N89" s="162" t="s">
        <v>3178</v>
      </c>
      <c r="O89" s="163" t="s">
        <v>3178</v>
      </c>
      <c r="P89" s="163" t="s">
        <v>3178</v>
      </c>
      <c r="Q89" s="164"/>
      <c r="R89" s="162" t="s">
        <v>3854</v>
      </c>
      <c r="S89" s="163"/>
      <c r="T89" s="163"/>
      <c r="U89" s="164"/>
      <c r="V89" s="166" t="s">
        <v>5278</v>
      </c>
      <c r="W89" s="158" t="s">
        <v>5283</v>
      </c>
      <c r="X89" s="160"/>
      <c r="Y89" s="160"/>
      <c r="Z89" s="160"/>
    </row>
    <row r="90" spans="1:26" s="167" customFormat="1" ht="56.25" hidden="1">
      <c r="A90" s="160"/>
      <c r="B90" s="122" t="s">
        <v>3396</v>
      </c>
      <c r="C90" s="70" t="s">
        <v>3589</v>
      </c>
      <c r="D90" s="71" t="s">
        <v>1404</v>
      </c>
      <c r="E90" s="72" t="s">
        <v>1413</v>
      </c>
      <c r="F90" s="70"/>
      <c r="G90" s="126" t="s">
        <v>2229</v>
      </c>
      <c r="H90" s="74" t="s">
        <v>1447</v>
      </c>
      <c r="I90" s="123" t="s">
        <v>106</v>
      </c>
      <c r="J90" s="257"/>
      <c r="K90" s="258"/>
      <c r="L90" s="162" t="str">
        <f t="shared" si="2"/>
        <v>P</v>
      </c>
      <c r="M90" s="164" t="str">
        <f t="shared" si="3"/>
        <v>NA</v>
      </c>
      <c r="N90" s="162" t="s">
        <v>3178</v>
      </c>
      <c r="O90" s="163" t="s">
        <v>3178</v>
      </c>
      <c r="P90" s="163" t="s">
        <v>3178</v>
      </c>
      <c r="Q90" s="164"/>
      <c r="R90" s="162" t="s">
        <v>3854</v>
      </c>
      <c r="S90" s="163"/>
      <c r="T90" s="163"/>
      <c r="U90" s="164"/>
      <c r="V90" s="166" t="s">
        <v>5278</v>
      </c>
      <c r="W90" s="158" t="s">
        <v>5283</v>
      </c>
      <c r="X90" s="160"/>
      <c r="Y90" s="160"/>
      <c r="Z90" s="160"/>
    </row>
    <row r="91" spans="1:26" s="167" customFormat="1" ht="56.25" hidden="1">
      <c r="A91" s="160"/>
      <c r="B91" s="122" t="s">
        <v>3397</v>
      </c>
      <c r="C91" s="70" t="s">
        <v>3589</v>
      </c>
      <c r="D91" s="71" t="s">
        <v>1404</v>
      </c>
      <c r="E91" s="72" t="s">
        <v>1413</v>
      </c>
      <c r="F91" s="70"/>
      <c r="G91" s="126" t="s">
        <v>2230</v>
      </c>
      <c r="H91" s="74" t="s">
        <v>1449</v>
      </c>
      <c r="I91" s="123" t="s">
        <v>106</v>
      </c>
      <c r="J91" s="393" t="s">
        <v>3868</v>
      </c>
      <c r="K91" s="394" t="s">
        <v>3869</v>
      </c>
      <c r="L91" s="162" t="str">
        <f t="shared" si="2"/>
        <v>P</v>
      </c>
      <c r="M91" s="164" t="str">
        <f t="shared" si="3"/>
        <v>NA</v>
      </c>
      <c r="N91" s="162" t="s">
        <v>3178</v>
      </c>
      <c r="O91" s="163" t="s">
        <v>3178</v>
      </c>
      <c r="P91" s="163" t="s">
        <v>3178</v>
      </c>
      <c r="Q91" s="164"/>
      <c r="R91" s="162" t="s">
        <v>3854</v>
      </c>
      <c r="S91" s="163"/>
      <c r="T91" s="163"/>
      <c r="U91" s="164"/>
      <c r="V91" s="166" t="s">
        <v>5284</v>
      </c>
      <c r="W91" s="158" t="s">
        <v>5280</v>
      </c>
      <c r="X91" s="160"/>
      <c r="Y91" s="160"/>
      <c r="Z91" s="160"/>
    </row>
    <row r="92" spans="1:26" s="167" customFormat="1" ht="56.25" hidden="1">
      <c r="A92" s="160"/>
      <c r="B92" s="122" t="s">
        <v>3398</v>
      </c>
      <c r="C92" s="70" t="s">
        <v>3589</v>
      </c>
      <c r="D92" s="71" t="s">
        <v>1404</v>
      </c>
      <c r="E92" s="72" t="s">
        <v>1413</v>
      </c>
      <c r="F92" s="70"/>
      <c r="G92" s="126" t="s">
        <v>2231</v>
      </c>
      <c r="H92" s="74" t="s">
        <v>1451</v>
      </c>
      <c r="I92" s="123" t="s">
        <v>89</v>
      </c>
      <c r="J92" s="257"/>
      <c r="K92" s="258"/>
      <c r="L92" s="162" t="str">
        <f t="shared" si="2"/>
        <v>P</v>
      </c>
      <c r="M92" s="164" t="str">
        <f t="shared" si="3"/>
        <v>NA</v>
      </c>
      <c r="N92" s="162" t="s">
        <v>3178</v>
      </c>
      <c r="O92" s="163" t="s">
        <v>3178</v>
      </c>
      <c r="P92" s="163" t="s">
        <v>3178</v>
      </c>
      <c r="Q92" s="164"/>
      <c r="R92" s="162" t="s">
        <v>3854</v>
      </c>
      <c r="S92" s="163"/>
      <c r="T92" s="163"/>
      <c r="U92" s="164"/>
      <c r="V92" s="166" t="s">
        <v>5278</v>
      </c>
      <c r="W92" s="158" t="s">
        <v>5283</v>
      </c>
      <c r="X92" s="160"/>
      <c r="Y92" s="160"/>
      <c r="Z92" s="160"/>
    </row>
    <row r="93" spans="1:26" s="167" customFormat="1" ht="67.5" hidden="1">
      <c r="A93" s="160"/>
      <c r="B93" s="122" t="s">
        <v>3399</v>
      </c>
      <c r="C93" s="70" t="s">
        <v>3589</v>
      </c>
      <c r="D93" s="71" t="s">
        <v>1404</v>
      </c>
      <c r="E93" s="72" t="s">
        <v>1413</v>
      </c>
      <c r="F93" s="70"/>
      <c r="G93" s="126" t="s">
        <v>2232</v>
      </c>
      <c r="H93" s="74" t="s">
        <v>3188</v>
      </c>
      <c r="I93" s="123" t="s">
        <v>95</v>
      </c>
      <c r="J93" s="257"/>
      <c r="K93" s="258"/>
      <c r="L93" s="162" t="str">
        <f t="shared" si="2"/>
        <v>P</v>
      </c>
      <c r="M93" s="164" t="str">
        <f t="shared" si="3"/>
        <v>NA</v>
      </c>
      <c r="N93" s="162" t="s">
        <v>3178</v>
      </c>
      <c r="O93" s="163" t="s">
        <v>3178</v>
      </c>
      <c r="P93" s="163" t="s">
        <v>3178</v>
      </c>
      <c r="Q93" s="164"/>
      <c r="R93" s="162" t="s">
        <v>3854</v>
      </c>
      <c r="S93" s="163"/>
      <c r="T93" s="163"/>
      <c r="U93" s="164"/>
      <c r="V93" s="166" t="s">
        <v>5278</v>
      </c>
      <c r="W93" s="158" t="s">
        <v>5283</v>
      </c>
      <c r="X93" s="160"/>
      <c r="Y93" s="160"/>
      <c r="Z93" s="160"/>
    </row>
    <row r="94" spans="1:26" s="167" customFormat="1" ht="56.25" hidden="1">
      <c r="A94" s="160"/>
      <c r="B94" s="122" t="s">
        <v>3400</v>
      </c>
      <c r="C94" s="70" t="s">
        <v>3589</v>
      </c>
      <c r="D94" s="71" t="s">
        <v>1404</v>
      </c>
      <c r="E94" s="72" t="s">
        <v>1413</v>
      </c>
      <c r="F94" s="70"/>
      <c r="G94" s="126" t="s">
        <v>2233</v>
      </c>
      <c r="H94" s="74" t="s">
        <v>1454</v>
      </c>
      <c r="I94" s="123" t="s">
        <v>89</v>
      </c>
      <c r="J94" s="257"/>
      <c r="K94" s="258"/>
      <c r="L94" s="162" t="str">
        <f t="shared" si="2"/>
        <v>P</v>
      </c>
      <c r="M94" s="164" t="str">
        <f t="shared" si="3"/>
        <v>NA</v>
      </c>
      <c r="N94" s="162" t="s">
        <v>3178</v>
      </c>
      <c r="O94" s="163" t="s">
        <v>3178</v>
      </c>
      <c r="P94" s="163" t="s">
        <v>3178</v>
      </c>
      <c r="Q94" s="164"/>
      <c r="R94" s="162" t="s">
        <v>3854</v>
      </c>
      <c r="S94" s="163"/>
      <c r="T94" s="163"/>
      <c r="U94" s="164"/>
      <c r="V94" s="166" t="s">
        <v>5278</v>
      </c>
      <c r="W94" s="158" t="s">
        <v>5283</v>
      </c>
      <c r="X94" s="160"/>
      <c r="Y94" s="160"/>
      <c r="Z94" s="160"/>
    </row>
    <row r="95" spans="1:26" s="167" customFormat="1" ht="45" hidden="1">
      <c r="A95" s="160"/>
      <c r="B95" s="122" t="s">
        <v>3401</v>
      </c>
      <c r="C95" s="70" t="s">
        <v>3589</v>
      </c>
      <c r="D95" s="71" t="s">
        <v>1404</v>
      </c>
      <c r="E95" s="72" t="s">
        <v>1413</v>
      </c>
      <c r="F95" s="70"/>
      <c r="G95" s="126" t="s">
        <v>2234</v>
      </c>
      <c r="H95" s="74" t="s">
        <v>1456</v>
      </c>
      <c r="I95" s="123" t="s">
        <v>106</v>
      </c>
      <c r="J95" s="257"/>
      <c r="K95" s="258"/>
      <c r="L95" s="162" t="str">
        <f t="shared" si="2"/>
        <v>P</v>
      </c>
      <c r="M95" s="164" t="str">
        <f t="shared" si="3"/>
        <v>NA</v>
      </c>
      <c r="N95" s="162" t="s">
        <v>3178</v>
      </c>
      <c r="O95" s="163" t="s">
        <v>3178</v>
      </c>
      <c r="P95" s="163" t="s">
        <v>3178</v>
      </c>
      <c r="Q95" s="164"/>
      <c r="R95" s="162" t="s">
        <v>3854</v>
      </c>
      <c r="S95" s="163"/>
      <c r="T95" s="163"/>
      <c r="U95" s="164"/>
      <c r="V95" s="166" t="s">
        <v>5278</v>
      </c>
      <c r="W95" s="158" t="s">
        <v>5283</v>
      </c>
      <c r="X95" s="160"/>
      <c r="Y95" s="160"/>
      <c r="Z95" s="160"/>
    </row>
    <row r="96" spans="1:26" s="167" customFormat="1" ht="56.25" hidden="1">
      <c r="A96" s="160"/>
      <c r="B96" s="122" t="s">
        <v>3402</v>
      </c>
      <c r="C96" s="70" t="s">
        <v>3589</v>
      </c>
      <c r="D96" s="71" t="s">
        <v>1404</v>
      </c>
      <c r="E96" s="72" t="s">
        <v>1413</v>
      </c>
      <c r="F96" s="70"/>
      <c r="G96" s="126" t="s">
        <v>2235</v>
      </c>
      <c r="H96" s="74" t="s">
        <v>1458</v>
      </c>
      <c r="I96" s="123" t="s">
        <v>89</v>
      </c>
      <c r="J96" s="257"/>
      <c r="K96" s="258"/>
      <c r="L96" s="162" t="str">
        <f t="shared" si="2"/>
        <v>P</v>
      </c>
      <c r="M96" s="164" t="str">
        <f t="shared" si="3"/>
        <v>NA</v>
      </c>
      <c r="N96" s="162" t="s">
        <v>3178</v>
      </c>
      <c r="O96" s="163" t="s">
        <v>3178</v>
      </c>
      <c r="P96" s="163" t="s">
        <v>3178</v>
      </c>
      <c r="Q96" s="164"/>
      <c r="R96" s="162" t="s">
        <v>3854</v>
      </c>
      <c r="S96" s="163"/>
      <c r="T96" s="163"/>
      <c r="U96" s="164"/>
      <c r="V96" s="166" t="s">
        <v>5278</v>
      </c>
      <c r="W96" s="158" t="s">
        <v>5283</v>
      </c>
      <c r="X96" s="160"/>
      <c r="Y96" s="160"/>
      <c r="Z96" s="160"/>
    </row>
    <row r="97" spans="1:26" s="167" customFormat="1" ht="56.25" hidden="1">
      <c r="A97" s="160"/>
      <c r="B97" s="122" t="s">
        <v>3403</v>
      </c>
      <c r="C97" s="70" t="s">
        <v>3589</v>
      </c>
      <c r="D97" s="71" t="s">
        <v>1404</v>
      </c>
      <c r="E97" s="72" t="s">
        <v>1413</v>
      </c>
      <c r="F97" s="70"/>
      <c r="G97" s="126" t="s">
        <v>2236</v>
      </c>
      <c r="H97" s="74" t="s">
        <v>1460</v>
      </c>
      <c r="I97" s="123" t="s">
        <v>106</v>
      </c>
      <c r="J97" s="257"/>
      <c r="K97" s="258"/>
      <c r="L97" s="162" t="str">
        <f t="shared" si="2"/>
        <v>P</v>
      </c>
      <c r="M97" s="164" t="str">
        <f t="shared" si="3"/>
        <v>NA</v>
      </c>
      <c r="N97" s="162" t="s">
        <v>3178</v>
      </c>
      <c r="O97" s="163" t="s">
        <v>3178</v>
      </c>
      <c r="P97" s="163" t="s">
        <v>3178</v>
      </c>
      <c r="Q97" s="164"/>
      <c r="R97" s="162" t="s">
        <v>3854</v>
      </c>
      <c r="S97" s="163"/>
      <c r="T97" s="163"/>
      <c r="U97" s="164"/>
      <c r="V97" s="166" t="s">
        <v>5278</v>
      </c>
      <c r="W97" s="158" t="s">
        <v>5283</v>
      </c>
      <c r="X97" s="160"/>
      <c r="Y97" s="160"/>
      <c r="Z97" s="160"/>
    </row>
    <row r="98" spans="1:26" s="167" customFormat="1" ht="56.25" hidden="1">
      <c r="A98" s="160"/>
      <c r="B98" s="122" t="s">
        <v>3404</v>
      </c>
      <c r="C98" s="70" t="s">
        <v>3589</v>
      </c>
      <c r="D98" s="71" t="s">
        <v>1404</v>
      </c>
      <c r="E98" s="72" t="s">
        <v>1413</v>
      </c>
      <c r="F98" s="70"/>
      <c r="G98" s="126" t="s">
        <v>2237</v>
      </c>
      <c r="H98" s="74" t="s">
        <v>1462</v>
      </c>
      <c r="I98" s="123" t="s">
        <v>89</v>
      </c>
      <c r="J98" s="257"/>
      <c r="K98" s="258"/>
      <c r="L98" s="162" t="str">
        <f t="shared" si="2"/>
        <v>P</v>
      </c>
      <c r="M98" s="164" t="str">
        <f t="shared" si="3"/>
        <v>NA</v>
      </c>
      <c r="N98" s="162" t="s">
        <v>3178</v>
      </c>
      <c r="O98" s="163" t="s">
        <v>3178</v>
      </c>
      <c r="P98" s="163" t="s">
        <v>3178</v>
      </c>
      <c r="Q98" s="164"/>
      <c r="R98" s="162" t="s">
        <v>3854</v>
      </c>
      <c r="S98" s="163"/>
      <c r="T98" s="163"/>
      <c r="U98" s="164"/>
      <c r="V98" s="166" t="s">
        <v>5278</v>
      </c>
      <c r="W98" s="158" t="s">
        <v>5283</v>
      </c>
      <c r="X98" s="160"/>
      <c r="Y98" s="160"/>
      <c r="Z98" s="160"/>
    </row>
    <row r="99" spans="1:26" s="167" customFormat="1" ht="270" hidden="1">
      <c r="A99" s="160"/>
      <c r="B99" s="122" t="s">
        <v>3405</v>
      </c>
      <c r="C99" s="70" t="s">
        <v>3589</v>
      </c>
      <c r="D99" s="71" t="s">
        <v>1404</v>
      </c>
      <c r="E99" s="72" t="s">
        <v>1413</v>
      </c>
      <c r="F99" s="70"/>
      <c r="G99" s="126" t="s">
        <v>2238</v>
      </c>
      <c r="H99" s="74" t="s">
        <v>1464</v>
      </c>
      <c r="I99" s="123" t="s">
        <v>89</v>
      </c>
      <c r="J99" s="257"/>
      <c r="K99" s="258"/>
      <c r="L99" s="162" t="str">
        <f t="shared" si="2"/>
        <v>P</v>
      </c>
      <c r="M99" s="164" t="str">
        <f t="shared" si="3"/>
        <v>NA</v>
      </c>
      <c r="N99" s="162" t="s">
        <v>3178</v>
      </c>
      <c r="O99" s="163" t="s">
        <v>3178</v>
      </c>
      <c r="P99" s="163" t="s">
        <v>3178</v>
      </c>
      <c r="Q99" s="164"/>
      <c r="R99" s="162" t="s">
        <v>3854</v>
      </c>
      <c r="S99" s="163"/>
      <c r="T99" s="163"/>
      <c r="U99" s="164"/>
      <c r="V99" s="166" t="s">
        <v>5278</v>
      </c>
      <c r="W99" s="158" t="s">
        <v>5283</v>
      </c>
      <c r="X99" s="160"/>
      <c r="Y99" s="160"/>
      <c r="Z99" s="160"/>
    </row>
    <row r="100" spans="1:26" s="167" customFormat="1" ht="45">
      <c r="A100" s="160"/>
      <c r="B100" s="122" t="s">
        <v>3406</v>
      </c>
      <c r="C100" s="70" t="s">
        <v>3589</v>
      </c>
      <c r="D100" s="71" t="s">
        <v>1404</v>
      </c>
      <c r="E100" s="72" t="s">
        <v>1469</v>
      </c>
      <c r="F100" s="70"/>
      <c r="G100" s="126" t="s">
        <v>3215</v>
      </c>
      <c r="H100" s="74" t="s">
        <v>1467</v>
      </c>
      <c r="I100" s="123" t="s">
        <v>89</v>
      </c>
      <c r="J100" s="257" t="s">
        <v>3870</v>
      </c>
      <c r="K100" s="258" t="s">
        <v>3871</v>
      </c>
      <c r="L100" s="162" t="str">
        <f t="shared" si="2"/>
        <v>F</v>
      </c>
      <c r="M100" s="164" t="str">
        <f t="shared" si="3"/>
        <v>NA</v>
      </c>
      <c r="N100" s="162" t="s">
        <v>3857</v>
      </c>
      <c r="O100" s="163" t="s">
        <v>3857</v>
      </c>
      <c r="P100" s="163" t="s">
        <v>3857</v>
      </c>
      <c r="Q100" s="164"/>
      <c r="R100" s="162" t="s">
        <v>3854</v>
      </c>
      <c r="S100" s="163"/>
      <c r="T100" s="163"/>
      <c r="U100" s="164"/>
      <c r="V100" s="166" t="s">
        <v>5278</v>
      </c>
      <c r="W100" s="158" t="s">
        <v>5283</v>
      </c>
      <c r="X100" s="160"/>
      <c r="Y100" s="160"/>
      <c r="Z100" s="160"/>
    </row>
    <row r="101" spans="1:26" s="167" customFormat="1" ht="45" hidden="1">
      <c r="A101" s="160"/>
      <c r="B101" s="122" t="s">
        <v>3407</v>
      </c>
      <c r="C101" s="70" t="s">
        <v>3589</v>
      </c>
      <c r="D101" s="71" t="s">
        <v>1404</v>
      </c>
      <c r="E101" s="72" t="s">
        <v>1469</v>
      </c>
      <c r="F101" s="70"/>
      <c r="G101" s="126" t="s">
        <v>2239</v>
      </c>
      <c r="H101" s="74" t="s">
        <v>2410</v>
      </c>
      <c r="I101" s="123" t="s">
        <v>106</v>
      </c>
      <c r="J101" s="257"/>
      <c r="K101" s="258"/>
      <c r="L101" s="162" t="str">
        <f t="shared" si="2"/>
        <v>P</v>
      </c>
      <c r="M101" s="164" t="str">
        <f t="shared" si="3"/>
        <v>NA</v>
      </c>
      <c r="N101" s="162" t="s">
        <v>3178</v>
      </c>
      <c r="O101" s="163" t="s">
        <v>3178</v>
      </c>
      <c r="P101" s="163" t="s">
        <v>3178</v>
      </c>
      <c r="Q101" s="164"/>
      <c r="R101" s="162" t="s">
        <v>3854</v>
      </c>
      <c r="S101" s="163"/>
      <c r="T101" s="163"/>
      <c r="U101" s="164"/>
      <c r="V101" s="166" t="s">
        <v>5278</v>
      </c>
      <c r="W101" s="158" t="s">
        <v>5283</v>
      </c>
      <c r="X101" s="160"/>
      <c r="Y101" s="160"/>
      <c r="Z101" s="160"/>
    </row>
    <row r="102" spans="1:26" s="167" customFormat="1" ht="45" hidden="1">
      <c r="A102" s="160"/>
      <c r="B102" s="122" t="s">
        <v>3408</v>
      </c>
      <c r="C102" s="70" t="s">
        <v>3589</v>
      </c>
      <c r="D102" s="71" t="s">
        <v>1404</v>
      </c>
      <c r="E102" s="72" t="s">
        <v>1469</v>
      </c>
      <c r="F102" s="70"/>
      <c r="G102" s="126" t="s">
        <v>2240</v>
      </c>
      <c r="H102" s="74" t="s">
        <v>2411</v>
      </c>
      <c r="I102" s="123" t="s">
        <v>89</v>
      </c>
      <c r="J102" s="257"/>
      <c r="K102" s="258"/>
      <c r="L102" s="162" t="str">
        <f t="shared" si="2"/>
        <v>P</v>
      </c>
      <c r="M102" s="164" t="str">
        <f t="shared" si="3"/>
        <v>NA</v>
      </c>
      <c r="N102" s="162" t="s">
        <v>3178</v>
      </c>
      <c r="O102" s="163" t="s">
        <v>3178</v>
      </c>
      <c r="P102" s="163" t="s">
        <v>3178</v>
      </c>
      <c r="Q102" s="164"/>
      <c r="R102" s="162" t="s">
        <v>3854</v>
      </c>
      <c r="S102" s="163"/>
      <c r="T102" s="163"/>
      <c r="U102" s="164"/>
      <c r="V102" s="166" t="s">
        <v>5278</v>
      </c>
      <c r="W102" s="158" t="s">
        <v>5283</v>
      </c>
      <c r="X102" s="160"/>
      <c r="Y102" s="160"/>
      <c r="Z102" s="160"/>
    </row>
    <row r="103" spans="1:26" s="167" customFormat="1" ht="45" hidden="1">
      <c r="A103" s="160"/>
      <c r="B103" s="122" t="s">
        <v>3409</v>
      </c>
      <c r="C103" s="70" t="s">
        <v>3589</v>
      </c>
      <c r="D103" s="71" t="s">
        <v>1404</v>
      </c>
      <c r="E103" s="72" t="s">
        <v>1469</v>
      </c>
      <c r="F103" s="70"/>
      <c r="G103" s="126" t="s">
        <v>2241</v>
      </c>
      <c r="H103" s="74" t="s">
        <v>1472</v>
      </c>
      <c r="I103" s="123" t="s">
        <v>89</v>
      </c>
      <c r="J103" s="257"/>
      <c r="K103" s="258"/>
      <c r="L103" s="162" t="str">
        <f t="shared" si="2"/>
        <v>P</v>
      </c>
      <c r="M103" s="164" t="str">
        <f t="shared" si="3"/>
        <v>NA</v>
      </c>
      <c r="N103" s="162" t="s">
        <v>3178</v>
      </c>
      <c r="O103" s="163" t="s">
        <v>3178</v>
      </c>
      <c r="P103" s="163" t="s">
        <v>3178</v>
      </c>
      <c r="Q103" s="164"/>
      <c r="R103" s="162" t="s">
        <v>3854</v>
      </c>
      <c r="S103" s="163"/>
      <c r="T103" s="163"/>
      <c r="U103" s="164"/>
      <c r="V103" s="166" t="s">
        <v>5278</v>
      </c>
      <c r="W103" s="158" t="s">
        <v>5285</v>
      </c>
      <c r="X103" s="160"/>
      <c r="Y103" s="160"/>
      <c r="Z103" s="160"/>
    </row>
    <row r="104" spans="1:26" s="167" customFormat="1" ht="45" hidden="1">
      <c r="A104" s="160"/>
      <c r="B104" s="122" t="s">
        <v>3410</v>
      </c>
      <c r="C104" s="70" t="s">
        <v>3589</v>
      </c>
      <c r="D104" s="71" t="s">
        <v>1404</v>
      </c>
      <c r="E104" s="72" t="s">
        <v>1469</v>
      </c>
      <c r="F104" s="70"/>
      <c r="G104" s="126" t="s">
        <v>3598</v>
      </c>
      <c r="H104" s="74" t="s">
        <v>3599</v>
      </c>
      <c r="I104" s="123" t="s">
        <v>89</v>
      </c>
      <c r="J104" s="257"/>
      <c r="K104" s="258"/>
      <c r="L104" s="162" t="str">
        <f t="shared" si="2"/>
        <v>P</v>
      </c>
      <c r="M104" s="164" t="str">
        <f t="shared" si="3"/>
        <v>NA</v>
      </c>
      <c r="N104" s="162" t="s">
        <v>3178</v>
      </c>
      <c r="O104" s="163" t="s">
        <v>3178</v>
      </c>
      <c r="P104" s="163" t="s">
        <v>3178</v>
      </c>
      <c r="Q104" s="164"/>
      <c r="R104" s="162" t="s">
        <v>3854</v>
      </c>
      <c r="S104" s="163"/>
      <c r="T104" s="163"/>
      <c r="U104" s="164"/>
      <c r="V104" s="166" t="s">
        <v>5278</v>
      </c>
      <c r="W104" s="158" t="s">
        <v>5280</v>
      </c>
      <c r="X104" s="160"/>
      <c r="Y104" s="160"/>
      <c r="Z104" s="160"/>
    </row>
    <row r="105" spans="1:26" s="167" customFormat="1" ht="56.25" hidden="1">
      <c r="A105" s="160"/>
      <c r="B105" s="122" t="s">
        <v>3411</v>
      </c>
      <c r="C105" s="70" t="s">
        <v>3589</v>
      </c>
      <c r="D105" s="71" t="s">
        <v>1404</v>
      </c>
      <c r="E105" s="72" t="s">
        <v>1469</v>
      </c>
      <c r="F105" s="70"/>
      <c r="G105" s="126" t="s">
        <v>2243</v>
      </c>
      <c r="H105" s="74" t="s">
        <v>3189</v>
      </c>
      <c r="I105" s="123" t="s">
        <v>89</v>
      </c>
      <c r="J105" s="257"/>
      <c r="K105" s="258"/>
      <c r="L105" s="162" t="str">
        <f t="shared" si="2"/>
        <v>P</v>
      </c>
      <c r="M105" s="164" t="str">
        <f t="shared" si="3"/>
        <v>NA</v>
      </c>
      <c r="N105" s="162" t="s">
        <v>3178</v>
      </c>
      <c r="O105" s="163" t="s">
        <v>3178</v>
      </c>
      <c r="P105" s="163" t="s">
        <v>3178</v>
      </c>
      <c r="Q105" s="164"/>
      <c r="R105" s="162" t="s">
        <v>3854</v>
      </c>
      <c r="S105" s="163"/>
      <c r="T105" s="163"/>
      <c r="U105" s="164"/>
      <c r="V105" s="166" t="s">
        <v>5278</v>
      </c>
      <c r="W105" s="158" t="s">
        <v>5285</v>
      </c>
      <c r="X105" s="160"/>
      <c r="Y105" s="160"/>
      <c r="Z105" s="160"/>
    </row>
    <row r="106" spans="1:26" s="167" customFormat="1" ht="45" hidden="1">
      <c r="A106" s="160"/>
      <c r="B106" s="122" t="s">
        <v>3412</v>
      </c>
      <c r="C106" s="70" t="s">
        <v>3589</v>
      </c>
      <c r="D106" s="71" t="s">
        <v>1404</v>
      </c>
      <c r="E106" s="72" t="s">
        <v>1469</v>
      </c>
      <c r="F106" s="70"/>
      <c r="G106" s="126" t="s">
        <v>2244</v>
      </c>
      <c r="H106" s="74" t="s">
        <v>1475</v>
      </c>
      <c r="I106" s="123" t="s">
        <v>89</v>
      </c>
      <c r="J106" s="257"/>
      <c r="K106" s="258"/>
      <c r="L106" s="162" t="str">
        <f t="shared" si="2"/>
        <v>P</v>
      </c>
      <c r="M106" s="164" t="str">
        <f t="shared" si="3"/>
        <v>NA</v>
      </c>
      <c r="N106" s="162" t="s">
        <v>3178</v>
      </c>
      <c r="O106" s="163" t="s">
        <v>3178</v>
      </c>
      <c r="P106" s="163" t="s">
        <v>3178</v>
      </c>
      <c r="Q106" s="164"/>
      <c r="R106" s="162" t="s">
        <v>3854</v>
      </c>
      <c r="S106" s="163"/>
      <c r="T106" s="163"/>
      <c r="U106" s="164"/>
      <c r="V106" s="166" t="s">
        <v>5278</v>
      </c>
      <c r="W106" s="158" t="s">
        <v>5285</v>
      </c>
      <c r="X106" s="160"/>
      <c r="Y106" s="160"/>
      <c r="Z106" s="160"/>
    </row>
    <row r="107" spans="1:26" s="167" customFormat="1" ht="45" hidden="1">
      <c r="A107" s="160"/>
      <c r="B107" s="122" t="s">
        <v>3413</v>
      </c>
      <c r="C107" s="70" t="s">
        <v>3589</v>
      </c>
      <c r="D107" s="71" t="s">
        <v>1404</v>
      </c>
      <c r="E107" s="72" t="s">
        <v>1469</v>
      </c>
      <c r="F107" s="70"/>
      <c r="G107" s="126" t="s">
        <v>2245</v>
      </c>
      <c r="H107" s="74" t="s">
        <v>1477</v>
      </c>
      <c r="I107" s="123" t="s">
        <v>89</v>
      </c>
      <c r="J107" s="257"/>
      <c r="K107" s="258"/>
      <c r="L107" s="162" t="str">
        <f t="shared" si="2"/>
        <v>P</v>
      </c>
      <c r="M107" s="164" t="str">
        <f t="shared" si="3"/>
        <v>NA</v>
      </c>
      <c r="N107" s="162" t="s">
        <v>3178</v>
      </c>
      <c r="O107" s="163" t="s">
        <v>3178</v>
      </c>
      <c r="P107" s="163" t="s">
        <v>3178</v>
      </c>
      <c r="Q107" s="164"/>
      <c r="R107" s="162" t="s">
        <v>3854</v>
      </c>
      <c r="S107" s="163"/>
      <c r="T107" s="163"/>
      <c r="U107" s="164"/>
      <c r="V107" s="166" t="s">
        <v>5278</v>
      </c>
      <c r="W107" s="158" t="s">
        <v>5285</v>
      </c>
      <c r="X107" s="160"/>
      <c r="Y107" s="160"/>
      <c r="Z107" s="160"/>
    </row>
    <row r="108" spans="1:26" s="167" customFormat="1" ht="45" hidden="1">
      <c r="A108" s="160"/>
      <c r="B108" s="122" t="s">
        <v>3414</v>
      </c>
      <c r="C108" s="70" t="s">
        <v>3589</v>
      </c>
      <c r="D108" s="71" t="s">
        <v>1404</v>
      </c>
      <c r="E108" s="72" t="s">
        <v>1469</v>
      </c>
      <c r="F108" s="70"/>
      <c r="G108" s="126" t="s">
        <v>2246</v>
      </c>
      <c r="H108" s="74" t="s">
        <v>1478</v>
      </c>
      <c r="I108" s="123" t="s">
        <v>89</v>
      </c>
      <c r="J108" s="257"/>
      <c r="K108" s="258"/>
      <c r="L108" s="162" t="str">
        <f t="shared" si="2"/>
        <v>P</v>
      </c>
      <c r="M108" s="164" t="str">
        <f t="shared" si="3"/>
        <v>NA</v>
      </c>
      <c r="N108" s="162" t="s">
        <v>3178</v>
      </c>
      <c r="O108" s="163" t="s">
        <v>3178</v>
      </c>
      <c r="P108" s="163" t="s">
        <v>3178</v>
      </c>
      <c r="Q108" s="164"/>
      <c r="R108" s="162" t="s">
        <v>3854</v>
      </c>
      <c r="S108" s="163"/>
      <c r="T108" s="163"/>
      <c r="U108" s="164"/>
      <c r="V108" s="166" t="s">
        <v>5278</v>
      </c>
      <c r="W108" s="158" t="s">
        <v>5285</v>
      </c>
      <c r="X108" s="160"/>
      <c r="Y108" s="160"/>
      <c r="Z108" s="160"/>
    </row>
    <row r="109" spans="1:26" s="167" customFormat="1" ht="45" hidden="1">
      <c r="A109" s="160"/>
      <c r="B109" s="122" t="s">
        <v>3415</v>
      </c>
      <c r="C109" s="70" t="s">
        <v>3589</v>
      </c>
      <c r="D109" s="71" t="s">
        <v>1404</v>
      </c>
      <c r="E109" s="72" t="s">
        <v>1469</v>
      </c>
      <c r="F109" s="70"/>
      <c r="G109" s="126" t="s">
        <v>2247</v>
      </c>
      <c r="H109" s="74" t="s">
        <v>2412</v>
      </c>
      <c r="I109" s="123" t="s">
        <v>89</v>
      </c>
      <c r="J109" s="257"/>
      <c r="K109" s="258"/>
      <c r="L109" s="162" t="str">
        <f t="shared" si="2"/>
        <v>P</v>
      </c>
      <c r="M109" s="164" t="str">
        <f t="shared" si="3"/>
        <v>NA</v>
      </c>
      <c r="N109" s="162" t="s">
        <v>3178</v>
      </c>
      <c r="O109" s="163" t="s">
        <v>3178</v>
      </c>
      <c r="P109" s="163" t="s">
        <v>3178</v>
      </c>
      <c r="Q109" s="164"/>
      <c r="R109" s="162" t="s">
        <v>3854</v>
      </c>
      <c r="S109" s="163"/>
      <c r="T109" s="163"/>
      <c r="U109" s="164"/>
      <c r="V109" s="166" t="s">
        <v>5278</v>
      </c>
      <c r="W109" s="158" t="s">
        <v>5285</v>
      </c>
      <c r="X109" s="160"/>
      <c r="Y109" s="160"/>
      <c r="Z109" s="160"/>
    </row>
    <row r="110" spans="1:26" s="167" customFormat="1" ht="45" hidden="1">
      <c r="A110" s="160"/>
      <c r="B110" s="122" t="s">
        <v>3416</v>
      </c>
      <c r="C110" s="70" t="s">
        <v>3589</v>
      </c>
      <c r="D110" s="71" t="s">
        <v>1404</v>
      </c>
      <c r="E110" s="72" t="s">
        <v>1469</v>
      </c>
      <c r="F110" s="70"/>
      <c r="G110" s="126" t="s">
        <v>2440</v>
      </c>
      <c r="H110" s="74" t="s">
        <v>1481</v>
      </c>
      <c r="I110" s="123" t="s">
        <v>89</v>
      </c>
      <c r="J110" s="257"/>
      <c r="K110" s="258"/>
      <c r="L110" s="162" t="str">
        <f t="shared" si="2"/>
        <v>P</v>
      </c>
      <c r="M110" s="164" t="str">
        <f t="shared" si="3"/>
        <v>NA</v>
      </c>
      <c r="N110" s="162" t="s">
        <v>3178</v>
      </c>
      <c r="O110" s="163" t="s">
        <v>3178</v>
      </c>
      <c r="P110" s="163" t="s">
        <v>3178</v>
      </c>
      <c r="Q110" s="164"/>
      <c r="R110" s="162" t="s">
        <v>3854</v>
      </c>
      <c r="S110" s="163"/>
      <c r="T110" s="163"/>
      <c r="U110" s="164"/>
      <c r="V110" s="166" t="s">
        <v>5278</v>
      </c>
      <c r="W110" s="158" t="s">
        <v>5285</v>
      </c>
      <c r="X110" s="160"/>
      <c r="Y110" s="160"/>
      <c r="Z110" s="160"/>
    </row>
    <row r="111" spans="1:26" s="167" customFormat="1" ht="45" hidden="1">
      <c r="A111" s="160"/>
      <c r="B111" s="122" t="s">
        <v>3417</v>
      </c>
      <c r="C111" s="70" t="s">
        <v>3589</v>
      </c>
      <c r="D111" s="71" t="s">
        <v>1404</v>
      </c>
      <c r="E111" s="72" t="s">
        <v>1469</v>
      </c>
      <c r="F111" s="70"/>
      <c r="G111" s="126" t="s">
        <v>2248</v>
      </c>
      <c r="H111" s="74" t="s">
        <v>1483</v>
      </c>
      <c r="I111" s="123" t="s">
        <v>89</v>
      </c>
      <c r="J111" s="257"/>
      <c r="K111" s="258"/>
      <c r="L111" s="162" t="str">
        <f t="shared" si="2"/>
        <v>P</v>
      </c>
      <c r="M111" s="164" t="str">
        <f t="shared" si="3"/>
        <v>NA</v>
      </c>
      <c r="N111" s="162" t="s">
        <v>3178</v>
      </c>
      <c r="O111" s="163" t="s">
        <v>3178</v>
      </c>
      <c r="P111" s="163" t="s">
        <v>3178</v>
      </c>
      <c r="Q111" s="164"/>
      <c r="R111" s="162" t="s">
        <v>3854</v>
      </c>
      <c r="S111" s="163"/>
      <c r="T111" s="163"/>
      <c r="U111" s="164"/>
      <c r="V111" s="166" t="s">
        <v>5278</v>
      </c>
      <c r="W111" s="158" t="s">
        <v>5285</v>
      </c>
      <c r="X111" s="160"/>
      <c r="Y111" s="160"/>
      <c r="Z111" s="160"/>
    </row>
    <row r="112" spans="1:26" s="167" customFormat="1" ht="56.25">
      <c r="A112" s="160"/>
      <c r="B112" s="122" t="s">
        <v>4311</v>
      </c>
      <c r="C112" s="70" t="s">
        <v>3589</v>
      </c>
      <c r="D112" s="71" t="s">
        <v>1404</v>
      </c>
      <c r="E112" s="72" t="s">
        <v>1469</v>
      </c>
      <c r="F112" s="70"/>
      <c r="G112" s="126" t="s">
        <v>2249</v>
      </c>
      <c r="H112" s="74" t="s">
        <v>1485</v>
      </c>
      <c r="I112" s="123" t="s">
        <v>89</v>
      </c>
      <c r="J112" s="257" t="s">
        <v>3880</v>
      </c>
      <c r="K112" s="258" t="s">
        <v>3872</v>
      </c>
      <c r="L112" s="162" t="str">
        <f t="shared" si="2"/>
        <v>F</v>
      </c>
      <c r="M112" s="164" t="str">
        <f t="shared" si="3"/>
        <v>NA</v>
      </c>
      <c r="N112" s="162" t="s">
        <v>3857</v>
      </c>
      <c r="O112" s="163" t="s">
        <v>3857</v>
      </c>
      <c r="P112" s="163" t="s">
        <v>3857</v>
      </c>
      <c r="Q112" s="164"/>
      <c r="R112" s="162" t="s">
        <v>3854</v>
      </c>
      <c r="S112" s="163"/>
      <c r="T112" s="163"/>
      <c r="U112" s="164"/>
      <c r="V112" s="166" t="s">
        <v>5281</v>
      </c>
      <c r="W112" s="158" t="s">
        <v>5286</v>
      </c>
      <c r="X112" s="160"/>
      <c r="Y112" s="160"/>
      <c r="Z112" s="160"/>
    </row>
    <row r="113" spans="1:26" s="167" customFormat="1" ht="45" hidden="1">
      <c r="A113" s="160"/>
      <c r="B113" s="122" t="s">
        <v>3418</v>
      </c>
      <c r="C113" s="70" t="s">
        <v>3589</v>
      </c>
      <c r="D113" s="71" t="s">
        <v>1404</v>
      </c>
      <c r="E113" s="72" t="s">
        <v>1469</v>
      </c>
      <c r="F113" s="70"/>
      <c r="G113" s="126" t="s">
        <v>2250</v>
      </c>
      <c r="H113" s="74" t="s">
        <v>1487</v>
      </c>
      <c r="I113" s="123" t="s">
        <v>89</v>
      </c>
      <c r="J113" s="257"/>
      <c r="K113" s="258"/>
      <c r="L113" s="162" t="str">
        <f t="shared" si="2"/>
        <v>P</v>
      </c>
      <c r="M113" s="164" t="str">
        <f t="shared" si="3"/>
        <v>NA</v>
      </c>
      <c r="N113" s="162" t="s">
        <v>3178</v>
      </c>
      <c r="O113" s="163" t="s">
        <v>3178</v>
      </c>
      <c r="P113" s="163" t="s">
        <v>3178</v>
      </c>
      <c r="Q113" s="164"/>
      <c r="R113" s="162" t="s">
        <v>3854</v>
      </c>
      <c r="S113" s="163"/>
      <c r="T113" s="163"/>
      <c r="U113" s="164"/>
      <c r="V113" s="166" t="s">
        <v>5278</v>
      </c>
      <c r="W113" s="158" t="s">
        <v>5285</v>
      </c>
      <c r="X113" s="160"/>
      <c r="Y113" s="160"/>
      <c r="Z113" s="160"/>
    </row>
    <row r="114" spans="1:26" s="167" customFormat="1" ht="45" hidden="1">
      <c r="A114" s="160"/>
      <c r="B114" s="122" t="s">
        <v>3419</v>
      </c>
      <c r="C114" s="70" t="s">
        <v>3589</v>
      </c>
      <c r="D114" s="71" t="s">
        <v>1404</v>
      </c>
      <c r="E114" s="72" t="s">
        <v>1469</v>
      </c>
      <c r="F114" s="70"/>
      <c r="G114" s="126" t="s">
        <v>2251</v>
      </c>
      <c r="H114" s="74" t="s">
        <v>1488</v>
      </c>
      <c r="I114" s="123" t="s">
        <v>89</v>
      </c>
      <c r="J114" s="257"/>
      <c r="K114" s="258"/>
      <c r="L114" s="162" t="str">
        <f t="shared" si="2"/>
        <v>P</v>
      </c>
      <c r="M114" s="164" t="str">
        <f t="shared" si="3"/>
        <v>NA</v>
      </c>
      <c r="N114" s="162" t="s">
        <v>3178</v>
      </c>
      <c r="O114" s="163" t="s">
        <v>3178</v>
      </c>
      <c r="P114" s="163" t="s">
        <v>3178</v>
      </c>
      <c r="Q114" s="164"/>
      <c r="R114" s="162" t="s">
        <v>3854</v>
      </c>
      <c r="S114" s="163"/>
      <c r="T114" s="163"/>
      <c r="U114" s="164"/>
      <c r="V114" s="166" t="s">
        <v>5278</v>
      </c>
      <c r="W114" s="158" t="s">
        <v>5285</v>
      </c>
      <c r="X114" s="160"/>
      <c r="Y114" s="160"/>
      <c r="Z114" s="160"/>
    </row>
    <row r="115" spans="1:26" s="167" customFormat="1" ht="56.25" hidden="1">
      <c r="A115" s="160"/>
      <c r="B115" s="122" t="s">
        <v>4327</v>
      </c>
      <c r="C115" s="70" t="s">
        <v>3589</v>
      </c>
      <c r="D115" s="71" t="s">
        <v>1404</v>
      </c>
      <c r="E115" s="72" t="s">
        <v>1469</v>
      </c>
      <c r="F115" s="70"/>
      <c r="G115" s="126" t="s">
        <v>2252</v>
      </c>
      <c r="H115" s="74" t="s">
        <v>1490</v>
      </c>
      <c r="I115" s="123" t="s">
        <v>89</v>
      </c>
      <c r="J115" s="257" t="s">
        <v>3873</v>
      </c>
      <c r="K115" s="258" t="s">
        <v>3874</v>
      </c>
      <c r="L115" s="162" t="str">
        <f t="shared" si="2"/>
        <v>P</v>
      </c>
      <c r="M115" s="164" t="str">
        <f t="shared" si="3"/>
        <v>NA</v>
      </c>
      <c r="N115" s="162" t="s">
        <v>3178</v>
      </c>
      <c r="O115" s="163" t="s">
        <v>3178</v>
      </c>
      <c r="P115" s="163" t="s">
        <v>3178</v>
      </c>
      <c r="Q115" s="164"/>
      <c r="R115" s="162" t="s">
        <v>3854</v>
      </c>
      <c r="S115" s="163"/>
      <c r="T115" s="163"/>
      <c r="U115" s="164"/>
      <c r="V115" s="166" t="s">
        <v>5287</v>
      </c>
      <c r="W115" s="158" t="s">
        <v>5285</v>
      </c>
      <c r="X115" s="160"/>
      <c r="Y115" s="160"/>
      <c r="Z115" s="160"/>
    </row>
    <row r="116" spans="1:26" s="167" customFormat="1" ht="45" hidden="1">
      <c r="A116" s="160"/>
      <c r="B116" s="122" t="s">
        <v>4328</v>
      </c>
      <c r="C116" s="70" t="s">
        <v>3589</v>
      </c>
      <c r="D116" s="71" t="s">
        <v>1404</v>
      </c>
      <c r="E116" s="72" t="s">
        <v>1469</v>
      </c>
      <c r="F116" s="70"/>
      <c r="G116" s="126" t="s">
        <v>2253</v>
      </c>
      <c r="H116" s="74" t="s">
        <v>2254</v>
      </c>
      <c r="I116" s="123" t="s">
        <v>89</v>
      </c>
      <c r="J116" s="393" t="s">
        <v>4309</v>
      </c>
      <c r="K116" s="394" t="s">
        <v>4308</v>
      </c>
      <c r="L116" s="162" t="str">
        <f t="shared" si="2"/>
        <v>P</v>
      </c>
      <c r="M116" s="164" t="str">
        <f t="shared" si="3"/>
        <v>NA</v>
      </c>
      <c r="N116" s="162" t="s">
        <v>3178</v>
      </c>
      <c r="O116" s="163" t="s">
        <v>3178</v>
      </c>
      <c r="P116" s="163" t="s">
        <v>3178</v>
      </c>
      <c r="Q116" s="164"/>
      <c r="R116" s="162" t="s">
        <v>3854</v>
      </c>
      <c r="S116" s="163"/>
      <c r="T116" s="163"/>
      <c r="U116" s="164"/>
      <c r="V116" s="166" t="s">
        <v>5278</v>
      </c>
      <c r="W116" s="158" t="s">
        <v>5285</v>
      </c>
      <c r="X116" s="160"/>
      <c r="Y116" s="160"/>
      <c r="Z116" s="160"/>
    </row>
    <row r="117" spans="1:26" s="167" customFormat="1" ht="90" hidden="1">
      <c r="A117" s="160"/>
      <c r="B117" s="122" t="s">
        <v>3420</v>
      </c>
      <c r="C117" s="70" t="s">
        <v>3589</v>
      </c>
      <c r="D117" s="71" t="s">
        <v>1404</v>
      </c>
      <c r="E117" s="72" t="s">
        <v>1492</v>
      </c>
      <c r="F117" s="70"/>
      <c r="G117" s="126" t="s">
        <v>2255</v>
      </c>
      <c r="H117" s="74" t="s">
        <v>1493</v>
      </c>
      <c r="I117" s="123" t="s">
        <v>89</v>
      </c>
      <c r="J117" s="257"/>
      <c r="K117" s="258"/>
      <c r="L117" s="162" t="str">
        <f t="shared" si="2"/>
        <v>P</v>
      </c>
      <c r="M117" s="164" t="str">
        <f t="shared" si="3"/>
        <v>NA</v>
      </c>
      <c r="N117" s="162" t="s">
        <v>3178</v>
      </c>
      <c r="O117" s="163" t="s">
        <v>3178</v>
      </c>
      <c r="P117" s="163" t="s">
        <v>3178</v>
      </c>
      <c r="Q117" s="164"/>
      <c r="R117" s="162" t="s">
        <v>3854</v>
      </c>
      <c r="S117" s="163"/>
      <c r="T117" s="163"/>
      <c r="U117" s="164"/>
      <c r="V117" s="166" t="s">
        <v>5278</v>
      </c>
      <c r="W117" s="158" t="s">
        <v>5285</v>
      </c>
      <c r="X117" s="160"/>
      <c r="Y117" s="160"/>
      <c r="Z117" s="160"/>
    </row>
    <row r="118" spans="1:26" s="167" customFormat="1" ht="45" hidden="1">
      <c r="A118" s="160"/>
      <c r="B118" s="122" t="s">
        <v>3421</v>
      </c>
      <c r="C118" s="70" t="s">
        <v>3589</v>
      </c>
      <c r="D118" s="71" t="s">
        <v>1494</v>
      </c>
      <c r="E118" s="72" t="s">
        <v>1495</v>
      </c>
      <c r="F118" s="70"/>
      <c r="G118" s="126" t="s">
        <v>2256</v>
      </c>
      <c r="H118" s="74" t="s">
        <v>1496</v>
      </c>
      <c r="I118" s="123" t="s">
        <v>89</v>
      </c>
      <c r="J118" s="257"/>
      <c r="K118" s="258"/>
      <c r="L118" s="162" t="str">
        <f t="shared" si="2"/>
        <v>P</v>
      </c>
      <c r="M118" s="164" t="str">
        <f t="shared" si="3"/>
        <v>NA</v>
      </c>
      <c r="N118" s="162" t="s">
        <v>3178</v>
      </c>
      <c r="O118" s="163" t="s">
        <v>3178</v>
      </c>
      <c r="P118" s="163" t="s">
        <v>3178</v>
      </c>
      <c r="Q118" s="164"/>
      <c r="R118" s="162" t="s">
        <v>3854</v>
      </c>
      <c r="S118" s="163"/>
      <c r="T118" s="163"/>
      <c r="U118" s="164"/>
      <c r="V118" s="166" t="s">
        <v>5278</v>
      </c>
      <c r="W118" s="158" t="s">
        <v>5285</v>
      </c>
      <c r="X118" s="160"/>
      <c r="Y118" s="160"/>
      <c r="Z118" s="160"/>
    </row>
    <row r="119" spans="1:26" s="167" customFormat="1" ht="45" hidden="1">
      <c r="A119" s="160"/>
      <c r="B119" s="122" t="s">
        <v>3422</v>
      </c>
      <c r="C119" s="70" t="s">
        <v>3589</v>
      </c>
      <c r="D119" s="71" t="s">
        <v>1494</v>
      </c>
      <c r="E119" s="72" t="s">
        <v>1495</v>
      </c>
      <c r="F119" s="70"/>
      <c r="G119" s="126" t="s">
        <v>2257</v>
      </c>
      <c r="H119" s="74" t="s">
        <v>1498</v>
      </c>
      <c r="I119" s="123" t="s">
        <v>106</v>
      </c>
      <c r="J119" s="257"/>
      <c r="K119" s="258"/>
      <c r="L119" s="162" t="str">
        <f t="shared" si="2"/>
        <v>P</v>
      </c>
      <c r="M119" s="164" t="str">
        <f t="shared" si="3"/>
        <v>NA</v>
      </c>
      <c r="N119" s="162" t="s">
        <v>3178</v>
      </c>
      <c r="O119" s="163" t="s">
        <v>3178</v>
      </c>
      <c r="P119" s="163" t="s">
        <v>3178</v>
      </c>
      <c r="Q119" s="164"/>
      <c r="R119" s="162" t="s">
        <v>3854</v>
      </c>
      <c r="S119" s="163"/>
      <c r="T119" s="163"/>
      <c r="U119" s="164"/>
      <c r="V119" s="166" t="s">
        <v>5278</v>
      </c>
      <c r="W119" s="158" t="s">
        <v>5285</v>
      </c>
      <c r="X119" s="160"/>
      <c r="Y119" s="160"/>
      <c r="Z119" s="160"/>
    </row>
    <row r="120" spans="1:26" s="167" customFormat="1" ht="45" hidden="1">
      <c r="A120" s="160"/>
      <c r="B120" s="122" t="s">
        <v>3423</v>
      </c>
      <c r="C120" s="70" t="s">
        <v>3589</v>
      </c>
      <c r="D120" s="71" t="s">
        <v>1494</v>
      </c>
      <c r="E120" s="72" t="s">
        <v>1499</v>
      </c>
      <c r="F120" s="70"/>
      <c r="G120" s="126" t="s">
        <v>2258</v>
      </c>
      <c r="H120" s="74" t="s">
        <v>1500</v>
      </c>
      <c r="I120" s="123" t="s">
        <v>89</v>
      </c>
      <c r="J120" s="257"/>
      <c r="K120" s="258"/>
      <c r="L120" s="162" t="str">
        <f t="shared" si="2"/>
        <v>P</v>
      </c>
      <c r="M120" s="164" t="str">
        <f t="shared" si="3"/>
        <v>NA</v>
      </c>
      <c r="N120" s="162" t="s">
        <v>3178</v>
      </c>
      <c r="O120" s="163" t="s">
        <v>3178</v>
      </c>
      <c r="P120" s="163" t="s">
        <v>3178</v>
      </c>
      <c r="Q120" s="164"/>
      <c r="R120" s="162" t="s">
        <v>3854</v>
      </c>
      <c r="S120" s="163"/>
      <c r="T120" s="163"/>
      <c r="U120" s="164"/>
      <c r="V120" s="166" t="s">
        <v>5278</v>
      </c>
      <c r="W120" s="158" t="s">
        <v>5285</v>
      </c>
      <c r="X120" s="160"/>
      <c r="Y120" s="160"/>
      <c r="Z120" s="160"/>
    </row>
    <row r="121" spans="1:26" s="167" customFormat="1" ht="45" hidden="1">
      <c r="A121" s="160"/>
      <c r="B121" s="122" t="s">
        <v>3424</v>
      </c>
      <c r="C121" s="70" t="s">
        <v>3589</v>
      </c>
      <c r="D121" s="71" t="s">
        <v>1494</v>
      </c>
      <c r="E121" s="72" t="s">
        <v>1499</v>
      </c>
      <c r="F121" s="70"/>
      <c r="G121" s="126" t="s">
        <v>2259</v>
      </c>
      <c r="H121" s="74" t="s">
        <v>1502</v>
      </c>
      <c r="I121" s="123" t="s">
        <v>106</v>
      </c>
      <c r="J121" s="257"/>
      <c r="K121" s="258"/>
      <c r="L121" s="162" t="str">
        <f t="shared" si="2"/>
        <v>P</v>
      </c>
      <c r="M121" s="164" t="str">
        <f t="shared" si="3"/>
        <v>NA</v>
      </c>
      <c r="N121" s="162" t="s">
        <v>3178</v>
      </c>
      <c r="O121" s="163" t="s">
        <v>3178</v>
      </c>
      <c r="P121" s="163" t="s">
        <v>3178</v>
      </c>
      <c r="Q121" s="164"/>
      <c r="R121" s="162" t="s">
        <v>3854</v>
      </c>
      <c r="S121" s="163"/>
      <c r="T121" s="163"/>
      <c r="U121" s="164"/>
      <c r="V121" s="166" t="s">
        <v>5278</v>
      </c>
      <c r="W121" s="158" t="s">
        <v>5285</v>
      </c>
      <c r="X121" s="160"/>
      <c r="Y121" s="160"/>
      <c r="Z121" s="160"/>
    </row>
    <row r="122" spans="1:26" s="167" customFormat="1" ht="45" hidden="1">
      <c r="A122" s="160"/>
      <c r="B122" s="122" t="s">
        <v>3425</v>
      </c>
      <c r="C122" s="70" t="s">
        <v>3589</v>
      </c>
      <c r="D122" s="71" t="s">
        <v>1494</v>
      </c>
      <c r="E122" s="72" t="s">
        <v>1499</v>
      </c>
      <c r="F122" s="70"/>
      <c r="G122" s="126" t="s">
        <v>2260</v>
      </c>
      <c r="H122" s="74" t="s">
        <v>1503</v>
      </c>
      <c r="I122" s="123" t="s">
        <v>106</v>
      </c>
      <c r="J122" s="257"/>
      <c r="K122" s="258"/>
      <c r="L122" s="162" t="str">
        <f t="shared" si="2"/>
        <v>P</v>
      </c>
      <c r="M122" s="164" t="str">
        <f t="shared" si="3"/>
        <v>NA</v>
      </c>
      <c r="N122" s="162" t="s">
        <v>3178</v>
      </c>
      <c r="O122" s="163" t="s">
        <v>3178</v>
      </c>
      <c r="P122" s="163" t="s">
        <v>3178</v>
      </c>
      <c r="Q122" s="164"/>
      <c r="R122" s="162" t="s">
        <v>3854</v>
      </c>
      <c r="S122" s="163"/>
      <c r="T122" s="163"/>
      <c r="U122" s="164"/>
      <c r="V122" s="166" t="s">
        <v>5278</v>
      </c>
      <c r="W122" s="158" t="s">
        <v>5285</v>
      </c>
      <c r="X122" s="160"/>
      <c r="Y122" s="160"/>
      <c r="Z122" s="160"/>
    </row>
    <row r="123" spans="1:26" s="167" customFormat="1" ht="45" hidden="1">
      <c r="A123" s="160"/>
      <c r="B123" s="122" t="s">
        <v>3426</v>
      </c>
      <c r="C123" s="70" t="s">
        <v>3589</v>
      </c>
      <c r="D123" s="71" t="s">
        <v>1494</v>
      </c>
      <c r="E123" s="72" t="s">
        <v>1499</v>
      </c>
      <c r="F123" s="70"/>
      <c r="G123" s="126" t="s">
        <v>2261</v>
      </c>
      <c r="H123" s="74" t="s">
        <v>1505</v>
      </c>
      <c r="I123" s="123" t="s">
        <v>106</v>
      </c>
      <c r="J123" s="257"/>
      <c r="K123" s="258"/>
      <c r="L123" s="162" t="str">
        <f t="shared" si="2"/>
        <v>P</v>
      </c>
      <c r="M123" s="164" t="str">
        <f t="shared" si="3"/>
        <v>NA</v>
      </c>
      <c r="N123" s="162" t="s">
        <v>3178</v>
      </c>
      <c r="O123" s="163" t="s">
        <v>3178</v>
      </c>
      <c r="P123" s="163" t="s">
        <v>3178</v>
      </c>
      <c r="Q123" s="164"/>
      <c r="R123" s="162" t="s">
        <v>3854</v>
      </c>
      <c r="S123" s="163"/>
      <c r="T123" s="163"/>
      <c r="U123" s="164"/>
      <c r="V123" s="166" t="s">
        <v>5278</v>
      </c>
      <c r="W123" s="158" t="s">
        <v>5285</v>
      </c>
      <c r="X123" s="160"/>
      <c r="Y123" s="160"/>
      <c r="Z123" s="160"/>
    </row>
    <row r="124" spans="1:26" s="167" customFormat="1" ht="56.25" hidden="1">
      <c r="A124" s="160"/>
      <c r="B124" s="122" t="s">
        <v>3427</v>
      </c>
      <c r="C124" s="70" t="s">
        <v>3589</v>
      </c>
      <c r="D124" s="71" t="s">
        <v>1494</v>
      </c>
      <c r="E124" s="72" t="s">
        <v>1499</v>
      </c>
      <c r="F124" s="70"/>
      <c r="G124" s="126" t="s">
        <v>2262</v>
      </c>
      <c r="H124" s="74" t="s">
        <v>1507</v>
      </c>
      <c r="I124" s="123" t="s">
        <v>106</v>
      </c>
      <c r="J124" s="257"/>
      <c r="K124" s="258"/>
      <c r="L124" s="162" t="str">
        <f t="shared" si="2"/>
        <v>P</v>
      </c>
      <c r="M124" s="164" t="str">
        <f t="shared" si="3"/>
        <v>NA</v>
      </c>
      <c r="N124" s="162" t="s">
        <v>3178</v>
      </c>
      <c r="O124" s="163" t="s">
        <v>3178</v>
      </c>
      <c r="P124" s="163" t="s">
        <v>3178</v>
      </c>
      <c r="Q124" s="164"/>
      <c r="R124" s="162" t="s">
        <v>3854</v>
      </c>
      <c r="S124" s="163"/>
      <c r="T124" s="163"/>
      <c r="U124" s="164"/>
      <c r="V124" s="166" t="s">
        <v>5278</v>
      </c>
      <c r="W124" s="158" t="s">
        <v>5285</v>
      </c>
      <c r="X124" s="160"/>
      <c r="Y124" s="160"/>
      <c r="Z124" s="160"/>
    </row>
    <row r="125" spans="1:26" s="167" customFormat="1" ht="45" hidden="1">
      <c r="A125" s="160"/>
      <c r="B125" s="122" t="s">
        <v>3428</v>
      </c>
      <c r="C125" s="70" t="s">
        <v>3589</v>
      </c>
      <c r="D125" s="71" t="s">
        <v>1494</v>
      </c>
      <c r="E125" s="72" t="s">
        <v>1499</v>
      </c>
      <c r="F125" s="70"/>
      <c r="G125" s="126" t="s">
        <v>3679</v>
      </c>
      <c r="H125" s="74" t="s">
        <v>1509</v>
      </c>
      <c r="I125" s="123" t="s">
        <v>106</v>
      </c>
      <c r="J125" s="257"/>
      <c r="K125" s="258"/>
      <c r="L125" s="162" t="str">
        <f t="shared" si="2"/>
        <v>P</v>
      </c>
      <c r="M125" s="164" t="str">
        <f t="shared" si="3"/>
        <v>NA</v>
      </c>
      <c r="N125" s="162" t="s">
        <v>3178</v>
      </c>
      <c r="O125" s="163" t="s">
        <v>3178</v>
      </c>
      <c r="P125" s="163" t="s">
        <v>3178</v>
      </c>
      <c r="Q125" s="164"/>
      <c r="R125" s="162" t="s">
        <v>3854</v>
      </c>
      <c r="S125" s="163"/>
      <c r="T125" s="163"/>
      <c r="U125" s="164"/>
      <c r="V125" s="166" t="s">
        <v>5278</v>
      </c>
      <c r="W125" s="158" t="s">
        <v>5285</v>
      </c>
      <c r="X125" s="160"/>
      <c r="Y125" s="160"/>
      <c r="Z125" s="160"/>
    </row>
    <row r="126" spans="1:26" s="167" customFormat="1" ht="45" hidden="1">
      <c r="A126" s="160"/>
      <c r="B126" s="122" t="s">
        <v>3429</v>
      </c>
      <c r="C126" s="70" t="s">
        <v>3589</v>
      </c>
      <c r="D126" s="71" t="s">
        <v>1511</v>
      </c>
      <c r="E126" s="72" t="s">
        <v>1534</v>
      </c>
      <c r="F126" s="70"/>
      <c r="G126" s="126" t="s">
        <v>1535</v>
      </c>
      <c r="H126" s="74" t="s">
        <v>1536</v>
      </c>
      <c r="I126" s="123" t="s">
        <v>89</v>
      </c>
      <c r="J126" s="257"/>
      <c r="K126" s="258"/>
      <c r="L126" s="162" t="str">
        <f t="shared" si="2"/>
        <v>P</v>
      </c>
      <c r="M126" s="164" t="str">
        <f t="shared" si="3"/>
        <v>NA</v>
      </c>
      <c r="N126" s="162" t="s">
        <v>3178</v>
      </c>
      <c r="O126" s="163" t="s">
        <v>3178</v>
      </c>
      <c r="P126" s="163" t="s">
        <v>3178</v>
      </c>
      <c r="Q126" s="164"/>
      <c r="R126" s="162" t="s">
        <v>3854</v>
      </c>
      <c r="S126" s="163"/>
      <c r="T126" s="163"/>
      <c r="U126" s="164"/>
      <c r="V126" s="166" t="s">
        <v>5278</v>
      </c>
      <c r="W126" s="158" t="s">
        <v>5285</v>
      </c>
      <c r="X126" s="160"/>
      <c r="Y126" s="160"/>
      <c r="Z126" s="160"/>
    </row>
    <row r="127" spans="1:26" s="167" customFormat="1" ht="45" hidden="1">
      <c r="A127" s="160"/>
      <c r="B127" s="122" t="s">
        <v>3430</v>
      </c>
      <c r="C127" s="70" t="s">
        <v>3589</v>
      </c>
      <c r="D127" s="71" t="s">
        <v>1511</v>
      </c>
      <c r="E127" s="72" t="s">
        <v>1534</v>
      </c>
      <c r="F127" s="70"/>
      <c r="G127" s="126" t="s">
        <v>1538</v>
      </c>
      <c r="H127" s="74" t="s">
        <v>1539</v>
      </c>
      <c r="I127" s="123" t="s">
        <v>106</v>
      </c>
      <c r="J127" s="257"/>
      <c r="K127" s="258"/>
      <c r="L127" s="162" t="str">
        <f t="shared" si="2"/>
        <v>P</v>
      </c>
      <c r="M127" s="164" t="str">
        <f t="shared" si="3"/>
        <v>NA</v>
      </c>
      <c r="N127" s="162" t="s">
        <v>3178</v>
      </c>
      <c r="O127" s="163" t="s">
        <v>3178</v>
      </c>
      <c r="P127" s="163" t="s">
        <v>3178</v>
      </c>
      <c r="Q127" s="164"/>
      <c r="R127" s="162" t="s">
        <v>3854</v>
      </c>
      <c r="S127" s="163"/>
      <c r="T127" s="163"/>
      <c r="U127" s="164"/>
      <c r="V127" s="166" t="s">
        <v>5278</v>
      </c>
      <c r="W127" s="158" t="s">
        <v>5285</v>
      </c>
      <c r="X127" s="160"/>
      <c r="Y127" s="160"/>
      <c r="Z127" s="160"/>
    </row>
    <row r="128" spans="1:26" s="167" customFormat="1" ht="45" hidden="1">
      <c r="A128" s="160"/>
      <c r="B128" s="122" t="s">
        <v>3431</v>
      </c>
      <c r="C128" s="70" t="s">
        <v>3589</v>
      </c>
      <c r="D128" s="71" t="s">
        <v>1511</v>
      </c>
      <c r="E128" s="72" t="s">
        <v>1534</v>
      </c>
      <c r="F128" s="70"/>
      <c r="G128" s="126" t="s">
        <v>1541</v>
      </c>
      <c r="H128" s="74" t="s">
        <v>1542</v>
      </c>
      <c r="I128" s="123" t="s">
        <v>95</v>
      </c>
      <c r="J128" s="257"/>
      <c r="K128" s="258"/>
      <c r="L128" s="162" t="str">
        <f t="shared" si="2"/>
        <v>P</v>
      </c>
      <c r="M128" s="164" t="str">
        <f t="shared" si="3"/>
        <v>NA</v>
      </c>
      <c r="N128" s="162" t="s">
        <v>3178</v>
      </c>
      <c r="O128" s="163" t="s">
        <v>3178</v>
      </c>
      <c r="P128" s="163" t="s">
        <v>3178</v>
      </c>
      <c r="Q128" s="164"/>
      <c r="R128" s="162" t="s">
        <v>3854</v>
      </c>
      <c r="S128" s="163"/>
      <c r="T128" s="163"/>
      <c r="U128" s="164"/>
      <c r="V128" s="166" t="s">
        <v>5278</v>
      </c>
      <c r="W128" s="158" t="s">
        <v>5285</v>
      </c>
      <c r="X128" s="160"/>
      <c r="Y128" s="160"/>
      <c r="Z128" s="160"/>
    </row>
    <row r="129" spans="1:26" s="167" customFormat="1" ht="45" hidden="1">
      <c r="A129" s="160"/>
      <c r="B129" s="122" t="s">
        <v>3432</v>
      </c>
      <c r="C129" s="70" t="s">
        <v>3589</v>
      </c>
      <c r="D129" s="71" t="s">
        <v>1511</v>
      </c>
      <c r="E129" s="72" t="s">
        <v>1575</v>
      </c>
      <c r="F129" s="70" t="s">
        <v>1011</v>
      </c>
      <c r="G129" s="126" t="s">
        <v>2298</v>
      </c>
      <c r="H129" s="74" t="s">
        <v>1576</v>
      </c>
      <c r="I129" s="123" t="s">
        <v>106</v>
      </c>
      <c r="J129" s="257"/>
      <c r="K129" s="258"/>
      <c r="L129" s="162" t="str">
        <f t="shared" si="2"/>
        <v>P</v>
      </c>
      <c r="M129" s="164" t="str">
        <f t="shared" si="3"/>
        <v>NA</v>
      </c>
      <c r="N129" s="162" t="s">
        <v>3178</v>
      </c>
      <c r="O129" s="163" t="s">
        <v>3178</v>
      </c>
      <c r="P129" s="163" t="s">
        <v>3178</v>
      </c>
      <c r="Q129" s="164"/>
      <c r="R129" s="162" t="s">
        <v>3854</v>
      </c>
      <c r="S129" s="163"/>
      <c r="T129" s="163"/>
      <c r="U129" s="164"/>
      <c r="V129" s="166" t="s">
        <v>5278</v>
      </c>
      <c r="W129" s="158" t="s">
        <v>5285</v>
      </c>
      <c r="X129" s="160"/>
      <c r="Y129" s="160"/>
      <c r="Z129" s="160"/>
    </row>
    <row r="130" spans="1:26" s="167" customFormat="1" ht="45" hidden="1">
      <c r="A130" s="160"/>
      <c r="B130" s="122" t="s">
        <v>3433</v>
      </c>
      <c r="C130" s="70" t="s">
        <v>3589</v>
      </c>
      <c r="D130" s="71" t="s">
        <v>1511</v>
      </c>
      <c r="E130" s="72" t="s">
        <v>1575</v>
      </c>
      <c r="F130" s="70" t="s">
        <v>1011</v>
      </c>
      <c r="G130" s="126" t="s">
        <v>2299</v>
      </c>
      <c r="H130" s="74" t="s">
        <v>1577</v>
      </c>
      <c r="I130" s="123" t="s">
        <v>95</v>
      </c>
      <c r="J130" s="257"/>
      <c r="K130" s="258"/>
      <c r="L130" s="162" t="str">
        <f t="shared" si="2"/>
        <v>P</v>
      </c>
      <c r="M130" s="164" t="str">
        <f t="shared" si="3"/>
        <v>NA</v>
      </c>
      <c r="N130" s="162" t="s">
        <v>3178</v>
      </c>
      <c r="O130" s="163" t="s">
        <v>3178</v>
      </c>
      <c r="P130" s="163" t="s">
        <v>3178</v>
      </c>
      <c r="Q130" s="164"/>
      <c r="R130" s="162" t="s">
        <v>3854</v>
      </c>
      <c r="S130" s="163"/>
      <c r="T130" s="163"/>
      <c r="U130" s="164"/>
      <c r="V130" s="166" t="s">
        <v>5278</v>
      </c>
      <c r="W130" s="158" t="s">
        <v>5285</v>
      </c>
      <c r="X130" s="160"/>
      <c r="Y130" s="160"/>
      <c r="Z130" s="160"/>
    </row>
    <row r="131" spans="1:26" s="167" customFormat="1" ht="45" hidden="1">
      <c r="A131" s="160"/>
      <c r="B131" s="122" t="s">
        <v>3434</v>
      </c>
      <c r="C131" s="70" t="s">
        <v>3589</v>
      </c>
      <c r="D131" s="71" t="s">
        <v>1511</v>
      </c>
      <c r="E131" s="72" t="s">
        <v>1575</v>
      </c>
      <c r="F131" s="70" t="s">
        <v>1011</v>
      </c>
      <c r="G131" s="126" t="s">
        <v>2300</v>
      </c>
      <c r="H131" s="74" t="s">
        <v>1579</v>
      </c>
      <c r="I131" s="123" t="s">
        <v>106</v>
      </c>
      <c r="J131" s="257"/>
      <c r="K131" s="258"/>
      <c r="L131" s="162" t="str">
        <f t="shared" si="2"/>
        <v>P</v>
      </c>
      <c r="M131" s="164" t="str">
        <f t="shared" si="3"/>
        <v>NA</v>
      </c>
      <c r="N131" s="162" t="s">
        <v>3178</v>
      </c>
      <c r="O131" s="163" t="s">
        <v>3178</v>
      </c>
      <c r="P131" s="163" t="s">
        <v>3178</v>
      </c>
      <c r="Q131" s="164"/>
      <c r="R131" s="162" t="s">
        <v>3854</v>
      </c>
      <c r="S131" s="163"/>
      <c r="T131" s="163"/>
      <c r="U131" s="164"/>
      <c r="V131" s="166" t="s">
        <v>5278</v>
      </c>
      <c r="W131" s="158" t="s">
        <v>5285</v>
      </c>
      <c r="X131" s="160"/>
      <c r="Y131" s="160"/>
      <c r="Z131" s="160"/>
    </row>
    <row r="132" spans="1:26" s="167" customFormat="1" ht="45" hidden="1">
      <c r="A132" s="160"/>
      <c r="B132" s="122" t="s">
        <v>3435</v>
      </c>
      <c r="C132" s="70" t="s">
        <v>3589</v>
      </c>
      <c r="D132" s="71" t="s">
        <v>1511</v>
      </c>
      <c r="E132" s="72" t="s">
        <v>1575</v>
      </c>
      <c r="F132" s="70" t="s">
        <v>1011</v>
      </c>
      <c r="G132" s="126" t="s">
        <v>2301</v>
      </c>
      <c r="H132" s="74" t="s">
        <v>1581</v>
      </c>
      <c r="I132" s="123" t="s">
        <v>95</v>
      </c>
      <c r="J132" s="257"/>
      <c r="K132" s="258"/>
      <c r="L132" s="162" t="str">
        <f t="shared" si="2"/>
        <v>P</v>
      </c>
      <c r="M132" s="164" t="str">
        <f t="shared" si="3"/>
        <v>NA</v>
      </c>
      <c r="N132" s="162" t="s">
        <v>3178</v>
      </c>
      <c r="O132" s="163" t="s">
        <v>3178</v>
      </c>
      <c r="P132" s="163" t="s">
        <v>3178</v>
      </c>
      <c r="Q132" s="164"/>
      <c r="R132" s="162" t="s">
        <v>3854</v>
      </c>
      <c r="S132" s="163"/>
      <c r="T132" s="163"/>
      <c r="U132" s="164"/>
      <c r="V132" s="166" t="s">
        <v>5278</v>
      </c>
      <c r="W132" s="158" t="s">
        <v>5285</v>
      </c>
      <c r="X132" s="160"/>
      <c r="Y132" s="160"/>
      <c r="Z132" s="160"/>
    </row>
    <row r="133" spans="1:26" s="167" customFormat="1" ht="45" hidden="1">
      <c r="A133" s="160"/>
      <c r="B133" s="122" t="s">
        <v>3436</v>
      </c>
      <c r="C133" s="70" t="s">
        <v>3589</v>
      </c>
      <c r="D133" s="71" t="s">
        <v>1511</v>
      </c>
      <c r="E133" s="72" t="s">
        <v>1575</v>
      </c>
      <c r="F133" s="70" t="s">
        <v>1011</v>
      </c>
      <c r="G133" s="126" t="s">
        <v>2302</v>
      </c>
      <c r="H133" s="74" t="s">
        <v>1581</v>
      </c>
      <c r="I133" s="123" t="s">
        <v>95</v>
      </c>
      <c r="J133" s="257"/>
      <c r="K133" s="258"/>
      <c r="L133" s="162" t="str">
        <f t="shared" si="2"/>
        <v>P</v>
      </c>
      <c r="M133" s="164" t="str">
        <f t="shared" si="3"/>
        <v>NA</v>
      </c>
      <c r="N133" s="162" t="s">
        <v>3178</v>
      </c>
      <c r="O133" s="163" t="s">
        <v>3178</v>
      </c>
      <c r="P133" s="163" t="s">
        <v>3178</v>
      </c>
      <c r="Q133" s="164"/>
      <c r="R133" s="162" t="s">
        <v>3854</v>
      </c>
      <c r="S133" s="163"/>
      <c r="T133" s="163"/>
      <c r="U133" s="164"/>
      <c r="V133" s="166" t="s">
        <v>5278</v>
      </c>
      <c r="W133" s="158" t="s">
        <v>5285</v>
      </c>
      <c r="X133" s="160"/>
      <c r="Y133" s="160"/>
      <c r="Z133" s="160"/>
    </row>
    <row r="134" spans="1:26" s="167" customFormat="1" ht="45" hidden="1">
      <c r="A134" s="160"/>
      <c r="B134" s="122" t="s">
        <v>3437</v>
      </c>
      <c r="C134" s="70" t="s">
        <v>3589</v>
      </c>
      <c r="D134" s="71" t="s">
        <v>1511</v>
      </c>
      <c r="E134" s="72" t="s">
        <v>1575</v>
      </c>
      <c r="F134" s="70" t="s">
        <v>1011</v>
      </c>
      <c r="G134" s="126" t="s">
        <v>2300</v>
      </c>
      <c r="H134" s="74" t="s">
        <v>1584</v>
      </c>
      <c r="I134" s="123" t="s">
        <v>106</v>
      </c>
      <c r="J134" s="257"/>
      <c r="K134" s="258"/>
      <c r="L134" s="162" t="str">
        <f t="shared" si="2"/>
        <v>P</v>
      </c>
      <c r="M134" s="164" t="str">
        <f t="shared" si="3"/>
        <v>NA</v>
      </c>
      <c r="N134" s="162" t="s">
        <v>3178</v>
      </c>
      <c r="O134" s="163" t="s">
        <v>3178</v>
      </c>
      <c r="P134" s="163" t="s">
        <v>3178</v>
      </c>
      <c r="Q134" s="164"/>
      <c r="R134" s="162" t="s">
        <v>3854</v>
      </c>
      <c r="S134" s="163"/>
      <c r="T134" s="163"/>
      <c r="U134" s="164"/>
      <c r="V134" s="166" t="s">
        <v>5278</v>
      </c>
      <c r="W134" s="158" t="s">
        <v>5285</v>
      </c>
      <c r="X134" s="160"/>
      <c r="Y134" s="160"/>
      <c r="Z134" s="160"/>
    </row>
    <row r="135" spans="1:26" s="167" customFormat="1" ht="56.25" hidden="1">
      <c r="A135" s="160"/>
      <c r="B135" s="122" t="s">
        <v>3438</v>
      </c>
      <c r="C135" s="70" t="s">
        <v>3589</v>
      </c>
      <c r="D135" s="71" t="s">
        <v>1511</v>
      </c>
      <c r="E135" s="72" t="s">
        <v>1575</v>
      </c>
      <c r="F135" s="70" t="s">
        <v>1011</v>
      </c>
      <c r="G135" s="126" t="s">
        <v>2303</v>
      </c>
      <c r="H135" s="74" t="s">
        <v>1586</v>
      </c>
      <c r="I135" s="123" t="s">
        <v>95</v>
      </c>
      <c r="J135" s="257"/>
      <c r="K135" s="258"/>
      <c r="L135" s="162" t="str">
        <f t="shared" si="2"/>
        <v>P</v>
      </c>
      <c r="M135" s="164" t="str">
        <f t="shared" si="3"/>
        <v>NA</v>
      </c>
      <c r="N135" s="162" t="s">
        <v>3178</v>
      </c>
      <c r="O135" s="163" t="s">
        <v>3178</v>
      </c>
      <c r="P135" s="163" t="s">
        <v>3178</v>
      </c>
      <c r="Q135" s="164"/>
      <c r="R135" s="162" t="s">
        <v>3854</v>
      </c>
      <c r="S135" s="163"/>
      <c r="T135" s="163"/>
      <c r="U135" s="164"/>
      <c r="V135" s="166" t="s">
        <v>5278</v>
      </c>
      <c r="W135" s="158" t="s">
        <v>5285</v>
      </c>
      <c r="X135" s="160"/>
      <c r="Y135" s="160"/>
      <c r="Z135" s="160"/>
    </row>
    <row r="136" spans="1:26" s="167" customFormat="1" ht="45" hidden="1">
      <c r="A136" s="160"/>
      <c r="B136" s="122" t="s">
        <v>3439</v>
      </c>
      <c r="C136" s="70" t="s">
        <v>3589</v>
      </c>
      <c r="D136" s="71" t="s">
        <v>1511</v>
      </c>
      <c r="E136" s="72" t="s">
        <v>1575</v>
      </c>
      <c r="F136" s="70" t="s">
        <v>1011</v>
      </c>
      <c r="G136" s="126" t="s">
        <v>2304</v>
      </c>
      <c r="H136" s="74" t="s">
        <v>1588</v>
      </c>
      <c r="I136" s="123" t="s">
        <v>106</v>
      </c>
      <c r="J136" s="257"/>
      <c r="K136" s="258"/>
      <c r="L136" s="162" t="str">
        <f t="shared" si="2"/>
        <v>P</v>
      </c>
      <c r="M136" s="164" t="str">
        <f t="shared" si="3"/>
        <v>NA</v>
      </c>
      <c r="N136" s="162" t="s">
        <v>3178</v>
      </c>
      <c r="O136" s="163" t="s">
        <v>3178</v>
      </c>
      <c r="P136" s="163" t="s">
        <v>3178</v>
      </c>
      <c r="Q136" s="164"/>
      <c r="R136" s="162" t="s">
        <v>3854</v>
      </c>
      <c r="S136" s="163"/>
      <c r="T136" s="163"/>
      <c r="U136" s="164"/>
      <c r="V136" s="166" t="s">
        <v>5278</v>
      </c>
      <c r="W136" s="158" t="s">
        <v>5285</v>
      </c>
      <c r="X136" s="160"/>
      <c r="Y136" s="160"/>
      <c r="Z136" s="160"/>
    </row>
    <row r="137" spans="1:26" s="167" customFormat="1" ht="45" hidden="1">
      <c r="A137" s="160"/>
      <c r="B137" s="122" t="s">
        <v>3440</v>
      </c>
      <c r="C137" s="70" t="s">
        <v>3589</v>
      </c>
      <c r="D137" s="71" t="s">
        <v>1511</v>
      </c>
      <c r="E137" s="72" t="s">
        <v>1575</v>
      </c>
      <c r="F137" s="70" t="s">
        <v>1011</v>
      </c>
      <c r="G137" s="126" t="s">
        <v>2305</v>
      </c>
      <c r="H137" s="74" t="s">
        <v>1590</v>
      </c>
      <c r="I137" s="123" t="s">
        <v>106</v>
      </c>
      <c r="J137" s="257"/>
      <c r="K137" s="258"/>
      <c r="L137" s="162" t="str">
        <f t="shared" si="2"/>
        <v>P</v>
      </c>
      <c r="M137" s="164" t="str">
        <f t="shared" si="3"/>
        <v>NA</v>
      </c>
      <c r="N137" s="162" t="s">
        <v>3178</v>
      </c>
      <c r="O137" s="163" t="s">
        <v>3178</v>
      </c>
      <c r="P137" s="163" t="s">
        <v>3178</v>
      </c>
      <c r="Q137" s="164"/>
      <c r="R137" s="162" t="s">
        <v>3854</v>
      </c>
      <c r="S137" s="163"/>
      <c r="T137" s="163"/>
      <c r="U137" s="164"/>
      <c r="V137" s="166" t="s">
        <v>5278</v>
      </c>
      <c r="W137" s="158" t="s">
        <v>5285</v>
      </c>
      <c r="X137" s="160"/>
      <c r="Y137" s="160"/>
      <c r="Z137" s="160"/>
    </row>
    <row r="138" spans="1:26" s="167" customFormat="1" ht="56.25" hidden="1">
      <c r="A138" s="160"/>
      <c r="B138" s="122" t="s">
        <v>3441</v>
      </c>
      <c r="C138" s="70" t="s">
        <v>3589</v>
      </c>
      <c r="D138" s="71" t="s">
        <v>1511</v>
      </c>
      <c r="E138" s="72" t="s">
        <v>1575</v>
      </c>
      <c r="F138" s="70" t="s">
        <v>1011</v>
      </c>
      <c r="G138" s="126" t="s">
        <v>2306</v>
      </c>
      <c r="H138" s="74" t="s">
        <v>3212</v>
      </c>
      <c r="I138" s="123" t="s">
        <v>106</v>
      </c>
      <c r="J138" s="257" t="s">
        <v>1910</v>
      </c>
      <c r="K138" s="258"/>
      <c r="L138" s="162" t="str">
        <f t="shared" si="2"/>
        <v>P</v>
      </c>
      <c r="M138" s="164" t="str">
        <f t="shared" si="3"/>
        <v>NA</v>
      </c>
      <c r="N138" s="162" t="s">
        <v>3178</v>
      </c>
      <c r="O138" s="163" t="s">
        <v>3178</v>
      </c>
      <c r="P138" s="163" t="s">
        <v>3178</v>
      </c>
      <c r="Q138" s="164"/>
      <c r="R138" s="162" t="s">
        <v>3854</v>
      </c>
      <c r="S138" s="163"/>
      <c r="T138" s="163"/>
      <c r="U138" s="164"/>
      <c r="V138" s="166" t="s">
        <v>5278</v>
      </c>
      <c r="W138" s="158" t="s">
        <v>5285</v>
      </c>
      <c r="X138" s="160"/>
      <c r="Y138" s="160"/>
      <c r="Z138" s="160"/>
    </row>
    <row r="139" spans="1:26" s="167" customFormat="1" ht="45" hidden="1">
      <c r="A139" s="160"/>
      <c r="B139" s="122" t="s">
        <v>3442</v>
      </c>
      <c r="C139" s="70" t="s">
        <v>3589</v>
      </c>
      <c r="D139" s="71" t="s">
        <v>1511</v>
      </c>
      <c r="E139" s="72" t="s">
        <v>1575</v>
      </c>
      <c r="F139" s="70" t="s">
        <v>1011</v>
      </c>
      <c r="G139" s="126" t="s">
        <v>2307</v>
      </c>
      <c r="H139" s="74" t="s">
        <v>1593</v>
      </c>
      <c r="I139" s="123" t="s">
        <v>106</v>
      </c>
      <c r="J139" s="257"/>
      <c r="K139" s="258"/>
      <c r="L139" s="162" t="str">
        <f t="shared" si="2"/>
        <v>P</v>
      </c>
      <c r="M139" s="164" t="str">
        <f t="shared" si="3"/>
        <v>NA</v>
      </c>
      <c r="N139" s="162" t="s">
        <v>3178</v>
      </c>
      <c r="O139" s="163" t="s">
        <v>3178</v>
      </c>
      <c r="P139" s="163" t="s">
        <v>3178</v>
      </c>
      <c r="Q139" s="164"/>
      <c r="R139" s="162" t="s">
        <v>3854</v>
      </c>
      <c r="S139" s="163"/>
      <c r="T139" s="163"/>
      <c r="U139" s="164"/>
      <c r="V139" s="166" t="s">
        <v>5278</v>
      </c>
      <c r="W139" s="158" t="s">
        <v>5285</v>
      </c>
      <c r="X139" s="160"/>
      <c r="Y139" s="160"/>
      <c r="Z139" s="160"/>
    </row>
    <row r="140" spans="1:26" s="167" customFormat="1" ht="56.25" hidden="1">
      <c r="A140" s="160"/>
      <c r="B140" s="122" t="s">
        <v>3443</v>
      </c>
      <c r="C140" s="70" t="s">
        <v>3589</v>
      </c>
      <c r="D140" s="71" t="s">
        <v>1511</v>
      </c>
      <c r="E140" s="72" t="s">
        <v>1575</v>
      </c>
      <c r="F140" s="70" t="s">
        <v>1011</v>
      </c>
      <c r="G140" s="126" t="s">
        <v>2309</v>
      </c>
      <c r="H140" s="74" t="s">
        <v>1595</v>
      </c>
      <c r="I140" s="123" t="s">
        <v>89</v>
      </c>
      <c r="J140" s="257"/>
      <c r="K140" s="258"/>
      <c r="L140" s="162" t="str">
        <f t="shared" ref="L140:L189" si="4">IF(COUNTBLANK(N140:P140)=3," ",IF(COUNTIF(N140:P140,"F"),"F",IF(COUNTIF(N140:P140,"P"),"P",IF(COUNTIF(N140:P140,"NA"),"NA",IF(COUNTIF(N140:P140,"NT"),"NT")))))</f>
        <v>P</v>
      </c>
      <c r="M140" s="164" t="str">
        <f t="shared" ref="M140:M189" si="5">IF(COUNTBLANK(R140:T140)=3," ",IF(COUNTIF(R140:T140,"F"),"F",IF(COUNTIF(R140:T140,"P"),"P",IF(COUNTIF(R140:T140,"NA"),"NA",IF(COUNTIF(R140:T140,"NT"),"NT")))))</f>
        <v>NA</v>
      </c>
      <c r="N140" s="162" t="s">
        <v>3178</v>
      </c>
      <c r="O140" s="163" t="s">
        <v>3178</v>
      </c>
      <c r="P140" s="163" t="s">
        <v>3178</v>
      </c>
      <c r="Q140" s="164"/>
      <c r="R140" s="162" t="s">
        <v>3854</v>
      </c>
      <c r="S140" s="163"/>
      <c r="T140" s="163"/>
      <c r="U140" s="164"/>
      <c r="V140" s="166" t="s">
        <v>5278</v>
      </c>
      <c r="W140" s="158" t="s">
        <v>5285</v>
      </c>
      <c r="X140" s="160"/>
      <c r="Y140" s="160"/>
      <c r="Z140" s="160"/>
    </row>
    <row r="141" spans="1:26" s="167" customFormat="1" ht="56.25" hidden="1">
      <c r="A141" s="160"/>
      <c r="B141" s="122" t="s">
        <v>3444</v>
      </c>
      <c r="C141" s="70" t="s">
        <v>3589</v>
      </c>
      <c r="D141" s="71" t="s">
        <v>1511</v>
      </c>
      <c r="E141" s="72" t="s">
        <v>1575</v>
      </c>
      <c r="F141" s="70" t="s">
        <v>1011</v>
      </c>
      <c r="G141" s="126" t="s">
        <v>2310</v>
      </c>
      <c r="H141" s="74" t="s">
        <v>1597</v>
      </c>
      <c r="I141" s="123" t="s">
        <v>106</v>
      </c>
      <c r="J141" s="257"/>
      <c r="K141" s="258"/>
      <c r="L141" s="162" t="str">
        <f t="shared" si="4"/>
        <v>P</v>
      </c>
      <c r="M141" s="164" t="str">
        <f t="shared" si="5"/>
        <v>NA</v>
      </c>
      <c r="N141" s="162" t="s">
        <v>3178</v>
      </c>
      <c r="O141" s="163" t="s">
        <v>3178</v>
      </c>
      <c r="P141" s="163" t="s">
        <v>3178</v>
      </c>
      <c r="Q141" s="164"/>
      <c r="R141" s="162" t="s">
        <v>3854</v>
      </c>
      <c r="S141" s="163"/>
      <c r="T141" s="163"/>
      <c r="U141" s="164"/>
      <c r="V141" s="166" t="s">
        <v>5278</v>
      </c>
      <c r="W141" s="158" t="s">
        <v>5285</v>
      </c>
      <c r="X141" s="160"/>
      <c r="Y141" s="160"/>
      <c r="Z141" s="160"/>
    </row>
    <row r="142" spans="1:26" s="167" customFormat="1" ht="45" hidden="1">
      <c r="A142" s="160"/>
      <c r="B142" s="122" t="s">
        <v>3445</v>
      </c>
      <c r="C142" s="70" t="s">
        <v>3589</v>
      </c>
      <c r="D142" s="71" t="s">
        <v>1631</v>
      </c>
      <c r="E142" s="72" t="s">
        <v>1632</v>
      </c>
      <c r="F142" s="70"/>
      <c r="G142" s="126" t="s">
        <v>2314</v>
      </c>
      <c r="H142" s="74" t="s">
        <v>1633</v>
      </c>
      <c r="I142" s="123" t="s">
        <v>89</v>
      </c>
      <c r="J142" s="259"/>
      <c r="K142" s="260"/>
      <c r="L142" s="162" t="str">
        <f t="shared" si="4"/>
        <v>NA</v>
      </c>
      <c r="M142" s="164" t="str">
        <f t="shared" si="5"/>
        <v>P</v>
      </c>
      <c r="N142" s="162" t="s">
        <v>3854</v>
      </c>
      <c r="O142" s="163" t="s">
        <v>3854</v>
      </c>
      <c r="P142" s="163" t="s">
        <v>3854</v>
      </c>
      <c r="Q142" s="164"/>
      <c r="R142" s="162" t="s">
        <v>3178</v>
      </c>
      <c r="S142" s="163"/>
      <c r="T142" s="163"/>
      <c r="U142" s="164"/>
      <c r="V142" s="166" t="s">
        <v>5278</v>
      </c>
      <c r="W142" s="158" t="s">
        <v>5285</v>
      </c>
      <c r="X142" s="160"/>
      <c r="Y142" s="160"/>
      <c r="Z142" s="160"/>
    </row>
    <row r="143" spans="1:26" s="167" customFormat="1" ht="45" hidden="1">
      <c r="A143" s="160"/>
      <c r="B143" s="122" t="s">
        <v>3446</v>
      </c>
      <c r="C143" s="70" t="s">
        <v>3589</v>
      </c>
      <c r="D143" s="71" t="s">
        <v>1631</v>
      </c>
      <c r="E143" s="72" t="s">
        <v>1632</v>
      </c>
      <c r="F143" s="70"/>
      <c r="G143" s="126" t="s">
        <v>2315</v>
      </c>
      <c r="H143" s="74" t="s">
        <v>1634</v>
      </c>
      <c r="I143" s="123" t="s">
        <v>106</v>
      </c>
      <c r="J143" s="259"/>
      <c r="K143" s="260"/>
      <c r="L143" s="162" t="str">
        <f t="shared" si="4"/>
        <v>NA</v>
      </c>
      <c r="M143" s="164" t="str">
        <f t="shared" si="5"/>
        <v>P</v>
      </c>
      <c r="N143" s="162" t="s">
        <v>3854</v>
      </c>
      <c r="O143" s="163" t="s">
        <v>3854</v>
      </c>
      <c r="P143" s="163" t="s">
        <v>3854</v>
      </c>
      <c r="Q143" s="164"/>
      <c r="R143" s="162" t="s">
        <v>3178</v>
      </c>
      <c r="S143" s="163"/>
      <c r="T143" s="163"/>
      <c r="U143" s="164"/>
      <c r="V143" s="166" t="s">
        <v>5278</v>
      </c>
      <c r="W143" s="158" t="s">
        <v>5285</v>
      </c>
      <c r="X143" s="160"/>
      <c r="Y143" s="160"/>
      <c r="Z143" s="160"/>
    </row>
    <row r="144" spans="1:26" s="167" customFormat="1" ht="45" hidden="1">
      <c r="A144" s="160"/>
      <c r="B144" s="122" t="s">
        <v>3447</v>
      </c>
      <c r="C144" s="70" t="s">
        <v>3589</v>
      </c>
      <c r="D144" s="71" t="s">
        <v>1631</v>
      </c>
      <c r="E144" s="72" t="s">
        <v>1636</v>
      </c>
      <c r="F144" s="70"/>
      <c r="G144" s="126" t="s">
        <v>2316</v>
      </c>
      <c r="H144" s="74" t="s">
        <v>1637</v>
      </c>
      <c r="I144" s="123" t="s">
        <v>106</v>
      </c>
      <c r="J144" s="259" t="s">
        <v>111</v>
      </c>
      <c r="K144" s="260"/>
      <c r="L144" s="162" t="str">
        <f t="shared" si="4"/>
        <v>NA</v>
      </c>
      <c r="M144" s="164" t="str">
        <f t="shared" si="5"/>
        <v>NA</v>
      </c>
      <c r="N144" s="162" t="s">
        <v>3854</v>
      </c>
      <c r="O144" s="163" t="s">
        <v>3854</v>
      </c>
      <c r="P144" s="163" t="s">
        <v>3854</v>
      </c>
      <c r="Q144" s="164"/>
      <c r="R144" s="162" t="s">
        <v>3854</v>
      </c>
      <c r="S144" s="163"/>
      <c r="T144" s="163"/>
      <c r="U144" s="164"/>
      <c r="V144" s="166" t="s">
        <v>5278</v>
      </c>
      <c r="W144" s="158" t="s">
        <v>5285</v>
      </c>
      <c r="X144" s="160"/>
      <c r="Y144" s="160"/>
      <c r="Z144" s="160"/>
    </row>
    <row r="145" spans="1:26" s="167" customFormat="1" ht="45" hidden="1">
      <c r="A145" s="160"/>
      <c r="B145" s="122" t="s">
        <v>3448</v>
      </c>
      <c r="C145" s="70" t="s">
        <v>3589</v>
      </c>
      <c r="D145" s="71" t="s">
        <v>1631</v>
      </c>
      <c r="E145" s="72" t="s">
        <v>1636</v>
      </c>
      <c r="F145" s="70"/>
      <c r="G145" s="126" t="s">
        <v>2317</v>
      </c>
      <c r="H145" s="74" t="s">
        <v>1639</v>
      </c>
      <c r="I145" s="123" t="s">
        <v>89</v>
      </c>
      <c r="J145" s="259"/>
      <c r="K145" s="260"/>
      <c r="L145" s="162" t="str">
        <f t="shared" si="4"/>
        <v>NA</v>
      </c>
      <c r="M145" s="164" t="str">
        <f t="shared" si="5"/>
        <v>P</v>
      </c>
      <c r="N145" s="162" t="s">
        <v>3854</v>
      </c>
      <c r="O145" s="163" t="s">
        <v>3854</v>
      </c>
      <c r="P145" s="163" t="s">
        <v>3854</v>
      </c>
      <c r="Q145" s="164"/>
      <c r="R145" s="162" t="s">
        <v>3178</v>
      </c>
      <c r="S145" s="163"/>
      <c r="T145" s="163"/>
      <c r="U145" s="164"/>
      <c r="V145" s="166" t="s">
        <v>5278</v>
      </c>
      <c r="W145" s="158" t="s">
        <v>5285</v>
      </c>
      <c r="X145" s="160"/>
      <c r="Y145" s="160"/>
      <c r="Z145" s="160"/>
    </row>
    <row r="146" spans="1:26" s="167" customFormat="1" ht="45" hidden="1">
      <c r="A146" s="160"/>
      <c r="B146" s="122" t="s">
        <v>3449</v>
      </c>
      <c r="C146" s="70" t="s">
        <v>3589</v>
      </c>
      <c r="D146" s="71" t="s">
        <v>1631</v>
      </c>
      <c r="E146" s="72" t="s">
        <v>1641</v>
      </c>
      <c r="F146" s="70"/>
      <c r="G146" s="126" t="s">
        <v>2318</v>
      </c>
      <c r="H146" s="74" t="s">
        <v>1624</v>
      </c>
      <c r="I146" s="123" t="s">
        <v>89</v>
      </c>
      <c r="J146" s="259"/>
      <c r="K146" s="260"/>
      <c r="L146" s="162" t="str">
        <f t="shared" si="4"/>
        <v>NA</v>
      </c>
      <c r="M146" s="164" t="str">
        <f t="shared" si="5"/>
        <v>P</v>
      </c>
      <c r="N146" s="162" t="s">
        <v>3854</v>
      </c>
      <c r="O146" s="163" t="s">
        <v>3854</v>
      </c>
      <c r="P146" s="163" t="s">
        <v>3854</v>
      </c>
      <c r="Q146" s="164"/>
      <c r="R146" s="162" t="s">
        <v>3178</v>
      </c>
      <c r="S146" s="163"/>
      <c r="T146" s="163"/>
      <c r="U146" s="164"/>
      <c r="V146" s="166" t="s">
        <v>5278</v>
      </c>
      <c r="W146" s="158" t="s">
        <v>5285</v>
      </c>
      <c r="X146" s="160"/>
      <c r="Y146" s="160"/>
      <c r="Z146" s="160"/>
    </row>
    <row r="147" spans="1:26" s="167" customFormat="1" ht="45" hidden="1">
      <c r="A147" s="160"/>
      <c r="B147" s="122" t="s">
        <v>3450</v>
      </c>
      <c r="C147" s="70" t="s">
        <v>3589</v>
      </c>
      <c r="D147" s="71" t="s">
        <v>1631</v>
      </c>
      <c r="E147" s="72" t="s">
        <v>1643</v>
      </c>
      <c r="F147" s="70"/>
      <c r="G147" s="126" t="s">
        <v>2319</v>
      </c>
      <c r="H147" s="74" t="s">
        <v>1644</v>
      </c>
      <c r="I147" s="123" t="s">
        <v>89</v>
      </c>
      <c r="J147" s="259"/>
      <c r="K147" s="260"/>
      <c r="L147" s="162" t="str">
        <f t="shared" si="4"/>
        <v>NA</v>
      </c>
      <c r="M147" s="164" t="str">
        <f t="shared" si="5"/>
        <v>P</v>
      </c>
      <c r="N147" s="162" t="s">
        <v>3854</v>
      </c>
      <c r="O147" s="163" t="s">
        <v>3854</v>
      </c>
      <c r="P147" s="163" t="s">
        <v>3854</v>
      </c>
      <c r="Q147" s="164"/>
      <c r="R147" s="162" t="s">
        <v>3178</v>
      </c>
      <c r="S147" s="163"/>
      <c r="T147" s="163"/>
      <c r="U147" s="164"/>
      <c r="V147" s="166" t="s">
        <v>5278</v>
      </c>
      <c r="W147" s="158" t="s">
        <v>5285</v>
      </c>
      <c r="X147" s="160"/>
      <c r="Y147" s="160"/>
      <c r="Z147" s="160"/>
    </row>
    <row r="148" spans="1:26" s="167" customFormat="1" ht="45" hidden="1">
      <c r="A148" s="160"/>
      <c r="B148" s="122" t="s">
        <v>3451</v>
      </c>
      <c r="C148" s="70" t="s">
        <v>3589</v>
      </c>
      <c r="D148" s="71" t="s">
        <v>1631</v>
      </c>
      <c r="E148" s="72" t="s">
        <v>1643</v>
      </c>
      <c r="F148" s="70"/>
      <c r="G148" s="126" t="s">
        <v>2320</v>
      </c>
      <c r="H148" s="74" t="s">
        <v>1646</v>
      </c>
      <c r="I148" s="123" t="s">
        <v>95</v>
      </c>
      <c r="J148" s="259"/>
      <c r="K148" s="260"/>
      <c r="L148" s="162" t="str">
        <f t="shared" si="4"/>
        <v>NA</v>
      </c>
      <c r="M148" s="164" t="str">
        <f t="shared" si="5"/>
        <v>P</v>
      </c>
      <c r="N148" s="162" t="s">
        <v>3854</v>
      </c>
      <c r="O148" s="163" t="s">
        <v>3854</v>
      </c>
      <c r="P148" s="163" t="s">
        <v>3854</v>
      </c>
      <c r="Q148" s="164"/>
      <c r="R148" s="162" t="s">
        <v>3178</v>
      </c>
      <c r="S148" s="163"/>
      <c r="T148" s="163"/>
      <c r="U148" s="164"/>
      <c r="V148" s="166" t="s">
        <v>5278</v>
      </c>
      <c r="W148" s="158" t="s">
        <v>5285</v>
      </c>
      <c r="X148" s="160"/>
      <c r="Y148" s="160"/>
      <c r="Z148" s="160"/>
    </row>
    <row r="149" spans="1:26" s="167" customFormat="1" ht="45" hidden="1">
      <c r="A149" s="160"/>
      <c r="B149" s="122" t="s">
        <v>3452</v>
      </c>
      <c r="C149" s="70" t="s">
        <v>3589</v>
      </c>
      <c r="D149" s="71" t="s">
        <v>1631</v>
      </c>
      <c r="E149" s="72" t="s">
        <v>1643</v>
      </c>
      <c r="F149" s="70"/>
      <c r="G149" s="126" t="s">
        <v>2321</v>
      </c>
      <c r="H149" s="74" t="s">
        <v>1648</v>
      </c>
      <c r="I149" s="123" t="s">
        <v>95</v>
      </c>
      <c r="J149" s="259"/>
      <c r="K149" s="260"/>
      <c r="L149" s="162" t="str">
        <f t="shared" si="4"/>
        <v>NA</v>
      </c>
      <c r="M149" s="164" t="str">
        <f t="shared" si="5"/>
        <v>P</v>
      </c>
      <c r="N149" s="162" t="s">
        <v>3854</v>
      </c>
      <c r="O149" s="163" t="s">
        <v>3854</v>
      </c>
      <c r="P149" s="163" t="s">
        <v>3854</v>
      </c>
      <c r="Q149" s="164"/>
      <c r="R149" s="162" t="s">
        <v>3178</v>
      </c>
      <c r="S149" s="163"/>
      <c r="T149" s="163"/>
      <c r="U149" s="164"/>
      <c r="V149" s="166" t="s">
        <v>5278</v>
      </c>
      <c r="W149" s="158" t="s">
        <v>5285</v>
      </c>
      <c r="X149" s="160"/>
      <c r="Y149" s="160"/>
      <c r="Z149" s="160"/>
    </row>
    <row r="150" spans="1:26" s="167" customFormat="1" ht="45" hidden="1">
      <c r="A150" s="160"/>
      <c r="B150" s="122" t="s">
        <v>3453</v>
      </c>
      <c r="C150" s="70" t="s">
        <v>3589</v>
      </c>
      <c r="D150" s="71" t="s">
        <v>1631</v>
      </c>
      <c r="E150" s="72" t="s">
        <v>1643</v>
      </c>
      <c r="F150" s="70"/>
      <c r="G150" s="126" t="s">
        <v>2322</v>
      </c>
      <c r="H150" s="74" t="s">
        <v>1649</v>
      </c>
      <c r="I150" s="123" t="s">
        <v>95</v>
      </c>
      <c r="J150" s="259"/>
      <c r="K150" s="260"/>
      <c r="L150" s="162" t="str">
        <f t="shared" si="4"/>
        <v>NA</v>
      </c>
      <c r="M150" s="164" t="str">
        <f t="shared" si="5"/>
        <v>P</v>
      </c>
      <c r="N150" s="162" t="s">
        <v>3854</v>
      </c>
      <c r="O150" s="163" t="s">
        <v>3854</v>
      </c>
      <c r="P150" s="163" t="s">
        <v>3854</v>
      </c>
      <c r="Q150" s="164"/>
      <c r="R150" s="162" t="s">
        <v>3178</v>
      </c>
      <c r="S150" s="163"/>
      <c r="T150" s="163"/>
      <c r="U150" s="164"/>
      <c r="V150" s="166" t="s">
        <v>5278</v>
      </c>
      <c r="W150" s="158" t="s">
        <v>5285</v>
      </c>
      <c r="X150" s="160"/>
      <c r="Y150" s="160"/>
      <c r="Z150" s="160"/>
    </row>
    <row r="151" spans="1:26" s="167" customFormat="1" ht="45" hidden="1">
      <c r="A151" s="160"/>
      <c r="B151" s="122" t="s">
        <v>3454</v>
      </c>
      <c r="C151" s="70" t="s">
        <v>3589</v>
      </c>
      <c r="D151" s="71" t="s">
        <v>1631</v>
      </c>
      <c r="E151" s="72" t="s">
        <v>1643</v>
      </c>
      <c r="F151" s="70"/>
      <c r="G151" s="126" t="s">
        <v>2323</v>
      </c>
      <c r="H151" s="74" t="s">
        <v>1651</v>
      </c>
      <c r="I151" s="123" t="s">
        <v>95</v>
      </c>
      <c r="J151" s="259"/>
      <c r="K151" s="260"/>
      <c r="L151" s="162" t="str">
        <f t="shared" si="4"/>
        <v>NA</v>
      </c>
      <c r="M151" s="164" t="str">
        <f t="shared" si="5"/>
        <v>P</v>
      </c>
      <c r="N151" s="162" t="s">
        <v>3854</v>
      </c>
      <c r="O151" s="163" t="s">
        <v>3854</v>
      </c>
      <c r="P151" s="163" t="s">
        <v>3854</v>
      </c>
      <c r="Q151" s="164"/>
      <c r="R151" s="162" t="s">
        <v>3178</v>
      </c>
      <c r="S151" s="163"/>
      <c r="T151" s="163"/>
      <c r="U151" s="164"/>
      <c r="V151" s="166" t="s">
        <v>5278</v>
      </c>
      <c r="W151" s="158" t="s">
        <v>5285</v>
      </c>
      <c r="X151" s="160"/>
      <c r="Y151" s="160"/>
      <c r="Z151" s="160"/>
    </row>
    <row r="152" spans="1:26" s="167" customFormat="1" ht="45" hidden="1">
      <c r="A152" s="160"/>
      <c r="B152" s="122" t="s">
        <v>3455</v>
      </c>
      <c r="C152" s="70" t="s">
        <v>3589</v>
      </c>
      <c r="D152" s="71" t="s">
        <v>1631</v>
      </c>
      <c r="E152" s="72" t="s">
        <v>1643</v>
      </c>
      <c r="F152" s="70"/>
      <c r="G152" s="126" t="s">
        <v>2324</v>
      </c>
      <c r="H152" s="74" t="s">
        <v>1653</v>
      </c>
      <c r="I152" s="123" t="s">
        <v>106</v>
      </c>
      <c r="J152" s="259"/>
      <c r="K152" s="260"/>
      <c r="L152" s="162" t="str">
        <f t="shared" si="4"/>
        <v>NA</v>
      </c>
      <c r="M152" s="164" t="str">
        <f t="shared" si="5"/>
        <v>P</v>
      </c>
      <c r="N152" s="162" t="s">
        <v>3854</v>
      </c>
      <c r="O152" s="163" t="s">
        <v>3854</v>
      </c>
      <c r="P152" s="163" t="s">
        <v>3854</v>
      </c>
      <c r="Q152" s="164"/>
      <c r="R152" s="162" t="s">
        <v>3178</v>
      </c>
      <c r="S152" s="163"/>
      <c r="T152" s="163"/>
      <c r="U152" s="164"/>
      <c r="V152" s="166" t="s">
        <v>5278</v>
      </c>
      <c r="W152" s="158" t="s">
        <v>5285</v>
      </c>
      <c r="X152" s="160"/>
      <c r="Y152" s="160"/>
      <c r="Z152" s="160"/>
    </row>
    <row r="153" spans="1:26" s="167" customFormat="1" ht="45" hidden="1">
      <c r="A153" s="160"/>
      <c r="B153" s="122" t="s">
        <v>3456</v>
      </c>
      <c r="C153" s="70" t="s">
        <v>3589</v>
      </c>
      <c r="D153" s="71" t="s">
        <v>1631</v>
      </c>
      <c r="E153" s="72" t="s">
        <v>1643</v>
      </c>
      <c r="F153" s="70"/>
      <c r="G153" s="126" t="s">
        <v>2325</v>
      </c>
      <c r="H153" s="74" t="s">
        <v>1655</v>
      </c>
      <c r="I153" s="123" t="s">
        <v>106</v>
      </c>
      <c r="J153" s="259"/>
      <c r="K153" s="260"/>
      <c r="L153" s="162" t="str">
        <f t="shared" si="4"/>
        <v>NA</v>
      </c>
      <c r="M153" s="164" t="str">
        <f t="shared" si="5"/>
        <v>P</v>
      </c>
      <c r="N153" s="162" t="s">
        <v>3854</v>
      </c>
      <c r="O153" s="163" t="s">
        <v>3854</v>
      </c>
      <c r="P153" s="163" t="s">
        <v>3854</v>
      </c>
      <c r="Q153" s="164"/>
      <c r="R153" s="162" t="s">
        <v>3178</v>
      </c>
      <c r="S153" s="163"/>
      <c r="T153" s="163"/>
      <c r="U153" s="164"/>
      <c r="V153" s="166" t="s">
        <v>5278</v>
      </c>
      <c r="W153" s="158" t="s">
        <v>5285</v>
      </c>
      <c r="X153" s="160"/>
      <c r="Y153" s="160"/>
      <c r="Z153" s="160"/>
    </row>
    <row r="154" spans="1:26" s="167" customFormat="1" ht="56.25" hidden="1">
      <c r="A154" s="160"/>
      <c r="B154" s="122" t="s">
        <v>3457</v>
      </c>
      <c r="C154" s="70" t="s">
        <v>3589</v>
      </c>
      <c r="D154" s="71" t="s">
        <v>1631</v>
      </c>
      <c r="E154" s="72" t="s">
        <v>1643</v>
      </c>
      <c r="F154" s="70"/>
      <c r="G154" s="126" t="s">
        <v>2326</v>
      </c>
      <c r="H154" s="74" t="s">
        <v>1657</v>
      </c>
      <c r="I154" s="123" t="s">
        <v>106</v>
      </c>
      <c r="J154" s="259"/>
      <c r="K154" s="260"/>
      <c r="L154" s="162" t="str">
        <f t="shared" si="4"/>
        <v>NA</v>
      </c>
      <c r="M154" s="164" t="str">
        <f t="shared" si="5"/>
        <v>P</v>
      </c>
      <c r="N154" s="162" t="s">
        <v>3854</v>
      </c>
      <c r="O154" s="163" t="s">
        <v>3854</v>
      </c>
      <c r="P154" s="163" t="s">
        <v>3854</v>
      </c>
      <c r="Q154" s="164"/>
      <c r="R154" s="162" t="s">
        <v>3178</v>
      </c>
      <c r="S154" s="163"/>
      <c r="T154" s="163"/>
      <c r="U154" s="164"/>
      <c r="V154" s="166" t="s">
        <v>5278</v>
      </c>
      <c r="W154" s="158" t="s">
        <v>5285</v>
      </c>
      <c r="X154" s="160"/>
      <c r="Y154" s="160"/>
      <c r="Z154" s="160"/>
    </row>
    <row r="155" spans="1:26" s="167" customFormat="1" ht="56.25" hidden="1">
      <c r="A155" s="160"/>
      <c r="B155" s="122" t="s">
        <v>3458</v>
      </c>
      <c r="C155" s="70" t="s">
        <v>3589</v>
      </c>
      <c r="D155" s="71" t="s">
        <v>1631</v>
      </c>
      <c r="E155" s="72" t="s">
        <v>1643</v>
      </c>
      <c r="F155" s="70" t="s">
        <v>1659</v>
      </c>
      <c r="G155" s="126" t="s">
        <v>2327</v>
      </c>
      <c r="H155" s="74" t="s">
        <v>1660</v>
      </c>
      <c r="I155" s="123" t="s">
        <v>89</v>
      </c>
      <c r="J155" s="259"/>
      <c r="K155" s="260"/>
      <c r="L155" s="162" t="str">
        <f t="shared" si="4"/>
        <v>NA</v>
      </c>
      <c r="M155" s="164" t="str">
        <f t="shared" si="5"/>
        <v>P</v>
      </c>
      <c r="N155" s="162" t="s">
        <v>3854</v>
      </c>
      <c r="O155" s="163" t="s">
        <v>3854</v>
      </c>
      <c r="P155" s="163" t="s">
        <v>3854</v>
      </c>
      <c r="Q155" s="164"/>
      <c r="R155" s="162" t="s">
        <v>3178</v>
      </c>
      <c r="S155" s="163"/>
      <c r="T155" s="163"/>
      <c r="U155" s="164"/>
      <c r="V155" s="166" t="s">
        <v>5278</v>
      </c>
      <c r="W155" s="158" t="s">
        <v>5285</v>
      </c>
      <c r="X155" s="160"/>
      <c r="Y155" s="160"/>
      <c r="Z155" s="160"/>
    </row>
    <row r="156" spans="1:26" s="167" customFormat="1" ht="45" hidden="1">
      <c r="A156" s="160"/>
      <c r="B156" s="122" t="s">
        <v>3459</v>
      </c>
      <c r="C156" s="70" t="s">
        <v>3589</v>
      </c>
      <c r="D156" s="71" t="s">
        <v>1631</v>
      </c>
      <c r="E156" s="72" t="s">
        <v>1643</v>
      </c>
      <c r="F156" s="70"/>
      <c r="G156" s="126" t="s">
        <v>2328</v>
      </c>
      <c r="H156" s="74" t="s">
        <v>1657</v>
      </c>
      <c r="I156" s="123" t="s">
        <v>89</v>
      </c>
      <c r="J156" s="259"/>
      <c r="K156" s="260"/>
      <c r="L156" s="162" t="str">
        <f t="shared" si="4"/>
        <v>NA</v>
      </c>
      <c r="M156" s="164" t="str">
        <f t="shared" si="5"/>
        <v>P</v>
      </c>
      <c r="N156" s="162" t="s">
        <v>3854</v>
      </c>
      <c r="O156" s="163" t="s">
        <v>3854</v>
      </c>
      <c r="P156" s="163" t="s">
        <v>3854</v>
      </c>
      <c r="Q156" s="164"/>
      <c r="R156" s="162" t="s">
        <v>3178</v>
      </c>
      <c r="S156" s="163"/>
      <c r="T156" s="163"/>
      <c r="U156" s="164"/>
      <c r="V156" s="166" t="s">
        <v>5278</v>
      </c>
      <c r="W156" s="158" t="s">
        <v>5285</v>
      </c>
      <c r="X156" s="160"/>
      <c r="Y156" s="160"/>
      <c r="Z156" s="160"/>
    </row>
    <row r="157" spans="1:26" s="167" customFormat="1" ht="45" hidden="1">
      <c r="A157" s="160"/>
      <c r="B157" s="122" t="s">
        <v>3460</v>
      </c>
      <c r="C157" s="70" t="s">
        <v>3589</v>
      </c>
      <c r="D157" s="71" t="s">
        <v>1631</v>
      </c>
      <c r="E157" s="72" t="s">
        <v>1643</v>
      </c>
      <c r="F157" s="70"/>
      <c r="G157" s="126" t="s">
        <v>2329</v>
      </c>
      <c r="H157" s="74" t="s">
        <v>1663</v>
      </c>
      <c r="I157" s="123" t="s">
        <v>106</v>
      </c>
      <c r="J157" s="259"/>
      <c r="K157" s="260"/>
      <c r="L157" s="162" t="str">
        <f t="shared" si="4"/>
        <v>NA</v>
      </c>
      <c r="M157" s="164" t="str">
        <f t="shared" si="5"/>
        <v>P</v>
      </c>
      <c r="N157" s="162" t="s">
        <v>3854</v>
      </c>
      <c r="O157" s="163" t="s">
        <v>3854</v>
      </c>
      <c r="P157" s="163" t="s">
        <v>3854</v>
      </c>
      <c r="Q157" s="164"/>
      <c r="R157" s="162" t="s">
        <v>3178</v>
      </c>
      <c r="S157" s="163"/>
      <c r="T157" s="163"/>
      <c r="U157" s="164"/>
      <c r="V157" s="166" t="s">
        <v>5278</v>
      </c>
      <c r="W157" s="158" t="s">
        <v>5285</v>
      </c>
      <c r="X157" s="160"/>
      <c r="Y157" s="160"/>
      <c r="Z157" s="160"/>
    </row>
    <row r="158" spans="1:26" s="167" customFormat="1" ht="45" hidden="1">
      <c r="A158" s="160"/>
      <c r="B158" s="122" t="s">
        <v>3461</v>
      </c>
      <c r="C158" s="70" t="s">
        <v>3589</v>
      </c>
      <c r="D158" s="71" t="s">
        <v>1631</v>
      </c>
      <c r="E158" s="72" t="s">
        <v>1643</v>
      </c>
      <c r="F158" s="70"/>
      <c r="G158" s="126" t="s">
        <v>2330</v>
      </c>
      <c r="H158" s="74" t="s">
        <v>1665</v>
      </c>
      <c r="I158" s="123" t="s">
        <v>106</v>
      </c>
      <c r="J158" s="259"/>
      <c r="K158" s="260"/>
      <c r="L158" s="162" t="str">
        <f t="shared" si="4"/>
        <v>NA</v>
      </c>
      <c r="M158" s="164" t="str">
        <f t="shared" si="5"/>
        <v>P</v>
      </c>
      <c r="N158" s="162" t="s">
        <v>3854</v>
      </c>
      <c r="O158" s="163" t="s">
        <v>3854</v>
      </c>
      <c r="P158" s="163" t="s">
        <v>3854</v>
      </c>
      <c r="Q158" s="164"/>
      <c r="R158" s="162" t="s">
        <v>3178</v>
      </c>
      <c r="S158" s="163"/>
      <c r="T158" s="163"/>
      <c r="U158" s="164"/>
      <c r="V158" s="166" t="s">
        <v>5278</v>
      </c>
      <c r="W158" s="158" t="s">
        <v>5285</v>
      </c>
      <c r="X158" s="160"/>
      <c r="Y158" s="160"/>
      <c r="Z158" s="160"/>
    </row>
    <row r="159" spans="1:26" s="167" customFormat="1" ht="45" hidden="1">
      <c r="A159" s="160"/>
      <c r="B159" s="122" t="s">
        <v>3462</v>
      </c>
      <c r="C159" s="70" t="s">
        <v>3589</v>
      </c>
      <c r="D159" s="71" t="s">
        <v>1631</v>
      </c>
      <c r="E159" s="72" t="s">
        <v>1667</v>
      </c>
      <c r="F159" s="70"/>
      <c r="G159" s="126" t="s">
        <v>2331</v>
      </c>
      <c r="H159" s="74" t="s">
        <v>1668</v>
      </c>
      <c r="I159" s="123" t="s">
        <v>89</v>
      </c>
      <c r="J159" s="259"/>
      <c r="K159" s="260"/>
      <c r="L159" s="162" t="str">
        <f t="shared" si="4"/>
        <v>NA</v>
      </c>
      <c r="M159" s="164" t="str">
        <f t="shared" si="5"/>
        <v>P</v>
      </c>
      <c r="N159" s="162" t="s">
        <v>3854</v>
      </c>
      <c r="O159" s="163" t="s">
        <v>3854</v>
      </c>
      <c r="P159" s="163" t="s">
        <v>3854</v>
      </c>
      <c r="Q159" s="164"/>
      <c r="R159" s="162" t="s">
        <v>3178</v>
      </c>
      <c r="S159" s="163"/>
      <c r="T159" s="163"/>
      <c r="U159" s="164"/>
      <c r="V159" s="166" t="s">
        <v>5278</v>
      </c>
      <c r="W159" s="158" t="s">
        <v>5285</v>
      </c>
      <c r="X159" s="160"/>
      <c r="Y159" s="160"/>
      <c r="Z159" s="160"/>
    </row>
    <row r="160" spans="1:26" s="167" customFormat="1" ht="45" hidden="1">
      <c r="A160" s="160"/>
      <c r="B160" s="122" t="s">
        <v>3463</v>
      </c>
      <c r="C160" s="70" t="s">
        <v>3589</v>
      </c>
      <c r="D160" s="71" t="s">
        <v>1123</v>
      </c>
      <c r="E160" s="72" t="s">
        <v>1670</v>
      </c>
      <c r="F160" s="70"/>
      <c r="G160" s="126" t="s">
        <v>2332</v>
      </c>
      <c r="H160" s="74" t="s">
        <v>1671</v>
      </c>
      <c r="I160" s="123" t="s">
        <v>89</v>
      </c>
      <c r="J160" s="259"/>
      <c r="K160" s="260"/>
      <c r="L160" s="162" t="str">
        <f t="shared" si="4"/>
        <v>NA</v>
      </c>
      <c r="M160" s="164" t="str">
        <f t="shared" si="5"/>
        <v>P</v>
      </c>
      <c r="N160" s="162" t="s">
        <v>3854</v>
      </c>
      <c r="O160" s="163" t="s">
        <v>3854</v>
      </c>
      <c r="P160" s="163" t="s">
        <v>3854</v>
      </c>
      <c r="Q160" s="164"/>
      <c r="R160" s="162" t="s">
        <v>3178</v>
      </c>
      <c r="S160" s="163"/>
      <c r="T160" s="163"/>
      <c r="U160" s="164"/>
      <c r="V160" s="166" t="s">
        <v>5278</v>
      </c>
      <c r="W160" s="158" t="s">
        <v>5285</v>
      </c>
      <c r="X160" s="160"/>
      <c r="Y160" s="160"/>
      <c r="Z160" s="160"/>
    </row>
    <row r="161" spans="1:26" s="167" customFormat="1" ht="45" hidden="1">
      <c r="A161" s="160"/>
      <c r="B161" s="122" t="s">
        <v>3464</v>
      </c>
      <c r="C161" s="70" t="s">
        <v>3589</v>
      </c>
      <c r="D161" s="71" t="s">
        <v>1123</v>
      </c>
      <c r="E161" s="72" t="s">
        <v>1673</v>
      </c>
      <c r="F161" s="70"/>
      <c r="G161" s="126" t="s">
        <v>2333</v>
      </c>
      <c r="H161" s="74" t="s">
        <v>1674</v>
      </c>
      <c r="I161" s="123" t="s">
        <v>89</v>
      </c>
      <c r="J161" s="259"/>
      <c r="K161" s="260"/>
      <c r="L161" s="162" t="str">
        <f t="shared" si="4"/>
        <v>NA</v>
      </c>
      <c r="M161" s="164" t="str">
        <f t="shared" si="5"/>
        <v>P</v>
      </c>
      <c r="N161" s="162" t="s">
        <v>3854</v>
      </c>
      <c r="O161" s="163" t="s">
        <v>3854</v>
      </c>
      <c r="P161" s="163" t="s">
        <v>3854</v>
      </c>
      <c r="Q161" s="164"/>
      <c r="R161" s="162" t="s">
        <v>3178</v>
      </c>
      <c r="S161" s="163"/>
      <c r="T161" s="163"/>
      <c r="U161" s="164"/>
      <c r="V161" s="166" t="s">
        <v>5278</v>
      </c>
      <c r="W161" s="158" t="s">
        <v>5285</v>
      </c>
      <c r="X161" s="160"/>
      <c r="Y161" s="160"/>
      <c r="Z161" s="160"/>
    </row>
    <row r="162" spans="1:26" s="167" customFormat="1" ht="45" hidden="1">
      <c r="A162" s="160"/>
      <c r="B162" s="122" t="s">
        <v>3465</v>
      </c>
      <c r="C162" s="70" t="s">
        <v>3589</v>
      </c>
      <c r="D162" s="71" t="s">
        <v>1123</v>
      </c>
      <c r="E162" s="72" t="s">
        <v>1673</v>
      </c>
      <c r="F162" s="70" t="s">
        <v>223</v>
      </c>
      <c r="G162" s="126" t="s">
        <v>2335</v>
      </c>
      <c r="H162" s="74" t="s">
        <v>1676</v>
      </c>
      <c r="I162" s="123" t="s">
        <v>95</v>
      </c>
      <c r="J162" s="259"/>
      <c r="K162" s="260"/>
      <c r="L162" s="162" t="str">
        <f t="shared" si="4"/>
        <v>NA</v>
      </c>
      <c r="M162" s="164" t="str">
        <f t="shared" si="5"/>
        <v>P</v>
      </c>
      <c r="N162" s="162" t="s">
        <v>3854</v>
      </c>
      <c r="O162" s="163" t="s">
        <v>3854</v>
      </c>
      <c r="P162" s="163" t="s">
        <v>3854</v>
      </c>
      <c r="Q162" s="164"/>
      <c r="R162" s="162" t="s">
        <v>3178</v>
      </c>
      <c r="S162" s="163"/>
      <c r="T162" s="163"/>
      <c r="U162" s="164"/>
      <c r="V162" s="166" t="s">
        <v>5278</v>
      </c>
      <c r="W162" s="158" t="s">
        <v>5285</v>
      </c>
      <c r="X162" s="160"/>
      <c r="Y162" s="160"/>
      <c r="Z162" s="160"/>
    </row>
    <row r="163" spans="1:26" s="167" customFormat="1" ht="146.25" hidden="1">
      <c r="A163" s="160"/>
      <c r="B163" s="122" t="s">
        <v>3466</v>
      </c>
      <c r="C163" s="70" t="s">
        <v>3589</v>
      </c>
      <c r="D163" s="71" t="s">
        <v>1123</v>
      </c>
      <c r="E163" s="72" t="s">
        <v>1673</v>
      </c>
      <c r="F163" s="70" t="s">
        <v>278</v>
      </c>
      <c r="G163" s="126" t="s">
        <v>2336</v>
      </c>
      <c r="H163" s="74" t="s">
        <v>3318</v>
      </c>
      <c r="I163" s="123" t="s">
        <v>106</v>
      </c>
      <c r="J163" s="259" t="s">
        <v>3875</v>
      </c>
      <c r="K163" s="260"/>
      <c r="L163" s="162" t="str">
        <f t="shared" si="4"/>
        <v>NA</v>
      </c>
      <c r="M163" s="164" t="str">
        <f t="shared" si="5"/>
        <v>P</v>
      </c>
      <c r="N163" s="162" t="s">
        <v>3854</v>
      </c>
      <c r="O163" s="163" t="s">
        <v>3854</v>
      </c>
      <c r="P163" s="163" t="s">
        <v>3854</v>
      </c>
      <c r="Q163" s="164"/>
      <c r="R163" s="162" t="s">
        <v>3178</v>
      </c>
      <c r="S163" s="163"/>
      <c r="T163" s="163"/>
      <c r="U163" s="164"/>
      <c r="V163" s="166" t="s">
        <v>5278</v>
      </c>
      <c r="W163" s="158" t="s">
        <v>5285</v>
      </c>
      <c r="X163" s="160"/>
      <c r="Y163" s="160"/>
      <c r="Z163" s="160"/>
    </row>
    <row r="164" spans="1:26" s="167" customFormat="1" ht="45" hidden="1">
      <c r="A164" s="160"/>
      <c r="B164" s="122" t="s">
        <v>3467</v>
      </c>
      <c r="C164" s="70" t="s">
        <v>3589</v>
      </c>
      <c r="D164" s="71" t="s">
        <v>1123</v>
      </c>
      <c r="E164" s="72" t="s">
        <v>1673</v>
      </c>
      <c r="F164" s="70" t="s">
        <v>1679</v>
      </c>
      <c r="G164" s="126" t="s">
        <v>2337</v>
      </c>
      <c r="H164" s="74" t="s">
        <v>1680</v>
      </c>
      <c r="I164" s="123" t="s">
        <v>95</v>
      </c>
      <c r="J164" s="259"/>
      <c r="K164" s="260"/>
      <c r="L164" s="162" t="str">
        <f t="shared" si="4"/>
        <v>NA</v>
      </c>
      <c r="M164" s="164" t="str">
        <f t="shared" si="5"/>
        <v>P</v>
      </c>
      <c r="N164" s="162" t="s">
        <v>3854</v>
      </c>
      <c r="O164" s="163" t="s">
        <v>3854</v>
      </c>
      <c r="P164" s="163" t="s">
        <v>3854</v>
      </c>
      <c r="Q164" s="164"/>
      <c r="R164" s="162" t="s">
        <v>3178</v>
      </c>
      <c r="S164" s="163"/>
      <c r="T164" s="163"/>
      <c r="U164" s="164"/>
      <c r="V164" s="166" t="s">
        <v>5278</v>
      </c>
      <c r="W164" s="158" t="s">
        <v>5285</v>
      </c>
      <c r="X164" s="160"/>
      <c r="Y164" s="160"/>
      <c r="Z164" s="160"/>
    </row>
    <row r="165" spans="1:26" s="167" customFormat="1" ht="45" hidden="1">
      <c r="A165" s="160"/>
      <c r="B165" s="122" t="s">
        <v>3468</v>
      </c>
      <c r="C165" s="70" t="s">
        <v>3589</v>
      </c>
      <c r="D165" s="71" t="s">
        <v>1123</v>
      </c>
      <c r="E165" s="72" t="s">
        <v>1673</v>
      </c>
      <c r="F165" s="70" t="s">
        <v>1682</v>
      </c>
      <c r="G165" s="126" t="s">
        <v>2338</v>
      </c>
      <c r="H165" s="74" t="s">
        <v>1683</v>
      </c>
      <c r="I165" s="123" t="s">
        <v>95</v>
      </c>
      <c r="J165" s="259"/>
      <c r="K165" s="260"/>
      <c r="L165" s="162" t="str">
        <f t="shared" si="4"/>
        <v>NA</v>
      </c>
      <c r="M165" s="164" t="str">
        <f t="shared" si="5"/>
        <v>P</v>
      </c>
      <c r="N165" s="162" t="s">
        <v>3854</v>
      </c>
      <c r="O165" s="163" t="s">
        <v>3854</v>
      </c>
      <c r="P165" s="163" t="s">
        <v>3854</v>
      </c>
      <c r="Q165" s="164"/>
      <c r="R165" s="162" t="s">
        <v>3178</v>
      </c>
      <c r="S165" s="163"/>
      <c r="T165" s="163"/>
      <c r="U165" s="164"/>
      <c r="V165" s="166" t="s">
        <v>5278</v>
      </c>
      <c r="W165" s="158" t="s">
        <v>5285</v>
      </c>
      <c r="X165" s="160"/>
      <c r="Y165" s="160"/>
      <c r="Z165" s="160"/>
    </row>
    <row r="166" spans="1:26" s="167" customFormat="1" ht="45" hidden="1">
      <c r="A166" s="160"/>
      <c r="B166" s="122" t="s">
        <v>3469</v>
      </c>
      <c r="C166" s="70" t="s">
        <v>3589</v>
      </c>
      <c r="D166" s="71" t="s">
        <v>1123</v>
      </c>
      <c r="E166" s="72" t="s">
        <v>1673</v>
      </c>
      <c r="F166" s="70"/>
      <c r="G166" s="126" t="s">
        <v>2339</v>
      </c>
      <c r="H166" s="74" t="s">
        <v>3214</v>
      </c>
      <c r="I166" s="123" t="s">
        <v>95</v>
      </c>
      <c r="J166" s="259"/>
      <c r="K166" s="260"/>
      <c r="L166" s="162" t="str">
        <f t="shared" si="4"/>
        <v>NA</v>
      </c>
      <c r="M166" s="164" t="str">
        <f t="shared" si="5"/>
        <v>P</v>
      </c>
      <c r="N166" s="162" t="s">
        <v>3854</v>
      </c>
      <c r="O166" s="163" t="s">
        <v>3854</v>
      </c>
      <c r="P166" s="163" t="s">
        <v>3854</v>
      </c>
      <c r="Q166" s="164"/>
      <c r="R166" s="162" t="s">
        <v>3178</v>
      </c>
      <c r="S166" s="163"/>
      <c r="T166" s="163"/>
      <c r="U166" s="164"/>
      <c r="V166" s="166" t="s">
        <v>5278</v>
      </c>
      <c r="W166" s="158" t="s">
        <v>5285</v>
      </c>
      <c r="X166" s="160"/>
      <c r="Y166" s="160"/>
      <c r="Z166" s="160"/>
    </row>
    <row r="167" spans="1:26" s="167" customFormat="1" ht="45" hidden="1">
      <c r="A167" s="160"/>
      <c r="B167" s="122" t="s">
        <v>3470</v>
      </c>
      <c r="C167" s="70" t="s">
        <v>3589</v>
      </c>
      <c r="D167" s="71" t="s">
        <v>1123</v>
      </c>
      <c r="E167" s="72" t="s">
        <v>1673</v>
      </c>
      <c r="F167" s="70"/>
      <c r="G167" s="126" t="s">
        <v>2340</v>
      </c>
      <c r="H167" s="74" t="s">
        <v>1686</v>
      </c>
      <c r="I167" s="123" t="s">
        <v>95</v>
      </c>
      <c r="J167" s="259"/>
      <c r="K167" s="260"/>
      <c r="L167" s="162" t="str">
        <f t="shared" si="4"/>
        <v>NA</v>
      </c>
      <c r="M167" s="164" t="str">
        <f t="shared" si="5"/>
        <v>P</v>
      </c>
      <c r="N167" s="162" t="s">
        <v>3854</v>
      </c>
      <c r="O167" s="163" t="s">
        <v>3854</v>
      </c>
      <c r="P167" s="163" t="s">
        <v>3854</v>
      </c>
      <c r="Q167" s="164"/>
      <c r="R167" s="162" t="s">
        <v>3178</v>
      </c>
      <c r="S167" s="163"/>
      <c r="T167" s="163"/>
      <c r="U167" s="164"/>
      <c r="V167" s="166" t="s">
        <v>5278</v>
      </c>
      <c r="W167" s="158" t="s">
        <v>5285</v>
      </c>
      <c r="X167" s="160"/>
      <c r="Y167" s="160"/>
      <c r="Z167" s="160"/>
    </row>
    <row r="168" spans="1:26" s="167" customFormat="1" ht="45" hidden="1">
      <c r="A168" s="160"/>
      <c r="B168" s="122" t="s">
        <v>3471</v>
      </c>
      <c r="C168" s="70" t="s">
        <v>3589</v>
      </c>
      <c r="D168" s="71" t="s">
        <v>1123</v>
      </c>
      <c r="E168" s="72" t="s">
        <v>1673</v>
      </c>
      <c r="F168" s="70"/>
      <c r="G168" s="126" t="s">
        <v>2341</v>
      </c>
      <c r="H168" s="74" t="s">
        <v>1688</v>
      </c>
      <c r="I168" s="123" t="s">
        <v>89</v>
      </c>
      <c r="J168" s="259"/>
      <c r="K168" s="260"/>
      <c r="L168" s="162" t="str">
        <f t="shared" si="4"/>
        <v>NA</v>
      </c>
      <c r="M168" s="164" t="str">
        <f t="shared" si="5"/>
        <v>P</v>
      </c>
      <c r="N168" s="162" t="s">
        <v>3854</v>
      </c>
      <c r="O168" s="163" t="s">
        <v>3854</v>
      </c>
      <c r="P168" s="163" t="s">
        <v>3854</v>
      </c>
      <c r="Q168" s="164"/>
      <c r="R168" s="162" t="s">
        <v>3178</v>
      </c>
      <c r="S168" s="163"/>
      <c r="T168" s="163"/>
      <c r="U168" s="164"/>
      <c r="V168" s="166" t="s">
        <v>5278</v>
      </c>
      <c r="W168" s="158" t="s">
        <v>5285</v>
      </c>
      <c r="X168" s="160"/>
      <c r="Y168" s="160"/>
      <c r="Z168" s="160"/>
    </row>
    <row r="169" spans="1:26" s="167" customFormat="1" ht="45" hidden="1">
      <c r="A169" s="160"/>
      <c r="B169" s="122" t="s">
        <v>3472</v>
      </c>
      <c r="C169" s="70" t="s">
        <v>3589</v>
      </c>
      <c r="D169" s="71" t="s">
        <v>1123</v>
      </c>
      <c r="E169" s="72" t="s">
        <v>1673</v>
      </c>
      <c r="F169" s="70"/>
      <c r="G169" s="126" t="s">
        <v>2342</v>
      </c>
      <c r="H169" s="74" t="s">
        <v>1689</v>
      </c>
      <c r="I169" s="123" t="s">
        <v>106</v>
      </c>
      <c r="J169" s="259"/>
      <c r="K169" s="260"/>
      <c r="L169" s="162" t="str">
        <f t="shared" si="4"/>
        <v>NA</v>
      </c>
      <c r="M169" s="164" t="str">
        <f t="shared" si="5"/>
        <v>P</v>
      </c>
      <c r="N169" s="162" t="s">
        <v>3854</v>
      </c>
      <c r="O169" s="163" t="s">
        <v>3854</v>
      </c>
      <c r="P169" s="163" t="s">
        <v>3854</v>
      </c>
      <c r="Q169" s="164"/>
      <c r="R169" s="162" t="s">
        <v>3178</v>
      </c>
      <c r="S169" s="163"/>
      <c r="T169" s="163"/>
      <c r="U169" s="164"/>
      <c r="V169" s="166" t="s">
        <v>5278</v>
      </c>
      <c r="W169" s="158" t="s">
        <v>5285</v>
      </c>
      <c r="X169" s="160"/>
      <c r="Y169" s="160"/>
      <c r="Z169" s="160"/>
    </row>
    <row r="170" spans="1:26" s="167" customFormat="1" ht="45" hidden="1">
      <c r="A170" s="160"/>
      <c r="B170" s="122" t="s">
        <v>3473</v>
      </c>
      <c r="C170" s="70" t="s">
        <v>3589</v>
      </c>
      <c r="D170" s="71" t="s">
        <v>1123</v>
      </c>
      <c r="E170" s="72" t="s">
        <v>1673</v>
      </c>
      <c r="F170" s="70"/>
      <c r="G170" s="126" t="s">
        <v>2343</v>
      </c>
      <c r="H170" s="74" t="s">
        <v>1691</v>
      </c>
      <c r="I170" s="123" t="s">
        <v>95</v>
      </c>
      <c r="J170" s="259"/>
      <c r="K170" s="260"/>
      <c r="L170" s="162" t="str">
        <f t="shared" si="4"/>
        <v>NA</v>
      </c>
      <c r="M170" s="164" t="str">
        <f t="shared" si="5"/>
        <v>P</v>
      </c>
      <c r="N170" s="162" t="s">
        <v>3854</v>
      </c>
      <c r="O170" s="163" t="s">
        <v>3854</v>
      </c>
      <c r="P170" s="163" t="s">
        <v>3854</v>
      </c>
      <c r="Q170" s="164"/>
      <c r="R170" s="162" t="s">
        <v>3178</v>
      </c>
      <c r="S170" s="163"/>
      <c r="T170" s="163"/>
      <c r="U170" s="164"/>
      <c r="V170" s="166" t="s">
        <v>5278</v>
      </c>
      <c r="W170" s="158" t="s">
        <v>5285</v>
      </c>
      <c r="X170" s="160"/>
      <c r="Y170" s="160"/>
      <c r="Z170" s="160"/>
    </row>
    <row r="171" spans="1:26" s="167" customFormat="1" ht="45" hidden="1">
      <c r="A171" s="160"/>
      <c r="B171" s="122" t="s">
        <v>3474</v>
      </c>
      <c r="C171" s="70" t="s">
        <v>3589</v>
      </c>
      <c r="D171" s="71" t="s">
        <v>1123</v>
      </c>
      <c r="E171" s="72" t="s">
        <v>1673</v>
      </c>
      <c r="F171" s="70" t="s">
        <v>1693</v>
      </c>
      <c r="G171" s="126" t="s">
        <v>2344</v>
      </c>
      <c r="H171" s="74" t="s">
        <v>1694</v>
      </c>
      <c r="I171" s="123" t="s">
        <v>95</v>
      </c>
      <c r="J171" s="259"/>
      <c r="K171" s="260"/>
      <c r="L171" s="162" t="str">
        <f t="shared" si="4"/>
        <v>NA</v>
      </c>
      <c r="M171" s="164" t="str">
        <f t="shared" si="5"/>
        <v>P</v>
      </c>
      <c r="N171" s="162" t="s">
        <v>3854</v>
      </c>
      <c r="O171" s="163" t="s">
        <v>3854</v>
      </c>
      <c r="P171" s="163" t="s">
        <v>3854</v>
      </c>
      <c r="Q171" s="164"/>
      <c r="R171" s="162" t="s">
        <v>3178</v>
      </c>
      <c r="S171" s="163"/>
      <c r="T171" s="163"/>
      <c r="U171" s="164"/>
      <c r="V171" s="166" t="s">
        <v>5278</v>
      </c>
      <c r="W171" s="158" t="s">
        <v>5285</v>
      </c>
      <c r="X171" s="160"/>
      <c r="Y171" s="160"/>
      <c r="Z171" s="160"/>
    </row>
    <row r="172" spans="1:26" s="167" customFormat="1" ht="45" hidden="1">
      <c r="A172" s="160"/>
      <c r="B172" s="122" t="s">
        <v>3475</v>
      </c>
      <c r="C172" s="70" t="s">
        <v>3589</v>
      </c>
      <c r="D172" s="71" t="s">
        <v>1123</v>
      </c>
      <c r="E172" s="72" t="s">
        <v>1673</v>
      </c>
      <c r="F172" s="70" t="s">
        <v>1696</v>
      </c>
      <c r="G172" s="126" t="s">
        <v>2345</v>
      </c>
      <c r="H172" s="74" t="s">
        <v>1697</v>
      </c>
      <c r="I172" s="123" t="s">
        <v>95</v>
      </c>
      <c r="J172" s="259"/>
      <c r="K172" s="260"/>
      <c r="L172" s="162" t="str">
        <f t="shared" si="4"/>
        <v>NA</v>
      </c>
      <c r="M172" s="164" t="str">
        <f t="shared" si="5"/>
        <v>P</v>
      </c>
      <c r="N172" s="162" t="s">
        <v>3854</v>
      </c>
      <c r="O172" s="163" t="s">
        <v>3854</v>
      </c>
      <c r="P172" s="163" t="s">
        <v>3854</v>
      </c>
      <c r="Q172" s="164"/>
      <c r="R172" s="162" t="s">
        <v>3178</v>
      </c>
      <c r="S172" s="163"/>
      <c r="T172" s="163"/>
      <c r="U172" s="164"/>
      <c r="V172" s="166" t="s">
        <v>5278</v>
      </c>
      <c r="W172" s="158" t="s">
        <v>5285</v>
      </c>
      <c r="X172" s="160"/>
      <c r="Y172" s="160"/>
      <c r="Z172" s="160"/>
    </row>
    <row r="173" spans="1:26" s="167" customFormat="1" ht="45" hidden="1">
      <c r="A173" s="160"/>
      <c r="B173" s="122" t="s">
        <v>3476</v>
      </c>
      <c r="C173" s="70" t="s">
        <v>3589</v>
      </c>
      <c r="D173" s="71" t="s">
        <v>1123</v>
      </c>
      <c r="E173" s="72" t="s">
        <v>1673</v>
      </c>
      <c r="F173" s="70"/>
      <c r="G173" s="126" t="s">
        <v>2346</v>
      </c>
      <c r="H173" s="74" t="s">
        <v>1699</v>
      </c>
      <c r="I173" s="123" t="s">
        <v>95</v>
      </c>
      <c r="J173" s="259"/>
      <c r="K173" s="260"/>
      <c r="L173" s="162" t="str">
        <f t="shared" si="4"/>
        <v>NA</v>
      </c>
      <c r="M173" s="164" t="str">
        <f t="shared" si="5"/>
        <v>P</v>
      </c>
      <c r="N173" s="162" t="s">
        <v>3854</v>
      </c>
      <c r="O173" s="163" t="s">
        <v>3854</v>
      </c>
      <c r="P173" s="163" t="s">
        <v>3854</v>
      </c>
      <c r="Q173" s="164"/>
      <c r="R173" s="162" t="s">
        <v>3178</v>
      </c>
      <c r="S173" s="163"/>
      <c r="T173" s="163"/>
      <c r="U173" s="164"/>
      <c r="V173" s="166" t="s">
        <v>5278</v>
      </c>
      <c r="W173" s="158" t="s">
        <v>5285</v>
      </c>
      <c r="X173" s="160"/>
      <c r="Y173" s="160"/>
      <c r="Z173" s="160"/>
    </row>
    <row r="174" spans="1:26" s="167" customFormat="1" ht="45" hidden="1">
      <c r="A174" s="160"/>
      <c r="B174" s="122" t="s">
        <v>3477</v>
      </c>
      <c r="C174" s="70" t="s">
        <v>3589</v>
      </c>
      <c r="D174" s="71" t="s">
        <v>1123</v>
      </c>
      <c r="E174" s="72" t="s">
        <v>1673</v>
      </c>
      <c r="F174" s="70"/>
      <c r="G174" s="126" t="s">
        <v>2347</v>
      </c>
      <c r="H174" s="74" t="s">
        <v>1701</v>
      </c>
      <c r="I174" s="123" t="s">
        <v>89</v>
      </c>
      <c r="J174" s="259"/>
      <c r="K174" s="260"/>
      <c r="L174" s="162" t="str">
        <f t="shared" si="4"/>
        <v>NA</v>
      </c>
      <c r="M174" s="164" t="str">
        <f t="shared" si="5"/>
        <v>P</v>
      </c>
      <c r="N174" s="162" t="s">
        <v>3854</v>
      </c>
      <c r="O174" s="163" t="s">
        <v>3854</v>
      </c>
      <c r="P174" s="163" t="s">
        <v>3854</v>
      </c>
      <c r="Q174" s="164"/>
      <c r="R174" s="162" t="s">
        <v>3178</v>
      </c>
      <c r="S174" s="163"/>
      <c r="T174" s="163"/>
      <c r="U174" s="164"/>
      <c r="V174" s="166" t="s">
        <v>5278</v>
      </c>
      <c r="W174" s="158" t="s">
        <v>5285</v>
      </c>
      <c r="X174" s="160"/>
      <c r="Y174" s="160"/>
      <c r="Z174" s="160"/>
    </row>
    <row r="175" spans="1:26" s="167" customFormat="1" ht="45" hidden="1">
      <c r="A175" s="160"/>
      <c r="B175" s="122" t="s">
        <v>3478</v>
      </c>
      <c r="C175" s="70" t="s">
        <v>3589</v>
      </c>
      <c r="D175" s="71" t="s">
        <v>1123</v>
      </c>
      <c r="E175" s="72" t="s">
        <v>1703</v>
      </c>
      <c r="F175" s="70"/>
      <c r="G175" s="126" t="s">
        <v>2348</v>
      </c>
      <c r="H175" s="74" t="s">
        <v>1704</v>
      </c>
      <c r="I175" s="123" t="s">
        <v>89</v>
      </c>
      <c r="J175" s="259"/>
      <c r="K175" s="260"/>
      <c r="L175" s="162" t="str">
        <f t="shared" si="4"/>
        <v>NA</v>
      </c>
      <c r="M175" s="164" t="str">
        <f t="shared" si="5"/>
        <v>P</v>
      </c>
      <c r="N175" s="162" t="s">
        <v>3854</v>
      </c>
      <c r="O175" s="163" t="s">
        <v>3854</v>
      </c>
      <c r="P175" s="163" t="s">
        <v>3854</v>
      </c>
      <c r="Q175" s="164"/>
      <c r="R175" s="162" t="s">
        <v>3178</v>
      </c>
      <c r="S175" s="163"/>
      <c r="T175" s="163"/>
      <c r="U175" s="164"/>
      <c r="V175" s="166" t="s">
        <v>5278</v>
      </c>
      <c r="W175" s="158" t="s">
        <v>5285</v>
      </c>
      <c r="X175" s="160"/>
      <c r="Y175" s="160"/>
      <c r="Z175" s="160"/>
    </row>
    <row r="176" spans="1:26" s="167" customFormat="1" ht="45" hidden="1">
      <c r="A176" s="160"/>
      <c r="B176" s="122" t="s">
        <v>3479</v>
      </c>
      <c r="C176" s="70" t="s">
        <v>3589</v>
      </c>
      <c r="D176" s="71" t="s">
        <v>1123</v>
      </c>
      <c r="E176" s="72" t="s">
        <v>1703</v>
      </c>
      <c r="F176" s="70" t="s">
        <v>223</v>
      </c>
      <c r="G176" s="126" t="s">
        <v>2349</v>
      </c>
      <c r="H176" s="74" t="s">
        <v>1676</v>
      </c>
      <c r="I176" s="123" t="s">
        <v>95</v>
      </c>
      <c r="J176" s="259"/>
      <c r="K176" s="260"/>
      <c r="L176" s="162" t="str">
        <f t="shared" si="4"/>
        <v>NA</v>
      </c>
      <c r="M176" s="164" t="str">
        <f t="shared" si="5"/>
        <v>P</v>
      </c>
      <c r="N176" s="162" t="s">
        <v>3854</v>
      </c>
      <c r="O176" s="163" t="s">
        <v>3854</v>
      </c>
      <c r="P176" s="163" t="s">
        <v>3854</v>
      </c>
      <c r="Q176" s="164"/>
      <c r="R176" s="162" t="s">
        <v>3178</v>
      </c>
      <c r="S176" s="163"/>
      <c r="T176" s="163"/>
      <c r="U176" s="164"/>
      <c r="V176" s="166" t="s">
        <v>5278</v>
      </c>
      <c r="W176" s="158" t="s">
        <v>5285</v>
      </c>
      <c r="X176" s="160"/>
      <c r="Y176" s="160"/>
      <c r="Z176" s="160"/>
    </row>
    <row r="177" spans="1:26" s="167" customFormat="1" ht="45" hidden="1">
      <c r="A177" s="160"/>
      <c r="B177" s="122" t="s">
        <v>3480</v>
      </c>
      <c r="C177" s="70" t="s">
        <v>3589</v>
      </c>
      <c r="D177" s="71" t="s">
        <v>1123</v>
      </c>
      <c r="E177" s="72" t="s">
        <v>1703</v>
      </c>
      <c r="F177" s="70" t="s">
        <v>1707</v>
      </c>
      <c r="G177" s="126" t="s">
        <v>2350</v>
      </c>
      <c r="H177" s="74" t="s">
        <v>1708</v>
      </c>
      <c r="I177" s="123" t="s">
        <v>106</v>
      </c>
      <c r="J177" s="259"/>
      <c r="K177" s="260"/>
      <c r="L177" s="162" t="str">
        <f t="shared" si="4"/>
        <v>NA</v>
      </c>
      <c r="M177" s="164" t="str">
        <f t="shared" si="5"/>
        <v>P</v>
      </c>
      <c r="N177" s="162" t="s">
        <v>3854</v>
      </c>
      <c r="O177" s="163" t="s">
        <v>3854</v>
      </c>
      <c r="P177" s="163" t="s">
        <v>3854</v>
      </c>
      <c r="Q177" s="164"/>
      <c r="R177" s="162" t="s">
        <v>3178</v>
      </c>
      <c r="S177" s="163"/>
      <c r="T177" s="163"/>
      <c r="U177" s="164"/>
      <c r="V177" s="166" t="s">
        <v>5278</v>
      </c>
      <c r="W177" s="158" t="s">
        <v>5285</v>
      </c>
      <c r="X177" s="160"/>
      <c r="Y177" s="160"/>
      <c r="Z177" s="160"/>
    </row>
    <row r="178" spans="1:26" s="167" customFormat="1" ht="45" hidden="1">
      <c r="A178" s="160"/>
      <c r="B178" s="122" t="s">
        <v>3481</v>
      </c>
      <c r="C178" s="70" t="s">
        <v>3589</v>
      </c>
      <c r="D178" s="71" t="s">
        <v>1123</v>
      </c>
      <c r="E178" s="72" t="s">
        <v>1703</v>
      </c>
      <c r="F178" s="70" t="s">
        <v>341</v>
      </c>
      <c r="G178" s="126" t="s">
        <v>2351</v>
      </c>
      <c r="H178" s="74" t="s">
        <v>1710</v>
      </c>
      <c r="I178" s="123" t="s">
        <v>89</v>
      </c>
      <c r="J178" s="259"/>
      <c r="K178" s="260"/>
      <c r="L178" s="162" t="str">
        <f t="shared" si="4"/>
        <v>NA</v>
      </c>
      <c r="M178" s="164" t="str">
        <f t="shared" si="5"/>
        <v>P</v>
      </c>
      <c r="N178" s="162" t="s">
        <v>3854</v>
      </c>
      <c r="O178" s="163" t="s">
        <v>3854</v>
      </c>
      <c r="P178" s="163" t="s">
        <v>3854</v>
      </c>
      <c r="Q178" s="164"/>
      <c r="R178" s="162" t="s">
        <v>3178</v>
      </c>
      <c r="S178" s="163"/>
      <c r="T178" s="163"/>
      <c r="U178" s="164"/>
      <c r="V178" s="166" t="s">
        <v>5278</v>
      </c>
      <c r="W178" s="158" t="s">
        <v>5285</v>
      </c>
      <c r="X178" s="160"/>
      <c r="Y178" s="160"/>
      <c r="Z178" s="160"/>
    </row>
    <row r="179" spans="1:26" s="167" customFormat="1" ht="45" hidden="1">
      <c r="A179" s="160"/>
      <c r="B179" s="122" t="s">
        <v>3482</v>
      </c>
      <c r="C179" s="70" t="s">
        <v>3589</v>
      </c>
      <c r="D179" s="71" t="s">
        <v>1123</v>
      </c>
      <c r="E179" s="72" t="s">
        <v>1703</v>
      </c>
      <c r="F179" s="70" t="s">
        <v>1392</v>
      </c>
      <c r="G179" s="126" t="s">
        <v>2352</v>
      </c>
      <c r="H179" s="74" t="s">
        <v>1712</v>
      </c>
      <c r="I179" s="123" t="s">
        <v>106</v>
      </c>
      <c r="J179" s="259" t="s">
        <v>3876</v>
      </c>
      <c r="K179" s="260"/>
      <c r="L179" s="162" t="str">
        <f t="shared" si="4"/>
        <v>NA</v>
      </c>
      <c r="M179" s="164" t="str">
        <f t="shared" si="5"/>
        <v>P</v>
      </c>
      <c r="N179" s="162" t="s">
        <v>3854</v>
      </c>
      <c r="O179" s="163" t="s">
        <v>3854</v>
      </c>
      <c r="P179" s="163" t="s">
        <v>3854</v>
      </c>
      <c r="Q179" s="164"/>
      <c r="R179" s="162" t="s">
        <v>3178</v>
      </c>
      <c r="S179" s="163"/>
      <c r="T179" s="163"/>
      <c r="U179" s="164"/>
      <c r="V179" s="166" t="s">
        <v>5278</v>
      </c>
      <c r="W179" s="158" t="s">
        <v>5285</v>
      </c>
      <c r="X179" s="160"/>
      <c r="Y179" s="160"/>
      <c r="Z179" s="160"/>
    </row>
    <row r="180" spans="1:26" s="167" customFormat="1" ht="45" hidden="1">
      <c r="A180" s="160"/>
      <c r="B180" s="122" t="s">
        <v>3483</v>
      </c>
      <c r="C180" s="70" t="s">
        <v>3589</v>
      </c>
      <c r="D180" s="71" t="s">
        <v>1123</v>
      </c>
      <c r="E180" s="72" t="s">
        <v>1714</v>
      </c>
      <c r="F180" s="70"/>
      <c r="G180" s="126" t="s">
        <v>2353</v>
      </c>
      <c r="H180" s="74" t="s">
        <v>1715</v>
      </c>
      <c r="I180" s="123" t="s">
        <v>89</v>
      </c>
      <c r="J180" s="259"/>
      <c r="K180" s="260"/>
      <c r="L180" s="162" t="str">
        <f t="shared" si="4"/>
        <v>NA</v>
      </c>
      <c r="M180" s="164" t="str">
        <f t="shared" si="5"/>
        <v>P</v>
      </c>
      <c r="N180" s="162" t="s">
        <v>3854</v>
      </c>
      <c r="O180" s="163" t="s">
        <v>3854</v>
      </c>
      <c r="P180" s="163" t="s">
        <v>3854</v>
      </c>
      <c r="Q180" s="164"/>
      <c r="R180" s="162" t="s">
        <v>3178</v>
      </c>
      <c r="S180" s="163"/>
      <c r="T180" s="163"/>
      <c r="U180" s="164"/>
      <c r="V180" s="166" t="s">
        <v>5278</v>
      </c>
      <c r="W180" s="158" t="s">
        <v>5285</v>
      </c>
      <c r="X180" s="160"/>
      <c r="Y180" s="160"/>
      <c r="Z180" s="160"/>
    </row>
    <row r="181" spans="1:26" s="167" customFormat="1" ht="45" hidden="1">
      <c r="A181" s="160"/>
      <c r="B181" s="122" t="s">
        <v>3484</v>
      </c>
      <c r="C181" s="70" t="s">
        <v>3589</v>
      </c>
      <c r="D181" s="71" t="s">
        <v>1123</v>
      </c>
      <c r="E181" s="72" t="s">
        <v>1714</v>
      </c>
      <c r="F181" s="70" t="s">
        <v>223</v>
      </c>
      <c r="G181" s="126" t="s">
        <v>2354</v>
      </c>
      <c r="H181" s="74" t="s">
        <v>1676</v>
      </c>
      <c r="I181" s="123" t="s">
        <v>95</v>
      </c>
      <c r="J181" s="259"/>
      <c r="K181" s="260"/>
      <c r="L181" s="162" t="str">
        <f t="shared" si="4"/>
        <v>NA</v>
      </c>
      <c r="M181" s="164" t="str">
        <f t="shared" si="5"/>
        <v>P</v>
      </c>
      <c r="N181" s="162" t="s">
        <v>3854</v>
      </c>
      <c r="O181" s="163" t="s">
        <v>3854</v>
      </c>
      <c r="P181" s="163" t="s">
        <v>3854</v>
      </c>
      <c r="Q181" s="164"/>
      <c r="R181" s="162" t="s">
        <v>3178</v>
      </c>
      <c r="S181" s="163"/>
      <c r="T181" s="163"/>
      <c r="U181" s="164"/>
      <c r="V181" s="166" t="s">
        <v>5278</v>
      </c>
      <c r="W181" s="158" t="s">
        <v>5285</v>
      </c>
      <c r="X181" s="160"/>
      <c r="Y181" s="160"/>
      <c r="Z181" s="160"/>
    </row>
    <row r="182" spans="1:26" s="167" customFormat="1" ht="45" hidden="1">
      <c r="A182" s="160"/>
      <c r="B182" s="122" t="s">
        <v>3485</v>
      </c>
      <c r="C182" s="70" t="s">
        <v>3589</v>
      </c>
      <c r="D182" s="71" t="s">
        <v>1123</v>
      </c>
      <c r="E182" s="72" t="s">
        <v>1714</v>
      </c>
      <c r="F182" s="70" t="s">
        <v>341</v>
      </c>
      <c r="G182" s="126" t="s">
        <v>2355</v>
      </c>
      <c r="H182" s="74" t="s">
        <v>1718</v>
      </c>
      <c r="I182" s="123" t="s">
        <v>106</v>
      </c>
      <c r="J182" s="259"/>
      <c r="K182" s="260"/>
      <c r="L182" s="162" t="str">
        <f t="shared" si="4"/>
        <v>NA</v>
      </c>
      <c r="M182" s="164" t="str">
        <f t="shared" si="5"/>
        <v>P</v>
      </c>
      <c r="N182" s="162" t="s">
        <v>3854</v>
      </c>
      <c r="O182" s="163" t="s">
        <v>3854</v>
      </c>
      <c r="P182" s="163" t="s">
        <v>3854</v>
      </c>
      <c r="Q182" s="164"/>
      <c r="R182" s="162" t="s">
        <v>3178</v>
      </c>
      <c r="S182" s="163"/>
      <c r="T182" s="163"/>
      <c r="U182" s="164"/>
      <c r="V182" s="166" t="s">
        <v>5278</v>
      </c>
      <c r="W182" s="158" t="s">
        <v>5285</v>
      </c>
      <c r="X182" s="160"/>
      <c r="Y182" s="160"/>
      <c r="Z182" s="160"/>
    </row>
    <row r="183" spans="1:26" s="167" customFormat="1" ht="45" hidden="1">
      <c r="A183" s="160"/>
      <c r="B183" s="122" t="s">
        <v>3486</v>
      </c>
      <c r="C183" s="70" t="s">
        <v>3589</v>
      </c>
      <c r="D183" s="71" t="s">
        <v>1123</v>
      </c>
      <c r="E183" s="72" t="s">
        <v>1714</v>
      </c>
      <c r="F183" s="70"/>
      <c r="G183" s="126" t="s">
        <v>2357</v>
      </c>
      <c r="H183" s="74" t="s">
        <v>1720</v>
      </c>
      <c r="I183" s="123" t="s">
        <v>106</v>
      </c>
      <c r="J183" s="259"/>
      <c r="K183" s="260"/>
      <c r="L183" s="162" t="str">
        <f t="shared" si="4"/>
        <v>NA</v>
      </c>
      <c r="M183" s="164" t="str">
        <f t="shared" si="5"/>
        <v>P</v>
      </c>
      <c r="N183" s="162" t="s">
        <v>3854</v>
      </c>
      <c r="O183" s="163" t="s">
        <v>3854</v>
      </c>
      <c r="P183" s="163" t="s">
        <v>3854</v>
      </c>
      <c r="Q183" s="164"/>
      <c r="R183" s="162" t="s">
        <v>3178</v>
      </c>
      <c r="S183" s="163"/>
      <c r="T183" s="163"/>
      <c r="U183" s="164"/>
      <c r="V183" s="166" t="s">
        <v>5278</v>
      </c>
      <c r="W183" s="158" t="s">
        <v>5285</v>
      </c>
      <c r="X183" s="160"/>
      <c r="Y183" s="160"/>
      <c r="Z183" s="160"/>
    </row>
    <row r="184" spans="1:26" s="167" customFormat="1" ht="45" hidden="1">
      <c r="A184" s="160"/>
      <c r="B184" s="122" t="s">
        <v>3487</v>
      </c>
      <c r="C184" s="70" t="s">
        <v>3589</v>
      </c>
      <c r="D184" s="71" t="s">
        <v>1123</v>
      </c>
      <c r="E184" s="72" t="s">
        <v>1714</v>
      </c>
      <c r="F184" s="70"/>
      <c r="G184" s="126" t="s">
        <v>2359</v>
      </c>
      <c r="H184" s="74" t="s">
        <v>1722</v>
      </c>
      <c r="I184" s="123" t="s">
        <v>106</v>
      </c>
      <c r="J184" s="259"/>
      <c r="K184" s="260"/>
      <c r="L184" s="162" t="str">
        <f t="shared" si="4"/>
        <v>NA</v>
      </c>
      <c r="M184" s="164" t="str">
        <f t="shared" si="5"/>
        <v>P</v>
      </c>
      <c r="N184" s="162" t="s">
        <v>3854</v>
      </c>
      <c r="O184" s="163" t="s">
        <v>3854</v>
      </c>
      <c r="P184" s="163" t="s">
        <v>3854</v>
      </c>
      <c r="Q184" s="164"/>
      <c r="R184" s="162" t="s">
        <v>3178</v>
      </c>
      <c r="S184" s="163"/>
      <c r="T184" s="163"/>
      <c r="U184" s="164"/>
      <c r="V184" s="166" t="s">
        <v>5278</v>
      </c>
      <c r="W184" s="158" t="s">
        <v>5285</v>
      </c>
      <c r="X184" s="160"/>
      <c r="Y184" s="160"/>
      <c r="Z184" s="160"/>
    </row>
    <row r="185" spans="1:26" s="167" customFormat="1" ht="45" hidden="1">
      <c r="A185" s="160"/>
      <c r="B185" s="122" t="s">
        <v>3488</v>
      </c>
      <c r="C185" s="70" t="s">
        <v>3589</v>
      </c>
      <c r="D185" s="71" t="s">
        <v>1123</v>
      </c>
      <c r="E185" s="72" t="s">
        <v>1714</v>
      </c>
      <c r="F185" s="70"/>
      <c r="G185" s="126" t="s">
        <v>2361</v>
      </c>
      <c r="H185" s="74" t="s">
        <v>1724</v>
      </c>
      <c r="I185" s="123" t="s">
        <v>106</v>
      </c>
      <c r="J185" s="259"/>
      <c r="K185" s="260"/>
      <c r="L185" s="162" t="str">
        <f t="shared" si="4"/>
        <v>NA</v>
      </c>
      <c r="M185" s="164" t="str">
        <f t="shared" si="5"/>
        <v>P</v>
      </c>
      <c r="N185" s="162" t="s">
        <v>3854</v>
      </c>
      <c r="O185" s="163" t="s">
        <v>3854</v>
      </c>
      <c r="P185" s="163" t="s">
        <v>3854</v>
      </c>
      <c r="Q185" s="164"/>
      <c r="R185" s="162" t="s">
        <v>3178</v>
      </c>
      <c r="S185" s="163"/>
      <c r="T185" s="163"/>
      <c r="U185" s="164"/>
      <c r="V185" s="166" t="s">
        <v>5278</v>
      </c>
      <c r="W185" s="158" t="s">
        <v>5285</v>
      </c>
      <c r="X185" s="160"/>
      <c r="Y185" s="160"/>
      <c r="Z185" s="160"/>
    </row>
    <row r="186" spans="1:26" s="167" customFormat="1" ht="45" hidden="1">
      <c r="A186" s="160"/>
      <c r="B186" s="122" t="s">
        <v>3489</v>
      </c>
      <c r="C186" s="70" t="s">
        <v>3589</v>
      </c>
      <c r="D186" s="71" t="s">
        <v>1123</v>
      </c>
      <c r="E186" s="72" t="s">
        <v>1714</v>
      </c>
      <c r="F186" s="70"/>
      <c r="G186" s="126" t="s">
        <v>2363</v>
      </c>
      <c r="H186" s="74" t="s">
        <v>2364</v>
      </c>
      <c r="I186" s="123" t="s">
        <v>106</v>
      </c>
      <c r="J186" s="259"/>
      <c r="K186" s="260"/>
      <c r="L186" s="162" t="str">
        <f t="shared" si="4"/>
        <v>NA</v>
      </c>
      <c r="M186" s="164" t="str">
        <f t="shared" si="5"/>
        <v>P</v>
      </c>
      <c r="N186" s="162" t="s">
        <v>3854</v>
      </c>
      <c r="O186" s="163" t="s">
        <v>3854</v>
      </c>
      <c r="P186" s="163" t="s">
        <v>3854</v>
      </c>
      <c r="Q186" s="164"/>
      <c r="R186" s="162" t="s">
        <v>3178</v>
      </c>
      <c r="S186" s="163"/>
      <c r="T186" s="163"/>
      <c r="U186" s="164"/>
      <c r="V186" s="166" t="s">
        <v>5278</v>
      </c>
      <c r="W186" s="158" t="s">
        <v>5285</v>
      </c>
      <c r="X186" s="160"/>
      <c r="Y186" s="160"/>
      <c r="Z186" s="160"/>
    </row>
    <row r="187" spans="1:26" s="167" customFormat="1" ht="45" hidden="1">
      <c r="A187" s="160"/>
      <c r="B187" s="122" t="s">
        <v>4324</v>
      </c>
      <c r="C187" s="70" t="s">
        <v>3589</v>
      </c>
      <c r="D187" s="71" t="s">
        <v>1123</v>
      </c>
      <c r="E187" s="72" t="s">
        <v>1714</v>
      </c>
      <c r="F187" s="70"/>
      <c r="G187" s="126" t="s">
        <v>2366</v>
      </c>
      <c r="H187" s="74" t="s">
        <v>1729</v>
      </c>
      <c r="I187" s="123" t="s">
        <v>106</v>
      </c>
      <c r="J187" s="259"/>
      <c r="K187" s="260"/>
      <c r="L187" s="162" t="str">
        <f t="shared" si="4"/>
        <v>NA</v>
      </c>
      <c r="M187" s="164" t="str">
        <f t="shared" si="5"/>
        <v>P</v>
      </c>
      <c r="N187" s="162" t="s">
        <v>3854</v>
      </c>
      <c r="O187" s="163" t="s">
        <v>3854</v>
      </c>
      <c r="P187" s="163" t="s">
        <v>3854</v>
      </c>
      <c r="Q187" s="164"/>
      <c r="R187" s="162" t="s">
        <v>3178</v>
      </c>
      <c r="S187" s="163"/>
      <c r="T187" s="163"/>
      <c r="U187" s="164"/>
      <c r="V187" s="166" t="s">
        <v>5278</v>
      </c>
      <c r="W187" s="158" t="s">
        <v>5285</v>
      </c>
      <c r="X187" s="160"/>
      <c r="Y187" s="160"/>
      <c r="Z187" s="160"/>
    </row>
    <row r="188" spans="1:26" s="167" customFormat="1" ht="45" hidden="1">
      <c r="A188" s="160"/>
      <c r="B188" s="122" t="s">
        <v>4326</v>
      </c>
      <c r="C188" s="70" t="s">
        <v>3589</v>
      </c>
      <c r="D188" s="71" t="s">
        <v>1123</v>
      </c>
      <c r="E188" s="72" t="s">
        <v>1714</v>
      </c>
      <c r="F188" s="70"/>
      <c r="G188" s="126" t="s">
        <v>2368</v>
      </c>
      <c r="H188" s="74" t="s">
        <v>1731</v>
      </c>
      <c r="I188" s="123" t="s">
        <v>106</v>
      </c>
      <c r="J188" s="259" t="s">
        <v>3877</v>
      </c>
      <c r="K188" s="260" t="s">
        <v>3878</v>
      </c>
      <c r="L188" s="162" t="str">
        <f t="shared" si="4"/>
        <v>NA</v>
      </c>
      <c r="M188" s="164" t="str">
        <f t="shared" si="5"/>
        <v>P</v>
      </c>
      <c r="N188" s="162" t="s">
        <v>3854</v>
      </c>
      <c r="O188" s="163" t="s">
        <v>3854</v>
      </c>
      <c r="P188" s="163" t="s">
        <v>3854</v>
      </c>
      <c r="Q188" s="164"/>
      <c r="R188" s="162" t="s">
        <v>3178</v>
      </c>
      <c r="S188" s="163"/>
      <c r="T188" s="163"/>
      <c r="U188" s="164"/>
      <c r="V188" s="166" t="s">
        <v>5278</v>
      </c>
      <c r="W188" s="158" t="s">
        <v>5285</v>
      </c>
      <c r="X188" s="160"/>
      <c r="Y188" s="160"/>
      <c r="Z188" s="160"/>
    </row>
    <row r="189" spans="1:26" s="167" customFormat="1" ht="45" hidden="1">
      <c r="A189" s="160"/>
      <c r="B189" s="122" t="s">
        <v>4325</v>
      </c>
      <c r="C189" s="70" t="s">
        <v>3589</v>
      </c>
      <c r="D189" s="71" t="s">
        <v>1123</v>
      </c>
      <c r="E189" s="72" t="s">
        <v>1714</v>
      </c>
      <c r="F189" s="70"/>
      <c r="G189" s="126" t="s">
        <v>3316</v>
      </c>
      <c r="H189" s="74" t="s">
        <v>3317</v>
      </c>
      <c r="I189" s="123" t="s">
        <v>106</v>
      </c>
      <c r="J189" s="259"/>
      <c r="K189" s="260"/>
      <c r="L189" s="162" t="str">
        <f t="shared" si="4"/>
        <v>NA</v>
      </c>
      <c r="M189" s="164" t="str">
        <f t="shared" si="5"/>
        <v>P</v>
      </c>
      <c r="N189" s="162" t="s">
        <v>3854</v>
      </c>
      <c r="O189" s="163" t="s">
        <v>3854</v>
      </c>
      <c r="P189" s="163" t="s">
        <v>3854</v>
      </c>
      <c r="Q189" s="164"/>
      <c r="R189" s="162" t="s">
        <v>3178</v>
      </c>
      <c r="S189" s="163"/>
      <c r="T189" s="163"/>
      <c r="U189" s="164"/>
      <c r="V189" s="166" t="s">
        <v>5278</v>
      </c>
      <c r="W189" s="158" t="s">
        <v>5285</v>
      </c>
      <c r="X189" s="160"/>
      <c r="Y189" s="160"/>
      <c r="Z189" s="160"/>
    </row>
    <row r="190" spans="1:26">
      <c r="A190" s="63"/>
      <c r="B190" s="135"/>
      <c r="C190" s="136"/>
      <c r="D190" s="137"/>
      <c r="E190" s="138"/>
      <c r="F190" s="136"/>
      <c r="G190" s="139"/>
      <c r="H190" s="140"/>
      <c r="I190" s="141"/>
      <c r="J190" s="261"/>
      <c r="K190" s="262"/>
      <c r="L190" s="136"/>
      <c r="M190" s="138"/>
      <c r="N190" s="136"/>
      <c r="O190" s="137"/>
      <c r="P190" s="137"/>
      <c r="Q190" s="138"/>
      <c r="R190" s="136"/>
      <c r="S190" s="137"/>
      <c r="T190" s="137"/>
      <c r="U190" s="138"/>
      <c r="V190" s="144"/>
      <c r="W190" s="140"/>
      <c r="X190" s="63"/>
      <c r="Y190" s="63"/>
      <c r="Z190" s="63"/>
    </row>
    <row r="191" spans="1:26">
      <c r="A191" s="63"/>
      <c r="B191" s="84"/>
      <c r="C191" s="63"/>
      <c r="D191" s="63"/>
      <c r="E191" s="63"/>
      <c r="F191" s="63"/>
      <c r="G191" s="63"/>
      <c r="H191" s="63"/>
      <c r="I191" s="63"/>
      <c r="L191" s="63"/>
      <c r="M191" s="63"/>
      <c r="N191" s="63"/>
      <c r="O191" s="63"/>
      <c r="P191" s="63"/>
      <c r="Q191" s="63"/>
      <c r="R191" s="63"/>
      <c r="S191" s="63"/>
      <c r="T191" s="63"/>
      <c r="U191" s="63"/>
      <c r="X191" s="63"/>
      <c r="Y191" s="63"/>
      <c r="Z191" s="63"/>
    </row>
  </sheetData>
  <autoFilter ref="B10:W189">
    <filterColumn colId="10">
      <filters>
        <filter val="F"/>
      </filters>
    </filterColumn>
  </autoFilter>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191:V191 N126:U189 L11:M189 N11:U124">
    <cfRule type="expression" dxfId="19" priority="4">
      <formula>NOT(ISERROR(SEARCH("NT",L11)))</formula>
    </cfRule>
  </conditionalFormatting>
  <conditionalFormatting sqref="L191:V191 N126:U189 L11:M189 N11:U124">
    <cfRule type="expression" dxfId="18" priority="6">
      <formula>NOT(ISERROR(SEARCH("F",L11)))</formula>
    </cfRule>
  </conditionalFormatting>
  <conditionalFormatting sqref="L190:U190">
    <cfRule type="expression" dxfId="17" priority="7">
      <formula>NOT(ISERROR(SEARCH("NT",L190)))</formula>
    </cfRule>
  </conditionalFormatting>
  <conditionalFormatting sqref="L190:U190">
    <cfRule type="expression" dxfId="16" priority="9">
      <formula>NOT(ISERROR(SEARCH("F",L190)))</formula>
    </cfRule>
  </conditionalFormatting>
  <conditionalFormatting sqref="N125:U125">
    <cfRule type="expression" dxfId="15" priority="13">
      <formula>NOT(ISERROR(SEARCH("NT",N125)))</formula>
    </cfRule>
  </conditionalFormatting>
  <conditionalFormatting sqref="N125:U125">
    <cfRule type="expression" dxfId="14" priority="15">
      <formula>NOT(ISERROR(SEARCH("F",N125)))</formula>
    </cfRule>
  </conditionalFormatting>
  <dataValidations count="3">
    <dataValidation type="list" allowBlank="1" showErrorMessage="1" sqref="R140:R141 N11:N190 P11:P190">
      <formula1>"P,F,NT,NA,확인필요"</formula1>
    </dataValidation>
    <dataValidation type="list" allowBlank="1" showErrorMessage="1" sqref="R11:R139 S11:U141 Q142:U190 Q11:Q141 O11:O190">
      <formula1>"P,F,NT,NA"</formula1>
    </dataValidation>
    <dataValidation type="list" allowBlank="1" showErrorMessage="1" sqref="I11:I189">
      <formula1>"상,중,하"</formula1>
    </dataValidation>
  </dataValidations>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Z266"/>
  <sheetViews>
    <sheetView showGridLines="0" zoomScaleNormal="100" workbookViewId="0">
      <pane xSplit="8" ySplit="10" topLeftCell="J11" activePane="bottomRight" state="frozen"/>
      <selection activeCell="Y44" sqref="Y44"/>
      <selection pane="topRight" activeCell="Y44" sqref="Y44"/>
      <selection pane="bottomLeft" activeCell="Y44" sqref="Y44"/>
      <selection pane="bottomRight" activeCell="J11" sqref="J11"/>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22.85546875" style="268" customWidth="1"/>
    <col min="23" max="23" width="20.4257812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0" t="s">
        <v>3177</v>
      </c>
      <c r="D2" s="581"/>
      <c r="E2" s="581"/>
      <c r="F2" s="581"/>
      <c r="G2" s="581"/>
      <c r="H2" s="581"/>
      <c r="I2" s="263"/>
      <c r="J2" s="269"/>
      <c r="K2" s="267"/>
      <c r="L2" s="153" t="s">
        <v>64</v>
      </c>
      <c r="M2" s="154" t="s">
        <v>65</v>
      </c>
      <c r="N2" s="155" t="s">
        <v>66</v>
      </c>
      <c r="O2" s="156" t="s">
        <v>33</v>
      </c>
      <c r="P2" s="155" t="s">
        <v>34</v>
      </c>
      <c r="Q2" s="157" t="s">
        <v>35</v>
      </c>
      <c r="R2" s="157" t="s">
        <v>36</v>
      </c>
      <c r="S2" s="156" t="s">
        <v>37</v>
      </c>
      <c r="T2" s="263"/>
      <c r="U2" s="263"/>
    </row>
    <row r="3" spans="1:26">
      <c r="A3" s="263"/>
      <c r="B3" s="264"/>
      <c r="C3" s="581"/>
      <c r="D3" s="581"/>
      <c r="E3" s="581"/>
      <c r="F3" s="581"/>
      <c r="G3" s="581"/>
      <c r="H3" s="581"/>
      <c r="I3" s="263"/>
      <c r="J3" s="269">
        <f>COUNTIF(I:I,"상")</f>
        <v>75</v>
      </c>
      <c r="K3" s="267"/>
      <c r="L3" s="93" t="s">
        <v>67</v>
      </c>
      <c r="M3" s="270">
        <f>COUNTA($B$11:$B$874)</f>
        <v>251</v>
      </c>
      <c r="N3" s="271">
        <f>(P3+Q3+R3)/(M3)</f>
        <v>0.9083665338645418</v>
      </c>
      <c r="O3" s="272">
        <f>P3/(P3+Q3+R3)</f>
        <v>1</v>
      </c>
      <c r="P3" s="273">
        <f>COUNTIF($L$11:$L$874, "P")</f>
        <v>228</v>
      </c>
      <c r="Q3" s="273">
        <f>COUNTIF($L$11:$L$874, "F")</f>
        <v>0</v>
      </c>
      <c r="R3" s="273">
        <f>COUNTIF($L$11:$L$874, "NT")</f>
        <v>0</v>
      </c>
      <c r="S3" s="270">
        <f>COUNTIF($L$11:$L$874, "NA")</f>
        <v>23</v>
      </c>
      <c r="T3" s="263"/>
      <c r="U3" s="263"/>
    </row>
    <row r="4" spans="1:26">
      <c r="A4" s="263"/>
      <c r="B4" s="264"/>
      <c r="C4" s="550"/>
      <c r="D4" s="581"/>
      <c r="E4" s="581"/>
      <c r="F4" s="581"/>
      <c r="G4" s="581"/>
      <c r="H4" s="581"/>
      <c r="I4" s="263"/>
      <c r="J4" s="269">
        <f>COUNTIF(I:I,"중")</f>
        <v>152</v>
      </c>
      <c r="K4" s="267"/>
      <c r="L4" s="98" t="s">
        <v>69</v>
      </c>
      <c r="M4" s="274">
        <f>COUNTA($B$11:$B$874)</f>
        <v>251</v>
      </c>
      <c r="N4" s="275">
        <f>(P4+Q4+R4)/(M4)</f>
        <v>0</v>
      </c>
      <c r="O4" s="276" t="e">
        <f>P4/(P4+Q4+R4)</f>
        <v>#DIV/0!</v>
      </c>
      <c r="P4" s="273">
        <f>COUNTIF($M$11:$M$874, "P")</f>
        <v>0</v>
      </c>
      <c r="Q4" s="273">
        <f>COUNTIF($M$11:$M$874, "F")</f>
        <v>0</v>
      </c>
      <c r="R4" s="273">
        <f>COUNTIF($M$11:$M$874, "NT")</f>
        <v>0</v>
      </c>
      <c r="S4" s="270">
        <f>COUNTIF($M$11:$M$874, "NA")</f>
        <v>251</v>
      </c>
      <c r="T4" s="263"/>
      <c r="U4" s="263"/>
    </row>
    <row r="5" spans="1:26">
      <c r="A5" s="263"/>
      <c r="B5" s="264"/>
      <c r="C5" s="581"/>
      <c r="D5" s="581"/>
      <c r="E5" s="581"/>
      <c r="F5" s="581"/>
      <c r="G5" s="581"/>
      <c r="H5" s="581"/>
      <c r="I5" s="263"/>
      <c r="J5" s="269">
        <f>COUNTIF(I:I,"하")</f>
        <v>24</v>
      </c>
      <c r="K5" s="267"/>
      <c r="L5" s="102" t="s">
        <v>70</v>
      </c>
      <c r="M5" s="103">
        <f>SUM(M3+M4)</f>
        <v>502</v>
      </c>
      <c r="N5" s="104">
        <f>AVERAGE(N3:N4)</f>
        <v>0.4541832669322709</v>
      </c>
      <c r="O5" s="105" t="e">
        <f>AVERAGE(O3:O4)</f>
        <v>#DIV/0!</v>
      </c>
      <c r="P5" s="106">
        <f>SUM(P3+P4)</f>
        <v>228</v>
      </c>
      <c r="Q5" s="107">
        <f>SUM(Q3+Q4)</f>
        <v>0</v>
      </c>
      <c r="R5" s="107">
        <f>SUM(R3+R4)</f>
        <v>0</v>
      </c>
      <c r="S5" s="108">
        <f>SUM(S3+S4)</f>
        <v>274</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86" t="s">
        <v>71</v>
      </c>
      <c r="C8" s="587" t="s">
        <v>72</v>
      </c>
      <c r="D8" s="582" t="s">
        <v>73</v>
      </c>
      <c r="E8" s="584" t="s">
        <v>74</v>
      </c>
      <c r="F8" s="587" t="s">
        <v>75</v>
      </c>
      <c r="G8" s="582" t="s">
        <v>76</v>
      </c>
      <c r="H8" s="584" t="s">
        <v>77</v>
      </c>
      <c r="I8" s="575" t="s">
        <v>78</v>
      </c>
      <c r="J8" s="577" t="s">
        <v>79</v>
      </c>
      <c r="K8" s="579" t="s">
        <v>80</v>
      </c>
      <c r="L8" s="277" t="s">
        <v>67</v>
      </c>
      <c r="M8" s="278" t="s">
        <v>69</v>
      </c>
      <c r="N8" s="109" t="s">
        <v>4292</v>
      </c>
      <c r="O8" s="111" t="s">
        <v>3850</v>
      </c>
      <c r="P8" s="111" t="s">
        <v>3851</v>
      </c>
      <c r="Q8" s="112" t="s">
        <v>2415</v>
      </c>
      <c r="R8" s="113" t="s">
        <v>3852</v>
      </c>
      <c r="S8" s="114" t="s">
        <v>81</v>
      </c>
      <c r="T8" s="114" t="s">
        <v>81</v>
      </c>
      <c r="U8" s="110" t="s">
        <v>81</v>
      </c>
      <c r="V8" s="279" t="s">
        <v>82</v>
      </c>
      <c r="W8" s="280" t="s">
        <v>10</v>
      </c>
      <c r="X8" s="263"/>
      <c r="Y8" s="263"/>
      <c r="Z8" s="263"/>
    </row>
    <row r="9" spans="1:26">
      <c r="A9" s="263"/>
      <c r="B9" s="576"/>
      <c r="C9" s="578"/>
      <c r="D9" s="583"/>
      <c r="E9" s="585"/>
      <c r="F9" s="578"/>
      <c r="G9" s="583"/>
      <c r="H9" s="585"/>
      <c r="I9" s="576"/>
      <c r="J9" s="578"/>
      <c r="K9" s="580"/>
      <c r="L9" s="281" t="s">
        <v>83</v>
      </c>
      <c r="M9" s="282" t="s">
        <v>83</v>
      </c>
      <c r="N9" s="117">
        <v>10</v>
      </c>
      <c r="O9" s="118">
        <v>9</v>
      </c>
      <c r="P9" s="118">
        <v>8</v>
      </c>
      <c r="Q9" s="119"/>
      <c r="R9" s="120" t="s">
        <v>3853</v>
      </c>
      <c r="S9" s="121"/>
      <c r="T9" s="121"/>
      <c r="U9" s="116"/>
      <c r="V9" s="283"/>
      <c r="W9" s="284"/>
      <c r="X9" s="263"/>
      <c r="Y9" s="263"/>
      <c r="Z9" s="263"/>
    </row>
    <row r="10" spans="1:26">
      <c r="A10" s="263"/>
      <c r="B10" s="285"/>
      <c r="C10" s="286"/>
      <c r="D10" s="287"/>
      <c r="E10" s="288"/>
      <c r="F10" s="286"/>
      <c r="G10" s="287"/>
      <c r="H10" s="288"/>
      <c r="I10" s="289"/>
      <c r="J10" s="290"/>
      <c r="K10" s="291"/>
      <c r="L10" s="292"/>
      <c r="M10" s="293"/>
      <c r="N10" s="292"/>
      <c r="O10" s="294"/>
      <c r="P10" s="294"/>
      <c r="Q10" s="293"/>
      <c r="R10" s="292"/>
      <c r="S10" s="294"/>
      <c r="T10" s="294"/>
      <c r="U10" s="293"/>
      <c r="V10" s="286"/>
      <c r="W10" s="288"/>
      <c r="X10" s="263"/>
      <c r="Y10" s="263"/>
      <c r="Z10" s="263"/>
    </row>
    <row r="11" spans="1:26" ht="45">
      <c r="A11" s="263"/>
      <c r="B11" s="295" t="s">
        <v>2588</v>
      </c>
      <c r="C11" s="296" t="s">
        <v>2589</v>
      </c>
      <c r="D11" s="297" t="s">
        <v>2590</v>
      </c>
      <c r="E11" s="298"/>
      <c r="F11" s="296"/>
      <c r="G11" s="297" t="s">
        <v>3881</v>
      </c>
      <c r="H11" s="298" t="s">
        <v>3882</v>
      </c>
      <c r="I11" s="299" t="s">
        <v>89</v>
      </c>
      <c r="J11" s="300"/>
      <c r="K11" s="291"/>
      <c r="L11" s="292" t="str">
        <f>IF(COUNTBLANK(N11:P11)=3," ",IF(COUNTIF(N11:P11,"F"),"F",IF(COUNTIF(N11:P11,"P"),"P",IF(COUNTIF(N11:P11,"NA"),"NA",IF(COUNTIF(N11:P11,"NT"),"NT")))))</f>
        <v>P</v>
      </c>
      <c r="M11" s="293" t="str">
        <f>IF(COUNTBLANK(R11:T11)=3," ",IF(COUNTIF(R11:T11,"F"),"F",IF(COUNTIF(R11:T11,"P"),"P",IF(COUNTIF(R11:T11,"NA"),"NA",IF(COUNTIF(R11:T11,"NT"),"NT")))))</f>
        <v>NA</v>
      </c>
      <c r="N11" s="292" t="s">
        <v>3178</v>
      </c>
      <c r="O11" s="294" t="s">
        <v>3178</v>
      </c>
      <c r="P11" s="294" t="s">
        <v>3178</v>
      </c>
      <c r="Q11" s="293"/>
      <c r="R11" s="292" t="s">
        <v>3854</v>
      </c>
      <c r="S11" s="294"/>
      <c r="T11" s="294"/>
      <c r="U11" s="293"/>
      <c r="V11" s="286" t="s">
        <v>4291</v>
      </c>
      <c r="W11" s="288" t="s">
        <v>4296</v>
      </c>
      <c r="X11" s="263"/>
      <c r="Y11" s="263"/>
      <c r="Z11" s="263"/>
    </row>
    <row r="12" spans="1:26" ht="33.75">
      <c r="A12" s="263"/>
      <c r="B12" s="295" t="s">
        <v>3050</v>
      </c>
      <c r="C12" s="296" t="s">
        <v>2589</v>
      </c>
      <c r="D12" s="297" t="s">
        <v>2590</v>
      </c>
      <c r="E12" s="298" t="s">
        <v>1643</v>
      </c>
      <c r="F12" s="296" t="s">
        <v>2592</v>
      </c>
      <c r="G12" s="297" t="s">
        <v>3883</v>
      </c>
      <c r="H12" s="298" t="s">
        <v>3884</v>
      </c>
      <c r="I12" s="299" t="s">
        <v>89</v>
      </c>
      <c r="J12" s="300"/>
      <c r="K12" s="291"/>
      <c r="L12" s="292" t="str">
        <f t="shared" ref="L12:L75" si="0">IF(COUNTBLANK(N12:P12)=3," ",IF(COUNTIF(N12:P12,"F"),"F",IF(COUNTIF(N12:P12,"P"),"P",IF(COUNTIF(N12:P12,"NA"),"NA",IF(COUNTIF(N12:P12,"NT"),"NT")))))</f>
        <v>P</v>
      </c>
      <c r="M12" s="293" t="str">
        <f t="shared" ref="M12:M75" si="1">IF(COUNTBLANK(R12:T12)=3," ",IF(COUNTIF(R12:T12,"F"),"F",IF(COUNTIF(R12:T12,"P"),"P",IF(COUNTIF(R12:T12,"NA"),"NA",IF(COUNTIF(R12:T12,"NT"),"NT")))))</f>
        <v>NA</v>
      </c>
      <c r="N12" s="292" t="s">
        <v>3178</v>
      </c>
      <c r="O12" s="294" t="s">
        <v>3178</v>
      </c>
      <c r="P12" s="294" t="s">
        <v>3178</v>
      </c>
      <c r="Q12" s="293"/>
      <c r="R12" s="292" t="s">
        <v>3854</v>
      </c>
      <c r="S12" s="294"/>
      <c r="T12" s="294"/>
      <c r="U12" s="293"/>
      <c r="V12" s="286" t="s">
        <v>4291</v>
      </c>
      <c r="W12" s="288" t="s">
        <v>4296</v>
      </c>
      <c r="X12" s="263"/>
      <c r="Y12" s="263"/>
      <c r="Z12" s="263"/>
    </row>
    <row r="13" spans="1:26" ht="45">
      <c r="A13" s="263"/>
      <c r="B13" s="295" t="s">
        <v>3051</v>
      </c>
      <c r="C13" s="296" t="s">
        <v>2589</v>
      </c>
      <c r="D13" s="297" t="s">
        <v>2590</v>
      </c>
      <c r="E13" s="298" t="s">
        <v>2594</v>
      </c>
      <c r="F13" s="296" t="s">
        <v>3885</v>
      </c>
      <c r="G13" s="297" t="s">
        <v>3886</v>
      </c>
      <c r="H13" s="298" t="s">
        <v>3887</v>
      </c>
      <c r="I13" s="299" t="s">
        <v>89</v>
      </c>
      <c r="J13" s="300" t="s">
        <v>1910</v>
      </c>
      <c r="K13" s="291"/>
      <c r="L13" s="292" t="str">
        <f t="shared" si="0"/>
        <v>P</v>
      </c>
      <c r="M13" s="293" t="str">
        <f t="shared" si="1"/>
        <v>NA</v>
      </c>
      <c r="N13" s="292" t="s">
        <v>3178</v>
      </c>
      <c r="O13" s="294" t="s">
        <v>3178</v>
      </c>
      <c r="P13" s="294" t="s">
        <v>3178</v>
      </c>
      <c r="Q13" s="293"/>
      <c r="R13" s="292" t="s">
        <v>3854</v>
      </c>
      <c r="S13" s="294"/>
      <c r="T13" s="294"/>
      <c r="U13" s="293"/>
      <c r="V13" s="286" t="s">
        <v>4291</v>
      </c>
      <c r="W13" s="288" t="s">
        <v>4296</v>
      </c>
      <c r="X13" s="263"/>
      <c r="Y13" s="263"/>
      <c r="Z13" s="263"/>
    </row>
    <row r="14" spans="1:26" ht="45">
      <c r="A14" s="263"/>
      <c r="B14" s="295" t="s">
        <v>2591</v>
      </c>
      <c r="C14" s="296" t="s">
        <v>2589</v>
      </c>
      <c r="D14" s="297" t="s">
        <v>2590</v>
      </c>
      <c r="E14" s="298" t="s">
        <v>2594</v>
      </c>
      <c r="F14" s="296" t="s">
        <v>3888</v>
      </c>
      <c r="G14" s="297" t="s">
        <v>3889</v>
      </c>
      <c r="H14" s="298" t="s">
        <v>2596</v>
      </c>
      <c r="I14" s="299" t="s">
        <v>89</v>
      </c>
      <c r="J14" s="300" t="s">
        <v>1910</v>
      </c>
      <c r="K14" s="291"/>
      <c r="L14" s="292" t="str">
        <f t="shared" si="0"/>
        <v>P</v>
      </c>
      <c r="M14" s="293" t="str">
        <f t="shared" si="1"/>
        <v>NA</v>
      </c>
      <c r="N14" s="292" t="s">
        <v>3178</v>
      </c>
      <c r="O14" s="294" t="s">
        <v>3178</v>
      </c>
      <c r="P14" s="294" t="s">
        <v>3178</v>
      </c>
      <c r="Q14" s="293"/>
      <c r="R14" s="292" t="s">
        <v>3854</v>
      </c>
      <c r="S14" s="294"/>
      <c r="T14" s="294"/>
      <c r="U14" s="293"/>
      <c r="V14" s="286" t="s">
        <v>4291</v>
      </c>
      <c r="W14" s="288" t="s">
        <v>4296</v>
      </c>
      <c r="X14" s="263"/>
      <c r="Y14" s="263"/>
      <c r="Z14" s="263"/>
    </row>
    <row r="15" spans="1:26" ht="33.75">
      <c r="A15" s="263"/>
      <c r="B15" s="295" t="s">
        <v>2593</v>
      </c>
      <c r="C15" s="296" t="s">
        <v>2589</v>
      </c>
      <c r="D15" s="297" t="s">
        <v>2590</v>
      </c>
      <c r="E15" s="298" t="s">
        <v>2594</v>
      </c>
      <c r="F15" s="296" t="s">
        <v>3890</v>
      </c>
      <c r="G15" s="297" t="s">
        <v>3886</v>
      </c>
      <c r="H15" s="298" t="s">
        <v>3891</v>
      </c>
      <c r="I15" s="299" t="s">
        <v>89</v>
      </c>
      <c r="J15" s="300" t="s">
        <v>2598</v>
      </c>
      <c r="K15" s="291"/>
      <c r="L15" s="292" t="str">
        <f t="shared" si="0"/>
        <v>NA</v>
      </c>
      <c r="M15" s="293" t="str">
        <f t="shared" si="1"/>
        <v>NA</v>
      </c>
      <c r="N15" s="292" t="s">
        <v>3854</v>
      </c>
      <c r="O15" s="294" t="s">
        <v>3854</v>
      </c>
      <c r="P15" s="294" t="s">
        <v>3854</v>
      </c>
      <c r="Q15" s="293"/>
      <c r="R15" s="292" t="s">
        <v>3854</v>
      </c>
      <c r="S15" s="294"/>
      <c r="T15" s="294"/>
      <c r="U15" s="293"/>
      <c r="V15" s="286" t="s">
        <v>4291</v>
      </c>
      <c r="W15" s="288" t="s">
        <v>4296</v>
      </c>
      <c r="X15" s="263"/>
      <c r="Y15" s="263"/>
      <c r="Z15" s="263"/>
    </row>
    <row r="16" spans="1:26" ht="33.75">
      <c r="A16" s="263"/>
      <c r="B16" s="295" t="s">
        <v>3052</v>
      </c>
      <c r="C16" s="296" t="s">
        <v>2589</v>
      </c>
      <c r="D16" s="297" t="s">
        <v>2590</v>
      </c>
      <c r="E16" s="298" t="s">
        <v>2594</v>
      </c>
      <c r="F16" s="296" t="s">
        <v>3892</v>
      </c>
      <c r="G16" s="297" t="s">
        <v>3889</v>
      </c>
      <c r="H16" s="298" t="s">
        <v>2596</v>
      </c>
      <c r="I16" s="299" t="s">
        <v>89</v>
      </c>
      <c r="J16" s="300" t="s">
        <v>2598</v>
      </c>
      <c r="K16" s="291"/>
      <c r="L16" s="292" t="str">
        <f t="shared" si="0"/>
        <v>NA</v>
      </c>
      <c r="M16" s="293" t="str">
        <f t="shared" si="1"/>
        <v>NA</v>
      </c>
      <c r="N16" s="292" t="s">
        <v>3854</v>
      </c>
      <c r="O16" s="294" t="s">
        <v>3854</v>
      </c>
      <c r="P16" s="294" t="s">
        <v>3854</v>
      </c>
      <c r="Q16" s="293"/>
      <c r="R16" s="292" t="s">
        <v>3854</v>
      </c>
      <c r="S16" s="294"/>
      <c r="T16" s="294"/>
      <c r="U16" s="293"/>
      <c r="V16" s="286" t="s">
        <v>4291</v>
      </c>
      <c r="W16" s="288" t="s">
        <v>4296</v>
      </c>
      <c r="X16" s="263"/>
      <c r="Y16" s="263"/>
      <c r="Z16" s="263"/>
    </row>
    <row r="17" spans="1:26" ht="33.75">
      <c r="A17" s="263"/>
      <c r="B17" s="295" t="s">
        <v>3053</v>
      </c>
      <c r="C17" s="296" t="s">
        <v>2589</v>
      </c>
      <c r="D17" s="297" t="s">
        <v>2590</v>
      </c>
      <c r="E17" s="298" t="s">
        <v>2600</v>
      </c>
      <c r="F17" s="296" t="s">
        <v>3893</v>
      </c>
      <c r="G17" s="297" t="s">
        <v>3894</v>
      </c>
      <c r="H17" s="298" t="s">
        <v>3895</v>
      </c>
      <c r="I17" s="299" t="s">
        <v>89</v>
      </c>
      <c r="J17" s="300" t="s">
        <v>1910</v>
      </c>
      <c r="K17" s="291"/>
      <c r="L17" s="292" t="str">
        <f t="shared" si="0"/>
        <v>P</v>
      </c>
      <c r="M17" s="293" t="str">
        <f t="shared" si="1"/>
        <v>NA</v>
      </c>
      <c r="N17" s="292" t="s">
        <v>3178</v>
      </c>
      <c r="O17" s="294" t="s">
        <v>3178</v>
      </c>
      <c r="P17" s="294" t="s">
        <v>3178</v>
      </c>
      <c r="Q17" s="293"/>
      <c r="R17" s="292" t="s">
        <v>3854</v>
      </c>
      <c r="S17" s="294"/>
      <c r="T17" s="294"/>
      <c r="U17" s="293"/>
      <c r="V17" s="286" t="s">
        <v>4291</v>
      </c>
      <c r="W17" s="288" t="s">
        <v>4296</v>
      </c>
      <c r="X17" s="263"/>
      <c r="Y17" s="263"/>
      <c r="Z17" s="263"/>
    </row>
    <row r="18" spans="1:26" ht="33.75">
      <c r="A18" s="263"/>
      <c r="B18" s="295" t="s">
        <v>3054</v>
      </c>
      <c r="C18" s="296" t="s">
        <v>2589</v>
      </c>
      <c r="D18" s="297" t="s">
        <v>2590</v>
      </c>
      <c r="E18" s="298" t="s">
        <v>2600</v>
      </c>
      <c r="F18" s="296" t="s">
        <v>2598</v>
      </c>
      <c r="G18" s="297" t="s">
        <v>3896</v>
      </c>
      <c r="H18" s="298" t="s">
        <v>3897</v>
      </c>
      <c r="I18" s="299" t="s">
        <v>89</v>
      </c>
      <c r="J18" s="300" t="s">
        <v>2598</v>
      </c>
      <c r="K18" s="291"/>
      <c r="L18" s="292" t="str">
        <f t="shared" si="0"/>
        <v>NA</v>
      </c>
      <c r="M18" s="293" t="str">
        <f t="shared" si="1"/>
        <v>NA</v>
      </c>
      <c r="N18" s="292" t="s">
        <v>3854</v>
      </c>
      <c r="O18" s="294" t="s">
        <v>3854</v>
      </c>
      <c r="P18" s="294" t="s">
        <v>3854</v>
      </c>
      <c r="Q18" s="293"/>
      <c r="R18" s="292" t="s">
        <v>3854</v>
      </c>
      <c r="S18" s="294"/>
      <c r="T18" s="294"/>
      <c r="U18" s="293"/>
      <c r="V18" s="286" t="s">
        <v>4291</v>
      </c>
      <c r="W18" s="288" t="s">
        <v>4296</v>
      </c>
      <c r="X18" s="263"/>
      <c r="Y18" s="263"/>
      <c r="Z18" s="263"/>
    </row>
    <row r="19" spans="1:26" ht="56.25">
      <c r="A19" s="263"/>
      <c r="B19" s="295" t="s">
        <v>3055</v>
      </c>
      <c r="C19" s="296" t="s">
        <v>2589</v>
      </c>
      <c r="D19" s="297" t="s">
        <v>2590</v>
      </c>
      <c r="E19" s="298" t="s">
        <v>2600</v>
      </c>
      <c r="F19" s="296" t="s">
        <v>2598</v>
      </c>
      <c r="G19" s="297" t="s">
        <v>3898</v>
      </c>
      <c r="H19" s="298" t="s">
        <v>3899</v>
      </c>
      <c r="I19" s="299" t="s">
        <v>89</v>
      </c>
      <c r="J19" s="300" t="s">
        <v>2598</v>
      </c>
      <c r="K19" s="291"/>
      <c r="L19" s="292" t="str">
        <f t="shared" si="0"/>
        <v>NA</v>
      </c>
      <c r="M19" s="293" t="str">
        <f t="shared" si="1"/>
        <v>NA</v>
      </c>
      <c r="N19" s="292" t="s">
        <v>3854</v>
      </c>
      <c r="O19" s="294" t="s">
        <v>3854</v>
      </c>
      <c r="P19" s="294" t="s">
        <v>3854</v>
      </c>
      <c r="Q19" s="293"/>
      <c r="R19" s="292" t="s">
        <v>3854</v>
      </c>
      <c r="S19" s="294"/>
      <c r="T19" s="294"/>
      <c r="U19" s="293"/>
      <c r="V19" s="286" t="s">
        <v>4291</v>
      </c>
      <c r="W19" s="288" t="s">
        <v>4296</v>
      </c>
      <c r="X19" s="263"/>
      <c r="Y19" s="263"/>
      <c r="Z19" s="263"/>
    </row>
    <row r="20" spans="1:26" ht="33.75">
      <c r="A20" s="263"/>
      <c r="B20" s="295" t="s">
        <v>3056</v>
      </c>
      <c r="C20" s="296" t="s">
        <v>2589</v>
      </c>
      <c r="D20" s="297" t="s">
        <v>2604</v>
      </c>
      <c r="E20" s="298"/>
      <c r="F20" s="296" t="s">
        <v>2605</v>
      </c>
      <c r="G20" s="297" t="s">
        <v>2606</v>
      </c>
      <c r="H20" s="298" t="s">
        <v>3192</v>
      </c>
      <c r="I20" s="299" t="s">
        <v>89</v>
      </c>
      <c r="J20" s="300"/>
      <c r="K20" s="291"/>
      <c r="L20" s="292" t="str">
        <f t="shared" si="0"/>
        <v>P</v>
      </c>
      <c r="M20" s="293" t="str">
        <f t="shared" si="1"/>
        <v>NA</v>
      </c>
      <c r="N20" s="292" t="s">
        <v>3178</v>
      </c>
      <c r="O20" s="294" t="s">
        <v>3178</v>
      </c>
      <c r="P20" s="294" t="s">
        <v>3178</v>
      </c>
      <c r="Q20" s="293"/>
      <c r="R20" s="292" t="s">
        <v>3854</v>
      </c>
      <c r="S20" s="294"/>
      <c r="T20" s="294"/>
      <c r="U20" s="293"/>
      <c r="V20" s="286" t="s">
        <v>4291</v>
      </c>
      <c r="W20" s="288" t="s">
        <v>4296</v>
      </c>
      <c r="X20" s="263"/>
      <c r="Y20" s="263"/>
      <c r="Z20" s="263"/>
    </row>
    <row r="21" spans="1:26" ht="33.75">
      <c r="A21" s="263"/>
      <c r="B21" s="295" t="s">
        <v>2595</v>
      </c>
      <c r="C21" s="296" t="s">
        <v>2589</v>
      </c>
      <c r="D21" s="297" t="s">
        <v>2604</v>
      </c>
      <c r="E21" s="298"/>
      <c r="F21" s="296" t="s">
        <v>2605</v>
      </c>
      <c r="G21" s="297" t="s">
        <v>3900</v>
      </c>
      <c r="H21" s="298" t="s">
        <v>3901</v>
      </c>
      <c r="I21" s="299" t="s">
        <v>89</v>
      </c>
      <c r="J21" s="300"/>
      <c r="K21" s="291"/>
      <c r="L21" s="292" t="str">
        <f t="shared" si="0"/>
        <v>P</v>
      </c>
      <c r="M21" s="293" t="str">
        <f t="shared" si="1"/>
        <v>NA</v>
      </c>
      <c r="N21" s="292" t="s">
        <v>3178</v>
      </c>
      <c r="O21" s="294" t="s">
        <v>3178</v>
      </c>
      <c r="P21" s="294" t="s">
        <v>3178</v>
      </c>
      <c r="Q21" s="293"/>
      <c r="R21" s="292" t="s">
        <v>3854</v>
      </c>
      <c r="S21" s="294"/>
      <c r="T21" s="294"/>
      <c r="U21" s="293"/>
      <c r="V21" s="286" t="s">
        <v>4291</v>
      </c>
      <c r="W21" s="288" t="s">
        <v>4296</v>
      </c>
      <c r="X21" s="263"/>
      <c r="Y21" s="263"/>
      <c r="Z21" s="263"/>
    </row>
    <row r="22" spans="1:26" ht="56.25">
      <c r="A22" s="263"/>
      <c r="B22" s="295" t="s">
        <v>4318</v>
      </c>
      <c r="C22" s="296" t="s">
        <v>2609</v>
      </c>
      <c r="D22" s="297" t="s">
        <v>2610</v>
      </c>
      <c r="E22" s="298"/>
      <c r="F22" s="296"/>
      <c r="G22" s="297" t="s">
        <v>2611</v>
      </c>
      <c r="H22" s="298" t="s">
        <v>3902</v>
      </c>
      <c r="I22" s="299" t="s">
        <v>89</v>
      </c>
      <c r="J22" s="290" t="s">
        <v>3903</v>
      </c>
      <c r="K22" s="291" t="s">
        <v>3904</v>
      </c>
      <c r="L22" s="292" t="str">
        <f t="shared" si="0"/>
        <v>P</v>
      </c>
      <c r="M22" s="293" t="str">
        <f t="shared" si="1"/>
        <v>NA</v>
      </c>
      <c r="N22" s="292" t="s">
        <v>3178</v>
      </c>
      <c r="O22" s="294" t="s">
        <v>3178</v>
      </c>
      <c r="P22" s="294" t="s">
        <v>3178</v>
      </c>
      <c r="Q22" s="293"/>
      <c r="R22" s="292" t="s">
        <v>3854</v>
      </c>
      <c r="S22" s="294"/>
      <c r="T22" s="294"/>
      <c r="U22" s="293"/>
      <c r="V22" s="286" t="s">
        <v>4291</v>
      </c>
      <c r="W22" s="288" t="s">
        <v>4296</v>
      </c>
      <c r="X22" s="263"/>
      <c r="Y22" s="263"/>
      <c r="Z22" s="263"/>
    </row>
    <row r="23" spans="1:26" ht="33.75">
      <c r="A23" s="263"/>
      <c r="B23" s="295" t="s">
        <v>3057</v>
      </c>
      <c r="C23" s="296" t="s">
        <v>2609</v>
      </c>
      <c r="D23" s="297" t="s">
        <v>2610</v>
      </c>
      <c r="E23" s="298"/>
      <c r="F23" s="296"/>
      <c r="G23" s="297" t="s">
        <v>3905</v>
      </c>
      <c r="H23" s="298" t="s">
        <v>2613</v>
      </c>
      <c r="I23" s="299" t="s">
        <v>106</v>
      </c>
      <c r="J23" s="300"/>
      <c r="K23" s="291"/>
      <c r="L23" s="292" t="str">
        <f t="shared" si="0"/>
        <v>P</v>
      </c>
      <c r="M23" s="293" t="str">
        <f t="shared" si="1"/>
        <v>NA</v>
      </c>
      <c r="N23" s="292" t="s">
        <v>3178</v>
      </c>
      <c r="O23" s="294" t="s">
        <v>3178</v>
      </c>
      <c r="P23" s="294" t="s">
        <v>3178</v>
      </c>
      <c r="Q23" s="293"/>
      <c r="R23" s="292" t="s">
        <v>3854</v>
      </c>
      <c r="S23" s="294"/>
      <c r="T23" s="294"/>
      <c r="U23" s="293"/>
      <c r="V23" s="286" t="s">
        <v>4291</v>
      </c>
      <c r="W23" s="288" t="s">
        <v>4296</v>
      </c>
      <c r="X23" s="263"/>
      <c r="Y23" s="263"/>
      <c r="Z23" s="263"/>
    </row>
    <row r="24" spans="1:26" ht="33.75">
      <c r="A24" s="263"/>
      <c r="B24" s="295" t="s">
        <v>3058</v>
      </c>
      <c r="C24" s="296" t="s">
        <v>2609</v>
      </c>
      <c r="D24" s="297" t="s">
        <v>2610</v>
      </c>
      <c r="E24" s="298"/>
      <c r="F24" s="296"/>
      <c r="G24" s="297" t="s">
        <v>2615</v>
      </c>
      <c r="H24" s="298" t="s">
        <v>2616</v>
      </c>
      <c r="I24" s="299" t="s">
        <v>95</v>
      </c>
      <c r="J24" s="300"/>
      <c r="K24" s="291"/>
      <c r="L24" s="292" t="str">
        <f t="shared" si="0"/>
        <v>P</v>
      </c>
      <c r="M24" s="293" t="str">
        <f t="shared" si="1"/>
        <v>NA</v>
      </c>
      <c r="N24" s="292" t="s">
        <v>3178</v>
      </c>
      <c r="O24" s="294" t="s">
        <v>3178</v>
      </c>
      <c r="P24" s="294" t="s">
        <v>3178</v>
      </c>
      <c r="Q24" s="293"/>
      <c r="R24" s="292" t="s">
        <v>3854</v>
      </c>
      <c r="S24" s="294"/>
      <c r="T24" s="294"/>
      <c r="U24" s="293"/>
      <c r="V24" s="286" t="s">
        <v>4291</v>
      </c>
      <c r="W24" s="288" t="s">
        <v>4296</v>
      </c>
      <c r="X24" s="263"/>
      <c r="Y24" s="263"/>
      <c r="Z24" s="263"/>
    </row>
    <row r="25" spans="1:26" ht="45">
      <c r="A25" s="263"/>
      <c r="B25" s="295" t="s">
        <v>3059</v>
      </c>
      <c r="C25" s="296" t="s">
        <v>2609</v>
      </c>
      <c r="D25" s="297" t="s">
        <v>2387</v>
      </c>
      <c r="E25" s="298"/>
      <c r="F25" s="296" t="s">
        <v>2618</v>
      </c>
      <c r="G25" s="297" t="s">
        <v>3906</v>
      </c>
      <c r="H25" s="298" t="s">
        <v>3907</v>
      </c>
      <c r="I25" s="299" t="s">
        <v>106</v>
      </c>
      <c r="J25" s="300" t="s">
        <v>2618</v>
      </c>
      <c r="K25" s="291"/>
      <c r="L25" s="292" t="str">
        <f t="shared" si="0"/>
        <v>P</v>
      </c>
      <c r="M25" s="293" t="str">
        <f t="shared" si="1"/>
        <v>NA</v>
      </c>
      <c r="N25" s="292" t="s">
        <v>3178</v>
      </c>
      <c r="O25" s="294" t="s">
        <v>3854</v>
      </c>
      <c r="P25" s="294" t="s">
        <v>3854</v>
      </c>
      <c r="Q25" s="293"/>
      <c r="R25" s="292" t="s">
        <v>3854</v>
      </c>
      <c r="S25" s="294"/>
      <c r="T25" s="294"/>
      <c r="U25" s="293"/>
      <c r="V25" s="286" t="s">
        <v>4291</v>
      </c>
      <c r="W25" s="288" t="s">
        <v>4294</v>
      </c>
      <c r="X25" s="263"/>
      <c r="Y25" s="263"/>
      <c r="Z25" s="263"/>
    </row>
    <row r="26" spans="1:26" ht="45">
      <c r="A26" s="263"/>
      <c r="B26" s="295" t="s">
        <v>2597</v>
      </c>
      <c r="C26" s="296" t="s">
        <v>2609</v>
      </c>
      <c r="D26" s="297" t="s">
        <v>2387</v>
      </c>
      <c r="E26" s="298"/>
      <c r="F26" s="296" t="s">
        <v>2618</v>
      </c>
      <c r="G26" s="297" t="s">
        <v>3908</v>
      </c>
      <c r="H26" s="298" t="s">
        <v>3907</v>
      </c>
      <c r="I26" s="299" t="s">
        <v>106</v>
      </c>
      <c r="J26" s="300" t="s">
        <v>2618</v>
      </c>
      <c r="K26" s="291"/>
      <c r="L26" s="292" t="str">
        <f t="shared" si="0"/>
        <v>P</v>
      </c>
      <c r="M26" s="293" t="str">
        <f t="shared" si="1"/>
        <v>NA</v>
      </c>
      <c r="N26" s="292" t="s">
        <v>3178</v>
      </c>
      <c r="O26" s="294" t="s">
        <v>3854</v>
      </c>
      <c r="P26" s="294" t="s">
        <v>3854</v>
      </c>
      <c r="Q26" s="293"/>
      <c r="R26" s="292" t="s">
        <v>3854</v>
      </c>
      <c r="S26" s="294"/>
      <c r="T26" s="294"/>
      <c r="U26" s="293"/>
      <c r="V26" s="286" t="s">
        <v>4291</v>
      </c>
      <c r="W26" s="288" t="s">
        <v>4294</v>
      </c>
      <c r="X26" s="263"/>
      <c r="Y26" s="263"/>
      <c r="Z26" s="263"/>
    </row>
    <row r="27" spans="1:26" ht="45">
      <c r="A27" s="263"/>
      <c r="B27" s="295" t="s">
        <v>2599</v>
      </c>
      <c r="C27" s="296" t="s">
        <v>2609</v>
      </c>
      <c r="D27" s="297" t="s">
        <v>2388</v>
      </c>
      <c r="E27" s="298"/>
      <c r="F27" s="296" t="s">
        <v>2618</v>
      </c>
      <c r="G27" s="297" t="s">
        <v>3909</v>
      </c>
      <c r="H27" s="298" t="s">
        <v>3910</v>
      </c>
      <c r="I27" s="299" t="s">
        <v>106</v>
      </c>
      <c r="J27" s="300" t="s">
        <v>2618</v>
      </c>
      <c r="K27" s="291"/>
      <c r="L27" s="292" t="str">
        <f t="shared" si="0"/>
        <v>P</v>
      </c>
      <c r="M27" s="293" t="str">
        <f t="shared" si="1"/>
        <v>NA</v>
      </c>
      <c r="N27" s="292" t="s">
        <v>3178</v>
      </c>
      <c r="O27" s="294" t="s">
        <v>3854</v>
      </c>
      <c r="P27" s="294" t="s">
        <v>3854</v>
      </c>
      <c r="Q27" s="293"/>
      <c r="R27" s="292" t="s">
        <v>3854</v>
      </c>
      <c r="S27" s="294"/>
      <c r="T27" s="294"/>
      <c r="U27" s="293"/>
      <c r="V27" s="286" t="s">
        <v>4291</v>
      </c>
      <c r="W27" s="288" t="s">
        <v>4294</v>
      </c>
      <c r="X27" s="263"/>
      <c r="Y27" s="263"/>
      <c r="Z27" s="263"/>
    </row>
    <row r="28" spans="1:26" ht="90">
      <c r="A28" s="263"/>
      <c r="B28" s="295" t="s">
        <v>3228</v>
      </c>
      <c r="C28" s="296" t="s">
        <v>2621</v>
      </c>
      <c r="D28" s="297" t="s">
        <v>2622</v>
      </c>
      <c r="E28" s="298"/>
      <c r="F28" s="296" t="s">
        <v>2618</v>
      </c>
      <c r="G28" s="297" t="s">
        <v>3911</v>
      </c>
      <c r="H28" s="298" t="s">
        <v>3912</v>
      </c>
      <c r="I28" s="299" t="s">
        <v>89</v>
      </c>
      <c r="J28" s="300" t="s">
        <v>3913</v>
      </c>
      <c r="K28" s="291"/>
      <c r="L28" s="292" t="str">
        <f t="shared" si="0"/>
        <v>P</v>
      </c>
      <c r="M28" s="293" t="str">
        <f t="shared" si="1"/>
        <v>NA</v>
      </c>
      <c r="N28" s="292" t="s">
        <v>3178</v>
      </c>
      <c r="O28" s="294" t="s">
        <v>3854</v>
      </c>
      <c r="P28" s="294" t="s">
        <v>3854</v>
      </c>
      <c r="Q28" s="293"/>
      <c r="R28" s="292" t="s">
        <v>3854</v>
      </c>
      <c r="S28" s="294"/>
      <c r="T28" s="294"/>
      <c r="U28" s="293"/>
      <c r="V28" s="286" t="s">
        <v>4291</v>
      </c>
      <c r="W28" s="288" t="s">
        <v>4294</v>
      </c>
      <c r="X28" s="263"/>
      <c r="Y28" s="263"/>
      <c r="Z28" s="263"/>
    </row>
    <row r="29" spans="1:26" ht="45">
      <c r="A29" s="263"/>
      <c r="B29" s="295" t="s">
        <v>3060</v>
      </c>
      <c r="C29" s="296" t="s">
        <v>2609</v>
      </c>
      <c r="D29" s="297" t="s">
        <v>2624</v>
      </c>
      <c r="E29" s="298"/>
      <c r="F29" s="296"/>
      <c r="G29" s="297" t="s">
        <v>2625</v>
      </c>
      <c r="H29" s="298" t="s">
        <v>3914</v>
      </c>
      <c r="I29" s="299" t="s">
        <v>95</v>
      </c>
      <c r="J29" s="300"/>
      <c r="K29" s="291"/>
      <c r="L29" s="292" t="str">
        <f t="shared" si="0"/>
        <v>P</v>
      </c>
      <c r="M29" s="293" t="str">
        <f t="shared" si="1"/>
        <v>NA</v>
      </c>
      <c r="N29" s="292" t="s">
        <v>3178</v>
      </c>
      <c r="O29" s="294" t="s">
        <v>3178</v>
      </c>
      <c r="P29" s="294" t="s">
        <v>3178</v>
      </c>
      <c r="Q29" s="293"/>
      <c r="R29" s="292" t="s">
        <v>3854</v>
      </c>
      <c r="S29" s="294"/>
      <c r="T29" s="294"/>
      <c r="U29" s="293"/>
      <c r="V29" s="286" t="s">
        <v>4291</v>
      </c>
      <c r="W29" s="288" t="s">
        <v>4294</v>
      </c>
      <c r="X29" s="263"/>
      <c r="Y29" s="263"/>
      <c r="Z29" s="263"/>
    </row>
    <row r="30" spans="1:26" ht="78.75">
      <c r="A30" s="263"/>
      <c r="B30" s="295" t="s">
        <v>3061</v>
      </c>
      <c r="C30" s="296" t="s">
        <v>2627</v>
      </c>
      <c r="D30" s="297" t="s">
        <v>2628</v>
      </c>
      <c r="E30" s="298"/>
      <c r="F30" s="296"/>
      <c r="G30" s="297" t="s">
        <v>2629</v>
      </c>
      <c r="H30" s="298" t="s">
        <v>3915</v>
      </c>
      <c r="I30" s="299" t="s">
        <v>89</v>
      </c>
      <c r="J30" s="300"/>
      <c r="K30" s="291"/>
      <c r="L30" s="292" t="str">
        <f t="shared" si="0"/>
        <v>P</v>
      </c>
      <c r="M30" s="293" t="str">
        <f t="shared" si="1"/>
        <v>NA</v>
      </c>
      <c r="N30" s="292" t="s">
        <v>3178</v>
      </c>
      <c r="O30" s="294" t="s">
        <v>3178</v>
      </c>
      <c r="P30" s="294" t="s">
        <v>3178</v>
      </c>
      <c r="Q30" s="293"/>
      <c r="R30" s="292" t="s">
        <v>3854</v>
      </c>
      <c r="S30" s="294"/>
      <c r="T30" s="294"/>
      <c r="U30" s="293"/>
      <c r="V30" s="286" t="s">
        <v>4291</v>
      </c>
      <c r="W30" s="288" t="s">
        <v>4296</v>
      </c>
      <c r="X30" s="263"/>
      <c r="Y30" s="263"/>
      <c r="Z30" s="263"/>
    </row>
    <row r="31" spans="1:26" ht="112.5">
      <c r="A31" s="263"/>
      <c r="B31" s="295" t="s">
        <v>2601</v>
      </c>
      <c r="C31" s="296" t="s">
        <v>2627</v>
      </c>
      <c r="D31" s="297" t="s">
        <v>2628</v>
      </c>
      <c r="E31" s="298"/>
      <c r="F31" s="296"/>
      <c r="G31" s="297" t="s">
        <v>3916</v>
      </c>
      <c r="H31" s="298" t="s">
        <v>3917</v>
      </c>
      <c r="I31" s="299" t="s">
        <v>95</v>
      </c>
      <c r="J31" s="290"/>
      <c r="K31" s="291"/>
      <c r="L31" s="292" t="str">
        <f t="shared" si="0"/>
        <v>P</v>
      </c>
      <c r="M31" s="293" t="str">
        <f t="shared" si="1"/>
        <v>NA</v>
      </c>
      <c r="N31" s="292" t="s">
        <v>3178</v>
      </c>
      <c r="O31" s="294" t="s">
        <v>3178</v>
      </c>
      <c r="P31" s="294" t="s">
        <v>3178</v>
      </c>
      <c r="Q31" s="293"/>
      <c r="R31" s="292" t="s">
        <v>3854</v>
      </c>
      <c r="S31" s="294"/>
      <c r="T31" s="294"/>
      <c r="U31" s="293"/>
      <c r="V31" s="286" t="s">
        <v>4291</v>
      </c>
      <c r="W31" s="288" t="s">
        <v>4296</v>
      </c>
      <c r="X31" s="263"/>
      <c r="Y31" s="263"/>
      <c r="Z31" s="263"/>
    </row>
    <row r="32" spans="1:26" ht="67.5">
      <c r="A32" s="263"/>
      <c r="B32" s="295" t="s">
        <v>2602</v>
      </c>
      <c r="C32" s="296" t="s">
        <v>2627</v>
      </c>
      <c r="D32" s="297" t="s">
        <v>2628</v>
      </c>
      <c r="E32" s="298"/>
      <c r="F32" s="296"/>
      <c r="G32" s="297" t="s">
        <v>3918</v>
      </c>
      <c r="H32" s="298" t="s">
        <v>3919</v>
      </c>
      <c r="I32" s="299" t="s">
        <v>95</v>
      </c>
      <c r="J32" s="300"/>
      <c r="K32" s="291"/>
      <c r="L32" s="292" t="str">
        <f t="shared" si="0"/>
        <v>P</v>
      </c>
      <c r="M32" s="293" t="str">
        <f t="shared" si="1"/>
        <v>NA</v>
      </c>
      <c r="N32" s="292" t="s">
        <v>3178</v>
      </c>
      <c r="O32" s="294" t="s">
        <v>3178</v>
      </c>
      <c r="P32" s="294" t="s">
        <v>3178</v>
      </c>
      <c r="Q32" s="293"/>
      <c r="R32" s="292" t="s">
        <v>3854</v>
      </c>
      <c r="S32" s="294"/>
      <c r="T32" s="294"/>
      <c r="U32" s="293"/>
      <c r="V32" s="286" t="s">
        <v>4291</v>
      </c>
      <c r="W32" s="288" t="s">
        <v>4296</v>
      </c>
      <c r="X32" s="263"/>
      <c r="Y32" s="263"/>
      <c r="Z32" s="263"/>
    </row>
    <row r="33" spans="1:26" ht="78.75">
      <c r="A33" s="263"/>
      <c r="B33" s="295" t="s">
        <v>3062</v>
      </c>
      <c r="C33" s="296" t="s">
        <v>2627</v>
      </c>
      <c r="D33" s="297" t="s">
        <v>2628</v>
      </c>
      <c r="E33" s="298"/>
      <c r="F33" s="296"/>
      <c r="G33" s="297" t="s">
        <v>3920</v>
      </c>
      <c r="H33" s="298" t="s">
        <v>3921</v>
      </c>
      <c r="I33" s="299" t="s">
        <v>106</v>
      </c>
      <c r="J33" s="300"/>
      <c r="K33" s="291"/>
      <c r="L33" s="292" t="str">
        <f t="shared" si="0"/>
        <v>P</v>
      </c>
      <c r="M33" s="293" t="str">
        <f t="shared" si="1"/>
        <v>NA</v>
      </c>
      <c r="N33" s="292" t="s">
        <v>3178</v>
      </c>
      <c r="O33" s="294" t="s">
        <v>3178</v>
      </c>
      <c r="P33" s="294" t="s">
        <v>3178</v>
      </c>
      <c r="Q33" s="293"/>
      <c r="R33" s="292" t="s">
        <v>3854</v>
      </c>
      <c r="S33" s="294"/>
      <c r="T33" s="294"/>
      <c r="U33" s="293"/>
      <c r="V33" s="286" t="s">
        <v>4291</v>
      </c>
      <c r="W33" s="288" t="s">
        <v>4296</v>
      </c>
      <c r="X33" s="263"/>
      <c r="Y33" s="263"/>
      <c r="Z33" s="263"/>
    </row>
    <row r="34" spans="1:26" ht="67.5">
      <c r="A34" s="263"/>
      <c r="B34" s="295" t="s">
        <v>3063</v>
      </c>
      <c r="C34" s="296" t="s">
        <v>2627</v>
      </c>
      <c r="D34" s="297" t="s">
        <v>1875</v>
      </c>
      <c r="E34" s="298"/>
      <c r="F34" s="296"/>
      <c r="G34" s="297" t="s">
        <v>3922</v>
      </c>
      <c r="H34" s="298" t="s">
        <v>3923</v>
      </c>
      <c r="I34" s="299" t="s">
        <v>106</v>
      </c>
      <c r="J34" s="300"/>
      <c r="K34" s="291"/>
      <c r="L34" s="292" t="str">
        <f t="shared" si="0"/>
        <v>P</v>
      </c>
      <c r="M34" s="293" t="str">
        <f t="shared" si="1"/>
        <v>NA</v>
      </c>
      <c r="N34" s="292" t="s">
        <v>3178</v>
      </c>
      <c r="O34" s="294" t="s">
        <v>3178</v>
      </c>
      <c r="P34" s="294" t="s">
        <v>3178</v>
      </c>
      <c r="Q34" s="293"/>
      <c r="R34" s="292" t="s">
        <v>3854</v>
      </c>
      <c r="S34" s="294"/>
      <c r="T34" s="294"/>
      <c r="U34" s="293"/>
      <c r="V34" s="286" t="s">
        <v>4291</v>
      </c>
      <c r="W34" s="288" t="s">
        <v>4296</v>
      </c>
      <c r="X34" s="263"/>
      <c r="Y34" s="263"/>
      <c r="Z34" s="263"/>
    </row>
    <row r="35" spans="1:26" ht="67.5">
      <c r="A35" s="263"/>
      <c r="B35" s="295" t="s">
        <v>3064</v>
      </c>
      <c r="C35" s="296" t="s">
        <v>2627</v>
      </c>
      <c r="D35" s="297" t="s">
        <v>1875</v>
      </c>
      <c r="E35" s="298"/>
      <c r="F35" s="296"/>
      <c r="G35" s="297" t="s">
        <v>3924</v>
      </c>
      <c r="H35" s="298" t="s">
        <v>3925</v>
      </c>
      <c r="I35" s="299" t="s">
        <v>106</v>
      </c>
      <c r="J35" s="300"/>
      <c r="K35" s="291"/>
      <c r="L35" s="292" t="str">
        <f t="shared" si="0"/>
        <v>P</v>
      </c>
      <c r="M35" s="293" t="str">
        <f t="shared" si="1"/>
        <v>NA</v>
      </c>
      <c r="N35" s="292" t="s">
        <v>3178</v>
      </c>
      <c r="O35" s="294" t="s">
        <v>3178</v>
      </c>
      <c r="P35" s="294" t="s">
        <v>3178</v>
      </c>
      <c r="Q35" s="293"/>
      <c r="R35" s="292" t="s">
        <v>3854</v>
      </c>
      <c r="S35" s="294"/>
      <c r="T35" s="294"/>
      <c r="U35" s="293"/>
      <c r="V35" s="286" t="s">
        <v>4291</v>
      </c>
      <c r="W35" s="288" t="s">
        <v>4296</v>
      </c>
      <c r="X35" s="263"/>
      <c r="Y35" s="263"/>
      <c r="Z35" s="263"/>
    </row>
    <row r="36" spans="1:26" ht="67.5">
      <c r="A36" s="263"/>
      <c r="B36" s="295" t="s">
        <v>3065</v>
      </c>
      <c r="C36" s="296" t="s">
        <v>2627</v>
      </c>
      <c r="D36" s="297" t="s">
        <v>1875</v>
      </c>
      <c r="E36" s="298"/>
      <c r="F36" s="296"/>
      <c r="G36" s="297" t="s">
        <v>3926</v>
      </c>
      <c r="H36" s="298" t="s">
        <v>2635</v>
      </c>
      <c r="I36" s="299" t="s">
        <v>106</v>
      </c>
      <c r="J36" s="300"/>
      <c r="K36" s="291"/>
      <c r="L36" s="292" t="str">
        <f t="shared" si="0"/>
        <v>P</v>
      </c>
      <c r="M36" s="293" t="str">
        <f t="shared" si="1"/>
        <v>NA</v>
      </c>
      <c r="N36" s="292" t="s">
        <v>3178</v>
      </c>
      <c r="O36" s="294" t="s">
        <v>3178</v>
      </c>
      <c r="P36" s="294" t="s">
        <v>3178</v>
      </c>
      <c r="Q36" s="293"/>
      <c r="R36" s="292" t="s">
        <v>3854</v>
      </c>
      <c r="S36" s="294"/>
      <c r="T36" s="294"/>
      <c r="U36" s="293"/>
      <c r="V36" s="286" t="s">
        <v>4291</v>
      </c>
      <c r="W36" s="288" t="s">
        <v>4296</v>
      </c>
      <c r="X36" s="263"/>
      <c r="Y36" s="263"/>
      <c r="Z36" s="263"/>
    </row>
    <row r="37" spans="1:26" ht="56.25">
      <c r="A37" s="263"/>
      <c r="B37" s="295" t="s">
        <v>3066</v>
      </c>
      <c r="C37" s="296" t="s">
        <v>2637</v>
      </c>
      <c r="D37" s="297" t="s">
        <v>1875</v>
      </c>
      <c r="E37" s="298"/>
      <c r="F37" s="296"/>
      <c r="G37" s="297" t="s">
        <v>3927</v>
      </c>
      <c r="H37" s="298" t="s">
        <v>3928</v>
      </c>
      <c r="I37" s="299" t="s">
        <v>89</v>
      </c>
      <c r="J37" s="290"/>
      <c r="K37" s="291"/>
      <c r="L37" s="292" t="str">
        <f t="shared" si="0"/>
        <v>P</v>
      </c>
      <c r="M37" s="293" t="str">
        <f t="shared" si="1"/>
        <v>NA</v>
      </c>
      <c r="N37" s="292" t="s">
        <v>3178</v>
      </c>
      <c r="O37" s="294" t="s">
        <v>3178</v>
      </c>
      <c r="P37" s="294" t="s">
        <v>3178</v>
      </c>
      <c r="Q37" s="293"/>
      <c r="R37" s="292" t="s">
        <v>3854</v>
      </c>
      <c r="S37" s="294"/>
      <c r="T37" s="294"/>
      <c r="U37" s="293"/>
      <c r="V37" s="286" t="s">
        <v>4291</v>
      </c>
      <c r="W37" s="288" t="s">
        <v>4296</v>
      </c>
      <c r="X37" s="263"/>
      <c r="Y37" s="263"/>
      <c r="Z37" s="263"/>
    </row>
    <row r="38" spans="1:26" ht="67.5">
      <c r="A38" s="263"/>
      <c r="B38" s="295" t="s">
        <v>3067</v>
      </c>
      <c r="C38" s="296" t="s">
        <v>2637</v>
      </c>
      <c r="D38" s="297" t="s">
        <v>2639</v>
      </c>
      <c r="E38" s="298"/>
      <c r="F38" s="296"/>
      <c r="G38" s="297" t="s">
        <v>3929</v>
      </c>
      <c r="H38" s="298" t="s">
        <v>3930</v>
      </c>
      <c r="I38" s="299" t="s">
        <v>89</v>
      </c>
      <c r="J38" s="300" t="s">
        <v>3931</v>
      </c>
      <c r="K38" s="291"/>
      <c r="L38" s="292" t="str">
        <f t="shared" si="0"/>
        <v>P</v>
      </c>
      <c r="M38" s="293" t="str">
        <f t="shared" si="1"/>
        <v>NA</v>
      </c>
      <c r="N38" s="292" t="s">
        <v>3178</v>
      </c>
      <c r="O38" s="294" t="s">
        <v>3178</v>
      </c>
      <c r="P38" s="294" t="s">
        <v>3178</v>
      </c>
      <c r="Q38" s="293"/>
      <c r="R38" s="292" t="s">
        <v>3854</v>
      </c>
      <c r="S38" s="294"/>
      <c r="T38" s="294"/>
      <c r="U38" s="293"/>
      <c r="V38" s="286" t="s">
        <v>4291</v>
      </c>
      <c r="W38" s="288" t="s">
        <v>4296</v>
      </c>
      <c r="X38" s="263"/>
      <c r="Y38" s="263"/>
      <c r="Z38" s="263"/>
    </row>
    <row r="39" spans="1:26" ht="135">
      <c r="A39" s="263"/>
      <c r="B39" s="295" t="s">
        <v>3068</v>
      </c>
      <c r="C39" s="296" t="s">
        <v>2641</v>
      </c>
      <c r="D39" s="297" t="s">
        <v>2642</v>
      </c>
      <c r="E39" s="298"/>
      <c r="F39" s="296" t="s">
        <v>2643</v>
      </c>
      <c r="G39" s="297" t="s">
        <v>3932</v>
      </c>
      <c r="H39" s="298" t="s">
        <v>3933</v>
      </c>
      <c r="I39" s="299" t="s">
        <v>89</v>
      </c>
      <c r="J39" s="290"/>
      <c r="K39" s="291"/>
      <c r="L39" s="292" t="str">
        <f t="shared" si="0"/>
        <v>P</v>
      </c>
      <c r="M39" s="293" t="str">
        <f t="shared" si="1"/>
        <v>NA</v>
      </c>
      <c r="N39" s="292" t="s">
        <v>3178</v>
      </c>
      <c r="O39" s="294" t="s">
        <v>3178</v>
      </c>
      <c r="P39" s="294" t="s">
        <v>3178</v>
      </c>
      <c r="Q39" s="293"/>
      <c r="R39" s="292" t="s">
        <v>3854</v>
      </c>
      <c r="S39" s="294"/>
      <c r="T39" s="294"/>
      <c r="U39" s="293"/>
      <c r="V39" s="286" t="s">
        <v>4291</v>
      </c>
      <c r="W39" s="288" t="s">
        <v>4296</v>
      </c>
      <c r="X39" s="263"/>
      <c r="Y39" s="263"/>
      <c r="Z39" s="263"/>
    </row>
    <row r="40" spans="1:26" ht="146.25">
      <c r="A40" s="263"/>
      <c r="B40" s="295" t="s">
        <v>3069</v>
      </c>
      <c r="C40" s="296" t="s">
        <v>2645</v>
      </c>
      <c r="D40" s="297" t="s">
        <v>2642</v>
      </c>
      <c r="E40" s="298"/>
      <c r="F40" s="296" t="s">
        <v>2646</v>
      </c>
      <c r="G40" s="297" t="s">
        <v>3932</v>
      </c>
      <c r="H40" s="298" t="s">
        <v>3934</v>
      </c>
      <c r="I40" s="299" t="s">
        <v>89</v>
      </c>
      <c r="J40" s="300"/>
      <c r="K40" s="291"/>
      <c r="L40" s="292" t="str">
        <f t="shared" si="0"/>
        <v>P</v>
      </c>
      <c r="M40" s="293" t="str">
        <f t="shared" si="1"/>
        <v>NA</v>
      </c>
      <c r="N40" s="292" t="s">
        <v>3178</v>
      </c>
      <c r="O40" s="294" t="s">
        <v>3178</v>
      </c>
      <c r="P40" s="294" t="s">
        <v>3178</v>
      </c>
      <c r="Q40" s="293"/>
      <c r="R40" s="292" t="s">
        <v>3854</v>
      </c>
      <c r="S40" s="294"/>
      <c r="T40" s="294"/>
      <c r="U40" s="293"/>
      <c r="V40" s="286" t="s">
        <v>4291</v>
      </c>
      <c r="W40" s="288" t="s">
        <v>4296</v>
      </c>
      <c r="X40" s="263"/>
      <c r="Y40" s="263"/>
      <c r="Z40" s="263"/>
    </row>
    <row r="41" spans="1:26" ht="45">
      <c r="A41" s="263"/>
      <c r="B41" s="295" t="s">
        <v>3070</v>
      </c>
      <c r="C41" s="296" t="s">
        <v>2648</v>
      </c>
      <c r="D41" s="297" t="s">
        <v>2649</v>
      </c>
      <c r="E41" s="298" t="s">
        <v>2650</v>
      </c>
      <c r="F41" s="296" t="s">
        <v>3935</v>
      </c>
      <c r="G41" s="297" t="s">
        <v>2651</v>
      </c>
      <c r="H41" s="298" t="s">
        <v>3936</v>
      </c>
      <c r="I41" s="299" t="s">
        <v>106</v>
      </c>
      <c r="J41" s="403" t="s">
        <v>3937</v>
      </c>
      <c r="K41" s="387" t="s">
        <v>3938</v>
      </c>
      <c r="L41" s="292" t="str">
        <f t="shared" si="0"/>
        <v>P</v>
      </c>
      <c r="M41" s="293" t="str">
        <f t="shared" si="1"/>
        <v>NA</v>
      </c>
      <c r="N41" s="292" t="s">
        <v>3178</v>
      </c>
      <c r="O41" s="294" t="s">
        <v>3178</v>
      </c>
      <c r="P41" s="294" t="s">
        <v>3178</v>
      </c>
      <c r="Q41" s="293"/>
      <c r="R41" s="292" t="s">
        <v>3854</v>
      </c>
      <c r="S41" s="294"/>
      <c r="T41" s="294"/>
      <c r="U41" s="293"/>
      <c r="V41" s="286" t="s">
        <v>4291</v>
      </c>
      <c r="W41" s="288" t="s">
        <v>4296</v>
      </c>
      <c r="X41" s="263"/>
      <c r="Y41" s="263"/>
      <c r="Z41" s="263"/>
    </row>
    <row r="42" spans="1:26" ht="33.75">
      <c r="A42" s="263"/>
      <c r="B42" s="295" t="s">
        <v>3071</v>
      </c>
      <c r="C42" s="296" t="s">
        <v>2648</v>
      </c>
      <c r="D42" s="297" t="s">
        <v>2649</v>
      </c>
      <c r="E42" s="298" t="s">
        <v>2650</v>
      </c>
      <c r="F42" s="296" t="s">
        <v>3935</v>
      </c>
      <c r="G42" s="297" t="s">
        <v>3939</v>
      </c>
      <c r="H42" s="298" t="s">
        <v>3940</v>
      </c>
      <c r="I42" s="299" t="s">
        <v>89</v>
      </c>
      <c r="J42" s="290"/>
      <c r="K42" s="291"/>
      <c r="L42" s="292" t="str">
        <f t="shared" si="0"/>
        <v>P</v>
      </c>
      <c r="M42" s="293" t="str">
        <f t="shared" si="1"/>
        <v>NA</v>
      </c>
      <c r="N42" s="292" t="s">
        <v>3178</v>
      </c>
      <c r="O42" s="294" t="s">
        <v>3178</v>
      </c>
      <c r="P42" s="294" t="s">
        <v>3178</v>
      </c>
      <c r="Q42" s="293"/>
      <c r="R42" s="292" t="s">
        <v>3854</v>
      </c>
      <c r="S42" s="294"/>
      <c r="T42" s="294"/>
      <c r="U42" s="293"/>
      <c r="V42" s="286" t="s">
        <v>4291</v>
      </c>
      <c r="W42" s="288" t="s">
        <v>4296</v>
      </c>
      <c r="X42" s="263"/>
      <c r="Y42" s="263"/>
      <c r="Z42" s="263"/>
    </row>
    <row r="43" spans="1:26" ht="45">
      <c r="A43" s="263"/>
      <c r="B43" s="295" t="s">
        <v>3072</v>
      </c>
      <c r="C43" s="296" t="s">
        <v>2648</v>
      </c>
      <c r="D43" s="297" t="s">
        <v>2649</v>
      </c>
      <c r="E43" s="298" t="s">
        <v>2650</v>
      </c>
      <c r="F43" s="296" t="s">
        <v>2653</v>
      </c>
      <c r="G43" s="297" t="s">
        <v>2651</v>
      </c>
      <c r="H43" s="298" t="s">
        <v>3941</v>
      </c>
      <c r="I43" s="299" t="s">
        <v>106</v>
      </c>
      <c r="J43" s="300"/>
      <c r="K43" s="291"/>
      <c r="L43" s="292" t="str">
        <f t="shared" si="0"/>
        <v>P</v>
      </c>
      <c r="M43" s="293" t="str">
        <f t="shared" si="1"/>
        <v>NA</v>
      </c>
      <c r="N43" s="292" t="s">
        <v>3178</v>
      </c>
      <c r="O43" s="294" t="s">
        <v>3178</v>
      </c>
      <c r="P43" s="294" t="s">
        <v>3178</v>
      </c>
      <c r="Q43" s="293"/>
      <c r="R43" s="292" t="s">
        <v>3854</v>
      </c>
      <c r="S43" s="294"/>
      <c r="T43" s="294"/>
      <c r="U43" s="293"/>
      <c r="V43" s="286" t="s">
        <v>4291</v>
      </c>
      <c r="W43" s="288" t="s">
        <v>4296</v>
      </c>
      <c r="X43" s="263"/>
      <c r="Y43" s="263"/>
      <c r="Z43" s="263"/>
    </row>
    <row r="44" spans="1:26" ht="33.75">
      <c r="A44" s="263"/>
      <c r="B44" s="295" t="s">
        <v>3073</v>
      </c>
      <c r="C44" s="296" t="s">
        <v>2648</v>
      </c>
      <c r="D44" s="297" t="s">
        <v>2649</v>
      </c>
      <c r="E44" s="298"/>
      <c r="F44" s="296" t="s">
        <v>2643</v>
      </c>
      <c r="G44" s="297" t="s">
        <v>2655</v>
      </c>
      <c r="H44" s="298" t="s">
        <v>2656</v>
      </c>
      <c r="I44" s="299" t="s">
        <v>89</v>
      </c>
      <c r="J44" s="300"/>
      <c r="K44" s="291"/>
      <c r="L44" s="292" t="str">
        <f t="shared" si="0"/>
        <v>P</v>
      </c>
      <c r="M44" s="293" t="str">
        <f t="shared" si="1"/>
        <v>NA</v>
      </c>
      <c r="N44" s="292" t="s">
        <v>3178</v>
      </c>
      <c r="O44" s="294" t="s">
        <v>3178</v>
      </c>
      <c r="P44" s="294" t="s">
        <v>3178</v>
      </c>
      <c r="Q44" s="293"/>
      <c r="R44" s="292" t="s">
        <v>3854</v>
      </c>
      <c r="S44" s="294"/>
      <c r="T44" s="294"/>
      <c r="U44" s="293"/>
      <c r="V44" s="286" t="s">
        <v>4291</v>
      </c>
      <c r="W44" s="288" t="s">
        <v>4296</v>
      </c>
      <c r="X44" s="263"/>
      <c r="Y44" s="263"/>
      <c r="Z44" s="263"/>
    </row>
    <row r="45" spans="1:26" ht="33.75">
      <c r="A45" s="263"/>
      <c r="B45" s="295" t="s">
        <v>3074</v>
      </c>
      <c r="C45" s="296" t="s">
        <v>2648</v>
      </c>
      <c r="D45" s="297" t="s">
        <v>2649</v>
      </c>
      <c r="E45" s="298"/>
      <c r="F45" s="296" t="s">
        <v>2658</v>
      </c>
      <c r="G45" s="297" t="s">
        <v>2655</v>
      </c>
      <c r="H45" s="298" t="s">
        <v>2656</v>
      </c>
      <c r="I45" s="299" t="s">
        <v>89</v>
      </c>
      <c r="J45" s="300"/>
      <c r="K45" s="291"/>
      <c r="L45" s="292" t="str">
        <f t="shared" si="0"/>
        <v>P</v>
      </c>
      <c r="M45" s="293" t="str">
        <f t="shared" si="1"/>
        <v>NA</v>
      </c>
      <c r="N45" s="292" t="s">
        <v>3178</v>
      </c>
      <c r="O45" s="294" t="s">
        <v>3178</v>
      </c>
      <c r="P45" s="294" t="s">
        <v>3178</v>
      </c>
      <c r="Q45" s="293"/>
      <c r="R45" s="292" t="s">
        <v>3854</v>
      </c>
      <c r="S45" s="294"/>
      <c r="T45" s="294"/>
      <c r="U45" s="293"/>
      <c r="V45" s="286" t="s">
        <v>4291</v>
      </c>
      <c r="W45" s="288" t="s">
        <v>4296</v>
      </c>
      <c r="X45" s="263"/>
      <c r="Y45" s="263"/>
      <c r="Z45" s="263"/>
    </row>
    <row r="46" spans="1:26" ht="33.75">
      <c r="A46" s="263"/>
      <c r="B46" s="295" t="s">
        <v>3075</v>
      </c>
      <c r="C46" s="296" t="s">
        <v>2660</v>
      </c>
      <c r="D46" s="297" t="s">
        <v>41</v>
      </c>
      <c r="E46" s="298" t="s">
        <v>2661</v>
      </c>
      <c r="F46" s="296" t="s">
        <v>2662</v>
      </c>
      <c r="G46" s="297" t="s">
        <v>3942</v>
      </c>
      <c r="H46" s="298" t="s">
        <v>2663</v>
      </c>
      <c r="I46" s="299" t="s">
        <v>89</v>
      </c>
      <c r="J46" s="301"/>
      <c r="K46" s="291"/>
      <c r="L46" s="292" t="str">
        <f t="shared" si="0"/>
        <v>P</v>
      </c>
      <c r="M46" s="293" t="str">
        <f t="shared" si="1"/>
        <v>NA</v>
      </c>
      <c r="N46" s="292" t="s">
        <v>3178</v>
      </c>
      <c r="O46" s="294" t="s">
        <v>3178</v>
      </c>
      <c r="P46" s="294" t="s">
        <v>3178</v>
      </c>
      <c r="Q46" s="293"/>
      <c r="R46" s="292" t="s">
        <v>3854</v>
      </c>
      <c r="S46" s="294"/>
      <c r="T46" s="294"/>
      <c r="U46" s="293"/>
      <c r="V46" s="286" t="s">
        <v>4291</v>
      </c>
      <c r="W46" s="288" t="s">
        <v>4296</v>
      </c>
      <c r="X46" s="263"/>
      <c r="Y46" s="263"/>
      <c r="Z46" s="263"/>
    </row>
    <row r="47" spans="1:26" ht="33.75">
      <c r="A47" s="263"/>
      <c r="B47" s="295" t="s">
        <v>3076</v>
      </c>
      <c r="C47" s="296" t="s">
        <v>2660</v>
      </c>
      <c r="D47" s="297" t="s">
        <v>41</v>
      </c>
      <c r="E47" s="298"/>
      <c r="F47" s="296" t="s">
        <v>2665</v>
      </c>
      <c r="G47" s="297" t="s">
        <v>3943</v>
      </c>
      <c r="H47" s="298" t="s">
        <v>2666</v>
      </c>
      <c r="I47" s="299" t="s">
        <v>89</v>
      </c>
      <c r="J47" s="290"/>
      <c r="K47" s="291"/>
      <c r="L47" s="292" t="str">
        <f t="shared" si="0"/>
        <v>P</v>
      </c>
      <c r="M47" s="293" t="str">
        <f t="shared" si="1"/>
        <v>NA</v>
      </c>
      <c r="N47" s="292" t="s">
        <v>3178</v>
      </c>
      <c r="O47" s="294" t="s">
        <v>3178</v>
      </c>
      <c r="P47" s="294" t="s">
        <v>3178</v>
      </c>
      <c r="Q47" s="293"/>
      <c r="R47" s="292" t="s">
        <v>3854</v>
      </c>
      <c r="S47" s="294"/>
      <c r="T47" s="294"/>
      <c r="U47" s="293"/>
      <c r="V47" s="286" t="s">
        <v>4291</v>
      </c>
      <c r="W47" s="288" t="s">
        <v>4296</v>
      </c>
      <c r="X47" s="263"/>
      <c r="Y47" s="263"/>
      <c r="Z47" s="263"/>
    </row>
    <row r="48" spans="1:26" ht="33.75">
      <c r="A48" s="263"/>
      <c r="B48" s="295" t="s">
        <v>3077</v>
      </c>
      <c r="C48" s="296" t="s">
        <v>2660</v>
      </c>
      <c r="D48" s="297" t="s">
        <v>41</v>
      </c>
      <c r="E48" s="298" t="s">
        <v>2668</v>
      </c>
      <c r="F48" s="296" t="s">
        <v>2669</v>
      </c>
      <c r="G48" s="297" t="s">
        <v>3944</v>
      </c>
      <c r="H48" s="298" t="s">
        <v>2670</v>
      </c>
      <c r="I48" s="299" t="s">
        <v>106</v>
      </c>
      <c r="J48" s="300"/>
      <c r="K48" s="291"/>
      <c r="L48" s="292" t="str">
        <f t="shared" si="0"/>
        <v>P</v>
      </c>
      <c r="M48" s="293" t="str">
        <f t="shared" si="1"/>
        <v>NA</v>
      </c>
      <c r="N48" s="292" t="s">
        <v>3178</v>
      </c>
      <c r="O48" s="294" t="s">
        <v>3178</v>
      </c>
      <c r="P48" s="294" t="s">
        <v>3178</v>
      </c>
      <c r="Q48" s="293"/>
      <c r="R48" s="292" t="s">
        <v>3854</v>
      </c>
      <c r="S48" s="294"/>
      <c r="T48" s="294"/>
      <c r="U48" s="293"/>
      <c r="V48" s="286" t="s">
        <v>4291</v>
      </c>
      <c r="W48" s="288" t="s">
        <v>4296</v>
      </c>
      <c r="X48" s="263"/>
      <c r="Y48" s="263"/>
      <c r="Z48" s="263"/>
    </row>
    <row r="49" spans="1:26" ht="56.25">
      <c r="A49" s="263"/>
      <c r="B49" s="295" t="s">
        <v>2603</v>
      </c>
      <c r="C49" s="296" t="s">
        <v>2660</v>
      </c>
      <c r="D49" s="297" t="s">
        <v>41</v>
      </c>
      <c r="E49" s="298"/>
      <c r="F49" s="296" t="s">
        <v>2669</v>
      </c>
      <c r="G49" s="297" t="s">
        <v>3945</v>
      </c>
      <c r="H49" s="298" t="s">
        <v>3946</v>
      </c>
      <c r="I49" s="299" t="s">
        <v>106</v>
      </c>
      <c r="J49" s="301"/>
      <c r="K49" s="291"/>
      <c r="L49" s="292" t="str">
        <f t="shared" si="0"/>
        <v>P</v>
      </c>
      <c r="M49" s="293" t="str">
        <f t="shared" si="1"/>
        <v>NA</v>
      </c>
      <c r="N49" s="292" t="s">
        <v>3178</v>
      </c>
      <c r="O49" s="294" t="s">
        <v>3178</v>
      </c>
      <c r="P49" s="294" t="s">
        <v>3178</v>
      </c>
      <c r="Q49" s="293"/>
      <c r="R49" s="292" t="s">
        <v>3854</v>
      </c>
      <c r="S49" s="294"/>
      <c r="T49" s="294"/>
      <c r="U49" s="293"/>
      <c r="V49" s="286" t="s">
        <v>4291</v>
      </c>
      <c r="W49" s="288" t="s">
        <v>4296</v>
      </c>
      <c r="X49" s="263"/>
      <c r="Y49" s="263"/>
      <c r="Z49" s="263"/>
    </row>
    <row r="50" spans="1:26" ht="33.75">
      <c r="A50" s="263"/>
      <c r="B50" s="295" t="s">
        <v>2607</v>
      </c>
      <c r="C50" s="296" t="s">
        <v>2660</v>
      </c>
      <c r="D50" s="297" t="s">
        <v>41</v>
      </c>
      <c r="E50" s="298"/>
      <c r="F50" s="296" t="s">
        <v>2669</v>
      </c>
      <c r="G50" s="297" t="s">
        <v>3947</v>
      </c>
      <c r="H50" s="298" t="s">
        <v>3948</v>
      </c>
      <c r="I50" s="299" t="s">
        <v>89</v>
      </c>
      <c r="J50" s="300"/>
      <c r="K50" s="291"/>
      <c r="L50" s="292" t="str">
        <f t="shared" si="0"/>
        <v>P</v>
      </c>
      <c r="M50" s="293" t="str">
        <f t="shared" si="1"/>
        <v>NA</v>
      </c>
      <c r="N50" s="292" t="s">
        <v>3178</v>
      </c>
      <c r="O50" s="294" t="s">
        <v>3178</v>
      </c>
      <c r="P50" s="294" t="s">
        <v>3178</v>
      </c>
      <c r="Q50" s="293"/>
      <c r="R50" s="292" t="s">
        <v>3854</v>
      </c>
      <c r="S50" s="294"/>
      <c r="T50" s="294"/>
      <c r="U50" s="293"/>
      <c r="V50" s="286" t="s">
        <v>4291</v>
      </c>
      <c r="W50" s="288" t="s">
        <v>4296</v>
      </c>
      <c r="X50" s="263"/>
      <c r="Y50" s="263"/>
      <c r="Z50" s="263"/>
    </row>
    <row r="51" spans="1:26" ht="33.75">
      <c r="A51" s="263"/>
      <c r="B51" s="295" t="s">
        <v>3078</v>
      </c>
      <c r="C51" s="296" t="s">
        <v>2660</v>
      </c>
      <c r="D51" s="297" t="s">
        <v>41</v>
      </c>
      <c r="E51" s="298" t="s">
        <v>2674</v>
      </c>
      <c r="F51" s="296"/>
      <c r="G51" s="297" t="s">
        <v>2675</v>
      </c>
      <c r="H51" s="298" t="s">
        <v>3949</v>
      </c>
      <c r="I51" s="299" t="s">
        <v>89</v>
      </c>
      <c r="J51" s="301"/>
      <c r="K51" s="291"/>
      <c r="L51" s="292" t="str">
        <f t="shared" si="0"/>
        <v>P</v>
      </c>
      <c r="M51" s="293" t="str">
        <f t="shared" si="1"/>
        <v>NA</v>
      </c>
      <c r="N51" s="292" t="s">
        <v>3178</v>
      </c>
      <c r="O51" s="294" t="s">
        <v>3178</v>
      </c>
      <c r="P51" s="294" t="s">
        <v>3178</v>
      </c>
      <c r="Q51" s="293"/>
      <c r="R51" s="292" t="s">
        <v>3854</v>
      </c>
      <c r="S51" s="294"/>
      <c r="T51" s="294"/>
      <c r="U51" s="293"/>
      <c r="V51" s="286" t="s">
        <v>4291</v>
      </c>
      <c r="W51" s="288" t="s">
        <v>4296</v>
      </c>
      <c r="X51" s="263"/>
      <c r="Y51" s="263"/>
      <c r="Z51" s="263"/>
    </row>
    <row r="52" spans="1:26" ht="90">
      <c r="A52" s="263"/>
      <c r="B52" s="295" t="s">
        <v>3079</v>
      </c>
      <c r="C52" s="296" t="s">
        <v>2660</v>
      </c>
      <c r="D52" s="297" t="s">
        <v>41</v>
      </c>
      <c r="E52" s="298"/>
      <c r="F52" s="296"/>
      <c r="G52" s="297" t="s">
        <v>2677</v>
      </c>
      <c r="H52" s="298" t="s">
        <v>3950</v>
      </c>
      <c r="I52" s="299" t="s">
        <v>89</v>
      </c>
      <c r="J52" s="300"/>
      <c r="K52" s="291"/>
      <c r="L52" s="292" t="str">
        <f t="shared" si="0"/>
        <v>P</v>
      </c>
      <c r="M52" s="293" t="str">
        <f t="shared" si="1"/>
        <v>NA</v>
      </c>
      <c r="N52" s="292" t="s">
        <v>3178</v>
      </c>
      <c r="O52" s="294" t="s">
        <v>3178</v>
      </c>
      <c r="P52" s="294" t="s">
        <v>3178</v>
      </c>
      <c r="Q52" s="293"/>
      <c r="R52" s="292" t="s">
        <v>3854</v>
      </c>
      <c r="S52" s="294"/>
      <c r="T52" s="294"/>
      <c r="U52" s="293"/>
      <c r="V52" s="286" t="s">
        <v>4291</v>
      </c>
      <c r="W52" s="288" t="s">
        <v>4296</v>
      </c>
      <c r="X52" s="263"/>
      <c r="Y52" s="263"/>
      <c r="Z52" s="263"/>
    </row>
    <row r="53" spans="1:26" ht="33.75">
      <c r="A53" s="263"/>
      <c r="B53" s="295" t="s">
        <v>3080</v>
      </c>
      <c r="C53" s="296" t="s">
        <v>2660</v>
      </c>
      <c r="D53" s="297" t="s">
        <v>41</v>
      </c>
      <c r="E53" s="298"/>
      <c r="F53" s="296" t="s">
        <v>2669</v>
      </c>
      <c r="G53" s="297" t="s">
        <v>3951</v>
      </c>
      <c r="H53" s="298" t="s">
        <v>3952</v>
      </c>
      <c r="I53" s="299" t="s">
        <v>106</v>
      </c>
      <c r="J53" s="301"/>
      <c r="K53" s="291"/>
      <c r="L53" s="292" t="str">
        <f t="shared" si="0"/>
        <v>P</v>
      </c>
      <c r="M53" s="293" t="str">
        <f t="shared" si="1"/>
        <v>NA</v>
      </c>
      <c r="N53" s="292" t="s">
        <v>3178</v>
      </c>
      <c r="O53" s="294" t="s">
        <v>3178</v>
      </c>
      <c r="P53" s="294" t="s">
        <v>3178</v>
      </c>
      <c r="Q53" s="293"/>
      <c r="R53" s="292" t="s">
        <v>3854</v>
      </c>
      <c r="S53" s="294"/>
      <c r="T53" s="294"/>
      <c r="U53" s="293"/>
      <c r="V53" s="286" t="s">
        <v>4291</v>
      </c>
      <c r="W53" s="288" t="s">
        <v>4296</v>
      </c>
      <c r="X53" s="263"/>
      <c r="Y53" s="263"/>
      <c r="Z53" s="263"/>
    </row>
    <row r="54" spans="1:26" ht="56.25">
      <c r="A54" s="263"/>
      <c r="B54" s="295" t="s">
        <v>3081</v>
      </c>
      <c r="C54" s="296" t="s">
        <v>2679</v>
      </c>
      <c r="D54" s="297" t="s">
        <v>2680</v>
      </c>
      <c r="E54" s="298" t="s">
        <v>2681</v>
      </c>
      <c r="F54" s="296"/>
      <c r="G54" s="297" t="s">
        <v>2682</v>
      </c>
      <c r="H54" s="298" t="s">
        <v>3953</v>
      </c>
      <c r="I54" s="299" t="s">
        <v>106</v>
      </c>
      <c r="J54" s="300"/>
      <c r="K54" s="291"/>
      <c r="L54" s="292" t="str">
        <f t="shared" si="0"/>
        <v>P</v>
      </c>
      <c r="M54" s="293" t="str">
        <f t="shared" si="1"/>
        <v>NA</v>
      </c>
      <c r="N54" s="292" t="s">
        <v>3178</v>
      </c>
      <c r="O54" s="294" t="s">
        <v>3178</v>
      </c>
      <c r="P54" s="294" t="s">
        <v>3178</v>
      </c>
      <c r="Q54" s="293"/>
      <c r="R54" s="292" t="s">
        <v>3854</v>
      </c>
      <c r="S54" s="294"/>
      <c r="T54" s="294"/>
      <c r="U54" s="293"/>
      <c r="V54" s="286" t="s">
        <v>4291</v>
      </c>
      <c r="W54" s="288" t="s">
        <v>4296</v>
      </c>
      <c r="X54" s="263"/>
      <c r="Y54" s="263"/>
      <c r="Z54" s="263"/>
    </row>
    <row r="55" spans="1:26" ht="90">
      <c r="A55" s="263"/>
      <c r="B55" s="295" t="s">
        <v>3082</v>
      </c>
      <c r="C55" s="296" t="s">
        <v>2684</v>
      </c>
      <c r="D55" s="297" t="s">
        <v>1402</v>
      </c>
      <c r="E55" s="298" t="s">
        <v>2685</v>
      </c>
      <c r="F55" s="296"/>
      <c r="G55" s="297" t="s">
        <v>2686</v>
      </c>
      <c r="H55" s="298" t="s">
        <v>3954</v>
      </c>
      <c r="I55" s="299" t="s">
        <v>89</v>
      </c>
      <c r="J55" s="300"/>
      <c r="K55" s="291"/>
      <c r="L55" s="292" t="str">
        <f t="shared" si="0"/>
        <v>P</v>
      </c>
      <c r="M55" s="293" t="str">
        <f t="shared" si="1"/>
        <v>NA</v>
      </c>
      <c r="N55" s="292" t="s">
        <v>3178</v>
      </c>
      <c r="O55" s="294" t="s">
        <v>3178</v>
      </c>
      <c r="P55" s="294" t="s">
        <v>3178</v>
      </c>
      <c r="Q55" s="293"/>
      <c r="R55" s="292" t="s">
        <v>3854</v>
      </c>
      <c r="S55" s="294"/>
      <c r="T55" s="294"/>
      <c r="U55" s="293"/>
      <c r="V55" s="286" t="s">
        <v>4291</v>
      </c>
      <c r="W55" s="288" t="s">
        <v>4296</v>
      </c>
      <c r="X55" s="263"/>
      <c r="Y55" s="263"/>
      <c r="Z55" s="263"/>
    </row>
    <row r="56" spans="1:26" ht="146.25">
      <c r="A56" s="263"/>
      <c r="B56" s="295" t="s">
        <v>3083</v>
      </c>
      <c r="C56" s="296" t="s">
        <v>2684</v>
      </c>
      <c r="D56" s="297" t="s">
        <v>1402</v>
      </c>
      <c r="E56" s="298"/>
      <c r="F56" s="296"/>
      <c r="G56" s="297" t="s">
        <v>2688</v>
      </c>
      <c r="H56" s="298" t="s">
        <v>3955</v>
      </c>
      <c r="I56" s="299" t="s">
        <v>89</v>
      </c>
      <c r="J56" s="300"/>
      <c r="K56" s="291"/>
      <c r="L56" s="292" t="str">
        <f t="shared" si="0"/>
        <v>P</v>
      </c>
      <c r="M56" s="293" t="str">
        <f t="shared" si="1"/>
        <v>NA</v>
      </c>
      <c r="N56" s="292" t="s">
        <v>3178</v>
      </c>
      <c r="O56" s="294" t="s">
        <v>3178</v>
      </c>
      <c r="P56" s="294" t="s">
        <v>3178</v>
      </c>
      <c r="Q56" s="293"/>
      <c r="R56" s="292" t="s">
        <v>3854</v>
      </c>
      <c r="S56" s="294"/>
      <c r="T56" s="294"/>
      <c r="U56" s="293"/>
      <c r="V56" s="286" t="s">
        <v>4291</v>
      </c>
      <c r="W56" s="288" t="s">
        <v>4296</v>
      </c>
      <c r="X56" s="263"/>
      <c r="Y56" s="263"/>
      <c r="Z56" s="263"/>
    </row>
    <row r="57" spans="1:26" ht="45">
      <c r="A57" s="263"/>
      <c r="B57" s="295" t="s">
        <v>3084</v>
      </c>
      <c r="C57" s="296" t="s">
        <v>2690</v>
      </c>
      <c r="D57" s="297" t="s">
        <v>1877</v>
      </c>
      <c r="E57" s="298"/>
      <c r="F57" s="296"/>
      <c r="G57" s="297" t="s">
        <v>2691</v>
      </c>
      <c r="H57" s="298" t="s">
        <v>3956</v>
      </c>
      <c r="I57" s="299" t="s">
        <v>89</v>
      </c>
      <c r="J57" s="300"/>
      <c r="K57" s="291"/>
      <c r="L57" s="292" t="str">
        <f t="shared" si="0"/>
        <v>P</v>
      </c>
      <c r="M57" s="293" t="str">
        <f t="shared" si="1"/>
        <v>NA</v>
      </c>
      <c r="N57" s="292" t="s">
        <v>3178</v>
      </c>
      <c r="O57" s="294" t="s">
        <v>3178</v>
      </c>
      <c r="P57" s="294" t="s">
        <v>3178</v>
      </c>
      <c r="Q57" s="293"/>
      <c r="R57" s="292" t="s">
        <v>3854</v>
      </c>
      <c r="S57" s="294"/>
      <c r="T57" s="294"/>
      <c r="U57" s="293"/>
      <c r="V57" s="286" t="s">
        <v>4291</v>
      </c>
      <c r="W57" s="288" t="s">
        <v>4296</v>
      </c>
      <c r="X57" s="263"/>
      <c r="Y57" s="263"/>
      <c r="Z57" s="263"/>
    </row>
    <row r="58" spans="1:26" ht="78.75">
      <c r="A58" s="263"/>
      <c r="B58" s="295" t="s">
        <v>3085</v>
      </c>
      <c r="C58" s="296" t="s">
        <v>2690</v>
      </c>
      <c r="D58" s="297" t="s">
        <v>1877</v>
      </c>
      <c r="E58" s="298"/>
      <c r="F58" s="296"/>
      <c r="G58" s="297" t="s">
        <v>2693</v>
      </c>
      <c r="H58" s="298" t="s">
        <v>3957</v>
      </c>
      <c r="I58" s="299" t="s">
        <v>89</v>
      </c>
      <c r="J58" s="300"/>
      <c r="K58" s="291"/>
      <c r="L58" s="292" t="str">
        <f t="shared" si="0"/>
        <v>P</v>
      </c>
      <c r="M58" s="293" t="str">
        <f t="shared" si="1"/>
        <v>NA</v>
      </c>
      <c r="N58" s="292" t="s">
        <v>3178</v>
      </c>
      <c r="O58" s="294" t="s">
        <v>3178</v>
      </c>
      <c r="P58" s="294" t="s">
        <v>3178</v>
      </c>
      <c r="Q58" s="293"/>
      <c r="R58" s="292" t="s">
        <v>3854</v>
      </c>
      <c r="S58" s="294"/>
      <c r="T58" s="294"/>
      <c r="U58" s="293"/>
      <c r="V58" s="286" t="s">
        <v>4291</v>
      </c>
      <c r="W58" s="288" t="s">
        <v>4296</v>
      </c>
      <c r="X58" s="263"/>
      <c r="Y58" s="263"/>
      <c r="Z58" s="263"/>
    </row>
    <row r="59" spans="1:26" ht="67.5">
      <c r="A59" s="263"/>
      <c r="B59" s="295" t="s">
        <v>3086</v>
      </c>
      <c r="C59" s="296" t="s">
        <v>2690</v>
      </c>
      <c r="D59" s="297" t="s">
        <v>1877</v>
      </c>
      <c r="E59" s="298"/>
      <c r="F59" s="296" t="s">
        <v>2695</v>
      </c>
      <c r="G59" s="297" t="s">
        <v>3958</v>
      </c>
      <c r="H59" s="298" t="s">
        <v>3959</v>
      </c>
      <c r="I59" s="299" t="s">
        <v>106</v>
      </c>
      <c r="J59" s="301"/>
      <c r="K59" s="291"/>
      <c r="L59" s="292" t="str">
        <f t="shared" si="0"/>
        <v>P</v>
      </c>
      <c r="M59" s="293" t="str">
        <f t="shared" si="1"/>
        <v>NA</v>
      </c>
      <c r="N59" s="292" t="s">
        <v>3178</v>
      </c>
      <c r="O59" s="294" t="s">
        <v>3178</v>
      </c>
      <c r="P59" s="294" t="s">
        <v>3178</v>
      </c>
      <c r="Q59" s="293"/>
      <c r="R59" s="292" t="s">
        <v>3854</v>
      </c>
      <c r="S59" s="294"/>
      <c r="T59" s="294"/>
      <c r="U59" s="293"/>
      <c r="V59" s="286" t="s">
        <v>4291</v>
      </c>
      <c r="W59" s="288" t="s">
        <v>4296</v>
      </c>
      <c r="X59" s="263"/>
      <c r="Y59" s="263"/>
      <c r="Z59" s="263"/>
    </row>
    <row r="60" spans="1:26" ht="56.25">
      <c r="A60" s="263"/>
      <c r="B60" s="295" t="s">
        <v>3087</v>
      </c>
      <c r="C60" s="296" t="s">
        <v>2690</v>
      </c>
      <c r="D60" s="297" t="s">
        <v>1877</v>
      </c>
      <c r="E60" s="298"/>
      <c r="F60" s="296" t="s">
        <v>2695</v>
      </c>
      <c r="G60" s="297" t="s">
        <v>3960</v>
      </c>
      <c r="H60" s="298" t="s">
        <v>3961</v>
      </c>
      <c r="I60" s="299" t="s">
        <v>89</v>
      </c>
      <c r="J60" s="301"/>
      <c r="K60" s="291"/>
      <c r="L60" s="292" t="str">
        <f t="shared" si="0"/>
        <v>P</v>
      </c>
      <c r="M60" s="293" t="str">
        <f t="shared" si="1"/>
        <v>NA</v>
      </c>
      <c r="N60" s="292" t="s">
        <v>3178</v>
      </c>
      <c r="O60" s="294" t="s">
        <v>3178</v>
      </c>
      <c r="P60" s="294" t="s">
        <v>3178</v>
      </c>
      <c r="Q60" s="293"/>
      <c r="R60" s="292" t="s">
        <v>3854</v>
      </c>
      <c r="S60" s="294"/>
      <c r="T60" s="294"/>
      <c r="U60" s="293"/>
      <c r="V60" s="286" t="s">
        <v>4291</v>
      </c>
      <c r="W60" s="288" t="s">
        <v>4296</v>
      </c>
      <c r="X60" s="263"/>
      <c r="Y60" s="263"/>
      <c r="Z60" s="263"/>
    </row>
    <row r="61" spans="1:26" ht="78.75">
      <c r="A61" s="263"/>
      <c r="B61" s="295" t="s">
        <v>3088</v>
      </c>
      <c r="C61" s="296" t="s">
        <v>2690</v>
      </c>
      <c r="D61" s="297" t="s">
        <v>1877</v>
      </c>
      <c r="E61" s="298"/>
      <c r="F61" s="296" t="s">
        <v>2695</v>
      </c>
      <c r="G61" s="297" t="s">
        <v>3962</v>
      </c>
      <c r="H61" s="298" t="s">
        <v>3963</v>
      </c>
      <c r="I61" s="299" t="s">
        <v>89</v>
      </c>
      <c r="J61" s="301"/>
      <c r="K61" s="291"/>
      <c r="L61" s="292" t="str">
        <f t="shared" si="0"/>
        <v>P</v>
      </c>
      <c r="M61" s="293" t="str">
        <f t="shared" si="1"/>
        <v>NA</v>
      </c>
      <c r="N61" s="292" t="s">
        <v>3178</v>
      </c>
      <c r="O61" s="294" t="s">
        <v>3178</v>
      </c>
      <c r="P61" s="294" t="s">
        <v>3178</v>
      </c>
      <c r="Q61" s="293"/>
      <c r="R61" s="292" t="s">
        <v>3854</v>
      </c>
      <c r="S61" s="294"/>
      <c r="T61" s="294"/>
      <c r="U61" s="293"/>
      <c r="V61" s="286" t="s">
        <v>4291</v>
      </c>
      <c r="W61" s="288" t="s">
        <v>4296</v>
      </c>
      <c r="X61" s="263"/>
      <c r="Y61" s="263"/>
      <c r="Z61" s="263"/>
    </row>
    <row r="62" spans="1:26" ht="56.25">
      <c r="A62" s="263"/>
      <c r="B62" s="295" t="s">
        <v>3089</v>
      </c>
      <c r="C62" s="296" t="s">
        <v>2690</v>
      </c>
      <c r="D62" s="297" t="s">
        <v>1877</v>
      </c>
      <c r="E62" s="298"/>
      <c r="F62" s="296" t="s">
        <v>2695</v>
      </c>
      <c r="G62" s="297" t="s">
        <v>3964</v>
      </c>
      <c r="H62" s="298" t="s">
        <v>3965</v>
      </c>
      <c r="I62" s="299" t="s">
        <v>89</v>
      </c>
      <c r="J62" s="301"/>
      <c r="K62" s="291"/>
      <c r="L62" s="292" t="str">
        <f t="shared" si="0"/>
        <v>P</v>
      </c>
      <c r="M62" s="293" t="str">
        <f t="shared" si="1"/>
        <v>NA</v>
      </c>
      <c r="N62" s="292" t="s">
        <v>3178</v>
      </c>
      <c r="O62" s="294" t="s">
        <v>3178</v>
      </c>
      <c r="P62" s="294" t="s">
        <v>3178</v>
      </c>
      <c r="Q62" s="293"/>
      <c r="R62" s="292" t="s">
        <v>3854</v>
      </c>
      <c r="S62" s="294"/>
      <c r="T62" s="294"/>
      <c r="U62" s="293"/>
      <c r="V62" s="286" t="s">
        <v>4291</v>
      </c>
      <c r="W62" s="288" t="s">
        <v>4296</v>
      </c>
      <c r="X62" s="263"/>
      <c r="Y62" s="263"/>
      <c r="Z62" s="263"/>
    </row>
    <row r="63" spans="1:26" ht="45">
      <c r="A63" s="263"/>
      <c r="B63" s="295" t="s">
        <v>2608</v>
      </c>
      <c r="C63" s="296" t="s">
        <v>2690</v>
      </c>
      <c r="D63" s="297" t="s">
        <v>1877</v>
      </c>
      <c r="E63" s="298"/>
      <c r="F63" s="296" t="s">
        <v>2695</v>
      </c>
      <c r="G63" s="297" t="s">
        <v>3966</v>
      </c>
      <c r="H63" s="298" t="s">
        <v>3967</v>
      </c>
      <c r="I63" s="299" t="s">
        <v>106</v>
      </c>
      <c r="J63" s="300"/>
      <c r="K63" s="291"/>
      <c r="L63" s="292" t="str">
        <f t="shared" si="0"/>
        <v>P</v>
      </c>
      <c r="M63" s="293" t="str">
        <f t="shared" si="1"/>
        <v>NA</v>
      </c>
      <c r="N63" s="292" t="s">
        <v>3178</v>
      </c>
      <c r="O63" s="294" t="s">
        <v>3178</v>
      </c>
      <c r="P63" s="294" t="s">
        <v>3178</v>
      </c>
      <c r="Q63" s="293"/>
      <c r="R63" s="292" t="s">
        <v>3854</v>
      </c>
      <c r="S63" s="294"/>
      <c r="T63" s="294"/>
      <c r="U63" s="293"/>
      <c r="V63" s="286" t="s">
        <v>4291</v>
      </c>
      <c r="W63" s="288" t="s">
        <v>4296</v>
      </c>
      <c r="X63" s="263"/>
      <c r="Y63" s="263"/>
      <c r="Z63" s="263"/>
    </row>
    <row r="64" spans="1:26" ht="90">
      <c r="A64" s="263"/>
      <c r="B64" s="295" t="s">
        <v>2612</v>
      </c>
      <c r="C64" s="296" t="s">
        <v>2690</v>
      </c>
      <c r="D64" s="297" t="s">
        <v>1877</v>
      </c>
      <c r="E64" s="298"/>
      <c r="F64" s="296" t="s">
        <v>2695</v>
      </c>
      <c r="G64" s="297" t="s">
        <v>3968</v>
      </c>
      <c r="H64" s="298" t="s">
        <v>3969</v>
      </c>
      <c r="I64" s="299" t="s">
        <v>89</v>
      </c>
      <c r="J64" s="300"/>
      <c r="K64" s="291"/>
      <c r="L64" s="292" t="str">
        <f t="shared" si="0"/>
        <v>P</v>
      </c>
      <c r="M64" s="293" t="str">
        <f t="shared" si="1"/>
        <v>NA</v>
      </c>
      <c r="N64" s="292" t="s">
        <v>3178</v>
      </c>
      <c r="O64" s="294" t="s">
        <v>3178</v>
      </c>
      <c r="P64" s="294" t="s">
        <v>3178</v>
      </c>
      <c r="Q64" s="293"/>
      <c r="R64" s="292" t="s">
        <v>3854</v>
      </c>
      <c r="S64" s="294"/>
      <c r="T64" s="294"/>
      <c r="U64" s="293"/>
      <c r="V64" s="286" t="s">
        <v>4291</v>
      </c>
      <c r="W64" s="288" t="s">
        <v>4296</v>
      </c>
      <c r="X64" s="263"/>
      <c r="Y64" s="263"/>
      <c r="Z64" s="263"/>
    </row>
    <row r="65" spans="1:26" ht="45">
      <c r="A65" s="263"/>
      <c r="B65" s="295" t="s">
        <v>3090</v>
      </c>
      <c r="C65" s="296" t="s">
        <v>2690</v>
      </c>
      <c r="D65" s="297" t="s">
        <v>1877</v>
      </c>
      <c r="E65" s="298"/>
      <c r="F65" s="296" t="s">
        <v>2695</v>
      </c>
      <c r="G65" s="297" t="s">
        <v>3970</v>
      </c>
      <c r="H65" s="298" t="s">
        <v>3971</v>
      </c>
      <c r="I65" s="299" t="s">
        <v>106</v>
      </c>
      <c r="J65" s="300"/>
      <c r="K65" s="291"/>
      <c r="L65" s="292" t="str">
        <f t="shared" si="0"/>
        <v>P</v>
      </c>
      <c r="M65" s="293" t="str">
        <f t="shared" si="1"/>
        <v>NA</v>
      </c>
      <c r="N65" s="292" t="s">
        <v>3178</v>
      </c>
      <c r="O65" s="294" t="s">
        <v>3178</v>
      </c>
      <c r="P65" s="294" t="s">
        <v>3178</v>
      </c>
      <c r="Q65" s="293"/>
      <c r="R65" s="292" t="s">
        <v>3854</v>
      </c>
      <c r="S65" s="294"/>
      <c r="T65" s="294"/>
      <c r="U65" s="293"/>
      <c r="V65" s="286" t="s">
        <v>4291</v>
      </c>
      <c r="W65" s="288" t="s">
        <v>4296</v>
      </c>
      <c r="X65" s="263"/>
      <c r="Y65" s="263"/>
      <c r="Z65" s="263"/>
    </row>
    <row r="66" spans="1:26" ht="45">
      <c r="A66" s="263"/>
      <c r="B66" s="295" t="s">
        <v>2614</v>
      </c>
      <c r="C66" s="296" t="s">
        <v>2690</v>
      </c>
      <c r="D66" s="297" t="s">
        <v>1877</v>
      </c>
      <c r="E66" s="298"/>
      <c r="F66" s="296" t="s">
        <v>2695</v>
      </c>
      <c r="G66" s="297" t="s">
        <v>3972</v>
      </c>
      <c r="H66" s="298" t="s">
        <v>3973</v>
      </c>
      <c r="I66" s="299" t="s">
        <v>106</v>
      </c>
      <c r="J66" s="301"/>
      <c r="K66" s="291"/>
      <c r="L66" s="292" t="str">
        <f t="shared" si="0"/>
        <v>P</v>
      </c>
      <c r="M66" s="293" t="str">
        <f t="shared" si="1"/>
        <v>NA</v>
      </c>
      <c r="N66" s="292" t="s">
        <v>3178</v>
      </c>
      <c r="O66" s="294" t="s">
        <v>3178</v>
      </c>
      <c r="P66" s="294" t="s">
        <v>3178</v>
      </c>
      <c r="Q66" s="293"/>
      <c r="R66" s="292" t="s">
        <v>3854</v>
      </c>
      <c r="S66" s="294"/>
      <c r="T66" s="294"/>
      <c r="U66" s="293"/>
      <c r="V66" s="286" t="s">
        <v>4291</v>
      </c>
      <c r="W66" s="288" t="s">
        <v>4296</v>
      </c>
      <c r="X66" s="263"/>
      <c r="Y66" s="263"/>
      <c r="Z66" s="263"/>
    </row>
    <row r="67" spans="1:26" ht="45">
      <c r="A67" s="263"/>
      <c r="B67" s="295" t="s">
        <v>2617</v>
      </c>
      <c r="C67" s="296" t="s">
        <v>2690</v>
      </c>
      <c r="D67" s="297" t="s">
        <v>1877</v>
      </c>
      <c r="E67" s="298"/>
      <c r="F67" s="296" t="s">
        <v>2695</v>
      </c>
      <c r="G67" s="297" t="s">
        <v>3974</v>
      </c>
      <c r="H67" s="298" t="s">
        <v>3975</v>
      </c>
      <c r="I67" s="299" t="s">
        <v>106</v>
      </c>
      <c r="J67" s="301"/>
      <c r="K67" s="291"/>
      <c r="L67" s="292" t="str">
        <f t="shared" si="0"/>
        <v>P</v>
      </c>
      <c r="M67" s="293" t="str">
        <f t="shared" si="1"/>
        <v>NA</v>
      </c>
      <c r="N67" s="292" t="s">
        <v>3178</v>
      </c>
      <c r="O67" s="294" t="s">
        <v>3178</v>
      </c>
      <c r="P67" s="294" t="s">
        <v>3178</v>
      </c>
      <c r="Q67" s="293"/>
      <c r="R67" s="292" t="s">
        <v>3854</v>
      </c>
      <c r="S67" s="294"/>
      <c r="T67" s="294"/>
      <c r="U67" s="293"/>
      <c r="V67" s="286" t="s">
        <v>4291</v>
      </c>
      <c r="W67" s="288" t="s">
        <v>4296</v>
      </c>
      <c r="X67" s="263"/>
      <c r="Y67" s="263"/>
      <c r="Z67" s="263"/>
    </row>
    <row r="68" spans="1:26" ht="45">
      <c r="A68" s="263"/>
      <c r="B68" s="295" t="s">
        <v>4316</v>
      </c>
      <c r="C68" s="296" t="s">
        <v>2690</v>
      </c>
      <c r="D68" s="297" t="s">
        <v>1877</v>
      </c>
      <c r="E68" s="298"/>
      <c r="F68" s="296" t="s">
        <v>2695</v>
      </c>
      <c r="G68" s="297" t="s">
        <v>3976</v>
      </c>
      <c r="H68" s="298" t="s">
        <v>3977</v>
      </c>
      <c r="I68" s="299" t="s">
        <v>106</v>
      </c>
      <c r="J68" s="388" t="s">
        <v>3978</v>
      </c>
      <c r="K68" s="387" t="s">
        <v>3979</v>
      </c>
      <c r="L68" s="292" t="str">
        <f t="shared" si="0"/>
        <v>P</v>
      </c>
      <c r="M68" s="293" t="str">
        <f t="shared" si="1"/>
        <v>NA</v>
      </c>
      <c r="N68" s="292" t="s">
        <v>3178</v>
      </c>
      <c r="O68" s="294" t="s">
        <v>3178</v>
      </c>
      <c r="P68" s="294" t="s">
        <v>3178</v>
      </c>
      <c r="Q68" s="293"/>
      <c r="R68" s="292" t="s">
        <v>3854</v>
      </c>
      <c r="S68" s="294"/>
      <c r="T68" s="294"/>
      <c r="U68" s="293"/>
      <c r="V68" s="286" t="s">
        <v>4291</v>
      </c>
      <c r="W68" s="288" t="s">
        <v>4296</v>
      </c>
      <c r="X68" s="263"/>
      <c r="Y68" s="263"/>
      <c r="Z68" s="263"/>
    </row>
    <row r="69" spans="1:26" ht="90">
      <c r="A69" s="263"/>
      <c r="B69" s="295" t="s">
        <v>3091</v>
      </c>
      <c r="C69" s="296" t="s">
        <v>2690</v>
      </c>
      <c r="D69" s="297" t="s">
        <v>1877</v>
      </c>
      <c r="E69" s="298"/>
      <c r="F69" s="296" t="s">
        <v>2695</v>
      </c>
      <c r="G69" s="297" t="s">
        <v>3980</v>
      </c>
      <c r="H69" s="298" t="s">
        <v>3981</v>
      </c>
      <c r="I69" s="299" t="s">
        <v>106</v>
      </c>
      <c r="J69" s="301"/>
      <c r="K69" s="291"/>
      <c r="L69" s="292" t="str">
        <f t="shared" si="0"/>
        <v>P</v>
      </c>
      <c r="M69" s="293" t="str">
        <f t="shared" si="1"/>
        <v>NA</v>
      </c>
      <c r="N69" s="292" t="s">
        <v>3178</v>
      </c>
      <c r="O69" s="294" t="s">
        <v>3178</v>
      </c>
      <c r="P69" s="294" t="s">
        <v>3178</v>
      </c>
      <c r="Q69" s="293"/>
      <c r="R69" s="292" t="s">
        <v>3854</v>
      </c>
      <c r="S69" s="294"/>
      <c r="T69" s="294"/>
      <c r="U69" s="293"/>
      <c r="V69" s="286" t="s">
        <v>4291</v>
      </c>
      <c r="W69" s="288" t="s">
        <v>4296</v>
      </c>
      <c r="X69" s="263"/>
      <c r="Y69" s="263"/>
      <c r="Z69" s="263"/>
    </row>
    <row r="70" spans="1:26" ht="45">
      <c r="A70" s="263"/>
      <c r="B70" s="295" t="s">
        <v>3092</v>
      </c>
      <c r="C70" s="296" t="s">
        <v>2690</v>
      </c>
      <c r="D70" s="297" t="s">
        <v>1877</v>
      </c>
      <c r="E70" s="298"/>
      <c r="F70" s="296" t="s">
        <v>2695</v>
      </c>
      <c r="G70" s="297" t="s">
        <v>3982</v>
      </c>
      <c r="H70" s="298" t="s">
        <v>3983</v>
      </c>
      <c r="I70" s="299" t="s">
        <v>106</v>
      </c>
      <c r="J70" s="300"/>
      <c r="K70" s="291"/>
      <c r="L70" s="292" t="str">
        <f t="shared" si="0"/>
        <v>P</v>
      </c>
      <c r="M70" s="293" t="str">
        <f t="shared" si="1"/>
        <v>NA</v>
      </c>
      <c r="N70" s="292" t="s">
        <v>3178</v>
      </c>
      <c r="O70" s="294" t="s">
        <v>3178</v>
      </c>
      <c r="P70" s="294" t="s">
        <v>3178</v>
      </c>
      <c r="Q70" s="293"/>
      <c r="R70" s="292" t="s">
        <v>3854</v>
      </c>
      <c r="S70" s="294"/>
      <c r="T70" s="294"/>
      <c r="U70" s="293"/>
      <c r="V70" s="286" t="s">
        <v>4291</v>
      </c>
      <c r="W70" s="288" t="s">
        <v>4296</v>
      </c>
      <c r="X70" s="263"/>
      <c r="Y70" s="263"/>
      <c r="Z70" s="263"/>
    </row>
    <row r="71" spans="1:26" ht="56.25">
      <c r="A71" s="263"/>
      <c r="B71" s="295" t="s">
        <v>2619</v>
      </c>
      <c r="C71" s="296" t="s">
        <v>2705</v>
      </c>
      <c r="D71" s="297" t="s">
        <v>1877</v>
      </c>
      <c r="E71" s="298" t="s">
        <v>1878</v>
      </c>
      <c r="F71" s="296" t="s">
        <v>2695</v>
      </c>
      <c r="G71" s="297" t="s">
        <v>3984</v>
      </c>
      <c r="H71" s="298" t="s">
        <v>3985</v>
      </c>
      <c r="I71" s="299" t="s">
        <v>106</v>
      </c>
      <c r="J71" s="301"/>
      <c r="K71" s="291"/>
      <c r="L71" s="292" t="str">
        <f t="shared" si="0"/>
        <v>P</v>
      </c>
      <c r="M71" s="293" t="str">
        <f t="shared" si="1"/>
        <v>NA</v>
      </c>
      <c r="N71" s="292" t="s">
        <v>3178</v>
      </c>
      <c r="O71" s="294" t="s">
        <v>3178</v>
      </c>
      <c r="P71" s="294" t="s">
        <v>3178</v>
      </c>
      <c r="Q71" s="293"/>
      <c r="R71" s="292" t="s">
        <v>3854</v>
      </c>
      <c r="S71" s="294"/>
      <c r="T71" s="294"/>
      <c r="U71" s="293"/>
      <c r="V71" s="286" t="s">
        <v>4291</v>
      </c>
      <c r="W71" s="288" t="s">
        <v>4296</v>
      </c>
      <c r="X71" s="263"/>
      <c r="Y71" s="263"/>
      <c r="Z71" s="263"/>
    </row>
    <row r="72" spans="1:26" ht="33.75">
      <c r="A72" s="263"/>
      <c r="B72" s="295" t="s">
        <v>3093</v>
      </c>
      <c r="C72" s="296" t="s">
        <v>2705</v>
      </c>
      <c r="D72" s="297" t="s">
        <v>1877</v>
      </c>
      <c r="E72" s="298" t="s">
        <v>1878</v>
      </c>
      <c r="F72" s="296" t="s">
        <v>2695</v>
      </c>
      <c r="G72" s="297" t="s">
        <v>3986</v>
      </c>
      <c r="H72" s="298" t="s">
        <v>3987</v>
      </c>
      <c r="I72" s="299" t="s">
        <v>106</v>
      </c>
      <c r="J72" s="300"/>
      <c r="K72" s="291"/>
      <c r="L72" s="292" t="str">
        <f t="shared" si="0"/>
        <v>P</v>
      </c>
      <c r="M72" s="293" t="str">
        <f t="shared" si="1"/>
        <v>NA</v>
      </c>
      <c r="N72" s="292" t="s">
        <v>3178</v>
      </c>
      <c r="O72" s="294" t="s">
        <v>3178</v>
      </c>
      <c r="P72" s="294" t="s">
        <v>3178</v>
      </c>
      <c r="Q72" s="293"/>
      <c r="R72" s="292" t="s">
        <v>3854</v>
      </c>
      <c r="S72" s="294"/>
      <c r="T72" s="294"/>
      <c r="U72" s="293"/>
      <c r="V72" s="286" t="s">
        <v>4291</v>
      </c>
      <c r="W72" s="288" t="s">
        <v>4296</v>
      </c>
      <c r="X72" s="263"/>
      <c r="Y72" s="263"/>
      <c r="Z72" s="263"/>
    </row>
    <row r="73" spans="1:26" ht="67.5">
      <c r="A73" s="263"/>
      <c r="B73" s="295" t="s">
        <v>3094</v>
      </c>
      <c r="C73" s="296" t="s">
        <v>2705</v>
      </c>
      <c r="D73" s="297" t="s">
        <v>1877</v>
      </c>
      <c r="E73" s="298" t="s">
        <v>1878</v>
      </c>
      <c r="F73" s="296" t="s">
        <v>2695</v>
      </c>
      <c r="G73" s="297" t="s">
        <v>3988</v>
      </c>
      <c r="H73" s="298" t="s">
        <v>3989</v>
      </c>
      <c r="I73" s="299" t="s">
        <v>89</v>
      </c>
      <c r="J73" s="300"/>
      <c r="K73" s="291"/>
      <c r="L73" s="292" t="str">
        <f t="shared" si="0"/>
        <v>P</v>
      </c>
      <c r="M73" s="293" t="str">
        <f t="shared" si="1"/>
        <v>NA</v>
      </c>
      <c r="N73" s="292" t="s">
        <v>3178</v>
      </c>
      <c r="O73" s="294" t="s">
        <v>3178</v>
      </c>
      <c r="P73" s="294" t="s">
        <v>3178</v>
      </c>
      <c r="Q73" s="293"/>
      <c r="R73" s="292" t="s">
        <v>3854</v>
      </c>
      <c r="S73" s="294"/>
      <c r="T73" s="294"/>
      <c r="U73" s="293"/>
      <c r="V73" s="286" t="s">
        <v>4291</v>
      </c>
      <c r="W73" s="288" t="s">
        <v>4296</v>
      </c>
      <c r="X73" s="263"/>
      <c r="Y73" s="263"/>
      <c r="Z73" s="263"/>
    </row>
    <row r="74" spans="1:26" ht="45">
      <c r="A74" s="263"/>
      <c r="B74" s="295" t="s">
        <v>3095</v>
      </c>
      <c r="C74" s="296" t="s">
        <v>2705</v>
      </c>
      <c r="D74" s="297" t="s">
        <v>1877</v>
      </c>
      <c r="E74" s="298" t="s">
        <v>1878</v>
      </c>
      <c r="F74" s="296" t="s">
        <v>2695</v>
      </c>
      <c r="G74" s="297" t="s">
        <v>3990</v>
      </c>
      <c r="H74" s="298" t="s">
        <v>3991</v>
      </c>
      <c r="I74" s="299" t="s">
        <v>106</v>
      </c>
      <c r="J74" s="302"/>
      <c r="K74" s="291"/>
      <c r="L74" s="292" t="str">
        <f t="shared" si="0"/>
        <v>P</v>
      </c>
      <c r="M74" s="293" t="str">
        <f t="shared" si="1"/>
        <v>NA</v>
      </c>
      <c r="N74" s="292" t="s">
        <v>3178</v>
      </c>
      <c r="O74" s="294" t="s">
        <v>3178</v>
      </c>
      <c r="P74" s="294" t="s">
        <v>3178</v>
      </c>
      <c r="Q74" s="293"/>
      <c r="R74" s="292" t="s">
        <v>3854</v>
      </c>
      <c r="S74" s="294"/>
      <c r="T74" s="294"/>
      <c r="U74" s="293"/>
      <c r="V74" s="286" t="s">
        <v>4291</v>
      </c>
      <c r="W74" s="288" t="s">
        <v>4296</v>
      </c>
      <c r="X74" s="263"/>
      <c r="Y74" s="263"/>
      <c r="Z74" s="263"/>
    </row>
    <row r="75" spans="1:26" ht="67.5">
      <c r="A75" s="263"/>
      <c r="B75" s="295" t="s">
        <v>3096</v>
      </c>
      <c r="C75" s="296" t="s">
        <v>2709</v>
      </c>
      <c r="D75" s="297" t="s">
        <v>1876</v>
      </c>
      <c r="E75" s="298" t="s">
        <v>2710</v>
      </c>
      <c r="F75" s="296" t="s">
        <v>2643</v>
      </c>
      <c r="G75" s="297" t="s">
        <v>3992</v>
      </c>
      <c r="H75" s="298" t="s">
        <v>3993</v>
      </c>
      <c r="I75" s="299" t="s">
        <v>106</v>
      </c>
      <c r="J75" s="302"/>
      <c r="K75" s="291"/>
      <c r="L75" s="292" t="str">
        <f t="shared" si="0"/>
        <v>P</v>
      </c>
      <c r="M75" s="293" t="str">
        <f t="shared" si="1"/>
        <v>NA</v>
      </c>
      <c r="N75" s="292" t="s">
        <v>3178</v>
      </c>
      <c r="O75" s="294" t="s">
        <v>3178</v>
      </c>
      <c r="P75" s="294" t="s">
        <v>3178</v>
      </c>
      <c r="Q75" s="293"/>
      <c r="R75" s="292" t="s">
        <v>3854</v>
      </c>
      <c r="S75" s="294"/>
      <c r="T75" s="294"/>
      <c r="U75" s="293"/>
      <c r="V75" s="286" t="s">
        <v>4291</v>
      </c>
      <c r="W75" s="288" t="s">
        <v>4296</v>
      </c>
      <c r="X75" s="263"/>
      <c r="Y75" s="263"/>
      <c r="Z75" s="263"/>
    </row>
    <row r="76" spans="1:26" ht="45">
      <c r="A76" s="263"/>
      <c r="B76" s="295" t="s">
        <v>3097</v>
      </c>
      <c r="C76" s="296" t="s">
        <v>2709</v>
      </c>
      <c r="D76" s="297" t="s">
        <v>1876</v>
      </c>
      <c r="E76" s="298"/>
      <c r="F76" s="296" t="s">
        <v>2643</v>
      </c>
      <c r="G76" s="297" t="s">
        <v>3994</v>
      </c>
      <c r="H76" s="298" t="s">
        <v>3995</v>
      </c>
      <c r="I76" s="299" t="s">
        <v>106</v>
      </c>
      <c r="J76" s="302"/>
      <c r="K76" s="291"/>
      <c r="L76" s="292" t="str">
        <f t="shared" ref="L76:L139" si="2">IF(COUNTBLANK(N76:P76)=3," ",IF(COUNTIF(N76:P76,"F"),"F",IF(COUNTIF(N76:P76,"P"),"P",IF(COUNTIF(N76:P76,"NA"),"NA",IF(COUNTIF(N76:P76,"NT"),"NT")))))</f>
        <v>P</v>
      </c>
      <c r="M76" s="293" t="str">
        <f t="shared" ref="M76:M139" si="3">IF(COUNTBLANK(R76:T76)=3," ",IF(COUNTIF(R76:T76,"F"),"F",IF(COUNTIF(R76:T76,"P"),"P",IF(COUNTIF(R76:T76,"NA"),"NA",IF(COUNTIF(R76:T76,"NT"),"NT")))))</f>
        <v>NA</v>
      </c>
      <c r="N76" s="292" t="s">
        <v>3178</v>
      </c>
      <c r="O76" s="294" t="s">
        <v>3178</v>
      </c>
      <c r="P76" s="294" t="s">
        <v>3178</v>
      </c>
      <c r="Q76" s="293"/>
      <c r="R76" s="292" t="s">
        <v>3854</v>
      </c>
      <c r="S76" s="294"/>
      <c r="T76" s="294"/>
      <c r="U76" s="293"/>
      <c r="V76" s="286" t="s">
        <v>4291</v>
      </c>
      <c r="W76" s="288" t="s">
        <v>4296</v>
      </c>
      <c r="X76" s="263"/>
      <c r="Y76" s="263"/>
      <c r="Z76" s="263"/>
    </row>
    <row r="77" spans="1:26" ht="67.5">
      <c r="A77" s="263"/>
      <c r="B77" s="295" t="s">
        <v>3098</v>
      </c>
      <c r="C77" s="296" t="s">
        <v>2709</v>
      </c>
      <c r="D77" s="297" t="s">
        <v>1876</v>
      </c>
      <c r="E77" s="298"/>
      <c r="F77" s="296" t="s">
        <v>2658</v>
      </c>
      <c r="G77" s="297" t="s">
        <v>3996</v>
      </c>
      <c r="H77" s="298" t="s">
        <v>3997</v>
      </c>
      <c r="I77" s="299" t="s">
        <v>106</v>
      </c>
      <c r="J77" s="300"/>
      <c r="K77" s="291"/>
      <c r="L77" s="292" t="str">
        <f t="shared" si="2"/>
        <v>P</v>
      </c>
      <c r="M77" s="293" t="str">
        <f t="shared" si="3"/>
        <v>NA</v>
      </c>
      <c r="N77" s="292" t="s">
        <v>3178</v>
      </c>
      <c r="O77" s="294" t="s">
        <v>3178</v>
      </c>
      <c r="P77" s="294" t="s">
        <v>3178</v>
      </c>
      <c r="Q77" s="293"/>
      <c r="R77" s="292" t="s">
        <v>3854</v>
      </c>
      <c r="S77" s="294"/>
      <c r="T77" s="294"/>
      <c r="U77" s="293"/>
      <c r="V77" s="286" t="s">
        <v>4291</v>
      </c>
      <c r="W77" s="288" t="s">
        <v>4296</v>
      </c>
      <c r="X77" s="263"/>
      <c r="Y77" s="263"/>
      <c r="Z77" s="263"/>
    </row>
    <row r="78" spans="1:26" ht="33.75">
      <c r="A78" s="263"/>
      <c r="B78" s="295" t="s">
        <v>3099</v>
      </c>
      <c r="C78" s="296" t="s">
        <v>2709</v>
      </c>
      <c r="D78" s="297" t="s">
        <v>1876</v>
      </c>
      <c r="E78" s="298"/>
      <c r="F78" s="296"/>
      <c r="G78" s="297" t="s">
        <v>3998</v>
      </c>
      <c r="H78" s="298" t="s">
        <v>2714</v>
      </c>
      <c r="I78" s="299" t="s">
        <v>106</v>
      </c>
      <c r="J78" s="300"/>
      <c r="K78" s="291"/>
      <c r="L78" s="292" t="str">
        <f t="shared" si="2"/>
        <v>P</v>
      </c>
      <c r="M78" s="293" t="str">
        <f t="shared" si="3"/>
        <v>NA</v>
      </c>
      <c r="N78" s="292" t="s">
        <v>3178</v>
      </c>
      <c r="O78" s="294" t="s">
        <v>3178</v>
      </c>
      <c r="P78" s="294" t="s">
        <v>3178</v>
      </c>
      <c r="Q78" s="293"/>
      <c r="R78" s="292" t="s">
        <v>3854</v>
      </c>
      <c r="S78" s="294"/>
      <c r="T78" s="294"/>
      <c r="U78" s="293"/>
      <c r="V78" s="286" t="s">
        <v>4291</v>
      </c>
      <c r="W78" s="288" t="s">
        <v>4296</v>
      </c>
      <c r="X78" s="263"/>
      <c r="Y78" s="263"/>
      <c r="Z78" s="263"/>
    </row>
    <row r="79" spans="1:26" ht="45">
      <c r="A79" s="263"/>
      <c r="B79" s="295" t="s">
        <v>3100</v>
      </c>
      <c r="C79" s="296" t="s">
        <v>2709</v>
      </c>
      <c r="D79" s="297" t="s">
        <v>1876</v>
      </c>
      <c r="E79" s="298"/>
      <c r="F79" s="296" t="s">
        <v>2643</v>
      </c>
      <c r="G79" s="297" t="s">
        <v>3999</v>
      </c>
      <c r="H79" s="298" t="s">
        <v>4000</v>
      </c>
      <c r="I79" s="299" t="s">
        <v>106</v>
      </c>
      <c r="J79" s="302"/>
      <c r="K79" s="291"/>
      <c r="L79" s="292" t="str">
        <f t="shared" si="2"/>
        <v>P</v>
      </c>
      <c r="M79" s="293" t="str">
        <f t="shared" si="3"/>
        <v>NA</v>
      </c>
      <c r="N79" s="292" t="s">
        <v>3178</v>
      </c>
      <c r="O79" s="294" t="s">
        <v>3178</v>
      </c>
      <c r="P79" s="294" t="s">
        <v>3178</v>
      </c>
      <c r="Q79" s="293"/>
      <c r="R79" s="292" t="s">
        <v>3854</v>
      </c>
      <c r="S79" s="294"/>
      <c r="T79" s="294"/>
      <c r="U79" s="293"/>
      <c r="V79" s="286" t="s">
        <v>4291</v>
      </c>
      <c r="W79" s="288" t="s">
        <v>4296</v>
      </c>
      <c r="X79" s="263"/>
      <c r="Y79" s="263"/>
      <c r="Z79" s="263"/>
    </row>
    <row r="80" spans="1:26" ht="45">
      <c r="A80" s="263"/>
      <c r="B80" s="295" t="s">
        <v>3101</v>
      </c>
      <c r="C80" s="296" t="s">
        <v>2709</v>
      </c>
      <c r="D80" s="297" t="s">
        <v>1876</v>
      </c>
      <c r="E80" s="298"/>
      <c r="F80" s="296" t="s">
        <v>2658</v>
      </c>
      <c r="G80" s="297" t="s">
        <v>4001</v>
      </c>
      <c r="H80" s="298" t="s">
        <v>4002</v>
      </c>
      <c r="I80" s="299" t="s">
        <v>106</v>
      </c>
      <c r="J80" s="302"/>
      <c r="K80" s="291"/>
      <c r="L80" s="292" t="str">
        <f t="shared" si="2"/>
        <v>P</v>
      </c>
      <c r="M80" s="293" t="str">
        <f t="shared" si="3"/>
        <v>NA</v>
      </c>
      <c r="N80" s="292" t="s">
        <v>3178</v>
      </c>
      <c r="O80" s="294" t="s">
        <v>3178</v>
      </c>
      <c r="P80" s="294" t="s">
        <v>3178</v>
      </c>
      <c r="Q80" s="293"/>
      <c r="R80" s="292" t="s">
        <v>3854</v>
      </c>
      <c r="S80" s="294"/>
      <c r="T80" s="294"/>
      <c r="U80" s="293"/>
      <c r="V80" s="286" t="s">
        <v>4291</v>
      </c>
      <c r="W80" s="288" t="s">
        <v>4296</v>
      </c>
      <c r="X80" s="263"/>
      <c r="Y80" s="263"/>
      <c r="Z80" s="263"/>
    </row>
    <row r="81" spans="1:26" ht="33.75">
      <c r="A81" s="263"/>
      <c r="B81" s="295" t="s">
        <v>2620</v>
      </c>
      <c r="C81" s="296" t="s">
        <v>2709</v>
      </c>
      <c r="D81" s="297" t="s">
        <v>1876</v>
      </c>
      <c r="E81" s="298"/>
      <c r="F81" s="296" t="s">
        <v>2658</v>
      </c>
      <c r="G81" s="297" t="s">
        <v>4003</v>
      </c>
      <c r="H81" s="298" t="s">
        <v>4004</v>
      </c>
      <c r="I81" s="299" t="s">
        <v>106</v>
      </c>
      <c r="J81" s="302" t="s">
        <v>4005</v>
      </c>
      <c r="K81" s="291" t="s">
        <v>4006</v>
      </c>
      <c r="L81" s="292" t="str">
        <f t="shared" si="2"/>
        <v>P</v>
      </c>
      <c r="M81" s="293" t="str">
        <f t="shared" si="3"/>
        <v>NA</v>
      </c>
      <c r="N81" s="292"/>
      <c r="O81" s="294" t="s">
        <v>3178</v>
      </c>
      <c r="P81" s="294" t="s">
        <v>3178</v>
      </c>
      <c r="Q81" s="293"/>
      <c r="R81" s="292" t="s">
        <v>3854</v>
      </c>
      <c r="S81" s="294"/>
      <c r="T81" s="294"/>
      <c r="U81" s="293"/>
      <c r="V81" s="286" t="s">
        <v>4291</v>
      </c>
      <c r="W81" s="288" t="s">
        <v>4296</v>
      </c>
      <c r="X81" s="263"/>
      <c r="Y81" s="263"/>
      <c r="Z81" s="263"/>
    </row>
    <row r="82" spans="1:26" ht="168.75">
      <c r="A82" s="263"/>
      <c r="B82" s="295" t="s">
        <v>3102</v>
      </c>
      <c r="C82" s="296" t="s">
        <v>2709</v>
      </c>
      <c r="D82" s="297" t="s">
        <v>1876</v>
      </c>
      <c r="E82" s="298"/>
      <c r="F82" s="296"/>
      <c r="G82" s="297" t="s">
        <v>4007</v>
      </c>
      <c r="H82" s="298" t="s">
        <v>4008</v>
      </c>
      <c r="I82" s="299" t="s">
        <v>106</v>
      </c>
      <c r="J82" s="300"/>
      <c r="K82" s="291"/>
      <c r="L82" s="292" t="str">
        <f t="shared" si="2"/>
        <v>P</v>
      </c>
      <c r="M82" s="293" t="str">
        <f t="shared" si="3"/>
        <v>NA</v>
      </c>
      <c r="N82" s="292" t="s">
        <v>3178</v>
      </c>
      <c r="O82" s="294" t="s">
        <v>3178</v>
      </c>
      <c r="P82" s="294" t="s">
        <v>3178</v>
      </c>
      <c r="Q82" s="293"/>
      <c r="R82" s="292" t="s">
        <v>3854</v>
      </c>
      <c r="S82" s="294"/>
      <c r="T82" s="294"/>
      <c r="U82" s="293"/>
      <c r="V82" s="286" t="s">
        <v>4291</v>
      </c>
      <c r="W82" s="288" t="s">
        <v>4296</v>
      </c>
      <c r="X82" s="263"/>
      <c r="Y82" s="263"/>
      <c r="Z82" s="263"/>
    </row>
    <row r="83" spans="1:26" ht="33.75">
      <c r="A83" s="263"/>
      <c r="B83" s="295" t="s">
        <v>2623</v>
      </c>
      <c r="C83" s="296" t="s">
        <v>2709</v>
      </c>
      <c r="D83" s="297" t="s">
        <v>1876</v>
      </c>
      <c r="E83" s="298"/>
      <c r="F83" s="296"/>
      <c r="G83" s="297" t="s">
        <v>4009</v>
      </c>
      <c r="H83" s="298" t="s">
        <v>4010</v>
      </c>
      <c r="I83" s="299" t="s">
        <v>106</v>
      </c>
      <c r="J83" s="300"/>
      <c r="K83" s="291"/>
      <c r="L83" s="292" t="str">
        <f t="shared" si="2"/>
        <v>P</v>
      </c>
      <c r="M83" s="293" t="str">
        <f t="shared" si="3"/>
        <v>NA</v>
      </c>
      <c r="N83" s="292" t="s">
        <v>3178</v>
      </c>
      <c r="O83" s="294" t="s">
        <v>3178</v>
      </c>
      <c r="P83" s="294" t="s">
        <v>3178</v>
      </c>
      <c r="Q83" s="293"/>
      <c r="R83" s="292" t="s">
        <v>3854</v>
      </c>
      <c r="S83" s="294"/>
      <c r="T83" s="294"/>
      <c r="U83" s="293"/>
      <c r="V83" s="286" t="s">
        <v>4291</v>
      </c>
      <c r="W83" s="288" t="s">
        <v>4296</v>
      </c>
      <c r="X83" s="263"/>
      <c r="Y83" s="263"/>
      <c r="Z83" s="263"/>
    </row>
    <row r="84" spans="1:26" ht="33.75">
      <c r="A84" s="263"/>
      <c r="B84" s="295" t="s">
        <v>3103</v>
      </c>
      <c r="C84" s="296" t="s">
        <v>2709</v>
      </c>
      <c r="D84" s="297" t="s">
        <v>1876</v>
      </c>
      <c r="E84" s="298"/>
      <c r="F84" s="296"/>
      <c r="G84" s="297" t="s">
        <v>4011</v>
      </c>
      <c r="H84" s="298" t="s">
        <v>4012</v>
      </c>
      <c r="I84" s="299" t="s">
        <v>106</v>
      </c>
      <c r="J84" s="302"/>
      <c r="K84" s="291"/>
      <c r="L84" s="292" t="str">
        <f t="shared" si="2"/>
        <v>P</v>
      </c>
      <c r="M84" s="293" t="str">
        <f t="shared" si="3"/>
        <v>NA</v>
      </c>
      <c r="N84" s="292" t="s">
        <v>3178</v>
      </c>
      <c r="O84" s="294" t="s">
        <v>3178</v>
      </c>
      <c r="P84" s="294" t="s">
        <v>3178</v>
      </c>
      <c r="Q84" s="293"/>
      <c r="R84" s="292" t="s">
        <v>3854</v>
      </c>
      <c r="S84" s="294"/>
      <c r="T84" s="294"/>
      <c r="U84" s="293"/>
      <c r="V84" s="286" t="s">
        <v>4291</v>
      </c>
      <c r="W84" s="288" t="s">
        <v>4296</v>
      </c>
      <c r="X84" s="263"/>
      <c r="Y84" s="263"/>
      <c r="Z84" s="263"/>
    </row>
    <row r="85" spans="1:26" ht="33.75">
      <c r="A85" s="263"/>
      <c r="B85" s="295" t="s">
        <v>3104</v>
      </c>
      <c r="C85" s="296" t="s">
        <v>2709</v>
      </c>
      <c r="D85" s="297" t="s">
        <v>1876</v>
      </c>
      <c r="E85" s="298"/>
      <c r="F85" s="296"/>
      <c r="G85" s="297" t="s">
        <v>4013</v>
      </c>
      <c r="H85" s="298" t="s">
        <v>4014</v>
      </c>
      <c r="I85" s="299" t="s">
        <v>106</v>
      </c>
      <c r="J85" s="300"/>
      <c r="K85" s="291"/>
      <c r="L85" s="292" t="str">
        <f t="shared" si="2"/>
        <v>P</v>
      </c>
      <c r="M85" s="293" t="str">
        <f t="shared" si="3"/>
        <v>NA</v>
      </c>
      <c r="N85" s="292" t="s">
        <v>3178</v>
      </c>
      <c r="O85" s="294" t="s">
        <v>3178</v>
      </c>
      <c r="P85" s="294" t="s">
        <v>3178</v>
      </c>
      <c r="Q85" s="293"/>
      <c r="R85" s="292" t="s">
        <v>3854</v>
      </c>
      <c r="S85" s="294"/>
      <c r="T85" s="294"/>
      <c r="U85" s="293"/>
      <c r="V85" s="286" t="s">
        <v>4291</v>
      </c>
      <c r="W85" s="288" t="s">
        <v>4296</v>
      </c>
      <c r="X85" s="263"/>
      <c r="Y85" s="263"/>
      <c r="Z85" s="263"/>
    </row>
    <row r="86" spans="1:26" ht="90">
      <c r="A86" s="263"/>
      <c r="B86" s="295" t="s">
        <v>3105</v>
      </c>
      <c r="C86" s="296" t="s">
        <v>2722</v>
      </c>
      <c r="D86" s="297" t="s">
        <v>1876</v>
      </c>
      <c r="E86" s="298"/>
      <c r="F86" s="296"/>
      <c r="G86" s="297" t="s">
        <v>4015</v>
      </c>
      <c r="H86" s="298" t="s">
        <v>4016</v>
      </c>
      <c r="I86" s="299" t="s">
        <v>106</v>
      </c>
      <c r="J86" s="300"/>
      <c r="K86" s="291"/>
      <c r="L86" s="292" t="str">
        <f t="shared" si="2"/>
        <v>P</v>
      </c>
      <c r="M86" s="293" t="str">
        <f t="shared" si="3"/>
        <v>NA</v>
      </c>
      <c r="N86" s="292" t="s">
        <v>3178</v>
      </c>
      <c r="O86" s="294" t="s">
        <v>3178</v>
      </c>
      <c r="P86" s="294" t="s">
        <v>3178</v>
      </c>
      <c r="Q86" s="293"/>
      <c r="R86" s="292" t="s">
        <v>3854</v>
      </c>
      <c r="S86" s="294"/>
      <c r="T86" s="294"/>
      <c r="U86" s="293"/>
      <c r="V86" s="286" t="s">
        <v>4291</v>
      </c>
      <c r="W86" s="288" t="s">
        <v>4296</v>
      </c>
      <c r="X86" s="263"/>
      <c r="Y86" s="263"/>
      <c r="Z86" s="263"/>
    </row>
    <row r="87" spans="1:26" ht="33.75">
      <c r="A87" s="263"/>
      <c r="B87" s="295" t="s">
        <v>3106</v>
      </c>
      <c r="C87" s="296" t="s">
        <v>2722</v>
      </c>
      <c r="D87" s="297" t="s">
        <v>1876</v>
      </c>
      <c r="E87" s="298"/>
      <c r="F87" s="296"/>
      <c r="G87" s="297" t="s">
        <v>2724</v>
      </c>
      <c r="H87" s="298" t="s">
        <v>4017</v>
      </c>
      <c r="I87" s="299" t="s">
        <v>106</v>
      </c>
      <c r="J87" s="300"/>
      <c r="K87" s="291"/>
      <c r="L87" s="292" t="str">
        <f t="shared" si="2"/>
        <v>P</v>
      </c>
      <c r="M87" s="293" t="str">
        <f t="shared" si="3"/>
        <v>NA</v>
      </c>
      <c r="N87" s="292" t="s">
        <v>3178</v>
      </c>
      <c r="O87" s="294" t="s">
        <v>3178</v>
      </c>
      <c r="P87" s="294" t="s">
        <v>3178</v>
      </c>
      <c r="Q87" s="293"/>
      <c r="R87" s="292" t="s">
        <v>3854</v>
      </c>
      <c r="S87" s="294"/>
      <c r="T87" s="294"/>
      <c r="U87" s="293"/>
      <c r="V87" s="286" t="s">
        <v>4291</v>
      </c>
      <c r="W87" s="288" t="s">
        <v>4296</v>
      </c>
      <c r="X87" s="263"/>
      <c r="Y87" s="263"/>
      <c r="Z87" s="263"/>
    </row>
    <row r="88" spans="1:26" ht="33.75">
      <c r="A88" s="263"/>
      <c r="B88" s="295" t="s">
        <v>3107</v>
      </c>
      <c r="C88" s="296" t="s">
        <v>2722</v>
      </c>
      <c r="D88" s="297" t="s">
        <v>1876</v>
      </c>
      <c r="E88" s="298"/>
      <c r="F88" s="296" t="s">
        <v>2643</v>
      </c>
      <c r="G88" s="297" t="s">
        <v>2726</v>
      </c>
      <c r="H88" s="298" t="s">
        <v>4018</v>
      </c>
      <c r="I88" s="299" t="s">
        <v>106</v>
      </c>
      <c r="J88" s="300"/>
      <c r="K88" s="291"/>
      <c r="L88" s="292" t="str">
        <f t="shared" si="2"/>
        <v>P</v>
      </c>
      <c r="M88" s="293" t="str">
        <f t="shared" si="3"/>
        <v>NA</v>
      </c>
      <c r="N88" s="292" t="s">
        <v>3178</v>
      </c>
      <c r="O88" s="294" t="s">
        <v>3178</v>
      </c>
      <c r="P88" s="294" t="s">
        <v>3178</v>
      </c>
      <c r="Q88" s="293"/>
      <c r="R88" s="292" t="s">
        <v>3854</v>
      </c>
      <c r="S88" s="294"/>
      <c r="T88" s="294"/>
      <c r="U88" s="293"/>
      <c r="V88" s="286" t="s">
        <v>4291</v>
      </c>
      <c r="W88" s="288" t="s">
        <v>4296</v>
      </c>
      <c r="X88" s="263"/>
      <c r="Y88" s="263"/>
      <c r="Z88" s="263"/>
    </row>
    <row r="89" spans="1:26" ht="78.75">
      <c r="A89" s="263"/>
      <c r="B89" s="295" t="s">
        <v>3108</v>
      </c>
      <c r="C89" s="296" t="s">
        <v>2722</v>
      </c>
      <c r="D89" s="297" t="s">
        <v>1876</v>
      </c>
      <c r="E89" s="298"/>
      <c r="F89" s="296"/>
      <c r="G89" s="297" t="s">
        <v>2728</v>
      </c>
      <c r="H89" s="298" t="s">
        <v>4300</v>
      </c>
      <c r="I89" s="299" t="s">
        <v>89</v>
      </c>
      <c r="J89" s="300" t="s">
        <v>4019</v>
      </c>
      <c r="K89" s="291"/>
      <c r="L89" s="292" t="str">
        <f t="shared" si="2"/>
        <v>P</v>
      </c>
      <c r="M89" s="293" t="str">
        <f t="shared" si="3"/>
        <v>NA</v>
      </c>
      <c r="N89" s="292" t="s">
        <v>3178</v>
      </c>
      <c r="O89" s="294" t="s">
        <v>3178</v>
      </c>
      <c r="P89" s="294" t="s">
        <v>3178</v>
      </c>
      <c r="Q89" s="293"/>
      <c r="R89" s="292" t="s">
        <v>3854</v>
      </c>
      <c r="S89" s="294"/>
      <c r="T89" s="294"/>
      <c r="U89" s="293"/>
      <c r="V89" s="286" t="s">
        <v>4291</v>
      </c>
      <c r="W89" s="288" t="s">
        <v>4294</v>
      </c>
      <c r="X89" s="263"/>
      <c r="Y89" s="263"/>
      <c r="Z89" s="263"/>
    </row>
    <row r="90" spans="1:26" ht="78.75">
      <c r="A90" s="263"/>
      <c r="B90" s="295" t="s">
        <v>3109</v>
      </c>
      <c r="C90" s="296" t="s">
        <v>2722</v>
      </c>
      <c r="D90" s="297" t="s">
        <v>1876</v>
      </c>
      <c r="E90" s="298"/>
      <c r="F90" s="296"/>
      <c r="G90" s="297" t="s">
        <v>2730</v>
      </c>
      <c r="H90" s="298" t="s">
        <v>4020</v>
      </c>
      <c r="I90" s="299" t="s">
        <v>95</v>
      </c>
      <c r="J90" s="302"/>
      <c r="K90" s="291"/>
      <c r="L90" s="292" t="str">
        <f t="shared" si="2"/>
        <v>P</v>
      </c>
      <c r="M90" s="293" t="str">
        <f t="shared" si="3"/>
        <v>NA</v>
      </c>
      <c r="N90" s="292" t="s">
        <v>3178</v>
      </c>
      <c r="O90" s="294" t="s">
        <v>3178</v>
      </c>
      <c r="P90" s="294" t="s">
        <v>3178</v>
      </c>
      <c r="Q90" s="293"/>
      <c r="R90" s="292" t="s">
        <v>3854</v>
      </c>
      <c r="S90" s="294"/>
      <c r="T90" s="294"/>
      <c r="U90" s="293"/>
      <c r="V90" s="286" t="s">
        <v>4299</v>
      </c>
      <c r="W90" s="288" t="s">
        <v>4296</v>
      </c>
      <c r="X90" s="263"/>
      <c r="Y90" s="263"/>
      <c r="Z90" s="263"/>
    </row>
    <row r="91" spans="1:26" ht="33.75">
      <c r="A91" s="263"/>
      <c r="B91" s="295" t="s">
        <v>3110</v>
      </c>
      <c r="C91" s="296" t="s">
        <v>2722</v>
      </c>
      <c r="D91" s="297" t="s">
        <v>1876</v>
      </c>
      <c r="E91" s="298"/>
      <c r="F91" s="296" t="s">
        <v>2643</v>
      </c>
      <c r="G91" s="297" t="s">
        <v>2732</v>
      </c>
      <c r="H91" s="298" t="s">
        <v>2733</v>
      </c>
      <c r="I91" s="299" t="s">
        <v>106</v>
      </c>
      <c r="J91" s="302"/>
      <c r="K91" s="291"/>
      <c r="L91" s="292" t="str">
        <f t="shared" si="2"/>
        <v>P</v>
      </c>
      <c r="M91" s="293" t="str">
        <f t="shared" si="3"/>
        <v>NA</v>
      </c>
      <c r="N91" s="292" t="s">
        <v>3178</v>
      </c>
      <c r="O91" s="294" t="s">
        <v>3178</v>
      </c>
      <c r="P91" s="294" t="s">
        <v>3178</v>
      </c>
      <c r="Q91" s="293"/>
      <c r="R91" s="292" t="s">
        <v>3854</v>
      </c>
      <c r="S91" s="294"/>
      <c r="T91" s="294"/>
      <c r="U91" s="293"/>
      <c r="V91" s="286" t="s">
        <v>4291</v>
      </c>
      <c r="W91" s="288" t="s">
        <v>4296</v>
      </c>
      <c r="X91" s="263"/>
      <c r="Y91" s="263"/>
      <c r="Z91" s="263"/>
    </row>
    <row r="92" spans="1:26" ht="33.75">
      <c r="A92" s="263"/>
      <c r="B92" s="295" t="s">
        <v>3111</v>
      </c>
      <c r="C92" s="296" t="s">
        <v>2722</v>
      </c>
      <c r="D92" s="297" t="s">
        <v>1876</v>
      </c>
      <c r="E92" s="298"/>
      <c r="F92" s="296" t="s">
        <v>4021</v>
      </c>
      <c r="G92" s="297" t="s">
        <v>2735</v>
      </c>
      <c r="H92" s="298" t="s">
        <v>2736</v>
      </c>
      <c r="I92" s="299" t="s">
        <v>106</v>
      </c>
      <c r="J92" s="300"/>
      <c r="K92" s="291"/>
      <c r="L92" s="292" t="str">
        <f t="shared" si="2"/>
        <v>P</v>
      </c>
      <c r="M92" s="293" t="str">
        <f t="shared" si="3"/>
        <v>NA</v>
      </c>
      <c r="N92" s="292" t="s">
        <v>3178</v>
      </c>
      <c r="O92" s="294" t="s">
        <v>3178</v>
      </c>
      <c r="P92" s="294" t="s">
        <v>3178</v>
      </c>
      <c r="Q92" s="293"/>
      <c r="R92" s="292" t="s">
        <v>3854</v>
      </c>
      <c r="S92" s="294"/>
      <c r="T92" s="294"/>
      <c r="U92" s="293"/>
      <c r="V92" s="286" t="s">
        <v>4291</v>
      </c>
      <c r="W92" s="288" t="s">
        <v>4294</v>
      </c>
      <c r="X92" s="263"/>
      <c r="Y92" s="263"/>
      <c r="Z92" s="263"/>
    </row>
    <row r="93" spans="1:26" ht="33.75">
      <c r="A93" s="263"/>
      <c r="B93" s="295" t="s">
        <v>3112</v>
      </c>
      <c r="C93" s="296" t="s">
        <v>2722</v>
      </c>
      <c r="D93" s="297" t="s">
        <v>1876</v>
      </c>
      <c r="E93" s="298"/>
      <c r="F93" s="296" t="s">
        <v>4022</v>
      </c>
      <c r="G93" s="297" t="s">
        <v>2737</v>
      </c>
      <c r="H93" s="298" t="s">
        <v>2738</v>
      </c>
      <c r="I93" s="299" t="s">
        <v>106</v>
      </c>
      <c r="J93" s="302"/>
      <c r="K93" s="291"/>
      <c r="L93" s="292" t="str">
        <f t="shared" si="2"/>
        <v>P</v>
      </c>
      <c r="M93" s="293" t="str">
        <f t="shared" si="3"/>
        <v>NA</v>
      </c>
      <c r="N93" s="292" t="s">
        <v>3178</v>
      </c>
      <c r="O93" s="294" t="s">
        <v>3178</v>
      </c>
      <c r="P93" s="294" t="s">
        <v>3178</v>
      </c>
      <c r="Q93" s="293"/>
      <c r="R93" s="292" t="s">
        <v>3854</v>
      </c>
      <c r="S93" s="294"/>
      <c r="T93" s="294"/>
      <c r="U93" s="293"/>
      <c r="V93" s="286" t="s">
        <v>4291</v>
      </c>
      <c r="W93" s="288" t="s">
        <v>4296</v>
      </c>
      <c r="X93" s="263"/>
      <c r="Y93" s="263"/>
      <c r="Z93" s="263"/>
    </row>
    <row r="94" spans="1:26" ht="67.5">
      <c r="A94" s="263"/>
      <c r="B94" s="295" t="s">
        <v>3113</v>
      </c>
      <c r="C94" s="296" t="s">
        <v>2740</v>
      </c>
      <c r="D94" s="297" t="s">
        <v>1876</v>
      </c>
      <c r="E94" s="298" t="s">
        <v>2741</v>
      </c>
      <c r="F94" s="296"/>
      <c r="G94" s="297" t="s">
        <v>2742</v>
      </c>
      <c r="H94" s="298" t="s">
        <v>4023</v>
      </c>
      <c r="I94" s="299" t="s">
        <v>95</v>
      </c>
      <c r="J94" s="302"/>
      <c r="K94" s="291"/>
      <c r="L94" s="292" t="str">
        <f t="shared" si="2"/>
        <v>P</v>
      </c>
      <c r="M94" s="293" t="str">
        <f t="shared" si="3"/>
        <v>NA</v>
      </c>
      <c r="N94" s="292" t="s">
        <v>3178</v>
      </c>
      <c r="O94" s="294" t="s">
        <v>3178</v>
      </c>
      <c r="P94" s="294" t="s">
        <v>3178</v>
      </c>
      <c r="Q94" s="293"/>
      <c r="R94" s="292" t="s">
        <v>3854</v>
      </c>
      <c r="S94" s="294"/>
      <c r="T94" s="294"/>
      <c r="U94" s="293"/>
      <c r="V94" s="286" t="s">
        <v>4291</v>
      </c>
      <c r="W94" s="288" t="s">
        <v>4296</v>
      </c>
      <c r="X94" s="263"/>
      <c r="Y94" s="263"/>
      <c r="Z94" s="263"/>
    </row>
    <row r="95" spans="1:26" ht="56.25">
      <c r="A95" s="263"/>
      <c r="B95" s="295" t="s">
        <v>2626</v>
      </c>
      <c r="C95" s="296" t="s">
        <v>2740</v>
      </c>
      <c r="D95" s="297" t="s">
        <v>1876</v>
      </c>
      <c r="E95" s="298" t="s">
        <v>2741</v>
      </c>
      <c r="F95" s="296"/>
      <c r="G95" s="297" t="s">
        <v>4024</v>
      </c>
      <c r="H95" s="298" t="s">
        <v>4025</v>
      </c>
      <c r="I95" s="299" t="s">
        <v>95</v>
      </c>
      <c r="J95" s="302"/>
      <c r="K95" s="291"/>
      <c r="L95" s="292" t="str">
        <f t="shared" si="2"/>
        <v>P</v>
      </c>
      <c r="M95" s="293" t="str">
        <f t="shared" si="3"/>
        <v>NA</v>
      </c>
      <c r="N95" s="292" t="s">
        <v>3178</v>
      </c>
      <c r="O95" s="294" t="s">
        <v>3178</v>
      </c>
      <c r="P95" s="294" t="s">
        <v>3178</v>
      </c>
      <c r="Q95" s="293"/>
      <c r="R95" s="292" t="s">
        <v>3854</v>
      </c>
      <c r="S95" s="294"/>
      <c r="T95" s="294"/>
      <c r="U95" s="293"/>
      <c r="V95" s="286" t="s">
        <v>4291</v>
      </c>
      <c r="W95" s="288" t="s">
        <v>4296</v>
      </c>
      <c r="X95" s="263"/>
      <c r="Y95" s="263"/>
      <c r="Z95" s="263"/>
    </row>
    <row r="96" spans="1:26" ht="33.75">
      <c r="A96" s="263"/>
      <c r="B96" s="295" t="s">
        <v>3114</v>
      </c>
      <c r="C96" s="296" t="s">
        <v>2740</v>
      </c>
      <c r="D96" s="297" t="s">
        <v>1876</v>
      </c>
      <c r="E96" s="298" t="s">
        <v>2741</v>
      </c>
      <c r="F96" s="296"/>
      <c r="G96" s="297" t="s">
        <v>4026</v>
      </c>
      <c r="H96" s="298" t="s">
        <v>4027</v>
      </c>
      <c r="I96" s="299" t="s">
        <v>106</v>
      </c>
      <c r="J96" s="300"/>
      <c r="K96" s="291"/>
      <c r="L96" s="292" t="str">
        <f t="shared" si="2"/>
        <v>P</v>
      </c>
      <c r="M96" s="293" t="str">
        <f t="shared" si="3"/>
        <v>NA</v>
      </c>
      <c r="N96" s="292" t="s">
        <v>3178</v>
      </c>
      <c r="O96" s="294" t="s">
        <v>3178</v>
      </c>
      <c r="P96" s="294" t="s">
        <v>3178</v>
      </c>
      <c r="Q96" s="293"/>
      <c r="R96" s="292" t="s">
        <v>3854</v>
      </c>
      <c r="S96" s="294"/>
      <c r="T96" s="294"/>
      <c r="U96" s="293"/>
      <c r="V96" s="286" t="s">
        <v>4291</v>
      </c>
      <c r="W96" s="288" t="s">
        <v>4296</v>
      </c>
      <c r="X96" s="263"/>
      <c r="Y96" s="263"/>
      <c r="Z96" s="263"/>
    </row>
    <row r="97" spans="1:26" ht="33.75">
      <c r="A97" s="263"/>
      <c r="B97" s="295" t="s">
        <v>3115</v>
      </c>
      <c r="C97" s="296" t="s">
        <v>2740</v>
      </c>
      <c r="D97" s="297" t="s">
        <v>1876</v>
      </c>
      <c r="E97" s="298" t="s">
        <v>2741</v>
      </c>
      <c r="F97" s="296"/>
      <c r="G97" s="297" t="s">
        <v>4028</v>
      </c>
      <c r="H97" s="298" t="s">
        <v>2746</v>
      </c>
      <c r="I97" s="299" t="s">
        <v>106</v>
      </c>
      <c r="J97" s="300"/>
      <c r="K97" s="291"/>
      <c r="L97" s="292" t="str">
        <f t="shared" si="2"/>
        <v>P</v>
      </c>
      <c r="M97" s="293" t="str">
        <f t="shared" si="3"/>
        <v>NA</v>
      </c>
      <c r="N97" s="292" t="s">
        <v>3178</v>
      </c>
      <c r="O97" s="294" t="s">
        <v>3178</v>
      </c>
      <c r="P97" s="294" t="s">
        <v>3178</v>
      </c>
      <c r="Q97" s="293"/>
      <c r="R97" s="292" t="s">
        <v>3854</v>
      </c>
      <c r="S97" s="294"/>
      <c r="T97" s="294"/>
      <c r="U97" s="293"/>
      <c r="V97" s="286" t="s">
        <v>4291</v>
      </c>
      <c r="W97" s="288" t="s">
        <v>4296</v>
      </c>
      <c r="X97" s="263"/>
      <c r="Y97" s="263"/>
      <c r="Z97" s="263"/>
    </row>
    <row r="98" spans="1:26" ht="33.75">
      <c r="A98" s="263"/>
      <c r="B98" s="295" t="s">
        <v>3116</v>
      </c>
      <c r="C98" s="296" t="s">
        <v>2740</v>
      </c>
      <c r="D98" s="297" t="s">
        <v>1876</v>
      </c>
      <c r="E98" s="298" t="s">
        <v>2741</v>
      </c>
      <c r="F98" s="296"/>
      <c r="G98" s="297" t="s">
        <v>4029</v>
      </c>
      <c r="H98" s="298" t="s">
        <v>4030</v>
      </c>
      <c r="I98" s="299" t="s">
        <v>106</v>
      </c>
      <c r="J98" s="302"/>
      <c r="K98" s="291"/>
      <c r="L98" s="292" t="str">
        <f t="shared" si="2"/>
        <v>P</v>
      </c>
      <c r="M98" s="293" t="str">
        <f t="shared" si="3"/>
        <v>NA</v>
      </c>
      <c r="N98" s="292" t="s">
        <v>3178</v>
      </c>
      <c r="O98" s="294" t="s">
        <v>3178</v>
      </c>
      <c r="P98" s="294" t="s">
        <v>3178</v>
      </c>
      <c r="Q98" s="293"/>
      <c r="R98" s="292" t="s">
        <v>3854</v>
      </c>
      <c r="S98" s="294"/>
      <c r="T98" s="294"/>
      <c r="U98" s="293"/>
      <c r="V98" s="286" t="s">
        <v>4291</v>
      </c>
      <c r="W98" s="288" t="s">
        <v>4296</v>
      </c>
      <c r="X98" s="263"/>
      <c r="Y98" s="263"/>
      <c r="Z98" s="263"/>
    </row>
    <row r="99" spans="1:26" ht="78.75">
      <c r="A99" s="263"/>
      <c r="B99" s="295" t="s">
        <v>3229</v>
      </c>
      <c r="C99" s="296" t="s">
        <v>2749</v>
      </c>
      <c r="D99" s="297" t="s">
        <v>1876</v>
      </c>
      <c r="E99" s="298" t="s">
        <v>2750</v>
      </c>
      <c r="F99" s="296" t="s">
        <v>2658</v>
      </c>
      <c r="G99" s="297" t="s">
        <v>4031</v>
      </c>
      <c r="H99" s="298" t="s">
        <v>4032</v>
      </c>
      <c r="I99" s="299" t="s">
        <v>106</v>
      </c>
      <c r="J99" s="302"/>
      <c r="K99" s="291"/>
      <c r="L99" s="292" t="str">
        <f t="shared" si="2"/>
        <v>P</v>
      </c>
      <c r="M99" s="293" t="str">
        <f t="shared" si="3"/>
        <v>NA</v>
      </c>
      <c r="N99" s="292" t="s">
        <v>3178</v>
      </c>
      <c r="O99" s="294" t="s">
        <v>3178</v>
      </c>
      <c r="P99" s="294" t="s">
        <v>3178</v>
      </c>
      <c r="Q99" s="293"/>
      <c r="R99" s="292" t="s">
        <v>3854</v>
      </c>
      <c r="S99" s="294"/>
      <c r="T99" s="294"/>
      <c r="U99" s="293"/>
      <c r="V99" s="286" t="s">
        <v>4291</v>
      </c>
      <c r="W99" s="288" t="s">
        <v>4296</v>
      </c>
      <c r="X99" s="263"/>
      <c r="Y99" s="263"/>
      <c r="Z99" s="263"/>
    </row>
    <row r="100" spans="1:26" ht="67.5">
      <c r="A100" s="263"/>
      <c r="B100" s="295" t="s">
        <v>3230</v>
      </c>
      <c r="C100" s="296" t="s">
        <v>2749</v>
      </c>
      <c r="D100" s="297" t="s">
        <v>1876</v>
      </c>
      <c r="E100" s="298" t="s">
        <v>2750</v>
      </c>
      <c r="F100" s="296" t="s">
        <v>2658</v>
      </c>
      <c r="G100" s="297" t="s">
        <v>4033</v>
      </c>
      <c r="H100" s="298" t="s">
        <v>4034</v>
      </c>
      <c r="I100" s="299" t="s">
        <v>95</v>
      </c>
      <c r="J100" s="300"/>
      <c r="K100" s="291"/>
      <c r="L100" s="292" t="str">
        <f t="shared" si="2"/>
        <v>P</v>
      </c>
      <c r="M100" s="293" t="str">
        <f t="shared" si="3"/>
        <v>NA</v>
      </c>
      <c r="N100" s="292" t="s">
        <v>3178</v>
      </c>
      <c r="O100" s="294" t="s">
        <v>3178</v>
      </c>
      <c r="P100" s="294" t="s">
        <v>3178</v>
      </c>
      <c r="Q100" s="293"/>
      <c r="R100" s="292" t="s">
        <v>3854</v>
      </c>
      <c r="S100" s="294"/>
      <c r="T100" s="294"/>
      <c r="U100" s="293"/>
      <c r="V100" s="286" t="s">
        <v>4291</v>
      </c>
      <c r="W100" s="288" t="s">
        <v>4296</v>
      </c>
      <c r="X100" s="263"/>
      <c r="Y100" s="263"/>
      <c r="Z100" s="263"/>
    </row>
    <row r="101" spans="1:26" ht="101.25">
      <c r="A101" s="263"/>
      <c r="B101" s="295" t="s">
        <v>3117</v>
      </c>
      <c r="C101" s="296" t="s">
        <v>2749</v>
      </c>
      <c r="D101" s="297" t="s">
        <v>1876</v>
      </c>
      <c r="E101" s="298" t="s">
        <v>2750</v>
      </c>
      <c r="F101" s="296" t="s">
        <v>2658</v>
      </c>
      <c r="G101" s="297" t="s">
        <v>4035</v>
      </c>
      <c r="H101" s="298" t="s">
        <v>4036</v>
      </c>
      <c r="I101" s="299" t="s">
        <v>106</v>
      </c>
      <c r="J101" s="302"/>
      <c r="K101" s="291"/>
      <c r="L101" s="292" t="str">
        <f t="shared" si="2"/>
        <v>P</v>
      </c>
      <c r="M101" s="293" t="str">
        <f t="shared" si="3"/>
        <v>NA</v>
      </c>
      <c r="N101" s="292" t="s">
        <v>3178</v>
      </c>
      <c r="O101" s="294" t="s">
        <v>3178</v>
      </c>
      <c r="P101" s="294" t="s">
        <v>3178</v>
      </c>
      <c r="Q101" s="293"/>
      <c r="R101" s="292" t="s">
        <v>3854</v>
      </c>
      <c r="S101" s="294"/>
      <c r="T101" s="294"/>
      <c r="U101" s="293"/>
      <c r="V101" s="286" t="s">
        <v>4291</v>
      </c>
      <c r="W101" s="288" t="s">
        <v>4296</v>
      </c>
      <c r="X101" s="263"/>
      <c r="Y101" s="263"/>
      <c r="Z101" s="263"/>
    </row>
    <row r="102" spans="1:26" ht="123.75">
      <c r="A102" s="263"/>
      <c r="B102" s="295" t="s">
        <v>3118</v>
      </c>
      <c r="C102" s="296" t="s">
        <v>2749</v>
      </c>
      <c r="D102" s="297" t="s">
        <v>1876</v>
      </c>
      <c r="E102" s="298" t="s">
        <v>2750</v>
      </c>
      <c r="F102" s="296" t="s">
        <v>2658</v>
      </c>
      <c r="G102" s="297" t="s">
        <v>4037</v>
      </c>
      <c r="H102" s="298" t="s">
        <v>4038</v>
      </c>
      <c r="I102" s="299" t="s">
        <v>106</v>
      </c>
      <c r="J102" s="302"/>
      <c r="K102" s="291"/>
      <c r="L102" s="292" t="str">
        <f t="shared" si="2"/>
        <v>P</v>
      </c>
      <c r="M102" s="293" t="str">
        <f t="shared" si="3"/>
        <v>NA</v>
      </c>
      <c r="N102" s="292" t="s">
        <v>3178</v>
      </c>
      <c r="O102" s="294" t="s">
        <v>3178</v>
      </c>
      <c r="P102" s="294" t="s">
        <v>3178</v>
      </c>
      <c r="Q102" s="293"/>
      <c r="R102" s="292" t="s">
        <v>3854</v>
      </c>
      <c r="S102" s="294"/>
      <c r="T102" s="294"/>
      <c r="U102" s="293"/>
      <c r="V102" s="286" t="s">
        <v>4291</v>
      </c>
      <c r="W102" s="288" t="s">
        <v>4296</v>
      </c>
      <c r="X102" s="263"/>
      <c r="Y102" s="263"/>
      <c r="Z102" s="263"/>
    </row>
    <row r="103" spans="1:26" ht="112.5">
      <c r="A103" s="263"/>
      <c r="B103" s="295" t="s">
        <v>3119</v>
      </c>
      <c r="C103" s="296" t="s">
        <v>2749</v>
      </c>
      <c r="D103" s="297" t="s">
        <v>1876</v>
      </c>
      <c r="E103" s="298" t="s">
        <v>2750</v>
      </c>
      <c r="F103" s="296" t="s">
        <v>2658</v>
      </c>
      <c r="G103" s="297" t="s">
        <v>4039</v>
      </c>
      <c r="H103" s="298" t="s">
        <v>4040</v>
      </c>
      <c r="I103" s="299" t="s">
        <v>106</v>
      </c>
      <c r="J103" s="302"/>
      <c r="K103" s="291"/>
      <c r="L103" s="292" t="str">
        <f t="shared" si="2"/>
        <v>P</v>
      </c>
      <c r="M103" s="293" t="str">
        <f t="shared" si="3"/>
        <v>NA</v>
      </c>
      <c r="N103" s="292" t="s">
        <v>3178</v>
      </c>
      <c r="O103" s="294" t="s">
        <v>3178</v>
      </c>
      <c r="P103" s="294" t="s">
        <v>3178</v>
      </c>
      <c r="Q103" s="293"/>
      <c r="R103" s="292" t="s">
        <v>3854</v>
      </c>
      <c r="S103" s="294"/>
      <c r="T103" s="294"/>
      <c r="U103" s="293"/>
      <c r="V103" s="286" t="s">
        <v>4291</v>
      </c>
      <c r="W103" s="288" t="s">
        <v>4296</v>
      </c>
      <c r="X103" s="263"/>
      <c r="Y103" s="263"/>
      <c r="Z103" s="263"/>
    </row>
    <row r="104" spans="1:26" ht="45">
      <c r="A104" s="263"/>
      <c r="B104" s="295" t="s">
        <v>2630</v>
      </c>
      <c r="C104" s="296" t="s">
        <v>2749</v>
      </c>
      <c r="D104" s="297" t="s">
        <v>1876</v>
      </c>
      <c r="E104" s="298" t="s">
        <v>2750</v>
      </c>
      <c r="F104" s="296" t="s">
        <v>2755</v>
      </c>
      <c r="G104" s="297" t="s">
        <v>4041</v>
      </c>
      <c r="H104" s="298" t="s">
        <v>4042</v>
      </c>
      <c r="I104" s="299" t="s">
        <v>95</v>
      </c>
      <c r="J104" s="302"/>
      <c r="K104" s="291"/>
      <c r="L104" s="292" t="str">
        <f t="shared" si="2"/>
        <v>P</v>
      </c>
      <c r="M104" s="293" t="str">
        <f t="shared" si="3"/>
        <v>NA</v>
      </c>
      <c r="N104" s="292" t="s">
        <v>3178</v>
      </c>
      <c r="O104" s="294" t="s">
        <v>3178</v>
      </c>
      <c r="P104" s="294" t="s">
        <v>3178</v>
      </c>
      <c r="Q104" s="293"/>
      <c r="R104" s="292" t="s">
        <v>3854</v>
      </c>
      <c r="S104" s="294"/>
      <c r="T104" s="294"/>
      <c r="U104" s="293"/>
      <c r="V104" s="286" t="s">
        <v>4291</v>
      </c>
      <c r="W104" s="288" t="s">
        <v>4296</v>
      </c>
      <c r="X104" s="263"/>
      <c r="Y104" s="263"/>
      <c r="Z104" s="263"/>
    </row>
    <row r="105" spans="1:26" ht="45">
      <c r="A105" s="263"/>
      <c r="B105" s="295" t="s">
        <v>2631</v>
      </c>
      <c r="C105" s="296" t="s">
        <v>2749</v>
      </c>
      <c r="D105" s="297" t="s">
        <v>1876</v>
      </c>
      <c r="E105" s="298" t="s">
        <v>2750</v>
      </c>
      <c r="F105" s="296" t="s">
        <v>2755</v>
      </c>
      <c r="G105" s="297" t="s">
        <v>4043</v>
      </c>
      <c r="H105" s="298" t="s">
        <v>2757</v>
      </c>
      <c r="I105" s="299" t="s">
        <v>95</v>
      </c>
      <c r="J105" s="302"/>
      <c r="K105" s="291"/>
      <c r="L105" s="292" t="str">
        <f t="shared" si="2"/>
        <v>P</v>
      </c>
      <c r="M105" s="293" t="str">
        <f t="shared" si="3"/>
        <v>NA</v>
      </c>
      <c r="N105" s="292" t="s">
        <v>3178</v>
      </c>
      <c r="O105" s="294" t="s">
        <v>3178</v>
      </c>
      <c r="P105" s="294" t="s">
        <v>3178</v>
      </c>
      <c r="Q105" s="293"/>
      <c r="R105" s="292" t="s">
        <v>3854</v>
      </c>
      <c r="S105" s="294"/>
      <c r="T105" s="294"/>
      <c r="U105" s="293"/>
      <c r="V105" s="286" t="s">
        <v>4291</v>
      </c>
      <c r="W105" s="288" t="s">
        <v>4296</v>
      </c>
      <c r="X105" s="263"/>
      <c r="Y105" s="263"/>
      <c r="Z105" s="263"/>
    </row>
    <row r="106" spans="1:26" ht="33.75">
      <c r="A106" s="263"/>
      <c r="B106" s="295" t="s">
        <v>4312</v>
      </c>
      <c r="C106" s="296" t="s">
        <v>2749</v>
      </c>
      <c r="D106" s="297" t="s">
        <v>1876</v>
      </c>
      <c r="E106" s="298" t="s">
        <v>2759</v>
      </c>
      <c r="F106" s="296" t="s">
        <v>4044</v>
      </c>
      <c r="G106" s="297" t="s">
        <v>4045</v>
      </c>
      <c r="H106" s="298" t="s">
        <v>4046</v>
      </c>
      <c r="I106" s="299" t="s">
        <v>106</v>
      </c>
      <c r="J106" s="300" t="s">
        <v>4047</v>
      </c>
      <c r="K106" s="291" t="s">
        <v>4048</v>
      </c>
      <c r="L106" s="292" t="str">
        <f t="shared" si="2"/>
        <v>P</v>
      </c>
      <c r="M106" s="293" t="str">
        <f t="shared" si="3"/>
        <v>NA</v>
      </c>
      <c r="N106" s="292" t="s">
        <v>3178</v>
      </c>
      <c r="O106" s="294" t="s">
        <v>3178</v>
      </c>
      <c r="P106" s="294" t="s">
        <v>3178</v>
      </c>
      <c r="Q106" s="293"/>
      <c r="R106" s="292" t="s">
        <v>3854</v>
      </c>
      <c r="S106" s="294"/>
      <c r="T106" s="294"/>
      <c r="U106" s="293"/>
      <c r="V106" s="286" t="s">
        <v>4291</v>
      </c>
      <c r="W106" s="288" t="s">
        <v>4294</v>
      </c>
      <c r="X106" s="263"/>
      <c r="Y106" s="263"/>
      <c r="Z106" s="263"/>
    </row>
    <row r="107" spans="1:26" ht="33.75">
      <c r="A107" s="263"/>
      <c r="B107" s="295" t="s">
        <v>2632</v>
      </c>
      <c r="C107" s="296" t="s">
        <v>2749</v>
      </c>
      <c r="D107" s="297" t="s">
        <v>1876</v>
      </c>
      <c r="E107" s="298" t="s">
        <v>2761</v>
      </c>
      <c r="F107" s="296" t="s">
        <v>4044</v>
      </c>
      <c r="G107" s="297" t="s">
        <v>4049</v>
      </c>
      <c r="H107" s="298" t="s">
        <v>4050</v>
      </c>
      <c r="I107" s="299" t="s">
        <v>106</v>
      </c>
      <c r="J107" s="300" t="s">
        <v>2598</v>
      </c>
      <c r="K107" s="291"/>
      <c r="L107" s="292" t="str">
        <f t="shared" si="2"/>
        <v>NA</v>
      </c>
      <c r="M107" s="293" t="str">
        <f t="shared" si="3"/>
        <v>NA</v>
      </c>
      <c r="N107" s="292" t="s">
        <v>3854</v>
      </c>
      <c r="O107" s="294" t="s">
        <v>3854</v>
      </c>
      <c r="P107" s="294" t="s">
        <v>3854</v>
      </c>
      <c r="Q107" s="293"/>
      <c r="R107" s="292" t="s">
        <v>3854</v>
      </c>
      <c r="S107" s="294"/>
      <c r="T107" s="294"/>
      <c r="U107" s="293"/>
      <c r="V107" s="286" t="s">
        <v>4291</v>
      </c>
      <c r="W107" s="288" t="s">
        <v>4296</v>
      </c>
      <c r="X107" s="263"/>
      <c r="Y107" s="263"/>
      <c r="Z107" s="263"/>
    </row>
    <row r="108" spans="1:26" ht="45">
      <c r="A108" s="263"/>
      <c r="B108" s="295" t="s">
        <v>3120</v>
      </c>
      <c r="C108" s="296" t="s">
        <v>2763</v>
      </c>
      <c r="D108" s="297" t="s">
        <v>1882</v>
      </c>
      <c r="E108" s="298"/>
      <c r="F108" s="296"/>
      <c r="G108" s="297" t="s">
        <v>4051</v>
      </c>
      <c r="H108" s="298" t="s">
        <v>4052</v>
      </c>
      <c r="I108" s="299" t="s">
        <v>106</v>
      </c>
      <c r="J108" s="300"/>
      <c r="K108" s="291"/>
      <c r="L108" s="292" t="str">
        <f t="shared" si="2"/>
        <v>P</v>
      </c>
      <c r="M108" s="293" t="str">
        <f t="shared" si="3"/>
        <v>NA</v>
      </c>
      <c r="N108" s="292" t="s">
        <v>3178</v>
      </c>
      <c r="O108" s="294" t="s">
        <v>3178</v>
      </c>
      <c r="P108" s="294" t="s">
        <v>3178</v>
      </c>
      <c r="Q108" s="293"/>
      <c r="R108" s="292" t="s">
        <v>3854</v>
      </c>
      <c r="S108" s="294"/>
      <c r="T108" s="294"/>
      <c r="U108" s="293"/>
      <c r="V108" s="286" t="s">
        <v>4291</v>
      </c>
      <c r="W108" s="288" t="s">
        <v>4296</v>
      </c>
      <c r="X108" s="263"/>
      <c r="Y108" s="263"/>
      <c r="Z108" s="263"/>
    </row>
    <row r="109" spans="1:26" ht="33.75">
      <c r="A109" s="263"/>
      <c r="B109" s="295" t="s">
        <v>2633</v>
      </c>
      <c r="C109" s="296" t="s">
        <v>2763</v>
      </c>
      <c r="D109" s="297" t="s">
        <v>1882</v>
      </c>
      <c r="E109" s="298"/>
      <c r="F109" s="296"/>
      <c r="G109" s="297" t="s">
        <v>4053</v>
      </c>
      <c r="H109" s="298" t="s">
        <v>1883</v>
      </c>
      <c r="I109" s="299" t="s">
        <v>106</v>
      </c>
      <c r="J109" s="300"/>
      <c r="K109" s="291"/>
      <c r="L109" s="292" t="str">
        <f t="shared" si="2"/>
        <v>P</v>
      </c>
      <c r="M109" s="293" t="str">
        <f t="shared" si="3"/>
        <v>NA</v>
      </c>
      <c r="N109" s="292" t="s">
        <v>3178</v>
      </c>
      <c r="O109" s="294" t="s">
        <v>3178</v>
      </c>
      <c r="P109" s="294" t="s">
        <v>3178</v>
      </c>
      <c r="Q109" s="293"/>
      <c r="R109" s="292" t="s">
        <v>3854</v>
      </c>
      <c r="S109" s="294"/>
      <c r="T109" s="294"/>
      <c r="U109" s="293"/>
      <c r="V109" s="286" t="s">
        <v>4291</v>
      </c>
      <c r="W109" s="288" t="s">
        <v>4296</v>
      </c>
      <c r="X109" s="263"/>
      <c r="Y109" s="263"/>
      <c r="Z109" s="263"/>
    </row>
    <row r="110" spans="1:26" ht="33.75">
      <c r="A110" s="263"/>
      <c r="B110" s="295" t="s">
        <v>2634</v>
      </c>
      <c r="C110" s="296" t="s">
        <v>2763</v>
      </c>
      <c r="D110" s="297" t="s">
        <v>1882</v>
      </c>
      <c r="E110" s="298"/>
      <c r="F110" s="296"/>
      <c r="G110" s="297" t="s">
        <v>4054</v>
      </c>
      <c r="H110" s="298" t="s">
        <v>1885</v>
      </c>
      <c r="I110" s="299" t="s">
        <v>106</v>
      </c>
      <c r="J110" s="300"/>
      <c r="K110" s="291"/>
      <c r="L110" s="292" t="str">
        <f t="shared" si="2"/>
        <v>P</v>
      </c>
      <c r="M110" s="293" t="str">
        <f t="shared" si="3"/>
        <v>NA</v>
      </c>
      <c r="N110" s="292" t="s">
        <v>3178</v>
      </c>
      <c r="O110" s="294" t="s">
        <v>3178</v>
      </c>
      <c r="P110" s="294" t="s">
        <v>3178</v>
      </c>
      <c r="Q110" s="293"/>
      <c r="R110" s="292" t="s">
        <v>3854</v>
      </c>
      <c r="S110" s="294"/>
      <c r="T110" s="294"/>
      <c r="U110" s="293"/>
      <c r="V110" s="286" t="s">
        <v>4291</v>
      </c>
      <c r="W110" s="288" t="s">
        <v>4296</v>
      </c>
      <c r="X110" s="263"/>
      <c r="Y110" s="263"/>
      <c r="Z110" s="263"/>
    </row>
    <row r="111" spans="1:26" ht="33.75">
      <c r="A111" s="263"/>
      <c r="B111" s="295" t="s">
        <v>3121</v>
      </c>
      <c r="C111" s="296" t="s">
        <v>2763</v>
      </c>
      <c r="D111" s="297" t="s">
        <v>1882</v>
      </c>
      <c r="E111" s="298"/>
      <c r="F111" s="296"/>
      <c r="G111" s="297" t="s">
        <v>4055</v>
      </c>
      <c r="H111" s="298" t="s">
        <v>4056</v>
      </c>
      <c r="I111" s="299" t="s">
        <v>106</v>
      </c>
      <c r="J111" s="300"/>
      <c r="K111" s="291"/>
      <c r="L111" s="292" t="str">
        <f t="shared" si="2"/>
        <v>P</v>
      </c>
      <c r="M111" s="293" t="str">
        <f t="shared" si="3"/>
        <v>NA</v>
      </c>
      <c r="N111" s="292" t="s">
        <v>3178</v>
      </c>
      <c r="O111" s="294" t="s">
        <v>3178</v>
      </c>
      <c r="P111" s="294" t="s">
        <v>3178</v>
      </c>
      <c r="Q111" s="293"/>
      <c r="R111" s="292" t="s">
        <v>3854</v>
      </c>
      <c r="S111" s="294"/>
      <c r="T111" s="294"/>
      <c r="U111" s="293"/>
      <c r="V111" s="286" t="s">
        <v>4291</v>
      </c>
      <c r="W111" s="288" t="s">
        <v>4296</v>
      </c>
      <c r="X111" s="263"/>
      <c r="Y111" s="263"/>
      <c r="Z111" s="263"/>
    </row>
    <row r="112" spans="1:26" ht="45">
      <c r="A112" s="263"/>
      <c r="B112" s="295" t="s">
        <v>2636</v>
      </c>
      <c r="C112" s="296" t="s">
        <v>2763</v>
      </c>
      <c r="D112" s="297" t="s">
        <v>1882</v>
      </c>
      <c r="E112" s="298"/>
      <c r="F112" s="296"/>
      <c r="G112" s="297" t="s">
        <v>4057</v>
      </c>
      <c r="H112" s="298" t="s">
        <v>4058</v>
      </c>
      <c r="I112" s="299" t="s">
        <v>89</v>
      </c>
      <c r="J112" s="300"/>
      <c r="K112" s="291"/>
      <c r="L112" s="292" t="str">
        <f t="shared" si="2"/>
        <v>P</v>
      </c>
      <c r="M112" s="293" t="str">
        <f t="shared" si="3"/>
        <v>NA</v>
      </c>
      <c r="N112" s="292" t="s">
        <v>3178</v>
      </c>
      <c r="O112" s="294" t="s">
        <v>3178</v>
      </c>
      <c r="P112" s="294" t="s">
        <v>3178</v>
      </c>
      <c r="Q112" s="293"/>
      <c r="R112" s="292" t="s">
        <v>3854</v>
      </c>
      <c r="S112" s="294"/>
      <c r="T112" s="294"/>
      <c r="U112" s="293"/>
      <c r="V112" s="286" t="s">
        <v>4291</v>
      </c>
      <c r="W112" s="288" t="s">
        <v>4296</v>
      </c>
      <c r="X112" s="263"/>
      <c r="Y112" s="263"/>
      <c r="Z112" s="263"/>
    </row>
    <row r="113" spans="1:26" ht="45">
      <c r="A113" s="263"/>
      <c r="B113" s="295" t="s">
        <v>2638</v>
      </c>
      <c r="C113" s="296" t="s">
        <v>2763</v>
      </c>
      <c r="D113" s="297" t="s">
        <v>2</v>
      </c>
      <c r="E113" s="298"/>
      <c r="F113" s="296"/>
      <c r="G113" s="297" t="s">
        <v>4059</v>
      </c>
      <c r="H113" s="298" t="s">
        <v>4060</v>
      </c>
      <c r="I113" s="299" t="s">
        <v>106</v>
      </c>
      <c r="J113" s="300"/>
      <c r="K113" s="291"/>
      <c r="L113" s="292" t="str">
        <f t="shared" si="2"/>
        <v>P</v>
      </c>
      <c r="M113" s="293" t="str">
        <f t="shared" si="3"/>
        <v>NA</v>
      </c>
      <c r="N113" s="292" t="s">
        <v>3178</v>
      </c>
      <c r="O113" s="294" t="s">
        <v>3178</v>
      </c>
      <c r="P113" s="294" t="s">
        <v>3178</v>
      </c>
      <c r="Q113" s="293"/>
      <c r="R113" s="292" t="s">
        <v>3854</v>
      </c>
      <c r="S113" s="294"/>
      <c r="T113" s="294"/>
      <c r="U113" s="293"/>
      <c r="V113" s="286" t="s">
        <v>4291</v>
      </c>
      <c r="W113" s="288" t="s">
        <v>4296</v>
      </c>
      <c r="X113" s="263"/>
      <c r="Y113" s="263"/>
      <c r="Z113" s="263"/>
    </row>
    <row r="114" spans="1:26" ht="33.75">
      <c r="A114" s="263"/>
      <c r="B114" s="295" t="s">
        <v>3122</v>
      </c>
      <c r="C114" s="296" t="s">
        <v>2763</v>
      </c>
      <c r="D114" s="297" t="s">
        <v>2</v>
      </c>
      <c r="E114" s="298"/>
      <c r="F114" s="296"/>
      <c r="G114" s="297" t="s">
        <v>4061</v>
      </c>
      <c r="H114" s="298" t="s">
        <v>2770</v>
      </c>
      <c r="I114" s="299" t="s">
        <v>89</v>
      </c>
      <c r="J114" s="302"/>
      <c r="K114" s="291"/>
      <c r="L114" s="292" t="str">
        <f t="shared" si="2"/>
        <v>P</v>
      </c>
      <c r="M114" s="293" t="str">
        <f t="shared" si="3"/>
        <v>NA</v>
      </c>
      <c r="N114" s="292" t="s">
        <v>3178</v>
      </c>
      <c r="O114" s="294" t="s">
        <v>3178</v>
      </c>
      <c r="P114" s="294" t="s">
        <v>3178</v>
      </c>
      <c r="Q114" s="293"/>
      <c r="R114" s="292" t="s">
        <v>3854</v>
      </c>
      <c r="S114" s="294"/>
      <c r="T114" s="294"/>
      <c r="U114" s="293"/>
      <c r="V114" s="286" t="s">
        <v>4291</v>
      </c>
      <c r="W114" s="288" t="s">
        <v>4296</v>
      </c>
      <c r="X114" s="263"/>
      <c r="Y114" s="263"/>
      <c r="Z114" s="263"/>
    </row>
    <row r="115" spans="1:26" ht="33.75">
      <c r="A115" s="263"/>
      <c r="B115" s="295" t="s">
        <v>3123</v>
      </c>
      <c r="C115" s="296" t="s">
        <v>2763</v>
      </c>
      <c r="D115" s="297" t="s">
        <v>2</v>
      </c>
      <c r="E115" s="298"/>
      <c r="F115" s="296"/>
      <c r="G115" s="297" t="s">
        <v>4059</v>
      </c>
      <c r="H115" s="298" t="s">
        <v>4062</v>
      </c>
      <c r="I115" s="299" t="s">
        <v>106</v>
      </c>
      <c r="J115" s="300"/>
      <c r="K115" s="291"/>
      <c r="L115" s="292" t="str">
        <f t="shared" si="2"/>
        <v>P</v>
      </c>
      <c r="M115" s="293" t="str">
        <f t="shared" si="3"/>
        <v>NA</v>
      </c>
      <c r="N115" s="292" t="s">
        <v>3178</v>
      </c>
      <c r="O115" s="294" t="s">
        <v>3178</v>
      </c>
      <c r="P115" s="294" t="s">
        <v>3178</v>
      </c>
      <c r="Q115" s="293"/>
      <c r="R115" s="292" t="s">
        <v>3854</v>
      </c>
      <c r="S115" s="294"/>
      <c r="T115" s="294"/>
      <c r="U115" s="293"/>
      <c r="V115" s="286" t="s">
        <v>4291</v>
      </c>
      <c r="W115" s="288" t="s">
        <v>4296</v>
      </c>
      <c r="X115" s="263"/>
      <c r="Y115" s="263"/>
      <c r="Z115" s="263"/>
    </row>
    <row r="116" spans="1:26" ht="33.75">
      <c r="A116" s="263"/>
      <c r="B116" s="295" t="s">
        <v>3124</v>
      </c>
      <c r="C116" s="296" t="s">
        <v>2763</v>
      </c>
      <c r="D116" s="297" t="s">
        <v>2</v>
      </c>
      <c r="E116" s="298"/>
      <c r="F116" s="296"/>
      <c r="G116" s="297" t="s">
        <v>4063</v>
      </c>
      <c r="H116" s="298" t="s">
        <v>4064</v>
      </c>
      <c r="I116" s="299" t="s">
        <v>89</v>
      </c>
      <c r="J116" s="300"/>
      <c r="K116" s="291"/>
      <c r="L116" s="292" t="str">
        <f t="shared" si="2"/>
        <v>P</v>
      </c>
      <c r="M116" s="293" t="str">
        <f t="shared" si="3"/>
        <v>NA</v>
      </c>
      <c r="N116" s="292" t="s">
        <v>3178</v>
      </c>
      <c r="O116" s="294" t="s">
        <v>3178</v>
      </c>
      <c r="P116" s="294" t="s">
        <v>3178</v>
      </c>
      <c r="Q116" s="293"/>
      <c r="R116" s="292" t="s">
        <v>3854</v>
      </c>
      <c r="S116" s="294"/>
      <c r="T116" s="294"/>
      <c r="U116" s="293"/>
      <c r="V116" s="286" t="s">
        <v>4291</v>
      </c>
      <c r="W116" s="288" t="s">
        <v>4296</v>
      </c>
      <c r="X116" s="263"/>
      <c r="Y116" s="263"/>
      <c r="Z116" s="263"/>
    </row>
    <row r="117" spans="1:26" ht="33.75">
      <c r="A117" s="263"/>
      <c r="B117" s="295" t="s">
        <v>3125</v>
      </c>
      <c r="C117" s="296" t="s">
        <v>2763</v>
      </c>
      <c r="D117" s="297" t="s">
        <v>2</v>
      </c>
      <c r="E117" s="298"/>
      <c r="F117" s="296"/>
      <c r="G117" s="297" t="s">
        <v>4065</v>
      </c>
      <c r="H117" s="298" t="s">
        <v>1886</v>
      </c>
      <c r="I117" s="299" t="s">
        <v>95</v>
      </c>
      <c r="J117" s="300"/>
      <c r="K117" s="291"/>
      <c r="L117" s="292" t="str">
        <f t="shared" si="2"/>
        <v>P</v>
      </c>
      <c r="M117" s="293" t="str">
        <f t="shared" si="3"/>
        <v>NA</v>
      </c>
      <c r="N117" s="292" t="s">
        <v>3178</v>
      </c>
      <c r="O117" s="294" t="s">
        <v>3178</v>
      </c>
      <c r="P117" s="294" t="s">
        <v>3178</v>
      </c>
      <c r="Q117" s="293"/>
      <c r="R117" s="292" t="s">
        <v>3854</v>
      </c>
      <c r="S117" s="294"/>
      <c r="T117" s="294"/>
      <c r="U117" s="293"/>
      <c r="V117" s="286" t="s">
        <v>4291</v>
      </c>
      <c r="W117" s="288" t="s">
        <v>4296</v>
      </c>
      <c r="X117" s="263"/>
      <c r="Y117" s="263"/>
      <c r="Z117" s="263"/>
    </row>
    <row r="118" spans="1:26" ht="45">
      <c r="A118" s="263"/>
      <c r="B118" s="295" t="s">
        <v>3126</v>
      </c>
      <c r="C118" s="296" t="s">
        <v>2763</v>
      </c>
      <c r="D118" s="297" t="s">
        <v>2</v>
      </c>
      <c r="E118" s="298"/>
      <c r="F118" s="296"/>
      <c r="G118" s="297" t="s">
        <v>4066</v>
      </c>
      <c r="H118" s="298" t="s">
        <v>4067</v>
      </c>
      <c r="I118" s="299" t="s">
        <v>95</v>
      </c>
      <c r="J118" s="302"/>
      <c r="K118" s="291"/>
      <c r="L118" s="292" t="str">
        <f t="shared" si="2"/>
        <v>P</v>
      </c>
      <c r="M118" s="293" t="str">
        <f t="shared" si="3"/>
        <v>NA</v>
      </c>
      <c r="N118" s="292" t="s">
        <v>3178</v>
      </c>
      <c r="O118" s="294" t="s">
        <v>3178</v>
      </c>
      <c r="P118" s="294" t="s">
        <v>3178</v>
      </c>
      <c r="Q118" s="293"/>
      <c r="R118" s="292" t="s">
        <v>3854</v>
      </c>
      <c r="S118" s="294"/>
      <c r="T118" s="294"/>
      <c r="U118" s="293"/>
      <c r="V118" s="286" t="s">
        <v>4291</v>
      </c>
      <c r="W118" s="288" t="s">
        <v>4296</v>
      </c>
      <c r="X118" s="263"/>
      <c r="Y118" s="263"/>
      <c r="Z118" s="263"/>
    </row>
    <row r="119" spans="1:26" ht="33.75">
      <c r="A119" s="263"/>
      <c r="B119" s="295" t="s">
        <v>3127</v>
      </c>
      <c r="C119" s="296" t="s">
        <v>2763</v>
      </c>
      <c r="D119" s="297" t="s">
        <v>2</v>
      </c>
      <c r="E119" s="298"/>
      <c r="F119" s="296"/>
      <c r="G119" s="297" t="s">
        <v>4068</v>
      </c>
      <c r="H119" s="298" t="s">
        <v>2775</v>
      </c>
      <c r="I119" s="299" t="s">
        <v>89</v>
      </c>
      <c r="J119" s="302"/>
      <c r="K119" s="291"/>
      <c r="L119" s="292" t="str">
        <f t="shared" si="2"/>
        <v>P</v>
      </c>
      <c r="M119" s="293" t="str">
        <f t="shared" si="3"/>
        <v>NA</v>
      </c>
      <c r="N119" s="292" t="s">
        <v>3178</v>
      </c>
      <c r="O119" s="294" t="s">
        <v>3178</v>
      </c>
      <c r="P119" s="294" t="s">
        <v>3178</v>
      </c>
      <c r="Q119" s="293"/>
      <c r="R119" s="292" t="s">
        <v>3854</v>
      </c>
      <c r="S119" s="294"/>
      <c r="T119" s="294"/>
      <c r="U119" s="293"/>
      <c r="V119" s="286" t="s">
        <v>4291</v>
      </c>
      <c r="W119" s="288" t="s">
        <v>4296</v>
      </c>
      <c r="X119" s="263"/>
      <c r="Y119" s="263"/>
      <c r="Z119" s="263"/>
    </row>
    <row r="120" spans="1:26" ht="157.5">
      <c r="A120" s="263"/>
      <c r="B120" s="295" t="s">
        <v>4317</v>
      </c>
      <c r="C120" s="296" t="s">
        <v>2763</v>
      </c>
      <c r="D120" s="297" t="s">
        <v>2</v>
      </c>
      <c r="E120" s="298"/>
      <c r="F120" s="296"/>
      <c r="G120" s="297" t="s">
        <v>4069</v>
      </c>
      <c r="H120" s="298" t="s">
        <v>4070</v>
      </c>
      <c r="I120" s="299" t="s">
        <v>106</v>
      </c>
      <c r="J120" s="389" t="s">
        <v>3978</v>
      </c>
      <c r="K120" s="387" t="s">
        <v>3979</v>
      </c>
      <c r="L120" s="292" t="str">
        <f t="shared" si="2"/>
        <v>P</v>
      </c>
      <c r="M120" s="293" t="str">
        <f t="shared" si="3"/>
        <v>NA</v>
      </c>
      <c r="N120" s="292" t="s">
        <v>3178</v>
      </c>
      <c r="O120" s="294" t="s">
        <v>3178</v>
      </c>
      <c r="P120" s="294" t="s">
        <v>3178</v>
      </c>
      <c r="Q120" s="293"/>
      <c r="R120" s="292" t="s">
        <v>3854</v>
      </c>
      <c r="S120" s="294"/>
      <c r="T120" s="294"/>
      <c r="U120" s="293"/>
      <c r="V120" s="286" t="s">
        <v>4291</v>
      </c>
      <c r="W120" s="288" t="s">
        <v>4296</v>
      </c>
      <c r="X120" s="263"/>
      <c r="Y120" s="263"/>
      <c r="Z120" s="263"/>
    </row>
    <row r="121" spans="1:26" ht="157.5">
      <c r="A121" s="263"/>
      <c r="B121" s="295" t="s">
        <v>2640</v>
      </c>
      <c r="C121" s="296" t="s">
        <v>2763</v>
      </c>
      <c r="D121" s="297" t="s">
        <v>1882</v>
      </c>
      <c r="E121" s="298"/>
      <c r="F121" s="296"/>
      <c r="G121" s="297" t="s">
        <v>4071</v>
      </c>
      <c r="H121" s="298" t="s">
        <v>4070</v>
      </c>
      <c r="I121" s="299" t="s">
        <v>106</v>
      </c>
      <c r="J121" s="389" t="s">
        <v>3978</v>
      </c>
      <c r="K121" s="387" t="s">
        <v>3979</v>
      </c>
      <c r="L121" s="292" t="str">
        <f t="shared" si="2"/>
        <v>P</v>
      </c>
      <c r="M121" s="293" t="str">
        <f t="shared" si="3"/>
        <v>NA</v>
      </c>
      <c r="N121" s="292" t="s">
        <v>3178</v>
      </c>
      <c r="O121" s="294" t="s">
        <v>3178</v>
      </c>
      <c r="P121" s="294" t="s">
        <v>3178</v>
      </c>
      <c r="Q121" s="293"/>
      <c r="R121" s="292" t="s">
        <v>3854</v>
      </c>
      <c r="S121" s="294"/>
      <c r="T121" s="294"/>
      <c r="U121" s="293"/>
      <c r="V121" s="286" t="s">
        <v>4291</v>
      </c>
      <c r="W121" s="288" t="s">
        <v>4296</v>
      </c>
      <c r="X121" s="263"/>
      <c r="Y121" s="263"/>
      <c r="Z121" s="263"/>
    </row>
    <row r="122" spans="1:26" ht="33.75">
      <c r="A122" s="263"/>
      <c r="B122" s="295" t="s">
        <v>3128</v>
      </c>
      <c r="C122" s="296" t="s">
        <v>2763</v>
      </c>
      <c r="D122" s="297" t="s">
        <v>2</v>
      </c>
      <c r="E122" s="298"/>
      <c r="F122" s="296"/>
      <c r="G122" s="297" t="s">
        <v>4072</v>
      </c>
      <c r="H122" s="298" t="s">
        <v>1884</v>
      </c>
      <c r="I122" s="299" t="s">
        <v>106</v>
      </c>
      <c r="J122" s="300"/>
      <c r="K122" s="291"/>
      <c r="L122" s="292" t="str">
        <f t="shared" si="2"/>
        <v>P</v>
      </c>
      <c r="M122" s="293" t="str">
        <f t="shared" si="3"/>
        <v>NA</v>
      </c>
      <c r="N122" s="292" t="s">
        <v>3178</v>
      </c>
      <c r="O122" s="294" t="s">
        <v>3178</v>
      </c>
      <c r="P122" s="294" t="s">
        <v>3178</v>
      </c>
      <c r="Q122" s="293"/>
      <c r="R122" s="292" t="s">
        <v>3854</v>
      </c>
      <c r="S122" s="294"/>
      <c r="T122" s="294"/>
      <c r="U122" s="293"/>
      <c r="V122" s="286" t="s">
        <v>4291</v>
      </c>
      <c r="W122" s="288" t="s">
        <v>4296</v>
      </c>
      <c r="X122" s="263"/>
      <c r="Y122" s="263"/>
      <c r="Z122" s="263"/>
    </row>
    <row r="123" spans="1:26" ht="33.75">
      <c r="A123" s="263"/>
      <c r="B123" s="295" t="s">
        <v>2644</v>
      </c>
      <c r="C123" s="296" t="s">
        <v>2780</v>
      </c>
      <c r="D123" s="297" t="s">
        <v>2</v>
      </c>
      <c r="E123" s="298"/>
      <c r="F123" s="296"/>
      <c r="G123" s="297" t="s">
        <v>4073</v>
      </c>
      <c r="H123" s="298" t="s">
        <v>4074</v>
      </c>
      <c r="I123" s="299" t="s">
        <v>106</v>
      </c>
      <c r="J123" s="300"/>
      <c r="K123" s="291"/>
      <c r="L123" s="292" t="str">
        <f t="shared" si="2"/>
        <v>P</v>
      </c>
      <c r="M123" s="293" t="str">
        <f t="shared" si="3"/>
        <v>NA</v>
      </c>
      <c r="N123" s="292" t="s">
        <v>3178</v>
      </c>
      <c r="O123" s="294" t="s">
        <v>3178</v>
      </c>
      <c r="P123" s="294" t="s">
        <v>3178</v>
      </c>
      <c r="Q123" s="293"/>
      <c r="R123" s="292" t="s">
        <v>3854</v>
      </c>
      <c r="S123" s="294"/>
      <c r="T123" s="294"/>
      <c r="U123" s="293"/>
      <c r="V123" s="286" t="s">
        <v>4291</v>
      </c>
      <c r="W123" s="288" t="s">
        <v>4296</v>
      </c>
      <c r="X123" s="263"/>
      <c r="Y123" s="263"/>
      <c r="Z123" s="263"/>
    </row>
    <row r="124" spans="1:26" ht="33.75">
      <c r="A124" s="263"/>
      <c r="B124" s="295" t="s">
        <v>3129</v>
      </c>
      <c r="C124" s="296" t="s">
        <v>2780</v>
      </c>
      <c r="D124" s="297" t="s">
        <v>2</v>
      </c>
      <c r="E124" s="298"/>
      <c r="F124" s="296"/>
      <c r="G124" s="297" t="s">
        <v>4075</v>
      </c>
      <c r="H124" s="298" t="s">
        <v>1885</v>
      </c>
      <c r="I124" s="299" t="s">
        <v>106</v>
      </c>
      <c r="J124" s="300"/>
      <c r="K124" s="291"/>
      <c r="L124" s="292" t="str">
        <f t="shared" si="2"/>
        <v>P</v>
      </c>
      <c r="M124" s="293" t="str">
        <f t="shared" si="3"/>
        <v>NA</v>
      </c>
      <c r="N124" s="292" t="s">
        <v>3178</v>
      </c>
      <c r="O124" s="294" t="s">
        <v>3178</v>
      </c>
      <c r="P124" s="294" t="s">
        <v>3178</v>
      </c>
      <c r="Q124" s="293"/>
      <c r="R124" s="292" t="s">
        <v>3854</v>
      </c>
      <c r="S124" s="294"/>
      <c r="T124" s="294"/>
      <c r="U124" s="293"/>
      <c r="V124" s="286" t="s">
        <v>4291</v>
      </c>
      <c r="W124" s="288" t="s">
        <v>4296</v>
      </c>
      <c r="X124" s="263"/>
      <c r="Y124" s="263"/>
      <c r="Z124" s="263"/>
    </row>
    <row r="125" spans="1:26" ht="33.75">
      <c r="A125" s="263"/>
      <c r="B125" s="295" t="s">
        <v>3130</v>
      </c>
      <c r="C125" s="296" t="s">
        <v>2780</v>
      </c>
      <c r="D125" s="297" t="s">
        <v>2</v>
      </c>
      <c r="E125" s="298"/>
      <c r="F125" s="296"/>
      <c r="G125" s="297" t="s">
        <v>4076</v>
      </c>
      <c r="H125" s="298" t="s">
        <v>4056</v>
      </c>
      <c r="I125" s="299" t="s">
        <v>95</v>
      </c>
      <c r="J125" s="300"/>
      <c r="K125" s="291"/>
      <c r="L125" s="292" t="str">
        <f t="shared" si="2"/>
        <v>P</v>
      </c>
      <c r="M125" s="293" t="str">
        <f t="shared" si="3"/>
        <v>NA</v>
      </c>
      <c r="N125" s="292" t="s">
        <v>3178</v>
      </c>
      <c r="O125" s="294" t="s">
        <v>3178</v>
      </c>
      <c r="P125" s="294" t="s">
        <v>3178</v>
      </c>
      <c r="Q125" s="293"/>
      <c r="R125" s="292" t="s">
        <v>3854</v>
      </c>
      <c r="S125" s="294"/>
      <c r="T125" s="294"/>
      <c r="U125" s="293"/>
      <c r="V125" s="286" t="s">
        <v>4291</v>
      </c>
      <c r="W125" s="288" t="s">
        <v>4296</v>
      </c>
      <c r="X125" s="263"/>
      <c r="Y125" s="263"/>
      <c r="Z125" s="263"/>
    </row>
    <row r="126" spans="1:26" ht="45">
      <c r="A126" s="263"/>
      <c r="B126" s="295" t="s">
        <v>3131</v>
      </c>
      <c r="C126" s="296" t="s">
        <v>2780</v>
      </c>
      <c r="D126" s="297" t="s">
        <v>2</v>
      </c>
      <c r="E126" s="298"/>
      <c r="F126" s="296"/>
      <c r="G126" s="297" t="s">
        <v>4077</v>
      </c>
      <c r="H126" s="298" t="s">
        <v>4078</v>
      </c>
      <c r="I126" s="299" t="s">
        <v>106</v>
      </c>
      <c r="J126" s="300"/>
      <c r="K126" s="291"/>
      <c r="L126" s="292" t="str">
        <f t="shared" si="2"/>
        <v>P</v>
      </c>
      <c r="M126" s="293" t="str">
        <f t="shared" si="3"/>
        <v>NA</v>
      </c>
      <c r="N126" s="292" t="s">
        <v>3178</v>
      </c>
      <c r="O126" s="294" t="s">
        <v>3178</v>
      </c>
      <c r="P126" s="294" t="s">
        <v>3178</v>
      </c>
      <c r="Q126" s="293"/>
      <c r="R126" s="292" t="s">
        <v>3854</v>
      </c>
      <c r="S126" s="294"/>
      <c r="T126" s="294"/>
      <c r="U126" s="293"/>
      <c r="V126" s="286" t="s">
        <v>4291</v>
      </c>
      <c r="W126" s="288" t="s">
        <v>4296</v>
      </c>
      <c r="X126" s="263"/>
      <c r="Y126" s="263"/>
      <c r="Z126" s="263"/>
    </row>
    <row r="127" spans="1:26" ht="33.75">
      <c r="A127" s="263"/>
      <c r="B127" s="295" t="s">
        <v>3132</v>
      </c>
      <c r="C127" s="296" t="s">
        <v>2784</v>
      </c>
      <c r="D127" s="297" t="s">
        <v>2</v>
      </c>
      <c r="E127" s="298"/>
      <c r="F127" s="296" t="s">
        <v>2785</v>
      </c>
      <c r="G127" s="297" t="s">
        <v>4297</v>
      </c>
      <c r="H127" s="298" t="s">
        <v>4079</v>
      </c>
      <c r="I127" s="299" t="s">
        <v>106</v>
      </c>
      <c r="J127" s="300"/>
      <c r="K127" s="291"/>
      <c r="L127" s="292" t="str">
        <f t="shared" si="2"/>
        <v>P</v>
      </c>
      <c r="M127" s="293" t="str">
        <f t="shared" si="3"/>
        <v>NA</v>
      </c>
      <c r="N127" s="292" t="s">
        <v>3178</v>
      </c>
      <c r="O127" s="294" t="s">
        <v>3178</v>
      </c>
      <c r="P127" s="294" t="s">
        <v>3178</v>
      </c>
      <c r="Q127" s="293"/>
      <c r="R127" s="292" t="s">
        <v>3854</v>
      </c>
      <c r="S127" s="294"/>
      <c r="T127" s="294"/>
      <c r="U127" s="293"/>
      <c r="V127" s="286" t="s">
        <v>4291</v>
      </c>
      <c r="W127" s="288" t="s">
        <v>4296</v>
      </c>
      <c r="X127" s="263"/>
      <c r="Y127" s="263"/>
      <c r="Z127" s="263"/>
    </row>
    <row r="128" spans="1:26" ht="56.25">
      <c r="A128" s="263"/>
      <c r="B128" s="295" t="s">
        <v>3133</v>
      </c>
      <c r="C128" s="296" t="s">
        <v>2787</v>
      </c>
      <c r="D128" s="297" t="s">
        <v>2788</v>
      </c>
      <c r="E128" s="298"/>
      <c r="F128" s="296"/>
      <c r="G128" s="297" t="s">
        <v>4080</v>
      </c>
      <c r="H128" s="298" t="s">
        <v>4081</v>
      </c>
      <c r="I128" s="299" t="s">
        <v>106</v>
      </c>
      <c r="J128" s="300"/>
      <c r="K128" s="291"/>
      <c r="L128" s="292" t="str">
        <f t="shared" si="2"/>
        <v>P</v>
      </c>
      <c r="M128" s="293" t="str">
        <f t="shared" si="3"/>
        <v>NA</v>
      </c>
      <c r="N128" s="292" t="s">
        <v>3178</v>
      </c>
      <c r="O128" s="294" t="s">
        <v>3178</v>
      </c>
      <c r="P128" s="294" t="s">
        <v>3178</v>
      </c>
      <c r="Q128" s="293"/>
      <c r="R128" s="292" t="s">
        <v>3854</v>
      </c>
      <c r="S128" s="294"/>
      <c r="T128" s="294"/>
      <c r="U128" s="293"/>
      <c r="V128" s="286" t="s">
        <v>4291</v>
      </c>
      <c r="W128" s="288" t="s">
        <v>4296</v>
      </c>
      <c r="X128" s="263"/>
      <c r="Y128" s="263"/>
      <c r="Z128" s="263"/>
    </row>
    <row r="129" spans="1:26" ht="45">
      <c r="A129" s="263"/>
      <c r="B129" s="295" t="s">
        <v>3134</v>
      </c>
      <c r="C129" s="296" t="s">
        <v>2787</v>
      </c>
      <c r="D129" s="297" t="s">
        <v>2788</v>
      </c>
      <c r="E129" s="298"/>
      <c r="F129" s="296"/>
      <c r="G129" s="297" t="s">
        <v>4082</v>
      </c>
      <c r="H129" s="298" t="s">
        <v>4083</v>
      </c>
      <c r="I129" s="299" t="s">
        <v>106</v>
      </c>
      <c r="J129" s="302"/>
      <c r="K129" s="291"/>
      <c r="L129" s="292" t="str">
        <f t="shared" si="2"/>
        <v>P</v>
      </c>
      <c r="M129" s="293" t="str">
        <f t="shared" si="3"/>
        <v>NA</v>
      </c>
      <c r="N129" s="292" t="s">
        <v>3178</v>
      </c>
      <c r="O129" s="294" t="s">
        <v>3178</v>
      </c>
      <c r="P129" s="294" t="s">
        <v>3178</v>
      </c>
      <c r="Q129" s="293"/>
      <c r="R129" s="292" t="s">
        <v>3854</v>
      </c>
      <c r="S129" s="294"/>
      <c r="T129" s="294"/>
      <c r="U129" s="293"/>
      <c r="V129" s="286" t="s">
        <v>4291</v>
      </c>
      <c r="W129" s="288" t="s">
        <v>4296</v>
      </c>
      <c r="X129" s="263"/>
      <c r="Y129" s="263"/>
      <c r="Z129" s="263"/>
    </row>
    <row r="130" spans="1:26" ht="33.75">
      <c r="A130" s="263"/>
      <c r="B130" s="295" t="s">
        <v>3135</v>
      </c>
      <c r="C130" s="296" t="s">
        <v>2791</v>
      </c>
      <c r="D130" s="297" t="s">
        <v>2788</v>
      </c>
      <c r="E130" s="298"/>
      <c r="F130" s="296" t="s">
        <v>2792</v>
      </c>
      <c r="G130" s="297" t="s">
        <v>4084</v>
      </c>
      <c r="H130" s="298" t="s">
        <v>4085</v>
      </c>
      <c r="I130" s="299" t="s">
        <v>106</v>
      </c>
      <c r="J130" s="302"/>
      <c r="K130" s="303"/>
      <c r="L130" s="292" t="str">
        <f t="shared" si="2"/>
        <v>P</v>
      </c>
      <c r="M130" s="293" t="str">
        <f t="shared" si="3"/>
        <v>NA</v>
      </c>
      <c r="N130" s="292" t="s">
        <v>3178</v>
      </c>
      <c r="O130" s="294" t="s">
        <v>3178</v>
      </c>
      <c r="P130" s="294" t="s">
        <v>3178</v>
      </c>
      <c r="Q130" s="293"/>
      <c r="R130" s="292" t="s">
        <v>3854</v>
      </c>
      <c r="S130" s="294"/>
      <c r="T130" s="294"/>
      <c r="U130" s="293"/>
      <c r="V130" s="286" t="s">
        <v>4291</v>
      </c>
      <c r="W130" s="288" t="s">
        <v>4296</v>
      </c>
      <c r="X130" s="263"/>
      <c r="Y130" s="263"/>
      <c r="Z130" s="263"/>
    </row>
    <row r="131" spans="1:26" ht="56.25">
      <c r="A131" s="263"/>
      <c r="B131" s="295" t="s">
        <v>3136</v>
      </c>
      <c r="C131" s="296" t="s">
        <v>2787</v>
      </c>
      <c r="D131" s="297" t="s">
        <v>2788</v>
      </c>
      <c r="E131" s="298"/>
      <c r="F131" s="296"/>
      <c r="G131" s="297" t="s">
        <v>4086</v>
      </c>
      <c r="H131" s="298" t="s">
        <v>4087</v>
      </c>
      <c r="I131" s="299" t="s">
        <v>106</v>
      </c>
      <c r="J131" s="300"/>
      <c r="K131" s="291"/>
      <c r="L131" s="292" t="str">
        <f t="shared" si="2"/>
        <v>P</v>
      </c>
      <c r="M131" s="293" t="str">
        <f t="shared" si="3"/>
        <v>NA</v>
      </c>
      <c r="N131" s="292" t="s">
        <v>3178</v>
      </c>
      <c r="O131" s="294" t="s">
        <v>3178</v>
      </c>
      <c r="P131" s="294" t="s">
        <v>3178</v>
      </c>
      <c r="Q131" s="293"/>
      <c r="R131" s="292" t="s">
        <v>3854</v>
      </c>
      <c r="S131" s="294"/>
      <c r="T131" s="294"/>
      <c r="U131" s="293"/>
      <c r="V131" s="286" t="s">
        <v>4291</v>
      </c>
      <c r="W131" s="288" t="s">
        <v>4296</v>
      </c>
      <c r="X131" s="263"/>
      <c r="Y131" s="263"/>
      <c r="Z131" s="263"/>
    </row>
    <row r="132" spans="1:26" ht="45">
      <c r="A132" s="263"/>
      <c r="B132" s="295" t="s">
        <v>3137</v>
      </c>
      <c r="C132" s="296" t="s">
        <v>2787</v>
      </c>
      <c r="D132" s="297" t="s">
        <v>2788</v>
      </c>
      <c r="E132" s="298"/>
      <c r="F132" s="296"/>
      <c r="G132" s="297" t="s">
        <v>4088</v>
      </c>
      <c r="H132" s="298" t="s">
        <v>4089</v>
      </c>
      <c r="I132" s="299" t="s">
        <v>106</v>
      </c>
      <c r="J132" s="302"/>
      <c r="K132" s="291"/>
      <c r="L132" s="292" t="str">
        <f t="shared" si="2"/>
        <v>P</v>
      </c>
      <c r="M132" s="293" t="str">
        <f t="shared" si="3"/>
        <v>NA</v>
      </c>
      <c r="N132" s="292" t="s">
        <v>3178</v>
      </c>
      <c r="O132" s="294" t="s">
        <v>3178</v>
      </c>
      <c r="P132" s="294" t="s">
        <v>3178</v>
      </c>
      <c r="Q132" s="293"/>
      <c r="R132" s="292" t="s">
        <v>3854</v>
      </c>
      <c r="S132" s="294"/>
      <c r="T132" s="294"/>
      <c r="U132" s="293"/>
      <c r="V132" s="286" t="s">
        <v>4291</v>
      </c>
      <c r="W132" s="288" t="s">
        <v>4296</v>
      </c>
      <c r="X132" s="263"/>
      <c r="Y132" s="263"/>
      <c r="Z132" s="263"/>
    </row>
    <row r="133" spans="1:26" ht="45">
      <c r="A133" s="263"/>
      <c r="B133" s="295" t="s">
        <v>2647</v>
      </c>
      <c r="C133" s="296" t="s">
        <v>2795</v>
      </c>
      <c r="D133" s="297" t="s">
        <v>2788</v>
      </c>
      <c r="E133" s="298"/>
      <c r="F133" s="296"/>
      <c r="G133" s="297" t="s">
        <v>4090</v>
      </c>
      <c r="H133" s="298" t="s">
        <v>2796</v>
      </c>
      <c r="I133" s="299" t="s">
        <v>106</v>
      </c>
      <c r="J133" s="302"/>
      <c r="K133" s="291"/>
      <c r="L133" s="292" t="str">
        <f t="shared" si="2"/>
        <v>P</v>
      </c>
      <c r="M133" s="293" t="str">
        <f t="shared" si="3"/>
        <v>NA</v>
      </c>
      <c r="N133" s="292" t="s">
        <v>3178</v>
      </c>
      <c r="O133" s="294" t="s">
        <v>3178</v>
      </c>
      <c r="P133" s="294" t="s">
        <v>3178</v>
      </c>
      <c r="Q133" s="293"/>
      <c r="R133" s="292" t="s">
        <v>3854</v>
      </c>
      <c r="S133" s="294"/>
      <c r="T133" s="294"/>
      <c r="U133" s="293"/>
      <c r="V133" s="286" t="s">
        <v>4291</v>
      </c>
      <c r="W133" s="288" t="s">
        <v>4296</v>
      </c>
      <c r="X133" s="263"/>
      <c r="Y133" s="263"/>
      <c r="Z133" s="263"/>
    </row>
    <row r="134" spans="1:26" ht="45">
      <c r="A134" s="263"/>
      <c r="B134" s="295" t="s">
        <v>3138</v>
      </c>
      <c r="C134" s="296" t="s">
        <v>2795</v>
      </c>
      <c r="D134" s="297" t="s">
        <v>2788</v>
      </c>
      <c r="E134" s="298"/>
      <c r="F134" s="296"/>
      <c r="G134" s="297" t="s">
        <v>4091</v>
      </c>
      <c r="H134" s="298" t="s">
        <v>4092</v>
      </c>
      <c r="I134" s="299" t="s">
        <v>106</v>
      </c>
      <c r="J134" s="302"/>
      <c r="K134" s="291"/>
      <c r="L134" s="292" t="str">
        <f t="shared" si="2"/>
        <v>P</v>
      </c>
      <c r="M134" s="293" t="str">
        <f t="shared" si="3"/>
        <v>NA</v>
      </c>
      <c r="N134" s="292" t="s">
        <v>3178</v>
      </c>
      <c r="O134" s="294" t="s">
        <v>3178</v>
      </c>
      <c r="P134" s="294" t="s">
        <v>3178</v>
      </c>
      <c r="Q134" s="293"/>
      <c r="R134" s="292" t="s">
        <v>3854</v>
      </c>
      <c r="S134" s="294"/>
      <c r="T134" s="294"/>
      <c r="U134" s="293"/>
      <c r="V134" s="286" t="s">
        <v>4291</v>
      </c>
      <c r="W134" s="288" t="s">
        <v>4296</v>
      </c>
      <c r="X134" s="263"/>
      <c r="Y134" s="263"/>
      <c r="Z134" s="263"/>
    </row>
    <row r="135" spans="1:26" ht="67.5">
      <c r="A135" s="263"/>
      <c r="B135" s="295" t="s">
        <v>2652</v>
      </c>
      <c r="C135" s="296" t="s">
        <v>2787</v>
      </c>
      <c r="D135" s="297" t="s">
        <v>2788</v>
      </c>
      <c r="E135" s="298"/>
      <c r="F135" s="296"/>
      <c r="G135" s="297" t="s">
        <v>4093</v>
      </c>
      <c r="H135" s="298" t="s">
        <v>4094</v>
      </c>
      <c r="I135" s="299" t="s">
        <v>106</v>
      </c>
      <c r="J135" s="300"/>
      <c r="K135" s="291"/>
      <c r="L135" s="292" t="str">
        <f t="shared" si="2"/>
        <v>P</v>
      </c>
      <c r="M135" s="293" t="str">
        <f t="shared" si="3"/>
        <v>NA</v>
      </c>
      <c r="N135" s="292" t="s">
        <v>3178</v>
      </c>
      <c r="O135" s="294" t="s">
        <v>3178</v>
      </c>
      <c r="P135" s="294" t="s">
        <v>3178</v>
      </c>
      <c r="Q135" s="293"/>
      <c r="R135" s="292" t="s">
        <v>3854</v>
      </c>
      <c r="S135" s="294"/>
      <c r="T135" s="294"/>
      <c r="U135" s="293"/>
      <c r="V135" s="286" t="s">
        <v>4291</v>
      </c>
      <c r="W135" s="288" t="s">
        <v>4296</v>
      </c>
      <c r="X135" s="263"/>
      <c r="Y135" s="263"/>
      <c r="Z135" s="263"/>
    </row>
    <row r="136" spans="1:26" ht="112.5">
      <c r="A136" s="263"/>
      <c r="B136" s="295" t="s">
        <v>3139</v>
      </c>
      <c r="C136" s="296" t="s">
        <v>2787</v>
      </c>
      <c r="D136" s="297" t="s">
        <v>2788</v>
      </c>
      <c r="E136" s="298"/>
      <c r="F136" s="296" t="s">
        <v>2798</v>
      </c>
      <c r="G136" s="297" t="s">
        <v>4095</v>
      </c>
      <c r="H136" s="298" t="s">
        <v>4096</v>
      </c>
      <c r="I136" s="299" t="s">
        <v>106</v>
      </c>
      <c r="J136" s="300"/>
      <c r="K136" s="291"/>
      <c r="L136" s="292" t="str">
        <f t="shared" si="2"/>
        <v>P</v>
      </c>
      <c r="M136" s="293" t="str">
        <f t="shared" si="3"/>
        <v>NA</v>
      </c>
      <c r="N136" s="292" t="s">
        <v>3178</v>
      </c>
      <c r="O136" s="294" t="s">
        <v>3178</v>
      </c>
      <c r="P136" s="294" t="s">
        <v>3178</v>
      </c>
      <c r="Q136" s="293"/>
      <c r="R136" s="292" t="s">
        <v>3854</v>
      </c>
      <c r="S136" s="294"/>
      <c r="T136" s="294"/>
      <c r="U136" s="293"/>
      <c r="V136" s="286" t="s">
        <v>4291</v>
      </c>
      <c r="W136" s="288" t="s">
        <v>4296</v>
      </c>
      <c r="X136" s="263"/>
      <c r="Y136" s="263"/>
      <c r="Z136" s="263"/>
    </row>
    <row r="137" spans="1:26" ht="33.75">
      <c r="A137" s="263"/>
      <c r="B137" s="295" t="s">
        <v>3140</v>
      </c>
      <c r="C137" s="296" t="s">
        <v>2787</v>
      </c>
      <c r="D137" s="297" t="s">
        <v>2788</v>
      </c>
      <c r="E137" s="298"/>
      <c r="F137" s="296" t="s">
        <v>2799</v>
      </c>
      <c r="G137" s="297" t="s">
        <v>4093</v>
      </c>
      <c r="H137" s="298" t="s">
        <v>2800</v>
      </c>
      <c r="I137" s="299" t="s">
        <v>106</v>
      </c>
      <c r="J137" s="302"/>
      <c r="K137" s="291"/>
      <c r="L137" s="292" t="str">
        <f t="shared" si="2"/>
        <v>P</v>
      </c>
      <c r="M137" s="293" t="str">
        <f t="shared" si="3"/>
        <v>NA</v>
      </c>
      <c r="N137" s="292" t="s">
        <v>3178</v>
      </c>
      <c r="O137" s="294" t="s">
        <v>3178</v>
      </c>
      <c r="P137" s="294" t="s">
        <v>3178</v>
      </c>
      <c r="Q137" s="293"/>
      <c r="R137" s="292" t="s">
        <v>3854</v>
      </c>
      <c r="S137" s="294"/>
      <c r="T137" s="294"/>
      <c r="U137" s="293"/>
      <c r="V137" s="286" t="s">
        <v>4293</v>
      </c>
      <c r="W137" s="288" t="s">
        <v>4298</v>
      </c>
      <c r="X137" s="263"/>
      <c r="Y137" s="263"/>
      <c r="Z137" s="263"/>
    </row>
    <row r="138" spans="1:26" ht="33.75">
      <c r="A138" s="263"/>
      <c r="B138" s="295" t="s">
        <v>3141</v>
      </c>
      <c r="C138" s="296" t="s">
        <v>2787</v>
      </c>
      <c r="D138" s="297" t="s">
        <v>2788</v>
      </c>
      <c r="E138" s="298"/>
      <c r="F138" s="296"/>
      <c r="G138" s="297" t="s">
        <v>4097</v>
      </c>
      <c r="H138" s="298" t="s">
        <v>2801</v>
      </c>
      <c r="I138" s="299" t="s">
        <v>89</v>
      </c>
      <c r="J138" s="302"/>
      <c r="K138" s="291"/>
      <c r="L138" s="292" t="str">
        <f t="shared" si="2"/>
        <v>P</v>
      </c>
      <c r="M138" s="293" t="str">
        <f t="shared" si="3"/>
        <v>NA</v>
      </c>
      <c r="N138" s="292" t="s">
        <v>3178</v>
      </c>
      <c r="O138" s="294" t="s">
        <v>3178</v>
      </c>
      <c r="P138" s="294" t="s">
        <v>3178</v>
      </c>
      <c r="Q138" s="293"/>
      <c r="R138" s="292" t="s">
        <v>3854</v>
      </c>
      <c r="S138" s="294"/>
      <c r="T138" s="294"/>
      <c r="U138" s="293"/>
      <c r="V138" s="286" t="s">
        <v>4293</v>
      </c>
      <c r="W138" s="288" t="s">
        <v>4298</v>
      </c>
      <c r="X138" s="263"/>
      <c r="Y138" s="263"/>
      <c r="Z138" s="263"/>
    </row>
    <row r="139" spans="1:26" ht="45">
      <c r="A139" s="263"/>
      <c r="B139" s="295" t="s">
        <v>3287</v>
      </c>
      <c r="C139" s="296" t="s">
        <v>2787</v>
      </c>
      <c r="D139" s="297" t="s">
        <v>2788</v>
      </c>
      <c r="E139" s="298"/>
      <c r="F139" s="296" t="s">
        <v>1910</v>
      </c>
      <c r="G139" s="297" t="s">
        <v>4098</v>
      </c>
      <c r="H139" s="298" t="s">
        <v>4099</v>
      </c>
      <c r="I139" s="299" t="s">
        <v>106</v>
      </c>
      <c r="J139" s="300"/>
      <c r="K139" s="291"/>
      <c r="L139" s="292" t="str">
        <f t="shared" si="2"/>
        <v>P</v>
      </c>
      <c r="M139" s="293" t="str">
        <f t="shared" si="3"/>
        <v>NA</v>
      </c>
      <c r="N139" s="292" t="s">
        <v>3178</v>
      </c>
      <c r="O139" s="294" t="s">
        <v>3178</v>
      </c>
      <c r="P139" s="294" t="s">
        <v>3178</v>
      </c>
      <c r="Q139" s="293"/>
      <c r="R139" s="292" t="s">
        <v>3854</v>
      </c>
      <c r="S139" s="294"/>
      <c r="T139" s="294"/>
      <c r="U139" s="293"/>
      <c r="V139" s="286" t="s">
        <v>4293</v>
      </c>
      <c r="W139" s="288" t="s">
        <v>4298</v>
      </c>
      <c r="X139" s="263"/>
      <c r="Y139" s="263"/>
      <c r="Z139" s="263"/>
    </row>
    <row r="140" spans="1:26" ht="33.75">
      <c r="A140" s="263"/>
      <c r="B140" s="295" t="s">
        <v>3142</v>
      </c>
      <c r="C140" s="296" t="s">
        <v>2787</v>
      </c>
      <c r="D140" s="297" t="s">
        <v>2788</v>
      </c>
      <c r="E140" s="298"/>
      <c r="F140" s="296" t="s">
        <v>4301</v>
      </c>
      <c r="G140" s="297" t="s">
        <v>4098</v>
      </c>
      <c r="H140" s="298" t="s">
        <v>4100</v>
      </c>
      <c r="I140" s="299" t="s">
        <v>106</v>
      </c>
      <c r="J140" s="300" t="s">
        <v>4302</v>
      </c>
      <c r="K140" s="291"/>
      <c r="L140" s="292" t="str">
        <f t="shared" ref="L140:L203" si="4">IF(COUNTBLANK(N140:P140)=3," ",IF(COUNTIF(N140:P140,"F"),"F",IF(COUNTIF(N140:P140,"P"),"P",IF(COUNTIF(N140:P140,"NA"),"NA",IF(COUNTIF(N140:P140,"NT"),"NT")))))</f>
        <v>NA</v>
      </c>
      <c r="M140" s="293" t="str">
        <f t="shared" ref="M140:M203" si="5">IF(COUNTBLANK(R140:T140)=3," ",IF(COUNTIF(R140:T140,"F"),"F",IF(COUNTIF(R140:T140,"P"),"P",IF(COUNTIF(R140:T140,"NA"),"NA",IF(COUNTIF(R140:T140,"NT"),"NT")))))</f>
        <v>NA</v>
      </c>
      <c r="N140" s="292" t="s">
        <v>3854</v>
      </c>
      <c r="O140" s="294" t="s">
        <v>3854</v>
      </c>
      <c r="P140" s="294" t="s">
        <v>3854</v>
      </c>
      <c r="Q140" s="293"/>
      <c r="R140" s="292" t="s">
        <v>3854</v>
      </c>
      <c r="S140" s="294"/>
      <c r="T140" s="294"/>
      <c r="U140" s="293"/>
      <c r="V140" s="286" t="s">
        <v>4293</v>
      </c>
      <c r="W140" s="288" t="s">
        <v>4298</v>
      </c>
      <c r="X140" s="263"/>
      <c r="Y140" s="263"/>
      <c r="Z140" s="263"/>
    </row>
    <row r="141" spans="1:26" ht="45">
      <c r="A141" s="263"/>
      <c r="B141" s="295" t="s">
        <v>3143</v>
      </c>
      <c r="C141" s="296" t="s">
        <v>2787</v>
      </c>
      <c r="D141" s="297" t="s">
        <v>2788</v>
      </c>
      <c r="E141" s="298"/>
      <c r="F141" s="296"/>
      <c r="G141" s="297" t="s">
        <v>4101</v>
      </c>
      <c r="H141" s="298" t="s">
        <v>2802</v>
      </c>
      <c r="I141" s="299" t="s">
        <v>89</v>
      </c>
      <c r="J141" s="300"/>
      <c r="K141" s="291"/>
      <c r="L141" s="292" t="str">
        <f t="shared" si="4"/>
        <v>P</v>
      </c>
      <c r="M141" s="293" t="str">
        <f t="shared" si="5"/>
        <v>NA</v>
      </c>
      <c r="N141" s="292" t="s">
        <v>3178</v>
      </c>
      <c r="O141" s="294" t="s">
        <v>3178</v>
      </c>
      <c r="P141" s="294" t="s">
        <v>3178</v>
      </c>
      <c r="Q141" s="293"/>
      <c r="R141" s="292" t="s">
        <v>3854</v>
      </c>
      <c r="S141" s="294"/>
      <c r="T141" s="294"/>
      <c r="U141" s="293"/>
      <c r="V141" s="286" t="s">
        <v>4293</v>
      </c>
      <c r="W141" s="288" t="s">
        <v>4298</v>
      </c>
      <c r="X141" s="263"/>
      <c r="Y141" s="263"/>
      <c r="Z141" s="263"/>
    </row>
    <row r="142" spans="1:26" ht="45">
      <c r="A142" s="263"/>
      <c r="B142" s="295" t="s">
        <v>3144</v>
      </c>
      <c r="C142" s="296" t="s">
        <v>2787</v>
      </c>
      <c r="D142" s="297" t="s">
        <v>2788</v>
      </c>
      <c r="E142" s="298"/>
      <c r="F142" s="296"/>
      <c r="G142" s="297" t="s">
        <v>4102</v>
      </c>
      <c r="H142" s="298" t="s">
        <v>4103</v>
      </c>
      <c r="I142" s="299" t="s">
        <v>106</v>
      </c>
      <c r="J142" s="300"/>
      <c r="K142" s="291"/>
      <c r="L142" s="292" t="str">
        <f t="shared" si="4"/>
        <v>P</v>
      </c>
      <c r="M142" s="293" t="str">
        <f t="shared" si="5"/>
        <v>NA</v>
      </c>
      <c r="N142" s="292" t="s">
        <v>3178</v>
      </c>
      <c r="O142" s="294" t="s">
        <v>3178</v>
      </c>
      <c r="P142" s="294" t="s">
        <v>3178</v>
      </c>
      <c r="Q142" s="293"/>
      <c r="R142" s="292" t="s">
        <v>3854</v>
      </c>
      <c r="S142" s="294"/>
      <c r="T142" s="294"/>
      <c r="U142" s="293"/>
      <c r="V142" s="286" t="s">
        <v>4293</v>
      </c>
      <c r="W142" s="288" t="s">
        <v>4298</v>
      </c>
      <c r="X142" s="263"/>
      <c r="Y142" s="263"/>
      <c r="Z142" s="263"/>
    </row>
    <row r="143" spans="1:26" ht="45">
      <c r="A143" s="263"/>
      <c r="B143" s="295" t="s">
        <v>3145</v>
      </c>
      <c r="C143" s="296" t="s">
        <v>2787</v>
      </c>
      <c r="D143" s="297" t="s">
        <v>2788</v>
      </c>
      <c r="E143" s="298"/>
      <c r="F143" s="296"/>
      <c r="G143" s="297" t="s">
        <v>4104</v>
      </c>
      <c r="H143" s="298" t="s">
        <v>4105</v>
      </c>
      <c r="I143" s="299" t="s">
        <v>106</v>
      </c>
      <c r="J143" s="302"/>
      <c r="K143" s="291"/>
      <c r="L143" s="292" t="str">
        <f t="shared" si="4"/>
        <v>P</v>
      </c>
      <c r="M143" s="293" t="str">
        <f t="shared" si="5"/>
        <v>NA</v>
      </c>
      <c r="N143" s="292" t="s">
        <v>3178</v>
      </c>
      <c r="O143" s="294" t="s">
        <v>3178</v>
      </c>
      <c r="P143" s="294" t="s">
        <v>3178</v>
      </c>
      <c r="Q143" s="293"/>
      <c r="R143" s="292" t="s">
        <v>3854</v>
      </c>
      <c r="S143" s="294"/>
      <c r="T143" s="294"/>
      <c r="U143" s="293"/>
      <c r="V143" s="286" t="s">
        <v>4293</v>
      </c>
      <c r="W143" s="288" t="s">
        <v>4298</v>
      </c>
      <c r="X143" s="263"/>
      <c r="Y143" s="263"/>
      <c r="Z143" s="263"/>
    </row>
    <row r="144" spans="1:26" ht="56.25">
      <c r="A144" s="263"/>
      <c r="B144" s="295" t="s">
        <v>3231</v>
      </c>
      <c r="C144" s="296" t="s">
        <v>2787</v>
      </c>
      <c r="D144" s="297" t="s">
        <v>2788</v>
      </c>
      <c r="E144" s="298"/>
      <c r="F144" s="296"/>
      <c r="G144" s="297" t="s">
        <v>4106</v>
      </c>
      <c r="H144" s="298" t="s">
        <v>4107</v>
      </c>
      <c r="I144" s="299" t="s">
        <v>106</v>
      </c>
      <c r="J144" s="300"/>
      <c r="K144" s="291"/>
      <c r="L144" s="292" t="str">
        <f t="shared" si="4"/>
        <v>P</v>
      </c>
      <c r="M144" s="293" t="str">
        <f t="shared" si="5"/>
        <v>NA</v>
      </c>
      <c r="N144" s="292" t="s">
        <v>3178</v>
      </c>
      <c r="O144" s="294" t="s">
        <v>3178</v>
      </c>
      <c r="P144" s="294" t="s">
        <v>3178</v>
      </c>
      <c r="Q144" s="293"/>
      <c r="R144" s="292" t="s">
        <v>3854</v>
      </c>
      <c r="S144" s="294"/>
      <c r="T144" s="294"/>
      <c r="U144" s="293"/>
      <c r="V144" s="286" t="s">
        <v>4293</v>
      </c>
      <c r="W144" s="288" t="s">
        <v>4298</v>
      </c>
      <c r="X144" s="263"/>
      <c r="Y144" s="263"/>
      <c r="Z144" s="263"/>
    </row>
    <row r="145" spans="1:26" ht="56.25">
      <c r="A145" s="263"/>
      <c r="B145" s="295" t="s">
        <v>3146</v>
      </c>
      <c r="C145" s="296" t="s">
        <v>2787</v>
      </c>
      <c r="D145" s="297" t="s">
        <v>2788</v>
      </c>
      <c r="E145" s="298"/>
      <c r="F145" s="296"/>
      <c r="G145" s="297" t="s">
        <v>4108</v>
      </c>
      <c r="H145" s="298" t="s">
        <v>2803</v>
      </c>
      <c r="I145" s="299" t="s">
        <v>89</v>
      </c>
      <c r="J145" s="302"/>
      <c r="K145" s="291"/>
      <c r="L145" s="292" t="str">
        <f t="shared" si="4"/>
        <v>P</v>
      </c>
      <c r="M145" s="293" t="str">
        <f t="shared" si="5"/>
        <v>NA</v>
      </c>
      <c r="N145" s="292" t="s">
        <v>3178</v>
      </c>
      <c r="O145" s="294" t="s">
        <v>3178</v>
      </c>
      <c r="P145" s="294" t="s">
        <v>3178</v>
      </c>
      <c r="Q145" s="293"/>
      <c r="R145" s="292" t="s">
        <v>3854</v>
      </c>
      <c r="S145" s="294"/>
      <c r="T145" s="294"/>
      <c r="U145" s="293"/>
      <c r="V145" s="286" t="s">
        <v>4293</v>
      </c>
      <c r="W145" s="288" t="s">
        <v>4298</v>
      </c>
      <c r="X145" s="263"/>
      <c r="Y145" s="263"/>
      <c r="Z145" s="263"/>
    </row>
    <row r="146" spans="1:26" ht="33.75">
      <c r="A146" s="263"/>
      <c r="B146" s="295" t="s">
        <v>3147</v>
      </c>
      <c r="C146" s="296" t="s">
        <v>2804</v>
      </c>
      <c r="D146" s="297" t="s">
        <v>2806</v>
      </c>
      <c r="E146" s="298"/>
      <c r="F146" s="296"/>
      <c r="G146" s="297" t="s">
        <v>4109</v>
      </c>
      <c r="H146" s="298" t="s">
        <v>2805</v>
      </c>
      <c r="I146" s="299" t="s">
        <v>106</v>
      </c>
      <c r="J146" s="300"/>
      <c r="K146" s="291"/>
      <c r="L146" s="292" t="str">
        <f t="shared" si="4"/>
        <v>P</v>
      </c>
      <c r="M146" s="293" t="str">
        <f t="shared" si="5"/>
        <v>NA</v>
      </c>
      <c r="N146" s="292" t="s">
        <v>3178</v>
      </c>
      <c r="O146" s="294" t="s">
        <v>3178</v>
      </c>
      <c r="P146" s="294" t="s">
        <v>3178</v>
      </c>
      <c r="Q146" s="293"/>
      <c r="R146" s="292" t="s">
        <v>3854</v>
      </c>
      <c r="S146" s="294"/>
      <c r="T146" s="294"/>
      <c r="U146" s="293"/>
      <c r="V146" s="286" t="s">
        <v>4293</v>
      </c>
      <c r="W146" s="288" t="s">
        <v>4298</v>
      </c>
      <c r="X146" s="263"/>
      <c r="Y146" s="263"/>
      <c r="Z146" s="263"/>
    </row>
    <row r="147" spans="1:26" ht="90">
      <c r="A147" s="263"/>
      <c r="B147" s="295" t="s">
        <v>3148</v>
      </c>
      <c r="C147" s="296" t="s">
        <v>2804</v>
      </c>
      <c r="D147" s="297" t="s">
        <v>2806</v>
      </c>
      <c r="E147" s="298"/>
      <c r="F147" s="296"/>
      <c r="G147" s="297" t="s">
        <v>4110</v>
      </c>
      <c r="H147" s="298" t="s">
        <v>4111</v>
      </c>
      <c r="I147" s="299" t="s">
        <v>89</v>
      </c>
      <c r="J147" s="302"/>
      <c r="K147" s="291"/>
      <c r="L147" s="292" t="str">
        <f t="shared" si="4"/>
        <v>P</v>
      </c>
      <c r="M147" s="293" t="str">
        <f t="shared" si="5"/>
        <v>NA</v>
      </c>
      <c r="N147" s="292" t="s">
        <v>3178</v>
      </c>
      <c r="O147" s="294" t="s">
        <v>3178</v>
      </c>
      <c r="P147" s="294" t="s">
        <v>3178</v>
      </c>
      <c r="Q147" s="293"/>
      <c r="R147" s="292" t="s">
        <v>3854</v>
      </c>
      <c r="S147" s="294"/>
      <c r="T147" s="294"/>
      <c r="U147" s="293"/>
      <c r="V147" s="286" t="s">
        <v>4293</v>
      </c>
      <c r="W147" s="288" t="s">
        <v>4298</v>
      </c>
      <c r="X147" s="263"/>
      <c r="Y147" s="263"/>
      <c r="Z147" s="263"/>
    </row>
    <row r="148" spans="1:26" ht="33.75">
      <c r="A148" s="263"/>
      <c r="B148" s="295" t="s">
        <v>2654</v>
      </c>
      <c r="C148" s="296" t="s">
        <v>2804</v>
      </c>
      <c r="D148" s="297" t="s">
        <v>2806</v>
      </c>
      <c r="E148" s="298"/>
      <c r="F148" s="296"/>
      <c r="G148" s="297" t="s">
        <v>4112</v>
      </c>
      <c r="H148" s="298" t="s">
        <v>4113</v>
      </c>
      <c r="I148" s="299" t="s">
        <v>106</v>
      </c>
      <c r="J148" s="300"/>
      <c r="K148" s="291"/>
      <c r="L148" s="292" t="str">
        <f t="shared" si="4"/>
        <v>P</v>
      </c>
      <c r="M148" s="293" t="str">
        <f t="shared" si="5"/>
        <v>NA</v>
      </c>
      <c r="N148" s="292" t="s">
        <v>3178</v>
      </c>
      <c r="O148" s="294" t="s">
        <v>3178</v>
      </c>
      <c r="P148" s="294" t="s">
        <v>3178</v>
      </c>
      <c r="Q148" s="293"/>
      <c r="R148" s="292" t="s">
        <v>3854</v>
      </c>
      <c r="S148" s="294"/>
      <c r="T148" s="294"/>
      <c r="U148" s="293"/>
      <c r="V148" s="286" t="s">
        <v>4293</v>
      </c>
      <c r="W148" s="288" t="s">
        <v>4298</v>
      </c>
      <c r="X148" s="263"/>
      <c r="Y148" s="263"/>
      <c r="Z148" s="263"/>
    </row>
    <row r="149" spans="1:26" ht="33.75">
      <c r="A149" s="263"/>
      <c r="B149" s="295" t="s">
        <v>2657</v>
      </c>
      <c r="C149" s="296" t="s">
        <v>2807</v>
      </c>
      <c r="D149" s="297" t="s">
        <v>2806</v>
      </c>
      <c r="E149" s="298"/>
      <c r="F149" s="296"/>
      <c r="G149" s="297" t="s">
        <v>4114</v>
      </c>
      <c r="H149" s="298" t="s">
        <v>4115</v>
      </c>
      <c r="I149" s="299" t="s">
        <v>106</v>
      </c>
      <c r="J149" s="302"/>
      <c r="K149" s="291"/>
      <c r="L149" s="292" t="str">
        <f t="shared" si="4"/>
        <v>P</v>
      </c>
      <c r="M149" s="293" t="str">
        <f t="shared" si="5"/>
        <v>NA</v>
      </c>
      <c r="N149" s="292" t="s">
        <v>3178</v>
      </c>
      <c r="O149" s="294" t="s">
        <v>3178</v>
      </c>
      <c r="P149" s="294" t="s">
        <v>3178</v>
      </c>
      <c r="Q149" s="293"/>
      <c r="R149" s="292" t="s">
        <v>3854</v>
      </c>
      <c r="S149" s="294"/>
      <c r="T149" s="294"/>
      <c r="U149" s="293"/>
      <c r="V149" s="286" t="s">
        <v>4293</v>
      </c>
      <c r="W149" s="288" t="s">
        <v>4298</v>
      </c>
      <c r="X149" s="263"/>
      <c r="Y149" s="263"/>
      <c r="Z149" s="263"/>
    </row>
    <row r="150" spans="1:26" ht="45">
      <c r="A150" s="263"/>
      <c r="B150" s="295" t="s">
        <v>3149</v>
      </c>
      <c r="C150" s="296" t="s">
        <v>2807</v>
      </c>
      <c r="D150" s="297" t="s">
        <v>2806</v>
      </c>
      <c r="E150" s="298"/>
      <c r="F150" s="296" t="s">
        <v>1887</v>
      </c>
      <c r="G150" s="297" t="s">
        <v>4116</v>
      </c>
      <c r="H150" s="298" t="s">
        <v>4117</v>
      </c>
      <c r="I150" s="299" t="s">
        <v>95</v>
      </c>
      <c r="J150" s="302"/>
      <c r="K150" s="291"/>
      <c r="L150" s="292" t="str">
        <f t="shared" si="4"/>
        <v>P</v>
      </c>
      <c r="M150" s="293" t="str">
        <f t="shared" si="5"/>
        <v>NA</v>
      </c>
      <c r="N150" s="292" t="s">
        <v>3178</v>
      </c>
      <c r="O150" s="294" t="s">
        <v>3178</v>
      </c>
      <c r="P150" s="294" t="s">
        <v>3178</v>
      </c>
      <c r="Q150" s="293"/>
      <c r="R150" s="292" t="s">
        <v>3854</v>
      </c>
      <c r="S150" s="294"/>
      <c r="T150" s="294"/>
      <c r="U150" s="293"/>
      <c r="V150" s="286" t="s">
        <v>4293</v>
      </c>
      <c r="W150" s="288" t="s">
        <v>4298</v>
      </c>
      <c r="X150" s="263"/>
      <c r="Y150" s="263"/>
      <c r="Z150" s="263"/>
    </row>
    <row r="151" spans="1:26" ht="45">
      <c r="A151" s="263"/>
      <c r="B151" s="295" t="s">
        <v>2659</v>
      </c>
      <c r="C151" s="296" t="s">
        <v>2807</v>
      </c>
      <c r="D151" s="297" t="s">
        <v>2806</v>
      </c>
      <c r="E151" s="298"/>
      <c r="F151" s="296" t="s">
        <v>1887</v>
      </c>
      <c r="G151" s="297" t="s">
        <v>4118</v>
      </c>
      <c r="H151" s="298" t="s">
        <v>2808</v>
      </c>
      <c r="I151" s="299" t="s">
        <v>89</v>
      </c>
      <c r="J151" s="302"/>
      <c r="K151" s="291"/>
      <c r="L151" s="292" t="str">
        <f t="shared" si="4"/>
        <v>P</v>
      </c>
      <c r="M151" s="293" t="str">
        <f t="shared" si="5"/>
        <v>NA</v>
      </c>
      <c r="N151" s="292" t="s">
        <v>3178</v>
      </c>
      <c r="O151" s="294"/>
      <c r="P151" s="294"/>
      <c r="Q151" s="293"/>
      <c r="R151" s="292" t="s">
        <v>3854</v>
      </c>
      <c r="S151" s="294"/>
      <c r="T151" s="294"/>
      <c r="U151" s="293"/>
      <c r="V151" s="286" t="s">
        <v>4293</v>
      </c>
      <c r="W151" s="288" t="s">
        <v>4298</v>
      </c>
      <c r="X151" s="263"/>
      <c r="Y151" s="263"/>
      <c r="Z151" s="263"/>
    </row>
    <row r="152" spans="1:26" ht="33.75">
      <c r="A152" s="263"/>
      <c r="B152" s="295" t="s">
        <v>2664</v>
      </c>
      <c r="C152" s="296" t="s">
        <v>2807</v>
      </c>
      <c r="D152" s="297" t="s">
        <v>2806</v>
      </c>
      <c r="E152" s="298"/>
      <c r="F152" s="296" t="s">
        <v>1888</v>
      </c>
      <c r="G152" s="297" t="s">
        <v>4119</v>
      </c>
      <c r="H152" s="298" t="s">
        <v>4120</v>
      </c>
      <c r="I152" s="299" t="s">
        <v>106</v>
      </c>
      <c r="J152" s="300"/>
      <c r="K152" s="291"/>
      <c r="L152" s="292" t="str">
        <f t="shared" si="4"/>
        <v>P</v>
      </c>
      <c r="M152" s="293" t="str">
        <f t="shared" si="5"/>
        <v>NA</v>
      </c>
      <c r="N152" s="292" t="s">
        <v>3178</v>
      </c>
      <c r="O152" s="294" t="s">
        <v>3178</v>
      </c>
      <c r="P152" s="294" t="s">
        <v>3178</v>
      </c>
      <c r="Q152" s="293"/>
      <c r="R152" s="292" t="s">
        <v>3854</v>
      </c>
      <c r="S152" s="294"/>
      <c r="T152" s="294"/>
      <c r="U152" s="293"/>
      <c r="V152" s="286" t="s">
        <v>4293</v>
      </c>
      <c r="W152" s="288" t="s">
        <v>4298</v>
      </c>
      <c r="X152" s="263"/>
      <c r="Y152" s="263"/>
      <c r="Z152" s="263"/>
    </row>
    <row r="153" spans="1:26" ht="33.75">
      <c r="A153" s="263"/>
      <c r="B153" s="295" t="s">
        <v>3150</v>
      </c>
      <c r="C153" s="296" t="s">
        <v>2807</v>
      </c>
      <c r="D153" s="297" t="s">
        <v>2806</v>
      </c>
      <c r="E153" s="298"/>
      <c r="F153" s="296"/>
      <c r="G153" s="297" t="s">
        <v>4121</v>
      </c>
      <c r="H153" s="298" t="s">
        <v>2809</v>
      </c>
      <c r="I153" s="299" t="s">
        <v>89</v>
      </c>
      <c r="J153" s="302"/>
      <c r="K153" s="291"/>
      <c r="L153" s="292" t="str">
        <f t="shared" si="4"/>
        <v>P</v>
      </c>
      <c r="M153" s="293" t="str">
        <f t="shared" si="5"/>
        <v>NA</v>
      </c>
      <c r="N153" s="292" t="s">
        <v>3178</v>
      </c>
      <c r="O153" s="294" t="s">
        <v>3178</v>
      </c>
      <c r="P153" s="294" t="s">
        <v>3178</v>
      </c>
      <c r="Q153" s="293"/>
      <c r="R153" s="292" t="s">
        <v>3854</v>
      </c>
      <c r="S153" s="294"/>
      <c r="T153" s="294"/>
      <c r="U153" s="293"/>
      <c r="V153" s="286" t="s">
        <v>4293</v>
      </c>
      <c r="W153" s="288" t="s">
        <v>4298</v>
      </c>
      <c r="X153" s="263"/>
      <c r="Y153" s="263"/>
      <c r="Z153" s="263"/>
    </row>
    <row r="154" spans="1:26" ht="33.75">
      <c r="A154" s="263"/>
      <c r="B154" s="295" t="s">
        <v>3151</v>
      </c>
      <c r="C154" s="296" t="s">
        <v>2807</v>
      </c>
      <c r="D154" s="297" t="s">
        <v>2806</v>
      </c>
      <c r="E154" s="298"/>
      <c r="F154" s="296" t="s">
        <v>4122</v>
      </c>
      <c r="G154" s="297" t="s">
        <v>2810</v>
      </c>
      <c r="H154" s="298" t="s">
        <v>4123</v>
      </c>
      <c r="I154" s="299" t="s">
        <v>89</v>
      </c>
      <c r="J154" s="302"/>
      <c r="K154" s="291"/>
      <c r="L154" s="292" t="str">
        <f t="shared" si="4"/>
        <v>P</v>
      </c>
      <c r="M154" s="293" t="str">
        <f t="shared" si="5"/>
        <v>NA</v>
      </c>
      <c r="N154" s="292" t="s">
        <v>3178</v>
      </c>
      <c r="O154" s="294" t="s">
        <v>3178</v>
      </c>
      <c r="P154" s="294" t="s">
        <v>3178</v>
      </c>
      <c r="Q154" s="293"/>
      <c r="R154" s="292" t="s">
        <v>3854</v>
      </c>
      <c r="S154" s="294"/>
      <c r="T154" s="294"/>
      <c r="U154" s="293"/>
      <c r="V154" s="286" t="s">
        <v>4293</v>
      </c>
      <c r="W154" s="288" t="s">
        <v>4298</v>
      </c>
      <c r="X154" s="263"/>
      <c r="Y154" s="263"/>
      <c r="Z154" s="263"/>
    </row>
    <row r="155" spans="1:26" ht="33.75">
      <c r="A155" s="263"/>
      <c r="B155" s="295" t="s">
        <v>2667</v>
      </c>
      <c r="C155" s="296" t="s">
        <v>2807</v>
      </c>
      <c r="D155" s="297" t="s">
        <v>2806</v>
      </c>
      <c r="E155" s="298"/>
      <c r="F155" s="296" t="s">
        <v>4124</v>
      </c>
      <c r="G155" s="297" t="s">
        <v>2810</v>
      </c>
      <c r="H155" s="298" t="s">
        <v>4125</v>
      </c>
      <c r="I155" s="299" t="s">
        <v>89</v>
      </c>
      <c r="J155" s="302"/>
      <c r="K155" s="291"/>
      <c r="L155" s="292" t="str">
        <f t="shared" si="4"/>
        <v>P</v>
      </c>
      <c r="M155" s="293" t="str">
        <f t="shared" si="5"/>
        <v>NA</v>
      </c>
      <c r="N155" s="292" t="s">
        <v>3178</v>
      </c>
      <c r="O155" s="294" t="s">
        <v>3178</v>
      </c>
      <c r="P155" s="294" t="s">
        <v>3178</v>
      </c>
      <c r="Q155" s="293"/>
      <c r="R155" s="292" t="s">
        <v>3854</v>
      </c>
      <c r="S155" s="294"/>
      <c r="T155" s="294"/>
      <c r="U155" s="293"/>
      <c r="V155" s="286" t="s">
        <v>4293</v>
      </c>
      <c r="W155" s="288" t="s">
        <v>4298</v>
      </c>
      <c r="X155" s="263"/>
      <c r="Y155" s="263"/>
      <c r="Z155" s="263"/>
    </row>
    <row r="156" spans="1:26" ht="33.75">
      <c r="A156" s="263"/>
      <c r="B156" s="295" t="s">
        <v>2671</v>
      </c>
      <c r="C156" s="296" t="s">
        <v>2791</v>
      </c>
      <c r="D156" s="297" t="s">
        <v>2792</v>
      </c>
      <c r="E156" s="298"/>
      <c r="F156" s="296" t="s">
        <v>4126</v>
      </c>
      <c r="G156" s="297" t="s">
        <v>4127</v>
      </c>
      <c r="H156" s="298" t="s">
        <v>4128</v>
      </c>
      <c r="I156" s="299" t="s">
        <v>106</v>
      </c>
      <c r="J156" s="302"/>
      <c r="K156" s="303"/>
      <c r="L156" s="292" t="str">
        <f t="shared" si="4"/>
        <v>P</v>
      </c>
      <c r="M156" s="293" t="str">
        <f t="shared" si="5"/>
        <v>NA</v>
      </c>
      <c r="N156" s="292" t="s">
        <v>3178</v>
      </c>
      <c r="O156" s="294" t="s">
        <v>3178</v>
      </c>
      <c r="P156" s="294" t="s">
        <v>3178</v>
      </c>
      <c r="Q156" s="293"/>
      <c r="R156" s="292" t="s">
        <v>3854</v>
      </c>
      <c r="S156" s="294"/>
      <c r="T156" s="294"/>
      <c r="U156" s="293"/>
      <c r="V156" s="286" t="s">
        <v>4293</v>
      </c>
      <c r="W156" s="288" t="s">
        <v>4298</v>
      </c>
      <c r="X156" s="263"/>
      <c r="Y156" s="263"/>
      <c r="Z156" s="263"/>
    </row>
    <row r="157" spans="1:26" ht="33.75">
      <c r="A157" s="263"/>
      <c r="B157" s="295" t="s">
        <v>2672</v>
      </c>
      <c r="C157" s="296" t="s">
        <v>2791</v>
      </c>
      <c r="D157" s="297" t="s">
        <v>2792</v>
      </c>
      <c r="E157" s="298"/>
      <c r="F157" s="296" t="s">
        <v>4126</v>
      </c>
      <c r="G157" s="297" t="s">
        <v>4129</v>
      </c>
      <c r="H157" s="298" t="s">
        <v>2811</v>
      </c>
      <c r="I157" s="299" t="s">
        <v>106</v>
      </c>
      <c r="J157" s="302"/>
      <c r="K157" s="303"/>
      <c r="L157" s="292" t="str">
        <f t="shared" si="4"/>
        <v>P</v>
      </c>
      <c r="M157" s="293" t="str">
        <f t="shared" si="5"/>
        <v>NA</v>
      </c>
      <c r="N157" s="292" t="s">
        <v>3178</v>
      </c>
      <c r="O157" s="294" t="s">
        <v>3178</v>
      </c>
      <c r="P157" s="294" t="s">
        <v>3178</v>
      </c>
      <c r="Q157" s="293"/>
      <c r="R157" s="292" t="s">
        <v>3854</v>
      </c>
      <c r="S157" s="294"/>
      <c r="T157" s="294"/>
      <c r="U157" s="293"/>
      <c r="V157" s="286" t="s">
        <v>4293</v>
      </c>
      <c r="W157" s="288" t="s">
        <v>4298</v>
      </c>
      <c r="X157" s="263"/>
      <c r="Y157" s="263"/>
      <c r="Z157" s="263"/>
    </row>
    <row r="158" spans="1:26" ht="56.25">
      <c r="A158" s="263"/>
      <c r="B158" s="295" t="s">
        <v>2673</v>
      </c>
      <c r="C158" s="296" t="s">
        <v>2791</v>
      </c>
      <c r="D158" s="297" t="s">
        <v>2792</v>
      </c>
      <c r="E158" s="298"/>
      <c r="F158" s="296" t="s">
        <v>4126</v>
      </c>
      <c r="G158" s="297" t="s">
        <v>4130</v>
      </c>
      <c r="H158" s="298" t="s">
        <v>4131</v>
      </c>
      <c r="I158" s="299" t="s">
        <v>89</v>
      </c>
      <c r="J158" s="300"/>
      <c r="K158" s="291"/>
      <c r="L158" s="292" t="str">
        <f t="shared" si="4"/>
        <v>P</v>
      </c>
      <c r="M158" s="293" t="str">
        <f t="shared" si="5"/>
        <v>NA</v>
      </c>
      <c r="N158" s="292" t="s">
        <v>3178</v>
      </c>
      <c r="O158" s="294" t="s">
        <v>3178</v>
      </c>
      <c r="P158" s="294" t="s">
        <v>3178</v>
      </c>
      <c r="Q158" s="293"/>
      <c r="R158" s="292" t="s">
        <v>3854</v>
      </c>
      <c r="S158" s="294"/>
      <c r="T158" s="294"/>
      <c r="U158" s="293"/>
      <c r="V158" s="286" t="s">
        <v>4293</v>
      </c>
      <c r="W158" s="288" t="s">
        <v>4298</v>
      </c>
      <c r="X158" s="263"/>
      <c r="Y158" s="263"/>
      <c r="Z158" s="263"/>
    </row>
    <row r="159" spans="1:26" ht="45">
      <c r="A159" s="263"/>
      <c r="B159" s="295" t="s">
        <v>2676</v>
      </c>
      <c r="C159" s="296" t="s">
        <v>2791</v>
      </c>
      <c r="D159" s="297" t="s">
        <v>2792</v>
      </c>
      <c r="E159" s="298"/>
      <c r="F159" s="296" t="s">
        <v>4126</v>
      </c>
      <c r="G159" s="297" t="s">
        <v>4132</v>
      </c>
      <c r="H159" s="298" t="s">
        <v>2812</v>
      </c>
      <c r="I159" s="299" t="s">
        <v>95</v>
      </c>
      <c r="J159" s="300"/>
      <c r="K159" s="291"/>
      <c r="L159" s="292" t="str">
        <f t="shared" si="4"/>
        <v>P</v>
      </c>
      <c r="M159" s="293" t="str">
        <f t="shared" si="5"/>
        <v>NA</v>
      </c>
      <c r="N159" s="292" t="s">
        <v>3178</v>
      </c>
      <c r="O159" s="294" t="s">
        <v>3178</v>
      </c>
      <c r="P159" s="294" t="s">
        <v>3178</v>
      </c>
      <c r="Q159" s="293"/>
      <c r="R159" s="292" t="s">
        <v>3854</v>
      </c>
      <c r="S159" s="294"/>
      <c r="T159" s="294"/>
      <c r="U159" s="293"/>
      <c r="V159" s="286" t="s">
        <v>4293</v>
      </c>
      <c r="W159" s="288" t="s">
        <v>4298</v>
      </c>
      <c r="X159" s="263"/>
      <c r="Y159" s="263"/>
      <c r="Z159" s="263"/>
    </row>
    <row r="160" spans="1:26" ht="45">
      <c r="A160" s="263"/>
      <c r="B160" s="295" t="s">
        <v>3152</v>
      </c>
      <c r="C160" s="296" t="s">
        <v>2791</v>
      </c>
      <c r="D160" s="297" t="s">
        <v>2792</v>
      </c>
      <c r="E160" s="298"/>
      <c r="F160" s="296" t="s">
        <v>4126</v>
      </c>
      <c r="G160" s="297" t="s">
        <v>4133</v>
      </c>
      <c r="H160" s="298" t="s">
        <v>4134</v>
      </c>
      <c r="I160" s="299" t="s">
        <v>106</v>
      </c>
      <c r="J160" s="302"/>
      <c r="K160" s="303"/>
      <c r="L160" s="292" t="str">
        <f t="shared" si="4"/>
        <v>P</v>
      </c>
      <c r="M160" s="293" t="str">
        <f t="shared" si="5"/>
        <v>NA</v>
      </c>
      <c r="N160" s="292" t="s">
        <v>3178</v>
      </c>
      <c r="O160" s="294" t="s">
        <v>3178</v>
      </c>
      <c r="P160" s="294" t="s">
        <v>3178</v>
      </c>
      <c r="Q160" s="293"/>
      <c r="R160" s="292" t="s">
        <v>3854</v>
      </c>
      <c r="S160" s="294"/>
      <c r="T160" s="294"/>
      <c r="U160" s="293"/>
      <c r="V160" s="286" t="s">
        <v>4293</v>
      </c>
      <c r="W160" s="288" t="s">
        <v>4298</v>
      </c>
      <c r="X160" s="263"/>
      <c r="Y160" s="263"/>
      <c r="Z160" s="263"/>
    </row>
    <row r="161" spans="1:26" ht="33.75">
      <c r="A161" s="263"/>
      <c r="B161" s="295" t="s">
        <v>3153</v>
      </c>
      <c r="C161" s="296" t="s">
        <v>2795</v>
      </c>
      <c r="D161" s="297" t="s">
        <v>2813</v>
      </c>
      <c r="E161" s="298"/>
      <c r="F161" s="296" t="s">
        <v>2814</v>
      </c>
      <c r="G161" s="297" t="s">
        <v>4135</v>
      </c>
      <c r="H161" s="298" t="s">
        <v>2815</v>
      </c>
      <c r="I161" s="299" t="s">
        <v>106</v>
      </c>
      <c r="J161" s="300"/>
      <c r="K161" s="291"/>
      <c r="L161" s="292" t="str">
        <f t="shared" si="4"/>
        <v>P</v>
      </c>
      <c r="M161" s="293" t="str">
        <f t="shared" si="5"/>
        <v>NA</v>
      </c>
      <c r="N161" s="292" t="s">
        <v>3178</v>
      </c>
      <c r="O161" s="294" t="s">
        <v>3178</v>
      </c>
      <c r="P161" s="294" t="s">
        <v>3178</v>
      </c>
      <c r="Q161" s="293"/>
      <c r="R161" s="292" t="s">
        <v>3854</v>
      </c>
      <c r="S161" s="294"/>
      <c r="T161" s="294"/>
      <c r="U161" s="293"/>
      <c r="V161" s="286" t="s">
        <v>4293</v>
      </c>
      <c r="W161" s="288" t="s">
        <v>4298</v>
      </c>
      <c r="X161" s="263"/>
      <c r="Y161" s="263"/>
      <c r="Z161" s="263"/>
    </row>
    <row r="162" spans="1:26" ht="33.75">
      <c r="A162" s="263"/>
      <c r="B162" s="295" t="s">
        <v>2678</v>
      </c>
      <c r="C162" s="296" t="s">
        <v>2795</v>
      </c>
      <c r="D162" s="297" t="s">
        <v>2813</v>
      </c>
      <c r="E162" s="298"/>
      <c r="F162" s="296" t="s">
        <v>2814</v>
      </c>
      <c r="G162" s="297" t="s">
        <v>4136</v>
      </c>
      <c r="H162" s="298" t="s">
        <v>2816</v>
      </c>
      <c r="I162" s="299" t="s">
        <v>106</v>
      </c>
      <c r="J162" s="302"/>
      <c r="K162" s="303"/>
      <c r="L162" s="292" t="str">
        <f t="shared" si="4"/>
        <v>P</v>
      </c>
      <c r="M162" s="293" t="str">
        <f t="shared" si="5"/>
        <v>NA</v>
      </c>
      <c r="N162" s="292" t="s">
        <v>3178</v>
      </c>
      <c r="O162" s="294" t="s">
        <v>3178</v>
      </c>
      <c r="P162" s="294" t="s">
        <v>3178</v>
      </c>
      <c r="Q162" s="293"/>
      <c r="R162" s="292" t="s">
        <v>3854</v>
      </c>
      <c r="S162" s="294"/>
      <c r="T162" s="294"/>
      <c r="U162" s="293"/>
      <c r="V162" s="286" t="s">
        <v>4293</v>
      </c>
      <c r="W162" s="288" t="s">
        <v>4298</v>
      </c>
      <c r="X162" s="263"/>
      <c r="Y162" s="263"/>
      <c r="Z162" s="263"/>
    </row>
    <row r="163" spans="1:26" ht="33.75">
      <c r="A163" s="263"/>
      <c r="B163" s="295" t="s">
        <v>3154</v>
      </c>
      <c r="C163" s="296" t="s">
        <v>2795</v>
      </c>
      <c r="D163" s="297" t="s">
        <v>2813</v>
      </c>
      <c r="E163" s="298"/>
      <c r="F163" s="296" t="s">
        <v>2814</v>
      </c>
      <c r="G163" s="297" t="s">
        <v>4137</v>
      </c>
      <c r="H163" s="298" t="s">
        <v>4138</v>
      </c>
      <c r="I163" s="299" t="s">
        <v>106</v>
      </c>
      <c r="J163" s="302"/>
      <c r="K163" s="303"/>
      <c r="L163" s="292" t="str">
        <f t="shared" si="4"/>
        <v>P</v>
      </c>
      <c r="M163" s="293" t="str">
        <f t="shared" si="5"/>
        <v>NA</v>
      </c>
      <c r="N163" s="292" t="s">
        <v>3178</v>
      </c>
      <c r="O163" s="294" t="s">
        <v>3178</v>
      </c>
      <c r="P163" s="294" t="s">
        <v>3178</v>
      </c>
      <c r="Q163" s="293"/>
      <c r="R163" s="292" t="s">
        <v>3854</v>
      </c>
      <c r="S163" s="294"/>
      <c r="T163" s="294"/>
      <c r="U163" s="293"/>
      <c r="V163" s="286" t="s">
        <v>4293</v>
      </c>
      <c r="W163" s="288" t="s">
        <v>4298</v>
      </c>
      <c r="X163" s="263"/>
      <c r="Y163" s="263"/>
      <c r="Z163" s="263"/>
    </row>
    <row r="164" spans="1:26" ht="33.75">
      <c r="A164" s="263"/>
      <c r="B164" s="295" t="s">
        <v>3155</v>
      </c>
      <c r="C164" s="296" t="s">
        <v>2795</v>
      </c>
      <c r="D164" s="297" t="s">
        <v>2813</v>
      </c>
      <c r="E164" s="298"/>
      <c r="F164" s="296" t="s">
        <v>2814</v>
      </c>
      <c r="G164" s="297" t="s">
        <v>4139</v>
      </c>
      <c r="H164" s="298" t="s">
        <v>2817</v>
      </c>
      <c r="I164" s="299" t="s">
        <v>106</v>
      </c>
      <c r="J164" s="302"/>
      <c r="K164" s="303"/>
      <c r="L164" s="292" t="str">
        <f t="shared" si="4"/>
        <v>P</v>
      </c>
      <c r="M164" s="293" t="str">
        <f t="shared" si="5"/>
        <v>NA</v>
      </c>
      <c r="N164" s="292" t="s">
        <v>3178</v>
      </c>
      <c r="O164" s="294" t="s">
        <v>3178</v>
      </c>
      <c r="P164" s="294" t="s">
        <v>3178</v>
      </c>
      <c r="Q164" s="293"/>
      <c r="R164" s="292" t="s">
        <v>3854</v>
      </c>
      <c r="S164" s="294"/>
      <c r="T164" s="294"/>
      <c r="U164" s="293"/>
      <c r="V164" s="286" t="s">
        <v>4293</v>
      </c>
      <c r="W164" s="288" t="s">
        <v>4298</v>
      </c>
      <c r="X164" s="263"/>
      <c r="Y164" s="263"/>
      <c r="Z164" s="263"/>
    </row>
    <row r="165" spans="1:26" ht="33.75">
      <c r="A165" s="263"/>
      <c r="B165" s="295" t="s">
        <v>2683</v>
      </c>
      <c r="C165" s="296" t="s">
        <v>2818</v>
      </c>
      <c r="D165" s="297" t="s">
        <v>2819</v>
      </c>
      <c r="E165" s="298"/>
      <c r="F165" s="296"/>
      <c r="G165" s="297" t="s">
        <v>4140</v>
      </c>
      <c r="H165" s="298" t="s">
        <v>2820</v>
      </c>
      <c r="I165" s="299" t="s">
        <v>106</v>
      </c>
      <c r="J165" s="302"/>
      <c r="K165" s="291"/>
      <c r="L165" s="292" t="str">
        <f t="shared" si="4"/>
        <v>P</v>
      </c>
      <c r="M165" s="293" t="str">
        <f t="shared" si="5"/>
        <v>NA</v>
      </c>
      <c r="N165" s="292" t="s">
        <v>3178</v>
      </c>
      <c r="O165" s="294" t="s">
        <v>3178</v>
      </c>
      <c r="P165" s="294" t="s">
        <v>3178</v>
      </c>
      <c r="Q165" s="293"/>
      <c r="R165" s="292" t="s">
        <v>3854</v>
      </c>
      <c r="S165" s="294"/>
      <c r="T165" s="294"/>
      <c r="U165" s="293"/>
      <c r="V165" s="286" t="s">
        <v>4293</v>
      </c>
      <c r="W165" s="288" t="s">
        <v>4298</v>
      </c>
      <c r="X165" s="263"/>
      <c r="Y165" s="263"/>
      <c r="Z165" s="263"/>
    </row>
    <row r="166" spans="1:26" ht="56.25">
      <c r="A166" s="263"/>
      <c r="B166" s="295" t="s">
        <v>2687</v>
      </c>
      <c r="C166" s="296" t="s">
        <v>2818</v>
      </c>
      <c r="D166" s="297" t="s">
        <v>2819</v>
      </c>
      <c r="E166" s="298"/>
      <c r="F166" s="296"/>
      <c r="G166" s="297" t="s">
        <v>4141</v>
      </c>
      <c r="H166" s="298" t="s">
        <v>4142</v>
      </c>
      <c r="I166" s="299" t="s">
        <v>106</v>
      </c>
      <c r="J166" s="302"/>
      <c r="K166" s="291"/>
      <c r="L166" s="292" t="str">
        <f t="shared" si="4"/>
        <v>P</v>
      </c>
      <c r="M166" s="293" t="str">
        <f t="shared" si="5"/>
        <v>NA</v>
      </c>
      <c r="N166" s="292" t="s">
        <v>3178</v>
      </c>
      <c r="O166" s="294" t="s">
        <v>3178</v>
      </c>
      <c r="P166" s="294" t="s">
        <v>3178</v>
      </c>
      <c r="Q166" s="293"/>
      <c r="R166" s="292" t="s">
        <v>3854</v>
      </c>
      <c r="S166" s="294"/>
      <c r="T166" s="294"/>
      <c r="U166" s="293"/>
      <c r="V166" s="286" t="s">
        <v>4293</v>
      </c>
      <c r="W166" s="288" t="s">
        <v>4298</v>
      </c>
      <c r="X166" s="263"/>
      <c r="Y166" s="263"/>
      <c r="Z166" s="263"/>
    </row>
    <row r="167" spans="1:26" ht="45">
      <c r="A167" s="263"/>
      <c r="B167" s="295" t="s">
        <v>2689</v>
      </c>
      <c r="C167" s="296" t="s">
        <v>2818</v>
      </c>
      <c r="D167" s="297" t="s">
        <v>2819</v>
      </c>
      <c r="E167" s="298"/>
      <c r="F167" s="296"/>
      <c r="G167" s="297" t="s">
        <v>4143</v>
      </c>
      <c r="H167" s="298" t="s">
        <v>2821</v>
      </c>
      <c r="I167" s="299" t="s">
        <v>106</v>
      </c>
      <c r="J167" s="300"/>
      <c r="K167" s="291"/>
      <c r="L167" s="292" t="str">
        <f t="shared" si="4"/>
        <v>P</v>
      </c>
      <c r="M167" s="293" t="str">
        <f t="shared" si="5"/>
        <v>NA</v>
      </c>
      <c r="N167" s="292" t="s">
        <v>3178</v>
      </c>
      <c r="O167" s="294" t="s">
        <v>3178</v>
      </c>
      <c r="P167" s="294" t="s">
        <v>3178</v>
      </c>
      <c r="Q167" s="293"/>
      <c r="R167" s="292" t="s">
        <v>3854</v>
      </c>
      <c r="S167" s="294"/>
      <c r="T167" s="294"/>
      <c r="U167" s="293"/>
      <c r="V167" s="286" t="s">
        <v>4293</v>
      </c>
      <c r="W167" s="288" t="s">
        <v>4298</v>
      </c>
      <c r="X167" s="263"/>
      <c r="Y167" s="263"/>
      <c r="Z167" s="263"/>
    </row>
    <row r="168" spans="1:26" ht="56.25">
      <c r="A168" s="263"/>
      <c r="B168" s="295" t="s">
        <v>2692</v>
      </c>
      <c r="C168" s="296" t="s">
        <v>2818</v>
      </c>
      <c r="D168" s="297" t="s">
        <v>2819</v>
      </c>
      <c r="E168" s="298"/>
      <c r="F168" s="296"/>
      <c r="G168" s="297" t="s">
        <v>4144</v>
      </c>
      <c r="H168" s="298" t="s">
        <v>4145</v>
      </c>
      <c r="I168" s="299" t="s">
        <v>106</v>
      </c>
      <c r="J168" s="300"/>
      <c r="K168" s="291"/>
      <c r="L168" s="292" t="str">
        <f t="shared" si="4"/>
        <v>P</v>
      </c>
      <c r="M168" s="293" t="str">
        <f t="shared" si="5"/>
        <v>NA</v>
      </c>
      <c r="N168" s="292" t="s">
        <v>3178</v>
      </c>
      <c r="O168" s="294" t="s">
        <v>3178</v>
      </c>
      <c r="P168" s="294" t="s">
        <v>3178</v>
      </c>
      <c r="Q168" s="293"/>
      <c r="R168" s="292" t="s">
        <v>3854</v>
      </c>
      <c r="S168" s="294"/>
      <c r="T168" s="294"/>
      <c r="U168" s="293"/>
      <c r="V168" s="286" t="s">
        <v>4293</v>
      </c>
      <c r="W168" s="288" t="s">
        <v>4298</v>
      </c>
      <c r="X168" s="263"/>
      <c r="Y168" s="263"/>
      <c r="Z168" s="263"/>
    </row>
    <row r="169" spans="1:26" ht="33.75">
      <c r="A169" s="263"/>
      <c r="B169" s="295" t="s">
        <v>3156</v>
      </c>
      <c r="C169" s="296" t="s">
        <v>2822</v>
      </c>
      <c r="D169" s="297" t="s">
        <v>2823</v>
      </c>
      <c r="E169" s="298"/>
      <c r="F169" s="296"/>
      <c r="G169" s="297" t="s">
        <v>4146</v>
      </c>
      <c r="H169" s="298" t="s">
        <v>4147</v>
      </c>
      <c r="I169" s="299" t="s">
        <v>95</v>
      </c>
      <c r="J169" s="302"/>
      <c r="K169" s="291"/>
      <c r="L169" s="292" t="str">
        <f t="shared" si="4"/>
        <v>P</v>
      </c>
      <c r="M169" s="293" t="str">
        <f t="shared" si="5"/>
        <v>NA</v>
      </c>
      <c r="N169" s="292" t="s">
        <v>3178</v>
      </c>
      <c r="O169" s="294" t="s">
        <v>3178</v>
      </c>
      <c r="P169" s="294" t="s">
        <v>3178</v>
      </c>
      <c r="Q169" s="293"/>
      <c r="R169" s="292" t="s">
        <v>3854</v>
      </c>
      <c r="S169" s="294"/>
      <c r="T169" s="294"/>
      <c r="U169" s="293"/>
      <c r="V169" s="286" t="s">
        <v>4293</v>
      </c>
      <c r="W169" s="288" t="s">
        <v>4298</v>
      </c>
      <c r="X169" s="263"/>
      <c r="Y169" s="263"/>
      <c r="Z169" s="263"/>
    </row>
    <row r="170" spans="1:26" ht="33.75">
      <c r="A170" s="263"/>
      <c r="B170" s="295" t="s">
        <v>2694</v>
      </c>
      <c r="C170" s="296" t="s">
        <v>2822</v>
      </c>
      <c r="D170" s="297" t="s">
        <v>2823</v>
      </c>
      <c r="E170" s="298"/>
      <c r="F170" s="296"/>
      <c r="G170" s="297" t="s">
        <v>4148</v>
      </c>
      <c r="H170" s="298" t="s">
        <v>2824</v>
      </c>
      <c r="I170" s="299" t="s">
        <v>106</v>
      </c>
      <c r="J170" s="300"/>
      <c r="K170" s="291"/>
      <c r="L170" s="292" t="str">
        <f t="shared" si="4"/>
        <v>P</v>
      </c>
      <c r="M170" s="293" t="str">
        <f t="shared" si="5"/>
        <v>NA</v>
      </c>
      <c r="N170" s="292" t="s">
        <v>3178</v>
      </c>
      <c r="O170" s="294" t="s">
        <v>3178</v>
      </c>
      <c r="P170" s="294" t="s">
        <v>3178</v>
      </c>
      <c r="Q170" s="293"/>
      <c r="R170" s="292" t="s">
        <v>3854</v>
      </c>
      <c r="S170" s="294"/>
      <c r="T170" s="294"/>
      <c r="U170" s="293"/>
      <c r="V170" s="286" t="s">
        <v>4293</v>
      </c>
      <c r="W170" s="288" t="s">
        <v>4298</v>
      </c>
      <c r="X170" s="263"/>
      <c r="Y170" s="263"/>
      <c r="Z170" s="263"/>
    </row>
    <row r="171" spans="1:26" ht="33.75">
      <c r="A171" s="263"/>
      <c r="B171" s="295" t="s">
        <v>2696</v>
      </c>
      <c r="C171" s="296" t="s">
        <v>2822</v>
      </c>
      <c r="D171" s="297" t="s">
        <v>2823</v>
      </c>
      <c r="E171" s="298"/>
      <c r="F171" s="296"/>
      <c r="G171" s="297" t="s">
        <v>4149</v>
      </c>
      <c r="H171" s="298" t="s">
        <v>4150</v>
      </c>
      <c r="I171" s="299" t="s">
        <v>106</v>
      </c>
      <c r="J171" s="300"/>
      <c r="K171" s="291"/>
      <c r="L171" s="292" t="str">
        <f t="shared" si="4"/>
        <v>P</v>
      </c>
      <c r="M171" s="293" t="str">
        <f t="shared" si="5"/>
        <v>NA</v>
      </c>
      <c r="N171" s="292" t="s">
        <v>3178</v>
      </c>
      <c r="O171" s="294" t="s">
        <v>3178</v>
      </c>
      <c r="P171" s="294" t="s">
        <v>3178</v>
      </c>
      <c r="Q171" s="293"/>
      <c r="R171" s="292" t="s">
        <v>3854</v>
      </c>
      <c r="S171" s="294"/>
      <c r="T171" s="294"/>
      <c r="U171" s="293"/>
      <c r="V171" s="286" t="s">
        <v>4293</v>
      </c>
      <c r="W171" s="288" t="s">
        <v>4298</v>
      </c>
      <c r="X171" s="263"/>
      <c r="Y171" s="263"/>
      <c r="Z171" s="263"/>
    </row>
    <row r="172" spans="1:26" ht="33.75">
      <c r="A172" s="263"/>
      <c r="B172" s="295" t="s">
        <v>3157</v>
      </c>
      <c r="C172" s="296" t="s">
        <v>2822</v>
      </c>
      <c r="D172" s="297" t="s">
        <v>2823</v>
      </c>
      <c r="E172" s="298"/>
      <c r="F172" s="296"/>
      <c r="G172" s="297" t="s">
        <v>4151</v>
      </c>
      <c r="H172" s="298" t="s">
        <v>2825</v>
      </c>
      <c r="I172" s="299" t="s">
        <v>95</v>
      </c>
      <c r="J172" s="302"/>
      <c r="K172" s="291"/>
      <c r="L172" s="292" t="str">
        <f t="shared" si="4"/>
        <v>P</v>
      </c>
      <c r="M172" s="293" t="str">
        <f t="shared" si="5"/>
        <v>NA</v>
      </c>
      <c r="N172" s="292" t="s">
        <v>3178</v>
      </c>
      <c r="O172" s="294" t="s">
        <v>3178</v>
      </c>
      <c r="P172" s="294" t="s">
        <v>3178</v>
      </c>
      <c r="Q172" s="293"/>
      <c r="R172" s="292" t="s">
        <v>3854</v>
      </c>
      <c r="S172" s="294"/>
      <c r="T172" s="294"/>
      <c r="U172" s="293"/>
      <c r="V172" s="286" t="s">
        <v>4293</v>
      </c>
      <c r="W172" s="288" t="s">
        <v>4298</v>
      </c>
      <c r="X172" s="263"/>
      <c r="Y172" s="263"/>
      <c r="Z172" s="263"/>
    </row>
    <row r="173" spans="1:26" ht="33.75">
      <c r="A173" s="263"/>
      <c r="B173" s="295" t="s">
        <v>3158</v>
      </c>
      <c r="C173" s="296" t="s">
        <v>2822</v>
      </c>
      <c r="D173" s="297" t="s">
        <v>2823</v>
      </c>
      <c r="E173" s="298"/>
      <c r="F173" s="296"/>
      <c r="G173" s="297" t="s">
        <v>4152</v>
      </c>
      <c r="H173" s="298" t="s">
        <v>2826</v>
      </c>
      <c r="I173" s="299" t="s">
        <v>95</v>
      </c>
      <c r="J173" s="302"/>
      <c r="K173" s="291"/>
      <c r="L173" s="292" t="str">
        <f t="shared" si="4"/>
        <v>P</v>
      </c>
      <c r="M173" s="293" t="str">
        <f t="shared" si="5"/>
        <v>NA</v>
      </c>
      <c r="N173" s="292" t="s">
        <v>3178</v>
      </c>
      <c r="O173" s="294" t="s">
        <v>3178</v>
      </c>
      <c r="P173" s="294" t="s">
        <v>3178</v>
      </c>
      <c r="Q173" s="293"/>
      <c r="R173" s="292" t="s">
        <v>3854</v>
      </c>
      <c r="S173" s="294"/>
      <c r="T173" s="294"/>
      <c r="U173" s="293"/>
      <c r="V173" s="286" t="s">
        <v>4293</v>
      </c>
      <c r="W173" s="288" t="s">
        <v>4298</v>
      </c>
      <c r="X173" s="263"/>
      <c r="Y173" s="263"/>
      <c r="Z173" s="263"/>
    </row>
    <row r="174" spans="1:26" ht="45">
      <c r="A174" s="263"/>
      <c r="B174" s="295" t="s">
        <v>2697</v>
      </c>
      <c r="C174" s="296" t="s">
        <v>2822</v>
      </c>
      <c r="D174" s="297" t="s">
        <v>2823</v>
      </c>
      <c r="E174" s="298"/>
      <c r="F174" s="296"/>
      <c r="G174" s="297" t="s">
        <v>4153</v>
      </c>
      <c r="H174" s="298" t="s">
        <v>2827</v>
      </c>
      <c r="I174" s="299" t="s">
        <v>106</v>
      </c>
      <c r="J174" s="302"/>
      <c r="K174" s="291"/>
      <c r="L174" s="292" t="str">
        <f t="shared" si="4"/>
        <v>P</v>
      </c>
      <c r="M174" s="293" t="str">
        <f t="shared" si="5"/>
        <v>NA</v>
      </c>
      <c r="N174" s="292" t="s">
        <v>3178</v>
      </c>
      <c r="O174" s="294" t="s">
        <v>3178</v>
      </c>
      <c r="P174" s="294" t="s">
        <v>3178</v>
      </c>
      <c r="Q174" s="293"/>
      <c r="R174" s="292" t="s">
        <v>3854</v>
      </c>
      <c r="S174" s="294"/>
      <c r="T174" s="294"/>
      <c r="U174" s="293"/>
      <c r="V174" s="286" t="s">
        <v>4293</v>
      </c>
      <c r="W174" s="288" t="s">
        <v>4298</v>
      </c>
      <c r="X174" s="263"/>
      <c r="Y174" s="263"/>
      <c r="Z174" s="263"/>
    </row>
    <row r="175" spans="1:26" ht="33.75">
      <c r="A175" s="263"/>
      <c r="B175" s="295" t="s">
        <v>2698</v>
      </c>
      <c r="C175" s="296" t="s">
        <v>2822</v>
      </c>
      <c r="D175" s="297" t="s">
        <v>2823</v>
      </c>
      <c r="E175" s="298"/>
      <c r="F175" s="296"/>
      <c r="G175" s="297" t="s">
        <v>4154</v>
      </c>
      <c r="H175" s="298" t="s">
        <v>4155</v>
      </c>
      <c r="I175" s="299" t="s">
        <v>106</v>
      </c>
      <c r="J175" s="302"/>
      <c r="K175" s="291"/>
      <c r="L175" s="292" t="str">
        <f t="shared" si="4"/>
        <v>P</v>
      </c>
      <c r="M175" s="293" t="str">
        <f t="shared" si="5"/>
        <v>NA</v>
      </c>
      <c r="N175" s="292" t="s">
        <v>3178</v>
      </c>
      <c r="O175" s="294" t="s">
        <v>3178</v>
      </c>
      <c r="P175" s="294" t="s">
        <v>3178</v>
      </c>
      <c r="Q175" s="293"/>
      <c r="R175" s="292" t="s">
        <v>3854</v>
      </c>
      <c r="S175" s="294"/>
      <c r="T175" s="294"/>
      <c r="U175" s="293"/>
      <c r="V175" s="286" t="s">
        <v>4293</v>
      </c>
      <c r="W175" s="288" t="s">
        <v>4298</v>
      </c>
      <c r="X175" s="263"/>
      <c r="Y175" s="263"/>
      <c r="Z175" s="263"/>
    </row>
    <row r="176" spans="1:26" ht="247.5">
      <c r="A176" s="263"/>
      <c r="B176" s="295" t="s">
        <v>2699</v>
      </c>
      <c r="C176" s="296" t="s">
        <v>2828</v>
      </c>
      <c r="D176" s="297" t="s">
        <v>2823</v>
      </c>
      <c r="E176" s="298"/>
      <c r="F176" s="296"/>
      <c r="G176" s="297" t="s">
        <v>4156</v>
      </c>
      <c r="H176" s="298" t="s">
        <v>4157</v>
      </c>
      <c r="I176" s="299" t="s">
        <v>106</v>
      </c>
      <c r="J176" s="300"/>
      <c r="K176" s="291"/>
      <c r="L176" s="292" t="str">
        <f t="shared" si="4"/>
        <v>P</v>
      </c>
      <c r="M176" s="293" t="str">
        <f t="shared" si="5"/>
        <v>NA</v>
      </c>
      <c r="N176" s="292" t="s">
        <v>3178</v>
      </c>
      <c r="O176" s="294" t="s">
        <v>3178</v>
      </c>
      <c r="P176" s="294" t="s">
        <v>3178</v>
      </c>
      <c r="Q176" s="293"/>
      <c r="R176" s="292" t="s">
        <v>3854</v>
      </c>
      <c r="S176" s="294"/>
      <c r="T176" s="294"/>
      <c r="U176" s="293"/>
      <c r="V176" s="286" t="s">
        <v>4293</v>
      </c>
      <c r="W176" s="288" t="s">
        <v>4298</v>
      </c>
      <c r="X176" s="263"/>
      <c r="Y176" s="263"/>
      <c r="Z176" s="263"/>
    </row>
    <row r="177" spans="1:26" ht="33.75">
      <c r="A177" s="263"/>
      <c r="B177" s="295" t="s">
        <v>3159</v>
      </c>
      <c r="C177" s="296" t="s">
        <v>2829</v>
      </c>
      <c r="D177" s="297" t="s">
        <v>1402</v>
      </c>
      <c r="E177" s="298"/>
      <c r="F177" s="296"/>
      <c r="G177" s="297" t="s">
        <v>4158</v>
      </c>
      <c r="H177" s="298" t="s">
        <v>1879</v>
      </c>
      <c r="I177" s="299" t="s">
        <v>95</v>
      </c>
      <c r="J177" s="302"/>
      <c r="K177" s="291"/>
      <c r="L177" s="292" t="str">
        <f t="shared" si="4"/>
        <v>P</v>
      </c>
      <c r="M177" s="293" t="str">
        <f t="shared" si="5"/>
        <v>NA</v>
      </c>
      <c r="N177" s="292" t="s">
        <v>3178</v>
      </c>
      <c r="O177" s="294" t="s">
        <v>3178</v>
      </c>
      <c r="P177" s="294" t="s">
        <v>3178</v>
      </c>
      <c r="Q177" s="293"/>
      <c r="R177" s="292" t="s">
        <v>3854</v>
      </c>
      <c r="S177" s="294"/>
      <c r="T177" s="294"/>
      <c r="U177" s="293"/>
      <c r="V177" s="286" t="s">
        <v>4293</v>
      </c>
      <c r="W177" s="288" t="s">
        <v>4298</v>
      </c>
      <c r="X177" s="263"/>
      <c r="Y177" s="263"/>
      <c r="Z177" s="263"/>
    </row>
    <row r="178" spans="1:26" ht="33.75">
      <c r="A178" s="263"/>
      <c r="B178" s="295" t="s">
        <v>2700</v>
      </c>
      <c r="C178" s="296" t="s">
        <v>2829</v>
      </c>
      <c r="D178" s="297" t="s">
        <v>1402</v>
      </c>
      <c r="E178" s="298"/>
      <c r="F178" s="296"/>
      <c r="G178" s="297" t="s">
        <v>4159</v>
      </c>
      <c r="H178" s="298" t="s">
        <v>4160</v>
      </c>
      <c r="I178" s="299" t="s">
        <v>89</v>
      </c>
      <c r="J178" s="302"/>
      <c r="K178" s="291"/>
      <c r="L178" s="292" t="str">
        <f t="shared" si="4"/>
        <v>P</v>
      </c>
      <c r="M178" s="293" t="str">
        <f t="shared" si="5"/>
        <v>NA</v>
      </c>
      <c r="N178" s="292" t="s">
        <v>3178</v>
      </c>
      <c r="O178" s="294" t="s">
        <v>3178</v>
      </c>
      <c r="P178" s="294" t="s">
        <v>3178</v>
      </c>
      <c r="Q178" s="293"/>
      <c r="R178" s="292" t="s">
        <v>3854</v>
      </c>
      <c r="S178" s="294"/>
      <c r="T178" s="294"/>
      <c r="U178" s="293"/>
      <c r="V178" s="286" t="s">
        <v>4293</v>
      </c>
      <c r="W178" s="288" t="s">
        <v>4298</v>
      </c>
      <c r="X178" s="263"/>
      <c r="Y178" s="263"/>
      <c r="Z178" s="263"/>
    </row>
    <row r="179" spans="1:26" ht="33.75">
      <c r="A179" s="263"/>
      <c r="B179" s="295" t="s">
        <v>2701</v>
      </c>
      <c r="C179" s="296" t="s">
        <v>2829</v>
      </c>
      <c r="D179" s="297" t="s">
        <v>1402</v>
      </c>
      <c r="E179" s="298"/>
      <c r="F179" s="296" t="s">
        <v>2598</v>
      </c>
      <c r="G179" s="297" t="s">
        <v>4161</v>
      </c>
      <c r="H179" s="298" t="s">
        <v>1880</v>
      </c>
      <c r="I179" s="299" t="s">
        <v>89</v>
      </c>
      <c r="J179" s="300" t="s">
        <v>2598</v>
      </c>
      <c r="K179" s="291"/>
      <c r="L179" s="292" t="str">
        <f t="shared" si="4"/>
        <v>NA</v>
      </c>
      <c r="M179" s="293" t="str">
        <f t="shared" si="5"/>
        <v>NA</v>
      </c>
      <c r="N179" s="292" t="s">
        <v>3854</v>
      </c>
      <c r="O179" s="294" t="s">
        <v>3854</v>
      </c>
      <c r="P179" s="294" t="s">
        <v>3854</v>
      </c>
      <c r="Q179" s="293"/>
      <c r="R179" s="292" t="s">
        <v>3854</v>
      </c>
      <c r="S179" s="294"/>
      <c r="T179" s="294"/>
      <c r="U179" s="293"/>
      <c r="V179" s="286" t="s">
        <v>4293</v>
      </c>
      <c r="W179" s="288" t="s">
        <v>4298</v>
      </c>
      <c r="X179" s="263"/>
      <c r="Y179" s="263"/>
      <c r="Z179" s="263"/>
    </row>
    <row r="180" spans="1:26" ht="33.75">
      <c r="A180" s="263"/>
      <c r="B180" s="295" t="s">
        <v>2702</v>
      </c>
      <c r="C180" s="296" t="s">
        <v>2830</v>
      </c>
      <c r="D180" s="297" t="s">
        <v>1402</v>
      </c>
      <c r="E180" s="298"/>
      <c r="F180" s="296"/>
      <c r="G180" s="297" t="s">
        <v>4162</v>
      </c>
      <c r="H180" s="298" t="s">
        <v>1881</v>
      </c>
      <c r="I180" s="299" t="s">
        <v>89</v>
      </c>
      <c r="J180" s="300"/>
      <c r="K180" s="291"/>
      <c r="L180" s="292" t="str">
        <f t="shared" si="4"/>
        <v>P</v>
      </c>
      <c r="M180" s="293" t="str">
        <f t="shared" si="5"/>
        <v>NA</v>
      </c>
      <c r="N180" s="292" t="s">
        <v>3178</v>
      </c>
      <c r="O180" s="294" t="s">
        <v>3178</v>
      </c>
      <c r="P180" s="294" t="s">
        <v>3178</v>
      </c>
      <c r="Q180" s="293"/>
      <c r="R180" s="292" t="s">
        <v>3854</v>
      </c>
      <c r="S180" s="294"/>
      <c r="T180" s="294"/>
      <c r="U180" s="293"/>
      <c r="V180" s="286" t="s">
        <v>4293</v>
      </c>
      <c r="W180" s="288" t="s">
        <v>4298</v>
      </c>
      <c r="X180" s="263"/>
      <c r="Y180" s="263"/>
      <c r="Z180" s="263"/>
    </row>
    <row r="181" spans="1:26" ht="33.75">
      <c r="A181" s="263"/>
      <c r="B181" s="295" t="s">
        <v>2703</v>
      </c>
      <c r="C181" s="296" t="s">
        <v>2830</v>
      </c>
      <c r="D181" s="297" t="s">
        <v>1402</v>
      </c>
      <c r="E181" s="298"/>
      <c r="F181" s="296"/>
      <c r="G181" s="297" t="s">
        <v>4163</v>
      </c>
      <c r="H181" s="298" t="s">
        <v>4164</v>
      </c>
      <c r="I181" s="299" t="s">
        <v>106</v>
      </c>
      <c r="J181" s="302"/>
      <c r="K181" s="303"/>
      <c r="L181" s="292" t="str">
        <f t="shared" si="4"/>
        <v>P</v>
      </c>
      <c r="M181" s="293" t="str">
        <f t="shared" si="5"/>
        <v>NA</v>
      </c>
      <c r="N181" s="292" t="s">
        <v>3178</v>
      </c>
      <c r="O181" s="294" t="s">
        <v>3178</v>
      </c>
      <c r="P181" s="294" t="s">
        <v>3178</v>
      </c>
      <c r="Q181" s="293"/>
      <c r="R181" s="292" t="s">
        <v>3854</v>
      </c>
      <c r="S181" s="294"/>
      <c r="T181" s="294"/>
      <c r="U181" s="293"/>
      <c r="V181" s="286" t="s">
        <v>4293</v>
      </c>
      <c r="W181" s="288" t="s">
        <v>4298</v>
      </c>
      <c r="X181" s="263"/>
      <c r="Y181" s="263"/>
      <c r="Z181" s="263"/>
    </row>
    <row r="182" spans="1:26" ht="33.75">
      <c r="A182" s="263"/>
      <c r="B182" s="295" t="s">
        <v>3289</v>
      </c>
      <c r="C182" s="296" t="s">
        <v>2831</v>
      </c>
      <c r="D182" s="297" t="s">
        <v>1402</v>
      </c>
      <c r="E182" s="298"/>
      <c r="F182" s="296"/>
      <c r="G182" s="297" t="s">
        <v>4165</v>
      </c>
      <c r="H182" s="298" t="s">
        <v>2832</v>
      </c>
      <c r="I182" s="299" t="s">
        <v>89</v>
      </c>
      <c r="J182" s="300"/>
      <c r="K182" s="291"/>
      <c r="L182" s="292" t="str">
        <f t="shared" si="4"/>
        <v>P</v>
      </c>
      <c r="M182" s="293" t="str">
        <f t="shared" si="5"/>
        <v>NA</v>
      </c>
      <c r="N182" s="292" t="s">
        <v>3178</v>
      </c>
      <c r="O182" s="294" t="s">
        <v>3178</v>
      </c>
      <c r="P182" s="294" t="s">
        <v>3178</v>
      </c>
      <c r="Q182" s="293"/>
      <c r="R182" s="292" t="s">
        <v>3854</v>
      </c>
      <c r="S182" s="294"/>
      <c r="T182" s="294"/>
      <c r="U182" s="293"/>
      <c r="V182" s="286" t="s">
        <v>4293</v>
      </c>
      <c r="W182" s="288" t="s">
        <v>4298</v>
      </c>
      <c r="X182" s="263"/>
      <c r="Y182" s="263"/>
      <c r="Z182" s="263"/>
    </row>
    <row r="183" spans="1:26" ht="33.75">
      <c r="A183" s="263"/>
      <c r="B183" s="295" t="s">
        <v>2704</v>
      </c>
      <c r="C183" s="296" t="s">
        <v>2831</v>
      </c>
      <c r="D183" s="297" t="s">
        <v>1402</v>
      </c>
      <c r="E183" s="298"/>
      <c r="F183" s="296"/>
      <c r="G183" s="297" t="s">
        <v>4166</v>
      </c>
      <c r="H183" s="298" t="s">
        <v>4167</v>
      </c>
      <c r="I183" s="299" t="s">
        <v>106</v>
      </c>
      <c r="J183" s="302"/>
      <c r="K183" s="303"/>
      <c r="L183" s="292" t="str">
        <f t="shared" si="4"/>
        <v>P</v>
      </c>
      <c r="M183" s="293" t="str">
        <f t="shared" si="5"/>
        <v>NA</v>
      </c>
      <c r="N183" s="292" t="s">
        <v>3178</v>
      </c>
      <c r="O183" s="294" t="s">
        <v>3178</v>
      </c>
      <c r="P183" s="294" t="s">
        <v>3178</v>
      </c>
      <c r="Q183" s="293"/>
      <c r="R183" s="292" t="s">
        <v>3854</v>
      </c>
      <c r="S183" s="294"/>
      <c r="T183" s="294"/>
      <c r="U183" s="293"/>
      <c r="V183" s="286" t="s">
        <v>4293</v>
      </c>
      <c r="W183" s="288" t="s">
        <v>4298</v>
      </c>
      <c r="X183" s="263"/>
      <c r="Y183" s="263"/>
      <c r="Z183" s="263"/>
    </row>
    <row r="184" spans="1:26" ht="33.75">
      <c r="A184" s="263"/>
      <c r="B184" s="295" t="s">
        <v>2706</v>
      </c>
      <c r="C184" s="296" t="s">
        <v>2831</v>
      </c>
      <c r="D184" s="297" t="s">
        <v>1402</v>
      </c>
      <c r="E184" s="298"/>
      <c r="F184" s="296"/>
      <c r="G184" s="297" t="s">
        <v>4168</v>
      </c>
      <c r="H184" s="298" t="s">
        <v>4169</v>
      </c>
      <c r="I184" s="299" t="s">
        <v>89</v>
      </c>
      <c r="J184" s="302"/>
      <c r="K184" s="291"/>
      <c r="L184" s="292" t="str">
        <f t="shared" si="4"/>
        <v>P</v>
      </c>
      <c r="M184" s="293" t="str">
        <f t="shared" si="5"/>
        <v>NA</v>
      </c>
      <c r="N184" s="292" t="s">
        <v>3178</v>
      </c>
      <c r="O184" s="294" t="s">
        <v>3178</v>
      </c>
      <c r="P184" s="294" t="s">
        <v>3178</v>
      </c>
      <c r="Q184" s="293"/>
      <c r="R184" s="292" t="s">
        <v>3854</v>
      </c>
      <c r="S184" s="294"/>
      <c r="T184" s="294"/>
      <c r="U184" s="293"/>
      <c r="V184" s="286" t="s">
        <v>4293</v>
      </c>
      <c r="W184" s="288" t="s">
        <v>4298</v>
      </c>
      <c r="X184" s="263"/>
      <c r="Y184" s="263"/>
      <c r="Z184" s="263"/>
    </row>
    <row r="185" spans="1:26" ht="45">
      <c r="A185" s="263"/>
      <c r="B185" s="295" t="s">
        <v>2707</v>
      </c>
      <c r="C185" s="296" t="s">
        <v>2831</v>
      </c>
      <c r="D185" s="297" t="s">
        <v>1402</v>
      </c>
      <c r="E185" s="298"/>
      <c r="F185" s="296"/>
      <c r="G185" s="297" t="s">
        <v>4170</v>
      </c>
      <c r="H185" s="298" t="s">
        <v>4171</v>
      </c>
      <c r="I185" s="299" t="s">
        <v>89</v>
      </c>
      <c r="J185" s="300"/>
      <c r="K185" s="291"/>
      <c r="L185" s="292" t="str">
        <f t="shared" si="4"/>
        <v>P</v>
      </c>
      <c r="M185" s="293" t="str">
        <f t="shared" si="5"/>
        <v>NA</v>
      </c>
      <c r="N185" s="292" t="s">
        <v>3178</v>
      </c>
      <c r="O185" s="294" t="s">
        <v>3178</v>
      </c>
      <c r="P185" s="294" t="s">
        <v>3178</v>
      </c>
      <c r="Q185" s="293"/>
      <c r="R185" s="292" t="s">
        <v>3854</v>
      </c>
      <c r="S185" s="294"/>
      <c r="T185" s="294"/>
      <c r="U185" s="293"/>
      <c r="V185" s="286" t="s">
        <v>4293</v>
      </c>
      <c r="W185" s="288" t="s">
        <v>4298</v>
      </c>
      <c r="X185" s="263"/>
      <c r="Y185" s="263"/>
      <c r="Z185" s="263"/>
    </row>
    <row r="186" spans="1:26" ht="33.75">
      <c r="A186" s="263"/>
      <c r="B186" s="295" t="s">
        <v>3160</v>
      </c>
      <c r="C186" s="296" t="s">
        <v>2833</v>
      </c>
      <c r="D186" s="297" t="s">
        <v>2834</v>
      </c>
      <c r="E186" s="298" t="s">
        <v>67</v>
      </c>
      <c r="F186" s="296" t="s">
        <v>2835</v>
      </c>
      <c r="G186" s="297" t="s">
        <v>4172</v>
      </c>
      <c r="H186" s="298" t="s">
        <v>4173</v>
      </c>
      <c r="I186" s="299" t="s">
        <v>89</v>
      </c>
      <c r="J186" s="300" t="s">
        <v>1910</v>
      </c>
      <c r="K186" s="291"/>
      <c r="L186" s="292" t="str">
        <f t="shared" si="4"/>
        <v>P</v>
      </c>
      <c r="M186" s="293" t="str">
        <f t="shared" si="5"/>
        <v>NA</v>
      </c>
      <c r="N186" s="292" t="s">
        <v>3178</v>
      </c>
      <c r="O186" s="294" t="s">
        <v>3178</v>
      </c>
      <c r="P186" s="294" t="s">
        <v>3178</v>
      </c>
      <c r="Q186" s="293"/>
      <c r="R186" s="292" t="s">
        <v>3854</v>
      </c>
      <c r="S186" s="294"/>
      <c r="T186" s="294"/>
      <c r="U186" s="293"/>
      <c r="V186" s="286" t="s">
        <v>4293</v>
      </c>
      <c r="W186" s="288" t="s">
        <v>4298</v>
      </c>
      <c r="X186" s="263"/>
      <c r="Y186" s="263"/>
      <c r="Z186" s="263"/>
    </row>
    <row r="187" spans="1:26" ht="45">
      <c r="A187" s="263"/>
      <c r="B187" s="295" t="s">
        <v>2708</v>
      </c>
      <c r="C187" s="296" t="s">
        <v>2833</v>
      </c>
      <c r="D187" s="297" t="s">
        <v>2834</v>
      </c>
      <c r="E187" s="298" t="s">
        <v>67</v>
      </c>
      <c r="F187" s="296" t="s">
        <v>2835</v>
      </c>
      <c r="G187" s="297" t="s">
        <v>4174</v>
      </c>
      <c r="H187" s="298" t="s">
        <v>2836</v>
      </c>
      <c r="I187" s="299" t="s">
        <v>106</v>
      </c>
      <c r="J187" s="300" t="s">
        <v>1910</v>
      </c>
      <c r="K187" s="291"/>
      <c r="L187" s="292" t="str">
        <f t="shared" si="4"/>
        <v>P</v>
      </c>
      <c r="M187" s="293" t="str">
        <f t="shared" si="5"/>
        <v>NA</v>
      </c>
      <c r="N187" s="292" t="s">
        <v>3178</v>
      </c>
      <c r="O187" s="294" t="s">
        <v>3178</v>
      </c>
      <c r="P187" s="294" t="s">
        <v>3178</v>
      </c>
      <c r="Q187" s="293"/>
      <c r="R187" s="292" t="s">
        <v>3854</v>
      </c>
      <c r="S187" s="294"/>
      <c r="T187" s="294"/>
      <c r="U187" s="293"/>
      <c r="V187" s="286" t="s">
        <v>4293</v>
      </c>
      <c r="W187" s="288" t="s">
        <v>4298</v>
      </c>
      <c r="X187" s="263"/>
      <c r="Y187" s="263"/>
      <c r="Z187" s="263"/>
    </row>
    <row r="188" spans="1:26" ht="45">
      <c r="A188" s="263"/>
      <c r="B188" s="295" t="s">
        <v>2711</v>
      </c>
      <c r="C188" s="296" t="s">
        <v>2833</v>
      </c>
      <c r="D188" s="297" t="s">
        <v>2834</v>
      </c>
      <c r="E188" s="298" t="s">
        <v>67</v>
      </c>
      <c r="F188" s="296" t="s">
        <v>2835</v>
      </c>
      <c r="G188" s="297" t="s">
        <v>4175</v>
      </c>
      <c r="H188" s="298" t="s">
        <v>1899</v>
      </c>
      <c r="I188" s="299" t="s">
        <v>106</v>
      </c>
      <c r="J188" s="300" t="s">
        <v>1910</v>
      </c>
      <c r="K188" s="291"/>
      <c r="L188" s="292" t="str">
        <f t="shared" si="4"/>
        <v>P</v>
      </c>
      <c r="M188" s="293" t="str">
        <f t="shared" si="5"/>
        <v>NA</v>
      </c>
      <c r="N188" s="292" t="s">
        <v>3178</v>
      </c>
      <c r="O188" s="294" t="s">
        <v>3178</v>
      </c>
      <c r="P188" s="294" t="s">
        <v>3178</v>
      </c>
      <c r="Q188" s="293"/>
      <c r="R188" s="292" t="s">
        <v>3854</v>
      </c>
      <c r="S188" s="294"/>
      <c r="T188" s="294"/>
      <c r="U188" s="293"/>
      <c r="V188" s="286" t="s">
        <v>4293</v>
      </c>
      <c r="W188" s="288" t="s">
        <v>4298</v>
      </c>
      <c r="X188" s="263"/>
      <c r="Y188" s="263"/>
      <c r="Z188" s="263"/>
    </row>
    <row r="189" spans="1:26" ht="56.25">
      <c r="A189" s="263"/>
      <c r="B189" s="295" t="s">
        <v>2712</v>
      </c>
      <c r="C189" s="296" t="s">
        <v>2833</v>
      </c>
      <c r="D189" s="297" t="s">
        <v>2834</v>
      </c>
      <c r="E189" s="298" t="s">
        <v>30</v>
      </c>
      <c r="F189" s="296" t="s">
        <v>4176</v>
      </c>
      <c r="G189" s="297" t="s">
        <v>4177</v>
      </c>
      <c r="H189" s="298" t="s">
        <v>4178</v>
      </c>
      <c r="I189" s="299" t="s">
        <v>89</v>
      </c>
      <c r="J189" s="300" t="s">
        <v>2598</v>
      </c>
      <c r="K189" s="291"/>
      <c r="L189" s="292" t="str">
        <f t="shared" si="4"/>
        <v>NA</v>
      </c>
      <c r="M189" s="293" t="str">
        <f t="shared" si="5"/>
        <v>NA</v>
      </c>
      <c r="N189" s="292" t="s">
        <v>3854</v>
      </c>
      <c r="O189" s="294" t="s">
        <v>3854</v>
      </c>
      <c r="P189" s="294" t="s">
        <v>3854</v>
      </c>
      <c r="Q189" s="293"/>
      <c r="R189" s="292" t="s">
        <v>3854</v>
      </c>
      <c r="S189" s="294"/>
      <c r="T189" s="294"/>
      <c r="U189" s="293"/>
      <c r="V189" s="286" t="s">
        <v>4293</v>
      </c>
      <c r="W189" s="288" t="s">
        <v>4298</v>
      </c>
      <c r="X189" s="263"/>
      <c r="Y189" s="263"/>
      <c r="Z189" s="263"/>
    </row>
    <row r="190" spans="1:26" ht="45">
      <c r="A190" s="263"/>
      <c r="B190" s="295" t="s">
        <v>2713</v>
      </c>
      <c r="C190" s="296" t="s">
        <v>2833</v>
      </c>
      <c r="D190" s="297" t="s">
        <v>2834</v>
      </c>
      <c r="E190" s="298" t="s">
        <v>30</v>
      </c>
      <c r="F190" s="296" t="s">
        <v>4176</v>
      </c>
      <c r="G190" s="297" t="s">
        <v>4179</v>
      </c>
      <c r="H190" s="298" t="s">
        <v>2837</v>
      </c>
      <c r="I190" s="299" t="s">
        <v>106</v>
      </c>
      <c r="J190" s="300" t="s">
        <v>2598</v>
      </c>
      <c r="K190" s="291"/>
      <c r="L190" s="292" t="str">
        <f t="shared" si="4"/>
        <v>NA</v>
      </c>
      <c r="M190" s="293" t="str">
        <f t="shared" si="5"/>
        <v>NA</v>
      </c>
      <c r="N190" s="292" t="s">
        <v>3854</v>
      </c>
      <c r="O190" s="294" t="s">
        <v>3854</v>
      </c>
      <c r="P190" s="294" t="s">
        <v>3854</v>
      </c>
      <c r="Q190" s="293"/>
      <c r="R190" s="292" t="s">
        <v>3854</v>
      </c>
      <c r="S190" s="294"/>
      <c r="T190" s="294"/>
      <c r="U190" s="293"/>
      <c r="V190" s="286" t="s">
        <v>4293</v>
      </c>
      <c r="W190" s="288" t="s">
        <v>4298</v>
      </c>
      <c r="X190" s="263"/>
      <c r="Y190" s="263"/>
      <c r="Z190" s="263"/>
    </row>
    <row r="191" spans="1:26" ht="67.5">
      <c r="A191" s="263"/>
      <c r="B191" s="295" t="s">
        <v>2715</v>
      </c>
      <c r="C191" s="296" t="s">
        <v>2833</v>
      </c>
      <c r="D191" s="297" t="s">
        <v>2834</v>
      </c>
      <c r="E191" s="298" t="s">
        <v>30</v>
      </c>
      <c r="F191" s="296" t="s">
        <v>4176</v>
      </c>
      <c r="G191" s="297" t="s">
        <v>4180</v>
      </c>
      <c r="H191" s="298" t="s">
        <v>2838</v>
      </c>
      <c r="I191" s="299" t="s">
        <v>106</v>
      </c>
      <c r="J191" s="300" t="s">
        <v>2598</v>
      </c>
      <c r="K191" s="291"/>
      <c r="L191" s="292" t="str">
        <f t="shared" si="4"/>
        <v>NA</v>
      </c>
      <c r="M191" s="293" t="str">
        <f t="shared" si="5"/>
        <v>NA</v>
      </c>
      <c r="N191" s="292" t="s">
        <v>3854</v>
      </c>
      <c r="O191" s="294" t="s">
        <v>3854</v>
      </c>
      <c r="P191" s="294" t="s">
        <v>3854</v>
      </c>
      <c r="Q191" s="293"/>
      <c r="R191" s="292" t="s">
        <v>3854</v>
      </c>
      <c r="S191" s="294"/>
      <c r="T191" s="294"/>
      <c r="U191" s="293"/>
      <c r="V191" s="286" t="s">
        <v>4293</v>
      </c>
      <c r="W191" s="288" t="s">
        <v>4298</v>
      </c>
      <c r="X191" s="263"/>
      <c r="Y191" s="263"/>
      <c r="Z191" s="263"/>
    </row>
    <row r="192" spans="1:26" ht="45">
      <c r="A192" s="263"/>
      <c r="B192" s="295" t="s">
        <v>2716</v>
      </c>
      <c r="C192" s="296" t="s">
        <v>2833</v>
      </c>
      <c r="D192" s="297" t="s">
        <v>2834</v>
      </c>
      <c r="E192" s="298" t="s">
        <v>30</v>
      </c>
      <c r="F192" s="296" t="s">
        <v>4176</v>
      </c>
      <c r="G192" s="297" t="s">
        <v>4181</v>
      </c>
      <c r="H192" s="298" t="s">
        <v>1899</v>
      </c>
      <c r="I192" s="299" t="s">
        <v>106</v>
      </c>
      <c r="J192" s="300" t="s">
        <v>2598</v>
      </c>
      <c r="K192" s="291"/>
      <c r="L192" s="292" t="str">
        <f t="shared" si="4"/>
        <v>NA</v>
      </c>
      <c r="M192" s="293" t="str">
        <f t="shared" si="5"/>
        <v>NA</v>
      </c>
      <c r="N192" s="292" t="s">
        <v>3854</v>
      </c>
      <c r="O192" s="294" t="s">
        <v>3854</v>
      </c>
      <c r="P192" s="294" t="s">
        <v>3854</v>
      </c>
      <c r="Q192" s="293"/>
      <c r="R192" s="292" t="s">
        <v>3854</v>
      </c>
      <c r="S192" s="294"/>
      <c r="T192" s="294"/>
      <c r="U192" s="293"/>
      <c r="V192" s="286" t="s">
        <v>4293</v>
      </c>
      <c r="W192" s="288" t="s">
        <v>4298</v>
      </c>
      <c r="X192" s="263"/>
      <c r="Y192" s="263"/>
      <c r="Z192" s="263"/>
    </row>
    <row r="193" spans="1:26" ht="33.75">
      <c r="A193" s="263"/>
      <c r="B193" s="295" t="s">
        <v>2717</v>
      </c>
      <c r="C193" s="296" t="s">
        <v>2833</v>
      </c>
      <c r="D193" s="297" t="s">
        <v>2839</v>
      </c>
      <c r="E193" s="298"/>
      <c r="F193" s="296"/>
      <c r="G193" s="297" t="s">
        <v>4182</v>
      </c>
      <c r="H193" s="298" t="s">
        <v>2840</v>
      </c>
      <c r="I193" s="299" t="s">
        <v>106</v>
      </c>
      <c r="J193" s="300"/>
      <c r="K193" s="291"/>
      <c r="L193" s="292" t="str">
        <f t="shared" si="4"/>
        <v>P</v>
      </c>
      <c r="M193" s="293" t="str">
        <f t="shared" si="5"/>
        <v>NA</v>
      </c>
      <c r="N193" s="292" t="s">
        <v>3178</v>
      </c>
      <c r="O193" s="294" t="s">
        <v>3178</v>
      </c>
      <c r="P193" s="294" t="s">
        <v>3178</v>
      </c>
      <c r="Q193" s="293"/>
      <c r="R193" s="292" t="s">
        <v>3854</v>
      </c>
      <c r="S193" s="294"/>
      <c r="T193" s="294"/>
      <c r="U193" s="293"/>
      <c r="V193" s="286" t="s">
        <v>4293</v>
      </c>
      <c r="W193" s="288" t="s">
        <v>4298</v>
      </c>
      <c r="X193" s="263"/>
      <c r="Y193" s="263"/>
      <c r="Z193" s="263"/>
    </row>
    <row r="194" spans="1:26" ht="33.75">
      <c r="A194" s="263"/>
      <c r="B194" s="295" t="s">
        <v>2718</v>
      </c>
      <c r="C194" s="296" t="s">
        <v>2833</v>
      </c>
      <c r="D194" s="297" t="s">
        <v>2839</v>
      </c>
      <c r="E194" s="298"/>
      <c r="F194" s="296"/>
      <c r="G194" s="297" t="s">
        <v>4183</v>
      </c>
      <c r="H194" s="298" t="s">
        <v>1889</v>
      </c>
      <c r="I194" s="299" t="s">
        <v>106</v>
      </c>
      <c r="J194" s="300"/>
      <c r="K194" s="291"/>
      <c r="L194" s="292" t="str">
        <f t="shared" si="4"/>
        <v>P</v>
      </c>
      <c r="M194" s="293" t="str">
        <f t="shared" si="5"/>
        <v>NA</v>
      </c>
      <c r="N194" s="292" t="s">
        <v>3178</v>
      </c>
      <c r="O194" s="294" t="s">
        <v>3178</v>
      </c>
      <c r="P194" s="294" t="s">
        <v>3178</v>
      </c>
      <c r="Q194" s="293"/>
      <c r="R194" s="292" t="s">
        <v>3854</v>
      </c>
      <c r="S194" s="294"/>
      <c r="T194" s="294"/>
      <c r="U194" s="293"/>
      <c r="V194" s="286" t="s">
        <v>4293</v>
      </c>
      <c r="W194" s="288" t="s">
        <v>4298</v>
      </c>
      <c r="X194" s="263"/>
      <c r="Y194" s="263"/>
      <c r="Z194" s="263"/>
    </row>
    <row r="195" spans="1:26" ht="33.75">
      <c r="A195" s="263"/>
      <c r="B195" s="295" t="s">
        <v>2719</v>
      </c>
      <c r="C195" s="296" t="s">
        <v>2833</v>
      </c>
      <c r="D195" s="297" t="s">
        <v>2839</v>
      </c>
      <c r="E195" s="298"/>
      <c r="F195" s="296"/>
      <c r="G195" s="297" t="s">
        <v>4184</v>
      </c>
      <c r="H195" s="298" t="s">
        <v>1890</v>
      </c>
      <c r="I195" s="299" t="s">
        <v>106</v>
      </c>
      <c r="J195" s="302"/>
      <c r="K195" s="291"/>
      <c r="L195" s="292" t="str">
        <f t="shared" si="4"/>
        <v>P</v>
      </c>
      <c r="M195" s="293" t="str">
        <f t="shared" si="5"/>
        <v>NA</v>
      </c>
      <c r="N195" s="292" t="s">
        <v>3178</v>
      </c>
      <c r="O195" s="294" t="s">
        <v>3178</v>
      </c>
      <c r="P195" s="294" t="s">
        <v>3178</v>
      </c>
      <c r="Q195" s="293"/>
      <c r="R195" s="292" t="s">
        <v>3854</v>
      </c>
      <c r="S195" s="294"/>
      <c r="T195" s="294"/>
      <c r="U195" s="293"/>
      <c r="V195" s="286" t="s">
        <v>4293</v>
      </c>
      <c r="W195" s="288" t="s">
        <v>4298</v>
      </c>
      <c r="X195" s="263"/>
      <c r="Y195" s="263"/>
      <c r="Z195" s="263"/>
    </row>
    <row r="196" spans="1:26" ht="33.75">
      <c r="A196" s="263"/>
      <c r="B196" s="295" t="s">
        <v>3288</v>
      </c>
      <c r="C196" s="296" t="s">
        <v>2833</v>
      </c>
      <c r="D196" s="297" t="s">
        <v>2839</v>
      </c>
      <c r="E196" s="298"/>
      <c r="F196" s="296"/>
      <c r="G196" s="297" t="s">
        <v>4185</v>
      </c>
      <c r="H196" s="298" t="s">
        <v>1891</v>
      </c>
      <c r="I196" s="299" t="s">
        <v>106</v>
      </c>
      <c r="J196" s="300"/>
      <c r="K196" s="291"/>
      <c r="L196" s="292" t="str">
        <f t="shared" si="4"/>
        <v>P</v>
      </c>
      <c r="M196" s="293" t="str">
        <f t="shared" si="5"/>
        <v>NA</v>
      </c>
      <c r="N196" s="292" t="s">
        <v>3178</v>
      </c>
      <c r="O196" s="294" t="s">
        <v>3178</v>
      </c>
      <c r="P196" s="294" t="s">
        <v>3178</v>
      </c>
      <c r="Q196" s="293"/>
      <c r="R196" s="292" t="s">
        <v>3854</v>
      </c>
      <c r="S196" s="294"/>
      <c r="T196" s="294"/>
      <c r="U196" s="293"/>
      <c r="V196" s="286" t="s">
        <v>4293</v>
      </c>
      <c r="W196" s="288" t="s">
        <v>4298</v>
      </c>
      <c r="X196" s="263"/>
      <c r="Y196" s="263"/>
      <c r="Z196" s="263"/>
    </row>
    <row r="197" spans="1:26" ht="33.75">
      <c r="A197" s="263"/>
      <c r="B197" s="295" t="s">
        <v>2720</v>
      </c>
      <c r="C197" s="296" t="s">
        <v>2833</v>
      </c>
      <c r="D197" s="297" t="s">
        <v>2839</v>
      </c>
      <c r="E197" s="298"/>
      <c r="F197" s="296"/>
      <c r="G197" s="297" t="s">
        <v>4186</v>
      </c>
      <c r="H197" s="298" t="s">
        <v>1892</v>
      </c>
      <c r="I197" s="299" t="s">
        <v>106</v>
      </c>
      <c r="J197" s="300"/>
      <c r="K197" s="291"/>
      <c r="L197" s="292" t="str">
        <f t="shared" si="4"/>
        <v>P</v>
      </c>
      <c r="M197" s="293" t="str">
        <f t="shared" si="5"/>
        <v>NA</v>
      </c>
      <c r="N197" s="292" t="s">
        <v>3178</v>
      </c>
      <c r="O197" s="294" t="s">
        <v>3178</v>
      </c>
      <c r="P197" s="294" t="s">
        <v>3178</v>
      </c>
      <c r="Q197" s="293"/>
      <c r="R197" s="292" t="s">
        <v>3854</v>
      </c>
      <c r="S197" s="294"/>
      <c r="T197" s="294"/>
      <c r="U197" s="293"/>
      <c r="V197" s="286" t="s">
        <v>4293</v>
      </c>
      <c r="W197" s="288" t="s">
        <v>4298</v>
      </c>
      <c r="X197" s="263"/>
      <c r="Y197" s="263"/>
      <c r="Z197" s="263"/>
    </row>
    <row r="198" spans="1:26" ht="33.75">
      <c r="A198" s="263"/>
      <c r="B198" s="295" t="s">
        <v>3161</v>
      </c>
      <c r="C198" s="296" t="s">
        <v>2833</v>
      </c>
      <c r="D198" s="297" t="s">
        <v>2839</v>
      </c>
      <c r="E198" s="298"/>
      <c r="F198" s="296"/>
      <c r="G198" s="297" t="s">
        <v>4187</v>
      </c>
      <c r="H198" s="298" t="s">
        <v>1893</v>
      </c>
      <c r="I198" s="299" t="s">
        <v>106</v>
      </c>
      <c r="J198" s="300"/>
      <c r="K198" s="291"/>
      <c r="L198" s="292" t="str">
        <f t="shared" si="4"/>
        <v>P</v>
      </c>
      <c r="M198" s="293" t="str">
        <f t="shared" si="5"/>
        <v>NA</v>
      </c>
      <c r="N198" s="292" t="s">
        <v>3178</v>
      </c>
      <c r="O198" s="294" t="s">
        <v>3178</v>
      </c>
      <c r="P198" s="294" t="s">
        <v>3178</v>
      </c>
      <c r="Q198" s="293"/>
      <c r="R198" s="292" t="s">
        <v>3854</v>
      </c>
      <c r="S198" s="294"/>
      <c r="T198" s="294"/>
      <c r="U198" s="293"/>
      <c r="V198" s="286" t="s">
        <v>4293</v>
      </c>
      <c r="W198" s="288" t="s">
        <v>4298</v>
      </c>
      <c r="X198" s="263"/>
      <c r="Y198" s="263"/>
      <c r="Z198" s="263"/>
    </row>
    <row r="199" spans="1:26" ht="33.75">
      <c r="A199" s="263"/>
      <c r="B199" s="295" t="s">
        <v>2721</v>
      </c>
      <c r="C199" s="296" t="s">
        <v>2833</v>
      </c>
      <c r="D199" s="297" t="s">
        <v>2839</v>
      </c>
      <c r="E199" s="298"/>
      <c r="F199" s="296"/>
      <c r="G199" s="297" t="s">
        <v>4188</v>
      </c>
      <c r="H199" s="298" t="s">
        <v>1894</v>
      </c>
      <c r="I199" s="299" t="s">
        <v>106</v>
      </c>
      <c r="J199" s="300"/>
      <c r="K199" s="291"/>
      <c r="L199" s="292" t="str">
        <f t="shared" si="4"/>
        <v>P</v>
      </c>
      <c r="M199" s="293" t="str">
        <f t="shared" si="5"/>
        <v>NA</v>
      </c>
      <c r="N199" s="292" t="s">
        <v>3178</v>
      </c>
      <c r="O199" s="294" t="s">
        <v>3178</v>
      </c>
      <c r="P199" s="294" t="s">
        <v>3178</v>
      </c>
      <c r="Q199" s="293"/>
      <c r="R199" s="292" t="s">
        <v>3854</v>
      </c>
      <c r="S199" s="294"/>
      <c r="T199" s="294"/>
      <c r="U199" s="293"/>
      <c r="V199" s="286" t="s">
        <v>4293</v>
      </c>
      <c r="W199" s="288" t="s">
        <v>4298</v>
      </c>
      <c r="X199" s="263"/>
      <c r="Y199" s="263"/>
      <c r="Z199" s="263"/>
    </row>
    <row r="200" spans="1:26" ht="33.75">
      <c r="A200" s="263"/>
      <c r="B200" s="295" t="s">
        <v>2723</v>
      </c>
      <c r="C200" s="296" t="s">
        <v>2833</v>
      </c>
      <c r="D200" s="297" t="s">
        <v>2839</v>
      </c>
      <c r="E200" s="298"/>
      <c r="F200" s="296"/>
      <c r="G200" s="297" t="s">
        <v>4189</v>
      </c>
      <c r="H200" s="298" t="s">
        <v>1895</v>
      </c>
      <c r="I200" s="299" t="s">
        <v>106</v>
      </c>
      <c r="J200" s="300"/>
      <c r="K200" s="291"/>
      <c r="L200" s="292" t="str">
        <f t="shared" si="4"/>
        <v>P</v>
      </c>
      <c r="M200" s="293" t="str">
        <f t="shared" si="5"/>
        <v>NA</v>
      </c>
      <c r="N200" s="292" t="s">
        <v>3178</v>
      </c>
      <c r="O200" s="294" t="s">
        <v>3178</v>
      </c>
      <c r="P200" s="294" t="s">
        <v>3178</v>
      </c>
      <c r="Q200" s="293"/>
      <c r="R200" s="292" t="s">
        <v>3854</v>
      </c>
      <c r="S200" s="294"/>
      <c r="T200" s="294"/>
      <c r="U200" s="293"/>
      <c r="V200" s="286" t="s">
        <v>4293</v>
      </c>
      <c r="W200" s="288" t="s">
        <v>4298</v>
      </c>
      <c r="X200" s="263"/>
      <c r="Y200" s="263"/>
      <c r="Z200" s="263"/>
    </row>
    <row r="201" spans="1:26" ht="33.75">
      <c r="A201" s="263"/>
      <c r="B201" s="295" t="s">
        <v>2725</v>
      </c>
      <c r="C201" s="296" t="s">
        <v>2833</v>
      </c>
      <c r="D201" s="297" t="s">
        <v>2839</v>
      </c>
      <c r="E201" s="298"/>
      <c r="F201" s="296"/>
      <c r="G201" s="297" t="s">
        <v>4190</v>
      </c>
      <c r="H201" s="298" t="s">
        <v>1896</v>
      </c>
      <c r="I201" s="299" t="s">
        <v>106</v>
      </c>
      <c r="J201" s="300"/>
      <c r="K201" s="291"/>
      <c r="L201" s="292" t="str">
        <f t="shared" si="4"/>
        <v>P</v>
      </c>
      <c r="M201" s="293" t="str">
        <f t="shared" si="5"/>
        <v>NA</v>
      </c>
      <c r="N201" s="292" t="s">
        <v>3178</v>
      </c>
      <c r="O201" s="294" t="s">
        <v>3178</v>
      </c>
      <c r="P201" s="294" t="s">
        <v>3178</v>
      </c>
      <c r="Q201" s="293"/>
      <c r="R201" s="292" t="s">
        <v>3854</v>
      </c>
      <c r="S201" s="294"/>
      <c r="T201" s="294"/>
      <c r="U201" s="293"/>
      <c r="V201" s="286" t="s">
        <v>4293</v>
      </c>
      <c r="W201" s="288" t="s">
        <v>4298</v>
      </c>
      <c r="X201" s="263"/>
      <c r="Y201" s="263"/>
      <c r="Z201" s="263"/>
    </row>
    <row r="202" spans="1:26" ht="33.75">
      <c r="A202" s="263"/>
      <c r="B202" s="295" t="s">
        <v>2727</v>
      </c>
      <c r="C202" s="296" t="s">
        <v>2833</v>
      </c>
      <c r="D202" s="297" t="s">
        <v>2839</v>
      </c>
      <c r="E202" s="298"/>
      <c r="F202" s="296"/>
      <c r="G202" s="297" t="s">
        <v>4191</v>
      </c>
      <c r="H202" s="298" t="s">
        <v>1907</v>
      </c>
      <c r="I202" s="299" t="s">
        <v>106</v>
      </c>
      <c r="J202" s="300"/>
      <c r="K202" s="291"/>
      <c r="L202" s="292" t="str">
        <f t="shared" si="4"/>
        <v>P</v>
      </c>
      <c r="M202" s="293" t="str">
        <f t="shared" si="5"/>
        <v>NA</v>
      </c>
      <c r="N202" s="292" t="s">
        <v>3178</v>
      </c>
      <c r="O202" s="294" t="s">
        <v>3178</v>
      </c>
      <c r="P202" s="294" t="s">
        <v>3178</v>
      </c>
      <c r="Q202" s="293"/>
      <c r="R202" s="292" t="s">
        <v>3854</v>
      </c>
      <c r="S202" s="294"/>
      <c r="T202" s="294"/>
      <c r="U202" s="293"/>
      <c r="V202" s="286" t="s">
        <v>4293</v>
      </c>
      <c r="W202" s="288" t="s">
        <v>4298</v>
      </c>
      <c r="X202" s="263"/>
      <c r="Y202" s="263"/>
      <c r="Z202" s="263"/>
    </row>
    <row r="203" spans="1:26" ht="45">
      <c r="A203" s="263"/>
      <c r="B203" s="295" t="s">
        <v>2729</v>
      </c>
      <c r="C203" s="296" t="s">
        <v>2833</v>
      </c>
      <c r="D203" s="297" t="s">
        <v>2841</v>
      </c>
      <c r="E203" s="298" t="s">
        <v>2842</v>
      </c>
      <c r="F203" s="296" t="s">
        <v>1897</v>
      </c>
      <c r="G203" s="297" t="s">
        <v>1898</v>
      </c>
      <c r="H203" s="298" t="s">
        <v>4192</v>
      </c>
      <c r="I203" s="299" t="s">
        <v>106</v>
      </c>
      <c r="J203" s="300"/>
      <c r="K203" s="291"/>
      <c r="L203" s="292" t="str">
        <f t="shared" si="4"/>
        <v>P</v>
      </c>
      <c r="M203" s="293" t="str">
        <f t="shared" si="5"/>
        <v>NA</v>
      </c>
      <c r="N203" s="292" t="s">
        <v>3178</v>
      </c>
      <c r="O203" s="294" t="s">
        <v>3178</v>
      </c>
      <c r="P203" s="294" t="s">
        <v>3178</v>
      </c>
      <c r="Q203" s="293"/>
      <c r="R203" s="292" t="s">
        <v>3854</v>
      </c>
      <c r="S203" s="294"/>
      <c r="T203" s="294"/>
      <c r="U203" s="293"/>
      <c r="V203" s="286" t="s">
        <v>4293</v>
      </c>
      <c r="W203" s="288" t="s">
        <v>4298</v>
      </c>
      <c r="X203" s="263"/>
      <c r="Y203" s="263"/>
      <c r="Z203" s="263"/>
    </row>
    <row r="204" spans="1:26" ht="33.75">
      <c r="A204" s="263"/>
      <c r="B204" s="295" t="s">
        <v>2731</v>
      </c>
      <c r="C204" s="296" t="s">
        <v>2833</v>
      </c>
      <c r="D204" s="297" t="s">
        <v>2843</v>
      </c>
      <c r="E204" s="298" t="s">
        <v>2844</v>
      </c>
      <c r="F204" s="296" t="s">
        <v>4193</v>
      </c>
      <c r="G204" s="297" t="s">
        <v>4194</v>
      </c>
      <c r="H204" s="298" t="s">
        <v>4195</v>
      </c>
      <c r="I204" s="299" t="s">
        <v>106</v>
      </c>
      <c r="J204" s="300"/>
      <c r="K204" s="291"/>
      <c r="L204" s="292" t="str">
        <f t="shared" ref="L204:L261" si="6">IF(COUNTBLANK(N204:P204)=3," ",IF(COUNTIF(N204:P204,"F"),"F",IF(COUNTIF(N204:P204,"P"),"P",IF(COUNTIF(N204:P204,"NA"),"NA",IF(COUNTIF(N204:P204,"NT"),"NT")))))</f>
        <v>P</v>
      </c>
      <c r="M204" s="293" t="str">
        <f t="shared" ref="M204:M261" si="7">IF(COUNTBLANK(R204:T204)=3," ",IF(COUNTIF(R204:T204,"F"),"F",IF(COUNTIF(R204:T204,"P"),"P",IF(COUNTIF(R204:T204,"NA"),"NA",IF(COUNTIF(R204:T204,"NT"),"NT")))))</f>
        <v>NA</v>
      </c>
      <c r="N204" s="292" t="s">
        <v>3178</v>
      </c>
      <c r="O204" s="294" t="s">
        <v>3178</v>
      </c>
      <c r="P204" s="294" t="s">
        <v>3178</v>
      </c>
      <c r="Q204" s="293"/>
      <c r="R204" s="292" t="s">
        <v>3854</v>
      </c>
      <c r="S204" s="294"/>
      <c r="T204" s="294"/>
      <c r="U204" s="293"/>
      <c r="V204" s="286" t="s">
        <v>4293</v>
      </c>
      <c r="W204" s="288" t="s">
        <v>4298</v>
      </c>
      <c r="X204" s="263"/>
      <c r="Y204" s="263"/>
      <c r="Z204" s="263"/>
    </row>
    <row r="205" spans="1:26" ht="33.75">
      <c r="A205" s="263"/>
      <c r="B205" s="295" t="s">
        <v>2734</v>
      </c>
      <c r="C205" s="296" t="s">
        <v>2833</v>
      </c>
      <c r="D205" s="297" t="s">
        <v>2843</v>
      </c>
      <c r="E205" s="298" t="s">
        <v>2845</v>
      </c>
      <c r="F205" s="296" t="s">
        <v>4196</v>
      </c>
      <c r="G205" s="297" t="s">
        <v>4197</v>
      </c>
      <c r="H205" s="298" t="s">
        <v>4198</v>
      </c>
      <c r="I205" s="299" t="s">
        <v>106</v>
      </c>
      <c r="J205" s="300"/>
      <c r="K205" s="291"/>
      <c r="L205" s="292" t="str">
        <f t="shared" si="6"/>
        <v>P</v>
      </c>
      <c r="M205" s="293" t="str">
        <f t="shared" si="7"/>
        <v>NA</v>
      </c>
      <c r="N205" s="292" t="s">
        <v>3178</v>
      </c>
      <c r="O205" s="294" t="s">
        <v>3178</v>
      </c>
      <c r="P205" s="294" t="s">
        <v>3178</v>
      </c>
      <c r="Q205" s="293"/>
      <c r="R205" s="292" t="s">
        <v>3854</v>
      </c>
      <c r="S205" s="294"/>
      <c r="T205" s="294"/>
      <c r="U205" s="293"/>
      <c r="V205" s="286" t="s">
        <v>4293</v>
      </c>
      <c r="W205" s="288" t="s">
        <v>4298</v>
      </c>
      <c r="X205" s="263"/>
      <c r="Y205" s="263"/>
      <c r="Z205" s="263"/>
    </row>
    <row r="206" spans="1:26" ht="78.75">
      <c r="A206" s="263"/>
      <c r="B206" s="295" t="s">
        <v>3232</v>
      </c>
      <c r="C206" s="296" t="s">
        <v>2833</v>
      </c>
      <c r="D206" s="297" t="s">
        <v>2843</v>
      </c>
      <c r="E206" s="298" t="s">
        <v>2846</v>
      </c>
      <c r="F206" s="296" t="s">
        <v>4199</v>
      </c>
      <c r="G206" s="297" t="s">
        <v>4200</v>
      </c>
      <c r="H206" s="298" t="s">
        <v>4201</v>
      </c>
      <c r="I206" s="299" t="s">
        <v>106</v>
      </c>
      <c r="J206" s="300"/>
      <c r="K206" s="291"/>
      <c r="L206" s="292" t="str">
        <f t="shared" si="6"/>
        <v>P</v>
      </c>
      <c r="M206" s="293" t="str">
        <f t="shared" si="7"/>
        <v>NA</v>
      </c>
      <c r="N206" s="292" t="s">
        <v>3178</v>
      </c>
      <c r="O206" s="294" t="s">
        <v>3178</v>
      </c>
      <c r="P206" s="294" t="s">
        <v>3178</v>
      </c>
      <c r="Q206" s="293"/>
      <c r="R206" s="292" t="s">
        <v>3854</v>
      </c>
      <c r="S206" s="294"/>
      <c r="T206" s="294"/>
      <c r="U206" s="293"/>
      <c r="V206" s="286" t="s">
        <v>4293</v>
      </c>
      <c r="W206" s="288" t="s">
        <v>4298</v>
      </c>
      <c r="X206" s="263"/>
      <c r="Y206" s="263"/>
      <c r="Z206" s="263"/>
    </row>
    <row r="207" spans="1:26" ht="78.75">
      <c r="A207" s="263"/>
      <c r="B207" s="295" t="s">
        <v>3162</v>
      </c>
      <c r="C207" s="296" t="s">
        <v>2833</v>
      </c>
      <c r="D207" s="297" t="s">
        <v>2843</v>
      </c>
      <c r="E207" s="298" t="s">
        <v>2847</v>
      </c>
      <c r="F207" s="296" t="s">
        <v>4202</v>
      </c>
      <c r="G207" s="297" t="s">
        <v>4203</v>
      </c>
      <c r="H207" s="298" t="s">
        <v>4204</v>
      </c>
      <c r="I207" s="299" t="s">
        <v>106</v>
      </c>
      <c r="J207" s="300"/>
      <c r="K207" s="291"/>
      <c r="L207" s="292" t="str">
        <f t="shared" si="6"/>
        <v>P</v>
      </c>
      <c r="M207" s="293" t="str">
        <f t="shared" si="7"/>
        <v>NA</v>
      </c>
      <c r="N207" s="292" t="s">
        <v>3178</v>
      </c>
      <c r="O207" s="294" t="s">
        <v>3178</v>
      </c>
      <c r="P207" s="294" t="s">
        <v>3178</v>
      </c>
      <c r="Q207" s="293"/>
      <c r="R207" s="292" t="s">
        <v>3854</v>
      </c>
      <c r="S207" s="294"/>
      <c r="T207" s="294"/>
      <c r="U207" s="293"/>
      <c r="V207" s="286" t="s">
        <v>4293</v>
      </c>
      <c r="W207" s="288" t="s">
        <v>4298</v>
      </c>
      <c r="X207" s="263"/>
      <c r="Y207" s="263"/>
      <c r="Z207" s="263"/>
    </row>
    <row r="208" spans="1:26" ht="33.75">
      <c r="A208" s="263"/>
      <c r="B208" s="295" t="s">
        <v>2739</v>
      </c>
      <c r="C208" s="296" t="s">
        <v>2848</v>
      </c>
      <c r="D208" s="297" t="s">
        <v>2849</v>
      </c>
      <c r="E208" s="298" t="s">
        <v>67</v>
      </c>
      <c r="F208" s="296" t="s">
        <v>4176</v>
      </c>
      <c r="G208" s="297" t="s">
        <v>4205</v>
      </c>
      <c r="H208" s="298" t="s">
        <v>4173</v>
      </c>
      <c r="I208" s="299" t="s">
        <v>89</v>
      </c>
      <c r="J208" s="300" t="s">
        <v>1910</v>
      </c>
      <c r="K208" s="291"/>
      <c r="L208" s="292" t="str">
        <f t="shared" si="6"/>
        <v>P</v>
      </c>
      <c r="M208" s="293" t="str">
        <f t="shared" si="7"/>
        <v>NA</v>
      </c>
      <c r="N208" s="292" t="s">
        <v>3178</v>
      </c>
      <c r="O208" s="294" t="s">
        <v>3178</v>
      </c>
      <c r="P208" s="294" t="s">
        <v>3178</v>
      </c>
      <c r="Q208" s="293"/>
      <c r="R208" s="292" t="s">
        <v>3854</v>
      </c>
      <c r="S208" s="294"/>
      <c r="T208" s="294"/>
      <c r="U208" s="293"/>
      <c r="V208" s="286" t="s">
        <v>4293</v>
      </c>
      <c r="W208" s="288" t="s">
        <v>4298</v>
      </c>
      <c r="X208" s="263"/>
      <c r="Y208" s="263"/>
      <c r="Z208" s="263"/>
    </row>
    <row r="209" spans="1:26" ht="33.75">
      <c r="A209" s="263"/>
      <c r="B209" s="295" t="s">
        <v>2743</v>
      </c>
      <c r="C209" s="296" t="s">
        <v>2848</v>
      </c>
      <c r="D209" s="297" t="s">
        <v>2849</v>
      </c>
      <c r="E209" s="298" t="s">
        <v>67</v>
      </c>
      <c r="F209" s="296" t="s">
        <v>4176</v>
      </c>
      <c r="G209" s="297" t="s">
        <v>4206</v>
      </c>
      <c r="H209" s="298" t="s">
        <v>2836</v>
      </c>
      <c r="I209" s="299" t="s">
        <v>106</v>
      </c>
      <c r="J209" s="300" t="s">
        <v>1910</v>
      </c>
      <c r="K209" s="291"/>
      <c r="L209" s="292" t="str">
        <f t="shared" si="6"/>
        <v>P</v>
      </c>
      <c r="M209" s="293" t="str">
        <f t="shared" si="7"/>
        <v>NA</v>
      </c>
      <c r="N209" s="292" t="s">
        <v>3178</v>
      </c>
      <c r="O209" s="294" t="s">
        <v>3178</v>
      </c>
      <c r="P209" s="294" t="s">
        <v>3178</v>
      </c>
      <c r="Q209" s="293"/>
      <c r="R209" s="292" t="s">
        <v>3854</v>
      </c>
      <c r="S209" s="294"/>
      <c r="T209" s="294"/>
      <c r="U209" s="293"/>
      <c r="V209" s="286" t="s">
        <v>4293</v>
      </c>
      <c r="W209" s="288" t="s">
        <v>4298</v>
      </c>
      <c r="X209" s="263"/>
      <c r="Y209" s="263"/>
      <c r="Z209" s="263"/>
    </row>
    <row r="210" spans="1:26" ht="33.75">
      <c r="A210" s="263"/>
      <c r="B210" s="295" t="s">
        <v>3163</v>
      </c>
      <c r="C210" s="296" t="s">
        <v>2848</v>
      </c>
      <c r="D210" s="297" t="s">
        <v>2849</v>
      </c>
      <c r="E210" s="298" t="s">
        <v>67</v>
      </c>
      <c r="F210" s="296" t="s">
        <v>4176</v>
      </c>
      <c r="G210" s="297" t="s">
        <v>4207</v>
      </c>
      <c r="H210" s="298" t="s">
        <v>1899</v>
      </c>
      <c r="I210" s="299" t="s">
        <v>106</v>
      </c>
      <c r="J210" s="300" t="s">
        <v>1910</v>
      </c>
      <c r="K210" s="291"/>
      <c r="L210" s="292" t="str">
        <f t="shared" si="6"/>
        <v>P</v>
      </c>
      <c r="M210" s="293" t="str">
        <f t="shared" si="7"/>
        <v>NA</v>
      </c>
      <c r="N210" s="292" t="s">
        <v>3178</v>
      </c>
      <c r="O210" s="294" t="s">
        <v>3178</v>
      </c>
      <c r="P210" s="294" t="s">
        <v>3178</v>
      </c>
      <c r="Q210" s="293"/>
      <c r="R210" s="292" t="s">
        <v>3854</v>
      </c>
      <c r="S210" s="294"/>
      <c r="T210" s="294"/>
      <c r="U210" s="293"/>
      <c r="V210" s="286" t="s">
        <v>4293</v>
      </c>
      <c r="W210" s="288" t="s">
        <v>4298</v>
      </c>
      <c r="X210" s="263"/>
      <c r="Y210" s="263"/>
      <c r="Z210" s="263"/>
    </row>
    <row r="211" spans="1:26" ht="45">
      <c r="A211" s="263"/>
      <c r="B211" s="295" t="s">
        <v>2744</v>
      </c>
      <c r="C211" s="296" t="s">
        <v>2848</v>
      </c>
      <c r="D211" s="297" t="s">
        <v>2849</v>
      </c>
      <c r="E211" s="298" t="s">
        <v>30</v>
      </c>
      <c r="F211" s="296" t="s">
        <v>4176</v>
      </c>
      <c r="G211" s="297" t="s">
        <v>4208</v>
      </c>
      <c r="H211" s="298" t="s">
        <v>4209</v>
      </c>
      <c r="I211" s="299" t="s">
        <v>89</v>
      </c>
      <c r="J211" s="300" t="s">
        <v>2598</v>
      </c>
      <c r="K211" s="291"/>
      <c r="L211" s="292" t="str">
        <f t="shared" si="6"/>
        <v>NA</v>
      </c>
      <c r="M211" s="293" t="str">
        <f t="shared" si="7"/>
        <v>NA</v>
      </c>
      <c r="N211" s="292" t="s">
        <v>3854</v>
      </c>
      <c r="O211" s="294" t="s">
        <v>3854</v>
      </c>
      <c r="P211" s="294" t="s">
        <v>3854</v>
      </c>
      <c r="Q211" s="293"/>
      <c r="R211" s="292" t="s">
        <v>3854</v>
      </c>
      <c r="S211" s="294"/>
      <c r="T211" s="294"/>
      <c r="U211" s="293"/>
      <c r="V211" s="286" t="s">
        <v>4293</v>
      </c>
      <c r="W211" s="288" t="s">
        <v>4298</v>
      </c>
      <c r="X211" s="263"/>
      <c r="Y211" s="263"/>
      <c r="Z211" s="263"/>
    </row>
    <row r="212" spans="1:26" ht="45">
      <c r="A212" s="263"/>
      <c r="B212" s="295" t="s">
        <v>2745</v>
      </c>
      <c r="C212" s="296" t="s">
        <v>2848</v>
      </c>
      <c r="D212" s="297" t="s">
        <v>2849</v>
      </c>
      <c r="E212" s="298" t="s">
        <v>30</v>
      </c>
      <c r="F212" s="296" t="s">
        <v>4176</v>
      </c>
      <c r="G212" s="297" t="s">
        <v>4210</v>
      </c>
      <c r="H212" s="298" t="s">
        <v>4211</v>
      </c>
      <c r="I212" s="299" t="s">
        <v>89</v>
      </c>
      <c r="J212" s="300" t="s">
        <v>2598</v>
      </c>
      <c r="K212" s="291"/>
      <c r="L212" s="292" t="str">
        <f t="shared" si="6"/>
        <v>NA</v>
      </c>
      <c r="M212" s="293" t="str">
        <f t="shared" si="7"/>
        <v>NA</v>
      </c>
      <c r="N212" s="292" t="s">
        <v>3854</v>
      </c>
      <c r="O212" s="294" t="s">
        <v>3854</v>
      </c>
      <c r="P212" s="294" t="s">
        <v>3854</v>
      </c>
      <c r="Q212" s="293"/>
      <c r="R212" s="292" t="s">
        <v>3854</v>
      </c>
      <c r="S212" s="294"/>
      <c r="T212" s="294"/>
      <c r="U212" s="293"/>
      <c r="V212" s="286" t="s">
        <v>4293</v>
      </c>
      <c r="W212" s="288" t="s">
        <v>4298</v>
      </c>
      <c r="X212" s="263"/>
      <c r="Y212" s="263"/>
      <c r="Z212" s="263"/>
    </row>
    <row r="213" spans="1:26" ht="45">
      <c r="A213" s="263"/>
      <c r="B213" s="295" t="s">
        <v>2747</v>
      </c>
      <c r="C213" s="296" t="s">
        <v>2848</v>
      </c>
      <c r="D213" s="297" t="s">
        <v>2849</v>
      </c>
      <c r="E213" s="298" t="s">
        <v>30</v>
      </c>
      <c r="F213" s="296" t="s">
        <v>4176</v>
      </c>
      <c r="G213" s="297" t="s">
        <v>4212</v>
      </c>
      <c r="H213" s="298" t="s">
        <v>2837</v>
      </c>
      <c r="I213" s="299" t="s">
        <v>106</v>
      </c>
      <c r="J213" s="300" t="s">
        <v>2598</v>
      </c>
      <c r="K213" s="291"/>
      <c r="L213" s="292" t="str">
        <f t="shared" si="6"/>
        <v>NA</v>
      </c>
      <c r="M213" s="293" t="str">
        <f t="shared" si="7"/>
        <v>NA</v>
      </c>
      <c r="N213" s="292" t="s">
        <v>3854</v>
      </c>
      <c r="O213" s="294" t="s">
        <v>3854</v>
      </c>
      <c r="P213" s="294" t="s">
        <v>3854</v>
      </c>
      <c r="Q213" s="293"/>
      <c r="R213" s="292" t="s">
        <v>3854</v>
      </c>
      <c r="S213" s="294"/>
      <c r="T213" s="294"/>
      <c r="U213" s="293"/>
      <c r="V213" s="286" t="s">
        <v>4293</v>
      </c>
      <c r="W213" s="288" t="s">
        <v>4298</v>
      </c>
      <c r="X213" s="263"/>
      <c r="Y213" s="263"/>
      <c r="Z213" s="263"/>
    </row>
    <row r="214" spans="1:26" ht="45">
      <c r="A214" s="263"/>
      <c r="B214" s="295" t="s">
        <v>3164</v>
      </c>
      <c r="C214" s="296" t="s">
        <v>2848</v>
      </c>
      <c r="D214" s="297" t="s">
        <v>2849</v>
      </c>
      <c r="E214" s="298" t="s">
        <v>30</v>
      </c>
      <c r="F214" s="296" t="s">
        <v>4176</v>
      </c>
      <c r="G214" s="297" t="s">
        <v>4213</v>
      </c>
      <c r="H214" s="298" t="s">
        <v>2850</v>
      </c>
      <c r="I214" s="299" t="s">
        <v>106</v>
      </c>
      <c r="J214" s="300" t="s">
        <v>2598</v>
      </c>
      <c r="K214" s="291"/>
      <c r="L214" s="292" t="str">
        <f t="shared" si="6"/>
        <v>NA</v>
      </c>
      <c r="M214" s="293" t="str">
        <f t="shared" si="7"/>
        <v>NA</v>
      </c>
      <c r="N214" s="292" t="s">
        <v>3854</v>
      </c>
      <c r="O214" s="294" t="s">
        <v>3854</v>
      </c>
      <c r="P214" s="294" t="s">
        <v>3854</v>
      </c>
      <c r="Q214" s="293"/>
      <c r="R214" s="292" t="s">
        <v>3854</v>
      </c>
      <c r="S214" s="294"/>
      <c r="T214" s="294"/>
      <c r="U214" s="293"/>
      <c r="V214" s="286" t="s">
        <v>4293</v>
      </c>
      <c r="W214" s="288" t="s">
        <v>4298</v>
      </c>
      <c r="X214" s="263"/>
      <c r="Y214" s="263"/>
      <c r="Z214" s="263"/>
    </row>
    <row r="215" spans="1:26" ht="33.75">
      <c r="A215" s="263"/>
      <c r="B215" s="295" t="s">
        <v>2748</v>
      </c>
      <c r="C215" s="296" t="s">
        <v>2848</v>
      </c>
      <c r="D215" s="297" t="s">
        <v>2849</v>
      </c>
      <c r="E215" s="298" t="s">
        <v>30</v>
      </c>
      <c r="F215" s="296" t="s">
        <v>4176</v>
      </c>
      <c r="G215" s="297" t="s">
        <v>4214</v>
      </c>
      <c r="H215" s="298" t="s">
        <v>4215</v>
      </c>
      <c r="I215" s="299" t="s">
        <v>106</v>
      </c>
      <c r="J215" s="300" t="s">
        <v>2598</v>
      </c>
      <c r="K215" s="291"/>
      <c r="L215" s="292" t="str">
        <f t="shared" si="6"/>
        <v>NA</v>
      </c>
      <c r="M215" s="293" t="str">
        <f t="shared" si="7"/>
        <v>NA</v>
      </c>
      <c r="N215" s="292" t="s">
        <v>3854</v>
      </c>
      <c r="O215" s="294" t="s">
        <v>3854</v>
      </c>
      <c r="P215" s="294" t="s">
        <v>3854</v>
      </c>
      <c r="Q215" s="293"/>
      <c r="R215" s="292" t="s">
        <v>3854</v>
      </c>
      <c r="S215" s="294"/>
      <c r="T215" s="294"/>
      <c r="U215" s="293"/>
      <c r="V215" s="286" t="s">
        <v>4293</v>
      </c>
      <c r="W215" s="288" t="s">
        <v>4298</v>
      </c>
      <c r="X215" s="263"/>
      <c r="Y215" s="263"/>
      <c r="Z215" s="263"/>
    </row>
    <row r="216" spans="1:26" ht="33.75">
      <c r="A216" s="263"/>
      <c r="B216" s="295" t="s">
        <v>2751</v>
      </c>
      <c r="C216" s="296" t="s">
        <v>2848</v>
      </c>
      <c r="D216" s="297" t="s">
        <v>2849</v>
      </c>
      <c r="E216" s="298" t="s">
        <v>30</v>
      </c>
      <c r="F216" s="296" t="s">
        <v>4176</v>
      </c>
      <c r="G216" s="297" t="s">
        <v>4216</v>
      </c>
      <c r="H216" s="298" t="s">
        <v>1900</v>
      </c>
      <c r="I216" s="299" t="s">
        <v>106</v>
      </c>
      <c r="J216" s="300" t="s">
        <v>2598</v>
      </c>
      <c r="K216" s="291"/>
      <c r="L216" s="292" t="str">
        <f t="shared" si="6"/>
        <v>NA</v>
      </c>
      <c r="M216" s="293" t="str">
        <f t="shared" si="7"/>
        <v>NA</v>
      </c>
      <c r="N216" s="292" t="s">
        <v>3854</v>
      </c>
      <c r="O216" s="294" t="s">
        <v>3854</v>
      </c>
      <c r="P216" s="294" t="s">
        <v>3854</v>
      </c>
      <c r="Q216" s="293"/>
      <c r="R216" s="292" t="s">
        <v>3854</v>
      </c>
      <c r="S216" s="294"/>
      <c r="T216" s="294"/>
      <c r="U216" s="293"/>
      <c r="V216" s="286" t="s">
        <v>4293</v>
      </c>
      <c r="W216" s="288" t="s">
        <v>4298</v>
      </c>
      <c r="X216" s="263"/>
      <c r="Y216" s="263"/>
      <c r="Z216" s="263"/>
    </row>
    <row r="217" spans="1:26" ht="56.25">
      <c r="A217" s="263"/>
      <c r="B217" s="295" t="s">
        <v>3165</v>
      </c>
      <c r="C217" s="296" t="s">
        <v>2848</v>
      </c>
      <c r="D217" s="297" t="s">
        <v>2851</v>
      </c>
      <c r="E217" s="298" t="s">
        <v>67</v>
      </c>
      <c r="F217" s="296" t="s">
        <v>4217</v>
      </c>
      <c r="G217" s="297" t="s">
        <v>4218</v>
      </c>
      <c r="H217" s="298" t="s">
        <v>4219</v>
      </c>
      <c r="I217" s="299" t="s">
        <v>89</v>
      </c>
      <c r="J217" s="300" t="s">
        <v>2618</v>
      </c>
      <c r="K217" s="291"/>
      <c r="L217" s="292" t="str">
        <f t="shared" si="6"/>
        <v>P</v>
      </c>
      <c r="M217" s="293" t="str">
        <f t="shared" si="7"/>
        <v>NA</v>
      </c>
      <c r="N217" s="292" t="s">
        <v>3178</v>
      </c>
      <c r="O217" s="294" t="s">
        <v>3854</v>
      </c>
      <c r="P217" s="294" t="s">
        <v>3854</v>
      </c>
      <c r="Q217" s="293"/>
      <c r="R217" s="292" t="s">
        <v>3854</v>
      </c>
      <c r="S217" s="294"/>
      <c r="T217" s="294"/>
      <c r="U217" s="293"/>
      <c r="V217" s="286" t="s">
        <v>4293</v>
      </c>
      <c r="W217" s="288" t="s">
        <v>4298</v>
      </c>
      <c r="X217" s="263"/>
      <c r="Y217" s="263"/>
      <c r="Z217" s="263"/>
    </row>
    <row r="218" spans="1:26" ht="78.75">
      <c r="A218" s="263"/>
      <c r="B218" s="295" t="s">
        <v>2752</v>
      </c>
      <c r="C218" s="296" t="s">
        <v>2848</v>
      </c>
      <c r="D218" s="297" t="s">
        <v>2852</v>
      </c>
      <c r="E218" s="298" t="s">
        <v>4303</v>
      </c>
      <c r="F218" s="296" t="s">
        <v>2622</v>
      </c>
      <c r="G218" s="297" t="s">
        <v>4220</v>
      </c>
      <c r="H218" s="298" t="s">
        <v>4221</v>
      </c>
      <c r="I218" s="299" t="s">
        <v>89</v>
      </c>
      <c r="J218" s="300" t="s">
        <v>4303</v>
      </c>
      <c r="K218" s="291"/>
      <c r="L218" s="292" t="str">
        <f t="shared" si="6"/>
        <v>P</v>
      </c>
      <c r="M218" s="293" t="str">
        <f t="shared" si="7"/>
        <v>NA</v>
      </c>
      <c r="N218" s="292" t="s">
        <v>3178</v>
      </c>
      <c r="O218" s="294" t="s">
        <v>3178</v>
      </c>
      <c r="P218" s="294" t="s">
        <v>3854</v>
      </c>
      <c r="Q218" s="293"/>
      <c r="R218" s="292" t="s">
        <v>3854</v>
      </c>
      <c r="S218" s="294"/>
      <c r="T218" s="294"/>
      <c r="U218" s="293"/>
      <c r="V218" s="286" t="s">
        <v>4293</v>
      </c>
      <c r="W218" s="288" t="s">
        <v>4298</v>
      </c>
      <c r="X218" s="263"/>
      <c r="Y218" s="263"/>
      <c r="Z218" s="263"/>
    </row>
    <row r="219" spans="1:26" ht="45">
      <c r="A219" s="263"/>
      <c r="B219" s="295" t="s">
        <v>4314</v>
      </c>
      <c r="C219" s="296" t="s">
        <v>2848</v>
      </c>
      <c r="D219" s="297" t="s">
        <v>2853</v>
      </c>
      <c r="E219" s="298"/>
      <c r="F219" s="296" t="s">
        <v>1901</v>
      </c>
      <c r="G219" s="297" t="s">
        <v>1902</v>
      </c>
      <c r="H219" s="298" t="s">
        <v>1903</v>
      </c>
      <c r="I219" s="299" t="s">
        <v>106</v>
      </c>
      <c r="J219" s="290" t="s">
        <v>4222</v>
      </c>
      <c r="K219" s="291" t="s">
        <v>4223</v>
      </c>
      <c r="L219" s="292" t="str">
        <f t="shared" si="6"/>
        <v>P</v>
      </c>
      <c r="M219" s="293" t="str">
        <f t="shared" si="7"/>
        <v>NA</v>
      </c>
      <c r="N219" s="292" t="s">
        <v>3178</v>
      </c>
      <c r="O219" s="294" t="s">
        <v>3178</v>
      </c>
      <c r="P219" s="294" t="s">
        <v>3178</v>
      </c>
      <c r="Q219" s="293"/>
      <c r="R219" s="292" t="s">
        <v>3854</v>
      </c>
      <c r="S219" s="294"/>
      <c r="T219" s="294"/>
      <c r="U219" s="293"/>
      <c r="V219" s="286" t="s">
        <v>4293</v>
      </c>
      <c r="W219" s="288" t="s">
        <v>4298</v>
      </c>
      <c r="X219" s="263"/>
      <c r="Y219" s="263"/>
      <c r="Z219" s="263"/>
    </row>
    <row r="220" spans="1:26" ht="33.75">
      <c r="A220" s="263"/>
      <c r="B220" s="295" t="s">
        <v>2753</v>
      </c>
      <c r="C220" s="296" t="s">
        <v>2848</v>
      </c>
      <c r="D220" s="297" t="s">
        <v>2853</v>
      </c>
      <c r="E220" s="298"/>
      <c r="F220" s="296"/>
      <c r="G220" s="297" t="s">
        <v>4224</v>
      </c>
      <c r="H220" s="298" t="s">
        <v>4225</v>
      </c>
      <c r="I220" s="299" t="s">
        <v>106</v>
      </c>
      <c r="J220" s="290"/>
      <c r="K220" s="291"/>
      <c r="L220" s="292" t="str">
        <f t="shared" si="6"/>
        <v>P</v>
      </c>
      <c r="M220" s="293" t="str">
        <f t="shared" si="7"/>
        <v>NA</v>
      </c>
      <c r="N220" s="292" t="s">
        <v>3178</v>
      </c>
      <c r="O220" s="294" t="s">
        <v>3178</v>
      </c>
      <c r="P220" s="294" t="s">
        <v>3178</v>
      </c>
      <c r="Q220" s="293"/>
      <c r="R220" s="292" t="s">
        <v>3854</v>
      </c>
      <c r="S220" s="294"/>
      <c r="T220" s="294"/>
      <c r="U220" s="293"/>
      <c r="V220" s="286" t="s">
        <v>4293</v>
      </c>
      <c r="W220" s="288" t="s">
        <v>4298</v>
      </c>
      <c r="X220" s="263"/>
      <c r="Y220" s="263"/>
      <c r="Z220" s="263"/>
    </row>
    <row r="221" spans="1:26" ht="33.75">
      <c r="A221" s="263"/>
      <c r="B221" s="295" t="s">
        <v>2754</v>
      </c>
      <c r="C221" s="296" t="s">
        <v>2848</v>
      </c>
      <c r="D221" s="297" t="s">
        <v>2853</v>
      </c>
      <c r="E221" s="298" t="s">
        <v>67</v>
      </c>
      <c r="F221" s="296"/>
      <c r="G221" s="297" t="s">
        <v>4226</v>
      </c>
      <c r="H221" s="298" t="s">
        <v>2854</v>
      </c>
      <c r="I221" s="299" t="s">
        <v>106</v>
      </c>
      <c r="J221" s="300" t="s">
        <v>1910</v>
      </c>
      <c r="K221" s="291"/>
      <c r="L221" s="292" t="str">
        <f t="shared" si="6"/>
        <v>P</v>
      </c>
      <c r="M221" s="293" t="str">
        <f t="shared" si="7"/>
        <v>NA</v>
      </c>
      <c r="N221" s="292" t="s">
        <v>3178</v>
      </c>
      <c r="O221" s="294" t="s">
        <v>3178</v>
      </c>
      <c r="P221" s="294" t="s">
        <v>3178</v>
      </c>
      <c r="Q221" s="293"/>
      <c r="R221" s="292" t="s">
        <v>3854</v>
      </c>
      <c r="S221" s="294"/>
      <c r="T221" s="294"/>
      <c r="U221" s="293"/>
      <c r="V221" s="286" t="s">
        <v>4293</v>
      </c>
      <c r="W221" s="288" t="s">
        <v>4298</v>
      </c>
      <c r="X221" s="263"/>
      <c r="Y221" s="263"/>
      <c r="Z221" s="263"/>
    </row>
    <row r="222" spans="1:26" ht="33.75">
      <c r="A222" s="263"/>
      <c r="B222" s="295" t="s">
        <v>2756</v>
      </c>
      <c r="C222" s="296" t="s">
        <v>2848</v>
      </c>
      <c r="D222" s="297" t="s">
        <v>2853</v>
      </c>
      <c r="E222" s="298"/>
      <c r="F222" s="296"/>
      <c r="G222" s="297" t="s">
        <v>4227</v>
      </c>
      <c r="H222" s="298" t="s">
        <v>4228</v>
      </c>
      <c r="I222" s="299" t="s">
        <v>106</v>
      </c>
      <c r="J222" s="300" t="s">
        <v>2855</v>
      </c>
      <c r="K222" s="291"/>
      <c r="L222" s="292" t="str">
        <f t="shared" si="6"/>
        <v>P</v>
      </c>
      <c r="M222" s="293" t="str">
        <f t="shared" si="7"/>
        <v>NA</v>
      </c>
      <c r="N222" s="292" t="s">
        <v>3178</v>
      </c>
      <c r="O222" s="294" t="s">
        <v>3178</v>
      </c>
      <c r="P222" s="294" t="s">
        <v>3178</v>
      </c>
      <c r="Q222" s="293"/>
      <c r="R222" s="292" t="s">
        <v>3854</v>
      </c>
      <c r="S222" s="294"/>
      <c r="T222" s="294"/>
      <c r="U222" s="293"/>
      <c r="V222" s="286" t="s">
        <v>4293</v>
      </c>
      <c r="W222" s="288" t="s">
        <v>4298</v>
      </c>
      <c r="X222" s="263"/>
      <c r="Y222" s="263"/>
      <c r="Z222" s="263"/>
    </row>
    <row r="223" spans="1:26" ht="33.75">
      <c r="A223" s="263"/>
      <c r="B223" s="295" t="s">
        <v>2758</v>
      </c>
      <c r="C223" s="296" t="s">
        <v>2848</v>
      </c>
      <c r="D223" s="297" t="s">
        <v>2853</v>
      </c>
      <c r="E223" s="298"/>
      <c r="F223" s="296"/>
      <c r="G223" s="297" t="s">
        <v>4229</v>
      </c>
      <c r="H223" s="298" t="s">
        <v>1904</v>
      </c>
      <c r="I223" s="299" t="s">
        <v>106</v>
      </c>
      <c r="J223" s="290"/>
      <c r="K223" s="291"/>
      <c r="L223" s="292" t="str">
        <f t="shared" si="6"/>
        <v>P</v>
      </c>
      <c r="M223" s="293" t="str">
        <f t="shared" si="7"/>
        <v>NA</v>
      </c>
      <c r="N223" s="292" t="s">
        <v>3178</v>
      </c>
      <c r="O223" s="294" t="s">
        <v>3178</v>
      </c>
      <c r="P223" s="294" t="s">
        <v>3178</v>
      </c>
      <c r="Q223" s="293"/>
      <c r="R223" s="292" t="s">
        <v>3854</v>
      </c>
      <c r="S223" s="294"/>
      <c r="T223" s="294"/>
      <c r="U223" s="293"/>
      <c r="V223" s="286" t="s">
        <v>4293</v>
      </c>
      <c r="W223" s="288" t="s">
        <v>4298</v>
      </c>
      <c r="X223" s="263"/>
      <c r="Y223" s="263"/>
      <c r="Z223" s="263"/>
    </row>
    <row r="224" spans="1:26" ht="33.75">
      <c r="A224" s="263"/>
      <c r="B224" s="295" t="s">
        <v>3166</v>
      </c>
      <c r="C224" s="296" t="s">
        <v>2856</v>
      </c>
      <c r="D224" s="297" t="s">
        <v>2857</v>
      </c>
      <c r="E224" s="298"/>
      <c r="F224" s="296"/>
      <c r="G224" s="297" t="s">
        <v>1905</v>
      </c>
      <c r="H224" s="298" t="s">
        <v>4230</v>
      </c>
      <c r="I224" s="299" t="s">
        <v>106</v>
      </c>
      <c r="J224" s="300"/>
      <c r="K224" s="291"/>
      <c r="L224" s="292" t="str">
        <f t="shared" si="6"/>
        <v>P</v>
      </c>
      <c r="M224" s="293" t="str">
        <f t="shared" si="7"/>
        <v>NA</v>
      </c>
      <c r="N224" s="292" t="s">
        <v>3178</v>
      </c>
      <c r="O224" s="294" t="s">
        <v>3178</v>
      </c>
      <c r="P224" s="294" t="s">
        <v>3178</v>
      </c>
      <c r="Q224" s="293"/>
      <c r="R224" s="292" t="s">
        <v>3854</v>
      </c>
      <c r="S224" s="294"/>
      <c r="T224" s="294"/>
      <c r="U224" s="293"/>
      <c r="V224" s="286" t="s">
        <v>4293</v>
      </c>
      <c r="W224" s="288" t="s">
        <v>4298</v>
      </c>
      <c r="X224" s="263"/>
      <c r="Y224" s="263"/>
      <c r="Z224" s="263"/>
    </row>
    <row r="225" spans="1:26" ht="33.75">
      <c r="A225" s="263"/>
      <c r="B225" s="295" t="s">
        <v>2760</v>
      </c>
      <c r="C225" s="296" t="s">
        <v>2856</v>
      </c>
      <c r="D225" s="297" t="s">
        <v>2857</v>
      </c>
      <c r="E225" s="298"/>
      <c r="F225" s="296"/>
      <c r="G225" s="297" t="s">
        <v>4231</v>
      </c>
      <c r="H225" s="298" t="s">
        <v>1906</v>
      </c>
      <c r="I225" s="299" t="s">
        <v>106</v>
      </c>
      <c r="J225" s="300"/>
      <c r="K225" s="291"/>
      <c r="L225" s="292" t="str">
        <f t="shared" si="6"/>
        <v>P</v>
      </c>
      <c r="M225" s="293" t="str">
        <f t="shared" si="7"/>
        <v>NA</v>
      </c>
      <c r="N225" s="292" t="s">
        <v>3178</v>
      </c>
      <c r="O225" s="294" t="s">
        <v>3178</v>
      </c>
      <c r="P225" s="294" t="s">
        <v>3178</v>
      </c>
      <c r="Q225" s="293"/>
      <c r="R225" s="292" t="s">
        <v>3854</v>
      </c>
      <c r="S225" s="294"/>
      <c r="T225" s="294"/>
      <c r="U225" s="293"/>
      <c r="V225" s="286" t="s">
        <v>4293</v>
      </c>
      <c r="W225" s="288" t="s">
        <v>4298</v>
      </c>
      <c r="X225" s="263"/>
      <c r="Y225" s="263"/>
      <c r="Z225" s="263"/>
    </row>
    <row r="226" spans="1:26" ht="33.75">
      <c r="A226" s="263"/>
      <c r="B226" s="295" t="s">
        <v>3167</v>
      </c>
      <c r="C226" s="296" t="s">
        <v>2856</v>
      </c>
      <c r="D226" s="297" t="s">
        <v>2857</v>
      </c>
      <c r="E226" s="298"/>
      <c r="F226" s="296"/>
      <c r="G226" s="297" t="s">
        <v>4232</v>
      </c>
      <c r="H226" s="298" t="s">
        <v>4233</v>
      </c>
      <c r="I226" s="299" t="s">
        <v>106</v>
      </c>
      <c r="J226" s="300"/>
      <c r="K226" s="291"/>
      <c r="L226" s="292" t="str">
        <f t="shared" si="6"/>
        <v>P</v>
      </c>
      <c r="M226" s="293" t="str">
        <f t="shared" si="7"/>
        <v>NA</v>
      </c>
      <c r="N226" s="292" t="s">
        <v>3178</v>
      </c>
      <c r="O226" s="294" t="s">
        <v>3178</v>
      </c>
      <c r="P226" s="294" t="s">
        <v>3178</v>
      </c>
      <c r="Q226" s="293"/>
      <c r="R226" s="292" t="s">
        <v>3854</v>
      </c>
      <c r="S226" s="294"/>
      <c r="T226" s="294"/>
      <c r="U226" s="293"/>
      <c r="V226" s="286" t="s">
        <v>4293</v>
      </c>
      <c r="W226" s="288" t="s">
        <v>4298</v>
      </c>
      <c r="X226" s="263"/>
      <c r="Y226" s="263"/>
      <c r="Z226" s="263"/>
    </row>
    <row r="227" spans="1:26" ht="56.25">
      <c r="A227" s="263"/>
      <c r="B227" s="295" t="s">
        <v>3168</v>
      </c>
      <c r="C227" s="296" t="s">
        <v>2856</v>
      </c>
      <c r="D227" s="297" t="s">
        <v>2857</v>
      </c>
      <c r="E227" s="298"/>
      <c r="F227" s="296"/>
      <c r="G227" s="297" t="s">
        <v>4234</v>
      </c>
      <c r="H227" s="298" t="s">
        <v>4235</v>
      </c>
      <c r="I227" s="299" t="s">
        <v>106</v>
      </c>
      <c r="J227" s="300"/>
      <c r="K227" s="291"/>
      <c r="L227" s="292" t="str">
        <f t="shared" si="6"/>
        <v>P</v>
      </c>
      <c r="M227" s="293" t="str">
        <f t="shared" si="7"/>
        <v>NA</v>
      </c>
      <c r="N227" s="292" t="s">
        <v>3178</v>
      </c>
      <c r="O227" s="294" t="s">
        <v>3178</v>
      </c>
      <c r="P227" s="294" t="s">
        <v>3178</v>
      </c>
      <c r="Q227" s="293"/>
      <c r="R227" s="292" t="s">
        <v>3854</v>
      </c>
      <c r="S227" s="294"/>
      <c r="T227" s="294"/>
      <c r="U227" s="293"/>
      <c r="V227" s="286" t="s">
        <v>4293</v>
      </c>
      <c r="W227" s="288" t="s">
        <v>4298</v>
      </c>
      <c r="X227" s="263"/>
      <c r="Y227" s="263"/>
      <c r="Z227" s="263"/>
    </row>
    <row r="228" spans="1:26" ht="33.75">
      <c r="A228" s="263"/>
      <c r="B228" s="295" t="s">
        <v>3169</v>
      </c>
      <c r="C228" s="296" t="s">
        <v>2856</v>
      </c>
      <c r="D228" s="297" t="s">
        <v>2857</v>
      </c>
      <c r="E228" s="298"/>
      <c r="F228" s="296"/>
      <c r="G228" s="297" t="s">
        <v>4236</v>
      </c>
      <c r="H228" s="298" t="s">
        <v>4237</v>
      </c>
      <c r="I228" s="299" t="s">
        <v>106</v>
      </c>
      <c r="J228" s="300"/>
      <c r="K228" s="291"/>
      <c r="L228" s="292" t="str">
        <f t="shared" si="6"/>
        <v>P</v>
      </c>
      <c r="M228" s="293" t="str">
        <f t="shared" si="7"/>
        <v>NA</v>
      </c>
      <c r="N228" s="292" t="s">
        <v>3178</v>
      </c>
      <c r="O228" s="294" t="s">
        <v>3178</v>
      </c>
      <c r="P228" s="294" t="s">
        <v>3178</v>
      </c>
      <c r="Q228" s="293"/>
      <c r="R228" s="292" t="s">
        <v>3854</v>
      </c>
      <c r="S228" s="294"/>
      <c r="T228" s="294"/>
      <c r="U228" s="293"/>
      <c r="V228" s="286" t="s">
        <v>4293</v>
      </c>
      <c r="W228" s="288" t="s">
        <v>4298</v>
      </c>
      <c r="X228" s="263"/>
      <c r="Y228" s="263"/>
      <c r="Z228" s="263"/>
    </row>
    <row r="229" spans="1:26" ht="56.25">
      <c r="A229" s="263"/>
      <c r="B229" s="295" t="s">
        <v>2762</v>
      </c>
      <c r="C229" s="296" t="s">
        <v>2856</v>
      </c>
      <c r="D229" s="297" t="s">
        <v>2857</v>
      </c>
      <c r="E229" s="298"/>
      <c r="F229" s="296"/>
      <c r="G229" s="297" t="s">
        <v>4238</v>
      </c>
      <c r="H229" s="298" t="s">
        <v>4239</v>
      </c>
      <c r="I229" s="299" t="s">
        <v>106</v>
      </c>
      <c r="J229" s="300"/>
      <c r="K229" s="291"/>
      <c r="L229" s="292" t="str">
        <f t="shared" si="6"/>
        <v>P</v>
      </c>
      <c r="M229" s="293" t="str">
        <f t="shared" si="7"/>
        <v>NA</v>
      </c>
      <c r="N229" s="292" t="s">
        <v>3178</v>
      </c>
      <c r="O229" s="294" t="s">
        <v>3178</v>
      </c>
      <c r="P229" s="294" t="s">
        <v>3178</v>
      </c>
      <c r="Q229" s="293"/>
      <c r="R229" s="292" t="s">
        <v>3854</v>
      </c>
      <c r="S229" s="294"/>
      <c r="T229" s="294"/>
      <c r="U229" s="293"/>
      <c r="V229" s="286" t="s">
        <v>4293</v>
      </c>
      <c r="W229" s="288" t="s">
        <v>4298</v>
      </c>
      <c r="X229" s="263"/>
      <c r="Y229" s="263"/>
      <c r="Z229" s="263"/>
    </row>
    <row r="230" spans="1:26" ht="33.75">
      <c r="A230" s="263"/>
      <c r="B230" s="295" t="s">
        <v>2764</v>
      </c>
      <c r="C230" s="296" t="s">
        <v>2856</v>
      </c>
      <c r="D230" s="297" t="s">
        <v>2857</v>
      </c>
      <c r="E230" s="298"/>
      <c r="F230" s="296" t="s">
        <v>69</v>
      </c>
      <c r="G230" s="297" t="s">
        <v>4240</v>
      </c>
      <c r="H230" s="298" t="s">
        <v>2858</v>
      </c>
      <c r="I230" s="299" t="s">
        <v>106</v>
      </c>
      <c r="J230" s="300" t="s">
        <v>2598</v>
      </c>
      <c r="K230" s="291"/>
      <c r="L230" s="292" t="str">
        <f t="shared" si="6"/>
        <v>NA</v>
      </c>
      <c r="M230" s="293" t="str">
        <f t="shared" si="7"/>
        <v>NA</v>
      </c>
      <c r="N230" s="292" t="s">
        <v>3854</v>
      </c>
      <c r="O230" s="294" t="s">
        <v>3854</v>
      </c>
      <c r="P230" s="294" t="s">
        <v>3854</v>
      </c>
      <c r="Q230" s="293"/>
      <c r="R230" s="292" t="s">
        <v>3854</v>
      </c>
      <c r="S230" s="294"/>
      <c r="T230" s="294"/>
      <c r="U230" s="293"/>
      <c r="V230" s="286" t="s">
        <v>4293</v>
      </c>
      <c r="W230" s="288" t="s">
        <v>4298</v>
      </c>
      <c r="X230" s="263"/>
      <c r="Y230" s="263"/>
      <c r="Z230" s="263"/>
    </row>
    <row r="231" spans="1:26" ht="33.75">
      <c r="A231" s="263"/>
      <c r="B231" s="295" t="s">
        <v>2765</v>
      </c>
      <c r="C231" s="296" t="s">
        <v>2856</v>
      </c>
      <c r="D231" s="297" t="s">
        <v>2859</v>
      </c>
      <c r="E231" s="298" t="s">
        <v>2842</v>
      </c>
      <c r="F231" s="296" t="s">
        <v>69</v>
      </c>
      <c r="G231" s="297" t="s">
        <v>4241</v>
      </c>
      <c r="H231" s="298" t="s">
        <v>4242</v>
      </c>
      <c r="I231" s="299" t="s">
        <v>106</v>
      </c>
      <c r="J231" s="300" t="s">
        <v>2598</v>
      </c>
      <c r="K231" s="291"/>
      <c r="L231" s="292" t="str">
        <f t="shared" si="6"/>
        <v>NA</v>
      </c>
      <c r="M231" s="293" t="str">
        <f t="shared" si="7"/>
        <v>NA</v>
      </c>
      <c r="N231" s="292" t="s">
        <v>3854</v>
      </c>
      <c r="O231" s="294" t="s">
        <v>3854</v>
      </c>
      <c r="P231" s="294" t="s">
        <v>3854</v>
      </c>
      <c r="Q231" s="293"/>
      <c r="R231" s="292" t="s">
        <v>3854</v>
      </c>
      <c r="S231" s="294"/>
      <c r="T231" s="294"/>
      <c r="U231" s="293"/>
      <c r="V231" s="286" t="s">
        <v>4293</v>
      </c>
      <c r="W231" s="288" t="s">
        <v>4298</v>
      </c>
      <c r="X231" s="263"/>
      <c r="Y231" s="263"/>
      <c r="Z231" s="263"/>
    </row>
    <row r="232" spans="1:26" ht="33.75">
      <c r="A232" s="263"/>
      <c r="B232" s="295" t="s">
        <v>2766</v>
      </c>
      <c r="C232" s="296" t="s">
        <v>2856</v>
      </c>
      <c r="D232" s="297" t="s">
        <v>2859</v>
      </c>
      <c r="E232" s="298" t="s">
        <v>2860</v>
      </c>
      <c r="F232" s="296"/>
      <c r="G232" s="297" t="s">
        <v>4243</v>
      </c>
      <c r="H232" s="298" t="s">
        <v>4244</v>
      </c>
      <c r="I232" s="299" t="s">
        <v>89</v>
      </c>
      <c r="J232" s="300"/>
      <c r="K232" s="291"/>
      <c r="L232" s="292" t="str">
        <f t="shared" si="6"/>
        <v>P</v>
      </c>
      <c r="M232" s="293" t="str">
        <f t="shared" si="7"/>
        <v>NA</v>
      </c>
      <c r="N232" s="292" t="s">
        <v>3178</v>
      </c>
      <c r="O232" s="294" t="s">
        <v>3178</v>
      </c>
      <c r="P232" s="294" t="s">
        <v>3178</v>
      </c>
      <c r="Q232" s="293"/>
      <c r="R232" s="292" t="s">
        <v>3854</v>
      </c>
      <c r="S232" s="294"/>
      <c r="T232" s="294"/>
      <c r="U232" s="293"/>
      <c r="V232" s="286" t="s">
        <v>4293</v>
      </c>
      <c r="W232" s="288" t="s">
        <v>4298</v>
      </c>
      <c r="X232" s="263"/>
      <c r="Y232" s="263"/>
      <c r="Z232" s="263"/>
    </row>
    <row r="233" spans="1:26" ht="45">
      <c r="A233" s="263"/>
      <c r="B233" s="295" t="s">
        <v>2767</v>
      </c>
      <c r="C233" s="296" t="s">
        <v>2861</v>
      </c>
      <c r="D233" s="297" t="s">
        <v>2862</v>
      </c>
      <c r="E233" s="298" t="s">
        <v>2863</v>
      </c>
      <c r="F233" s="296" t="s">
        <v>67</v>
      </c>
      <c r="G233" s="297" t="s">
        <v>4245</v>
      </c>
      <c r="H233" s="298" t="s">
        <v>2864</v>
      </c>
      <c r="I233" s="299" t="s">
        <v>106</v>
      </c>
      <c r="J233" s="300" t="s">
        <v>1910</v>
      </c>
      <c r="K233" s="291"/>
      <c r="L233" s="292" t="str">
        <f t="shared" si="6"/>
        <v>P</v>
      </c>
      <c r="M233" s="293" t="str">
        <f t="shared" si="7"/>
        <v>NA</v>
      </c>
      <c r="N233" s="292" t="s">
        <v>3178</v>
      </c>
      <c r="O233" s="294" t="s">
        <v>3178</v>
      </c>
      <c r="P233" s="294" t="s">
        <v>3178</v>
      </c>
      <c r="Q233" s="293"/>
      <c r="R233" s="292" t="s">
        <v>3854</v>
      </c>
      <c r="S233" s="294"/>
      <c r="T233" s="294"/>
      <c r="U233" s="293"/>
      <c r="V233" s="286" t="s">
        <v>4293</v>
      </c>
      <c r="W233" s="288" t="s">
        <v>4298</v>
      </c>
      <c r="X233" s="263"/>
      <c r="Y233" s="263"/>
      <c r="Z233" s="263"/>
    </row>
    <row r="234" spans="1:26" ht="45">
      <c r="A234" s="263"/>
      <c r="B234" s="295" t="s">
        <v>2777</v>
      </c>
      <c r="C234" s="296" t="s">
        <v>2861</v>
      </c>
      <c r="D234" s="297" t="s">
        <v>2862</v>
      </c>
      <c r="E234" s="298" t="s">
        <v>2863</v>
      </c>
      <c r="F234" s="296" t="s">
        <v>67</v>
      </c>
      <c r="G234" s="297" t="s">
        <v>4246</v>
      </c>
      <c r="H234" s="298" t="s">
        <v>2865</v>
      </c>
      <c r="I234" s="299" t="s">
        <v>106</v>
      </c>
      <c r="J234" s="300" t="s">
        <v>1910</v>
      </c>
      <c r="K234" s="291"/>
      <c r="L234" s="292" t="str">
        <f t="shared" si="6"/>
        <v>P</v>
      </c>
      <c r="M234" s="293" t="str">
        <f t="shared" si="7"/>
        <v>NA</v>
      </c>
      <c r="N234" s="292" t="s">
        <v>3178</v>
      </c>
      <c r="O234" s="294" t="s">
        <v>3178</v>
      </c>
      <c r="P234" s="294" t="s">
        <v>3178</v>
      </c>
      <c r="Q234" s="293"/>
      <c r="R234" s="292" t="s">
        <v>3854</v>
      </c>
      <c r="S234" s="294"/>
      <c r="T234" s="294"/>
      <c r="U234" s="293"/>
      <c r="V234" s="286" t="s">
        <v>4293</v>
      </c>
      <c r="W234" s="288" t="s">
        <v>4298</v>
      </c>
      <c r="X234" s="263"/>
      <c r="Y234" s="263"/>
      <c r="Z234" s="263"/>
    </row>
    <row r="235" spans="1:26" ht="45">
      <c r="A235" s="263"/>
      <c r="B235" s="295" t="s">
        <v>3170</v>
      </c>
      <c r="C235" s="296" t="s">
        <v>2861</v>
      </c>
      <c r="D235" s="297" t="s">
        <v>2862</v>
      </c>
      <c r="E235" s="298" t="s">
        <v>2863</v>
      </c>
      <c r="F235" s="296" t="s">
        <v>67</v>
      </c>
      <c r="G235" s="297" t="s">
        <v>4247</v>
      </c>
      <c r="H235" s="298" t="s">
        <v>4248</v>
      </c>
      <c r="I235" s="299" t="s">
        <v>106</v>
      </c>
      <c r="J235" s="300" t="s">
        <v>1910</v>
      </c>
      <c r="K235" s="291"/>
      <c r="L235" s="292" t="str">
        <f t="shared" si="6"/>
        <v>P</v>
      </c>
      <c r="M235" s="293" t="str">
        <f t="shared" si="7"/>
        <v>NA</v>
      </c>
      <c r="N235" s="292" t="s">
        <v>3178</v>
      </c>
      <c r="O235" s="294" t="s">
        <v>3178</v>
      </c>
      <c r="P235" s="294" t="s">
        <v>3178</v>
      </c>
      <c r="Q235" s="293"/>
      <c r="R235" s="292" t="s">
        <v>3854</v>
      </c>
      <c r="S235" s="294"/>
      <c r="T235" s="294"/>
      <c r="U235" s="293"/>
      <c r="V235" s="286" t="s">
        <v>4293</v>
      </c>
      <c r="W235" s="288" t="s">
        <v>4298</v>
      </c>
      <c r="X235" s="263"/>
      <c r="Y235" s="263"/>
      <c r="Z235" s="263"/>
    </row>
    <row r="236" spans="1:26" ht="33.75">
      <c r="A236" s="263"/>
      <c r="B236" s="295" t="s">
        <v>3171</v>
      </c>
      <c r="C236" s="296" t="s">
        <v>2866</v>
      </c>
      <c r="D236" s="297" t="s">
        <v>2867</v>
      </c>
      <c r="E236" s="298"/>
      <c r="F236" s="296" t="s">
        <v>4305</v>
      </c>
      <c r="G236" s="297" t="s">
        <v>4249</v>
      </c>
      <c r="H236" s="298" t="s">
        <v>4250</v>
      </c>
      <c r="I236" s="299" t="s">
        <v>89</v>
      </c>
      <c r="J236" s="300" t="s">
        <v>4304</v>
      </c>
      <c r="K236" s="291"/>
      <c r="L236" s="292" t="str">
        <f t="shared" si="6"/>
        <v>P</v>
      </c>
      <c r="M236" s="293" t="str">
        <f t="shared" si="7"/>
        <v>NA</v>
      </c>
      <c r="N236" s="292" t="s">
        <v>3854</v>
      </c>
      <c r="O236" s="294" t="s">
        <v>3178</v>
      </c>
      <c r="P236" s="294" t="s">
        <v>3178</v>
      </c>
      <c r="Q236" s="293"/>
      <c r="R236" s="292" t="s">
        <v>3854</v>
      </c>
      <c r="S236" s="294"/>
      <c r="T236" s="294"/>
      <c r="U236" s="293"/>
      <c r="V236" s="286" t="s">
        <v>4293</v>
      </c>
      <c r="W236" s="288" t="s">
        <v>4298</v>
      </c>
      <c r="X236" s="263"/>
      <c r="Y236" s="263"/>
      <c r="Z236" s="263"/>
    </row>
    <row r="237" spans="1:26" ht="78.75">
      <c r="A237" s="263"/>
      <c r="B237" s="295" t="s">
        <v>2768</v>
      </c>
      <c r="C237" s="296" t="s">
        <v>2866</v>
      </c>
      <c r="D237" s="297" t="s">
        <v>2867</v>
      </c>
      <c r="E237" s="298"/>
      <c r="F237" s="296" t="s">
        <v>2868</v>
      </c>
      <c r="G237" s="297" t="s">
        <v>4251</v>
      </c>
      <c r="H237" s="298" t="s">
        <v>4252</v>
      </c>
      <c r="I237" s="299" t="s">
        <v>89</v>
      </c>
      <c r="J237" s="300" t="s">
        <v>4253</v>
      </c>
      <c r="K237" s="291"/>
      <c r="L237" s="292" t="str">
        <f t="shared" si="6"/>
        <v>P</v>
      </c>
      <c r="M237" s="293" t="str">
        <f t="shared" si="7"/>
        <v>NA</v>
      </c>
      <c r="N237" s="292" t="s">
        <v>3178</v>
      </c>
      <c r="O237" s="294" t="s">
        <v>3854</v>
      </c>
      <c r="P237" s="294" t="s">
        <v>3854</v>
      </c>
      <c r="Q237" s="293"/>
      <c r="R237" s="292" t="s">
        <v>3854</v>
      </c>
      <c r="S237" s="294"/>
      <c r="T237" s="294"/>
      <c r="U237" s="293"/>
      <c r="V237" s="286" t="s">
        <v>4293</v>
      </c>
      <c r="W237" s="288" t="s">
        <v>4298</v>
      </c>
      <c r="X237" s="263"/>
      <c r="Y237" s="263"/>
      <c r="Z237" s="263"/>
    </row>
    <row r="238" spans="1:26" ht="45">
      <c r="A238" s="263"/>
      <c r="B238" s="295" t="s">
        <v>2769</v>
      </c>
      <c r="C238" s="296" t="s">
        <v>2866</v>
      </c>
      <c r="D238" s="297" t="s">
        <v>2867</v>
      </c>
      <c r="E238" s="298"/>
      <c r="F238" s="296" t="s">
        <v>2598</v>
      </c>
      <c r="G238" s="297" t="s">
        <v>2869</v>
      </c>
      <c r="H238" s="298" t="s">
        <v>4254</v>
      </c>
      <c r="I238" s="299" t="s">
        <v>89</v>
      </c>
      <c r="J238" s="300" t="s">
        <v>2598</v>
      </c>
      <c r="K238" s="291"/>
      <c r="L238" s="292" t="str">
        <f t="shared" si="6"/>
        <v>NA</v>
      </c>
      <c r="M238" s="293" t="str">
        <f t="shared" si="7"/>
        <v>NA</v>
      </c>
      <c r="N238" s="292" t="s">
        <v>3854</v>
      </c>
      <c r="O238" s="294" t="s">
        <v>3854</v>
      </c>
      <c r="P238" s="294" t="s">
        <v>3854</v>
      </c>
      <c r="Q238" s="293"/>
      <c r="R238" s="292" t="s">
        <v>3854</v>
      </c>
      <c r="S238" s="294"/>
      <c r="T238" s="294"/>
      <c r="U238" s="293"/>
      <c r="V238" s="286" t="s">
        <v>4293</v>
      </c>
      <c r="W238" s="288" t="s">
        <v>4298</v>
      </c>
      <c r="X238" s="263"/>
      <c r="Y238" s="263"/>
      <c r="Z238" s="263"/>
    </row>
    <row r="239" spans="1:26" ht="56.25">
      <c r="A239" s="263"/>
      <c r="B239" s="295" t="s">
        <v>2771</v>
      </c>
      <c r="C239" s="296" t="s">
        <v>2866</v>
      </c>
      <c r="D239" s="297" t="s">
        <v>2867</v>
      </c>
      <c r="E239" s="298"/>
      <c r="F239" s="296" t="s">
        <v>2598</v>
      </c>
      <c r="G239" s="297" t="s">
        <v>4255</v>
      </c>
      <c r="H239" s="298" t="s">
        <v>4256</v>
      </c>
      <c r="I239" s="299" t="s">
        <v>89</v>
      </c>
      <c r="J239" s="300" t="s">
        <v>2598</v>
      </c>
      <c r="K239" s="291"/>
      <c r="L239" s="292" t="str">
        <f t="shared" si="6"/>
        <v>NA</v>
      </c>
      <c r="M239" s="293" t="str">
        <f t="shared" si="7"/>
        <v>NA</v>
      </c>
      <c r="N239" s="292" t="s">
        <v>3854</v>
      </c>
      <c r="O239" s="294" t="s">
        <v>3854</v>
      </c>
      <c r="P239" s="294" t="s">
        <v>3854</v>
      </c>
      <c r="Q239" s="293"/>
      <c r="R239" s="292" t="s">
        <v>3854</v>
      </c>
      <c r="S239" s="294"/>
      <c r="T239" s="294"/>
      <c r="U239" s="293"/>
      <c r="V239" s="286" t="s">
        <v>4293</v>
      </c>
      <c r="W239" s="288" t="s">
        <v>4298</v>
      </c>
      <c r="X239" s="263"/>
      <c r="Y239" s="263"/>
      <c r="Z239" s="263"/>
    </row>
    <row r="240" spans="1:26" ht="33.75">
      <c r="A240" s="263"/>
      <c r="B240" s="295" t="s">
        <v>3233</v>
      </c>
      <c r="C240" s="296" t="s">
        <v>2866</v>
      </c>
      <c r="D240" s="297" t="s">
        <v>2870</v>
      </c>
      <c r="E240" s="298"/>
      <c r="F240" s="296" t="s">
        <v>4257</v>
      </c>
      <c r="G240" s="297" t="s">
        <v>4258</v>
      </c>
      <c r="H240" s="298" t="s">
        <v>4259</v>
      </c>
      <c r="I240" s="299" t="s">
        <v>89</v>
      </c>
      <c r="J240" s="300" t="s">
        <v>3234</v>
      </c>
      <c r="K240" s="291"/>
      <c r="L240" s="292" t="str">
        <f t="shared" si="6"/>
        <v>P</v>
      </c>
      <c r="M240" s="293" t="str">
        <f t="shared" si="7"/>
        <v>NA</v>
      </c>
      <c r="N240" s="292" t="s">
        <v>3854</v>
      </c>
      <c r="O240" s="294" t="s">
        <v>3178</v>
      </c>
      <c r="P240" s="294" t="s">
        <v>3178</v>
      </c>
      <c r="Q240" s="293"/>
      <c r="R240" s="292" t="s">
        <v>3854</v>
      </c>
      <c r="S240" s="294"/>
      <c r="T240" s="294"/>
      <c r="U240" s="293"/>
      <c r="V240" s="286" t="s">
        <v>4293</v>
      </c>
      <c r="W240" s="288" t="s">
        <v>4298</v>
      </c>
      <c r="X240" s="263"/>
      <c r="Y240" s="263"/>
      <c r="Z240" s="263"/>
    </row>
    <row r="241" spans="1:26" ht="45">
      <c r="A241" s="263"/>
      <c r="B241" s="295" t="s">
        <v>2772</v>
      </c>
      <c r="C241" s="296" t="s">
        <v>2866</v>
      </c>
      <c r="D241" s="297" t="s">
        <v>2871</v>
      </c>
      <c r="E241" s="298"/>
      <c r="F241" s="296" t="s">
        <v>4260</v>
      </c>
      <c r="G241" s="297" t="s">
        <v>4261</v>
      </c>
      <c r="H241" s="298" t="s">
        <v>4262</v>
      </c>
      <c r="I241" s="299" t="s">
        <v>89</v>
      </c>
      <c r="J241" s="300" t="s">
        <v>2598</v>
      </c>
      <c r="K241" s="291"/>
      <c r="L241" s="292" t="str">
        <f t="shared" si="6"/>
        <v>NA</v>
      </c>
      <c r="M241" s="293" t="str">
        <f t="shared" si="7"/>
        <v>NA</v>
      </c>
      <c r="N241" s="292" t="s">
        <v>3854</v>
      </c>
      <c r="O241" s="294" t="s">
        <v>3854</v>
      </c>
      <c r="P241" s="294" t="s">
        <v>3854</v>
      </c>
      <c r="Q241" s="293"/>
      <c r="R241" s="292" t="s">
        <v>3854</v>
      </c>
      <c r="S241" s="294"/>
      <c r="T241" s="294"/>
      <c r="U241" s="293"/>
      <c r="V241" s="286" t="s">
        <v>4293</v>
      </c>
      <c r="W241" s="288" t="s">
        <v>4298</v>
      </c>
      <c r="X241" s="263"/>
      <c r="Y241" s="263"/>
      <c r="Z241" s="263"/>
    </row>
    <row r="242" spans="1:26" ht="56.25">
      <c r="A242" s="263"/>
      <c r="B242" s="295" t="s">
        <v>2773</v>
      </c>
      <c r="C242" s="296" t="s">
        <v>2866</v>
      </c>
      <c r="D242" s="297" t="s">
        <v>2871</v>
      </c>
      <c r="E242" s="298"/>
      <c r="F242" s="296" t="s">
        <v>4260</v>
      </c>
      <c r="G242" s="297" t="s">
        <v>4263</v>
      </c>
      <c r="H242" s="298" t="s">
        <v>4256</v>
      </c>
      <c r="I242" s="299" t="s">
        <v>106</v>
      </c>
      <c r="J242" s="300" t="s">
        <v>2598</v>
      </c>
      <c r="K242" s="291"/>
      <c r="L242" s="292" t="str">
        <f t="shared" si="6"/>
        <v>NA</v>
      </c>
      <c r="M242" s="293" t="str">
        <f t="shared" si="7"/>
        <v>NA</v>
      </c>
      <c r="N242" s="292" t="s">
        <v>3854</v>
      </c>
      <c r="O242" s="294" t="s">
        <v>3854</v>
      </c>
      <c r="P242" s="294" t="s">
        <v>3854</v>
      </c>
      <c r="Q242" s="293"/>
      <c r="R242" s="292" t="s">
        <v>3854</v>
      </c>
      <c r="S242" s="294"/>
      <c r="T242" s="294"/>
      <c r="U242" s="293"/>
      <c r="V242" s="286" t="s">
        <v>4293</v>
      </c>
      <c r="W242" s="288" t="s">
        <v>4298</v>
      </c>
      <c r="X242" s="263"/>
      <c r="Y242" s="263"/>
      <c r="Z242" s="263"/>
    </row>
    <row r="243" spans="1:26" ht="112.5">
      <c r="A243" s="263"/>
      <c r="B243" s="295" t="s">
        <v>2774</v>
      </c>
      <c r="C243" s="296" t="s">
        <v>2872</v>
      </c>
      <c r="D243" s="297" t="s">
        <v>2873</v>
      </c>
      <c r="E243" s="298"/>
      <c r="F243" s="296"/>
      <c r="G243" s="297" t="s">
        <v>4264</v>
      </c>
      <c r="H243" s="298" t="s">
        <v>4265</v>
      </c>
      <c r="I243" s="299" t="s">
        <v>95</v>
      </c>
      <c r="J243" s="300"/>
      <c r="K243" s="304"/>
      <c r="L243" s="292" t="str">
        <f t="shared" si="6"/>
        <v>P</v>
      </c>
      <c r="M243" s="293" t="str">
        <f t="shared" si="7"/>
        <v>NA</v>
      </c>
      <c r="N243" s="292" t="s">
        <v>3178</v>
      </c>
      <c r="O243" s="294" t="s">
        <v>3178</v>
      </c>
      <c r="P243" s="294" t="s">
        <v>3178</v>
      </c>
      <c r="Q243" s="293"/>
      <c r="R243" s="292" t="s">
        <v>3854</v>
      </c>
      <c r="S243" s="294"/>
      <c r="T243" s="294"/>
      <c r="U243" s="293"/>
      <c r="V243" s="286" t="s">
        <v>4293</v>
      </c>
      <c r="W243" s="288" t="s">
        <v>4298</v>
      </c>
      <c r="X243" s="263"/>
      <c r="Y243" s="263"/>
      <c r="Z243" s="263"/>
    </row>
    <row r="244" spans="1:26" ht="56.25">
      <c r="A244" s="263"/>
      <c r="B244" s="295" t="s">
        <v>2776</v>
      </c>
      <c r="C244" s="296" t="s">
        <v>2874</v>
      </c>
      <c r="D244" s="297" t="s">
        <v>2875</v>
      </c>
      <c r="E244" s="298"/>
      <c r="F244" s="296" t="s">
        <v>4266</v>
      </c>
      <c r="G244" s="297" t="s">
        <v>2876</v>
      </c>
      <c r="H244" s="298" t="s">
        <v>4267</v>
      </c>
      <c r="I244" s="299" t="s">
        <v>95</v>
      </c>
      <c r="J244" s="300"/>
      <c r="K244" s="304"/>
      <c r="L244" s="292" t="str">
        <f t="shared" si="6"/>
        <v>P</v>
      </c>
      <c r="M244" s="293" t="str">
        <f t="shared" si="7"/>
        <v>NA</v>
      </c>
      <c r="N244" s="292" t="s">
        <v>3178</v>
      </c>
      <c r="O244" s="294" t="s">
        <v>3178</v>
      </c>
      <c r="P244" s="294" t="s">
        <v>3178</v>
      </c>
      <c r="Q244" s="293"/>
      <c r="R244" s="292" t="s">
        <v>3854</v>
      </c>
      <c r="S244" s="294"/>
      <c r="T244" s="294"/>
      <c r="U244" s="293"/>
      <c r="V244" s="286" t="s">
        <v>4293</v>
      </c>
      <c r="W244" s="288" t="s">
        <v>4298</v>
      </c>
      <c r="X244" s="263"/>
      <c r="Y244" s="263"/>
      <c r="Z244" s="263"/>
    </row>
    <row r="245" spans="1:26" ht="56.25">
      <c r="A245" s="263"/>
      <c r="B245" s="295" t="s">
        <v>2778</v>
      </c>
      <c r="C245" s="296" t="s">
        <v>2874</v>
      </c>
      <c r="D245" s="297" t="s">
        <v>2875</v>
      </c>
      <c r="E245" s="298"/>
      <c r="F245" s="296" t="s">
        <v>4268</v>
      </c>
      <c r="G245" s="297" t="s">
        <v>2876</v>
      </c>
      <c r="H245" s="298" t="s">
        <v>4267</v>
      </c>
      <c r="I245" s="299" t="s">
        <v>95</v>
      </c>
      <c r="J245" s="300"/>
      <c r="K245" s="304"/>
      <c r="L245" s="292" t="str">
        <f t="shared" si="6"/>
        <v>P</v>
      </c>
      <c r="M245" s="293" t="str">
        <f t="shared" si="7"/>
        <v>NA</v>
      </c>
      <c r="N245" s="292" t="s">
        <v>3178</v>
      </c>
      <c r="O245" s="294" t="s">
        <v>3178</v>
      </c>
      <c r="P245" s="294" t="s">
        <v>3178</v>
      </c>
      <c r="Q245" s="293"/>
      <c r="R245" s="292" t="s">
        <v>3854</v>
      </c>
      <c r="S245" s="294"/>
      <c r="T245" s="294"/>
      <c r="U245" s="293"/>
      <c r="V245" s="286" t="s">
        <v>4293</v>
      </c>
      <c r="W245" s="288" t="s">
        <v>4298</v>
      </c>
      <c r="X245" s="263"/>
      <c r="Y245" s="263"/>
      <c r="Z245" s="263"/>
    </row>
    <row r="246" spans="1:26" ht="56.25">
      <c r="A246" s="263"/>
      <c r="B246" s="295" t="s">
        <v>2779</v>
      </c>
      <c r="C246" s="296" t="s">
        <v>2874</v>
      </c>
      <c r="D246" s="297" t="s">
        <v>2875</v>
      </c>
      <c r="E246" s="298"/>
      <c r="F246" s="296" t="s">
        <v>4269</v>
      </c>
      <c r="G246" s="297" t="s">
        <v>2876</v>
      </c>
      <c r="H246" s="298" t="s">
        <v>4270</v>
      </c>
      <c r="I246" s="299" t="s">
        <v>95</v>
      </c>
      <c r="J246" s="300"/>
      <c r="K246" s="304"/>
      <c r="L246" s="292" t="str">
        <f t="shared" si="6"/>
        <v>P</v>
      </c>
      <c r="M246" s="293" t="str">
        <f t="shared" si="7"/>
        <v>NA</v>
      </c>
      <c r="N246" s="292" t="s">
        <v>3178</v>
      </c>
      <c r="O246" s="294" t="s">
        <v>3178</v>
      </c>
      <c r="P246" s="294" t="s">
        <v>3178</v>
      </c>
      <c r="Q246" s="293"/>
      <c r="R246" s="292" t="s">
        <v>3854</v>
      </c>
      <c r="S246" s="294"/>
      <c r="T246" s="294"/>
      <c r="U246" s="293"/>
      <c r="V246" s="286" t="s">
        <v>4293</v>
      </c>
      <c r="W246" s="288" t="s">
        <v>4298</v>
      </c>
      <c r="X246" s="263"/>
      <c r="Y246" s="263"/>
      <c r="Z246" s="263"/>
    </row>
    <row r="247" spans="1:26" ht="33.75">
      <c r="A247" s="263"/>
      <c r="B247" s="295" t="s">
        <v>2781</v>
      </c>
      <c r="C247" s="296" t="s">
        <v>2877</v>
      </c>
      <c r="D247" s="297" t="s">
        <v>2878</v>
      </c>
      <c r="E247" s="298" t="s">
        <v>2879</v>
      </c>
      <c r="F247" s="296" t="s">
        <v>2880</v>
      </c>
      <c r="G247" s="297" t="s">
        <v>2881</v>
      </c>
      <c r="H247" s="298" t="s">
        <v>4271</v>
      </c>
      <c r="I247" s="299" t="s">
        <v>106</v>
      </c>
      <c r="J247" s="300"/>
      <c r="K247" s="304"/>
      <c r="L247" s="292" t="str">
        <f t="shared" si="6"/>
        <v>P</v>
      </c>
      <c r="M247" s="293" t="str">
        <f t="shared" si="7"/>
        <v>NA</v>
      </c>
      <c r="N247" s="292" t="s">
        <v>3178</v>
      </c>
      <c r="O247" s="294" t="s">
        <v>3178</v>
      </c>
      <c r="P247" s="294" t="s">
        <v>3178</v>
      </c>
      <c r="Q247" s="293"/>
      <c r="R247" s="292" t="s">
        <v>3854</v>
      </c>
      <c r="S247" s="294"/>
      <c r="T247" s="294"/>
      <c r="U247" s="293"/>
      <c r="V247" s="286" t="s">
        <v>4293</v>
      </c>
      <c r="W247" s="288" t="s">
        <v>4298</v>
      </c>
      <c r="X247" s="263"/>
      <c r="Y247" s="263"/>
      <c r="Z247" s="263"/>
    </row>
    <row r="248" spans="1:26" ht="45">
      <c r="A248" s="263"/>
      <c r="B248" s="295" t="s">
        <v>2782</v>
      </c>
      <c r="C248" s="296" t="s">
        <v>2877</v>
      </c>
      <c r="D248" s="297" t="s">
        <v>2878</v>
      </c>
      <c r="E248" s="298" t="s">
        <v>2879</v>
      </c>
      <c r="F248" s="296" t="s">
        <v>2882</v>
      </c>
      <c r="G248" s="297" t="s">
        <v>2881</v>
      </c>
      <c r="H248" s="298" t="s">
        <v>4272</v>
      </c>
      <c r="I248" s="299" t="s">
        <v>106</v>
      </c>
      <c r="J248" s="300"/>
      <c r="K248" s="304"/>
      <c r="L248" s="292" t="str">
        <f t="shared" si="6"/>
        <v>P</v>
      </c>
      <c r="M248" s="293" t="str">
        <f t="shared" si="7"/>
        <v>NA</v>
      </c>
      <c r="N248" s="292" t="s">
        <v>3178</v>
      </c>
      <c r="O248" s="294" t="s">
        <v>3178</v>
      </c>
      <c r="P248" s="294" t="s">
        <v>3178</v>
      </c>
      <c r="Q248" s="293"/>
      <c r="R248" s="292" t="s">
        <v>3854</v>
      </c>
      <c r="S248" s="294"/>
      <c r="T248" s="294"/>
      <c r="U248" s="293"/>
      <c r="V248" s="286" t="s">
        <v>4293</v>
      </c>
      <c r="W248" s="288" t="s">
        <v>4298</v>
      </c>
      <c r="X248" s="263"/>
      <c r="Y248" s="263"/>
      <c r="Z248" s="263"/>
    </row>
    <row r="249" spans="1:26" ht="45">
      <c r="A249" s="263"/>
      <c r="B249" s="295" t="s">
        <v>2783</v>
      </c>
      <c r="C249" s="296" t="s">
        <v>2877</v>
      </c>
      <c r="D249" s="297" t="s">
        <v>2878</v>
      </c>
      <c r="E249" s="298" t="s">
        <v>2879</v>
      </c>
      <c r="F249" s="296" t="s">
        <v>2883</v>
      </c>
      <c r="G249" s="297" t="s">
        <v>2881</v>
      </c>
      <c r="H249" s="298" t="s">
        <v>4273</v>
      </c>
      <c r="I249" s="299" t="s">
        <v>106</v>
      </c>
      <c r="J249" s="300"/>
      <c r="K249" s="304"/>
      <c r="L249" s="292" t="str">
        <f t="shared" si="6"/>
        <v>P</v>
      </c>
      <c r="M249" s="293" t="str">
        <f t="shared" si="7"/>
        <v>NA</v>
      </c>
      <c r="N249" s="292" t="s">
        <v>3178</v>
      </c>
      <c r="O249" s="294" t="s">
        <v>3178</v>
      </c>
      <c r="P249" s="294" t="s">
        <v>3178</v>
      </c>
      <c r="Q249" s="293"/>
      <c r="R249" s="292" t="s">
        <v>3854</v>
      </c>
      <c r="S249" s="294"/>
      <c r="T249" s="294"/>
      <c r="U249" s="293"/>
      <c r="V249" s="286" t="s">
        <v>4293</v>
      </c>
      <c r="W249" s="288" t="s">
        <v>4298</v>
      </c>
      <c r="X249" s="263"/>
      <c r="Y249" s="263"/>
      <c r="Z249" s="263"/>
    </row>
    <row r="250" spans="1:26" ht="78.75">
      <c r="A250" s="263"/>
      <c r="B250" s="295" t="s">
        <v>3235</v>
      </c>
      <c r="C250" s="296" t="s">
        <v>2884</v>
      </c>
      <c r="D250" s="297" t="s">
        <v>2885</v>
      </c>
      <c r="E250" s="298" t="s">
        <v>2886</v>
      </c>
      <c r="F250" s="296" t="s">
        <v>2643</v>
      </c>
      <c r="G250" s="297" t="s">
        <v>4274</v>
      </c>
      <c r="H250" s="298" t="s">
        <v>2887</v>
      </c>
      <c r="I250" s="299" t="s">
        <v>89</v>
      </c>
      <c r="J250" s="300"/>
      <c r="K250" s="291"/>
      <c r="L250" s="292" t="str">
        <f t="shared" si="6"/>
        <v>P</v>
      </c>
      <c r="M250" s="293" t="str">
        <f t="shared" si="7"/>
        <v>NA</v>
      </c>
      <c r="N250" s="292" t="s">
        <v>3178</v>
      </c>
      <c r="O250" s="294" t="s">
        <v>3178</v>
      </c>
      <c r="P250" s="294" t="s">
        <v>3178</v>
      </c>
      <c r="Q250" s="293"/>
      <c r="R250" s="292" t="s">
        <v>3854</v>
      </c>
      <c r="S250" s="294"/>
      <c r="T250" s="294"/>
      <c r="U250" s="293"/>
      <c r="V250" s="286" t="s">
        <v>4293</v>
      </c>
      <c r="W250" s="288" t="s">
        <v>4298</v>
      </c>
      <c r="X250" s="263"/>
      <c r="Y250" s="263"/>
      <c r="Z250" s="263"/>
    </row>
    <row r="251" spans="1:26" ht="90">
      <c r="A251" s="263"/>
      <c r="B251" s="295" t="s">
        <v>3172</v>
      </c>
      <c r="C251" s="296" t="s">
        <v>2884</v>
      </c>
      <c r="D251" s="297" t="s">
        <v>2885</v>
      </c>
      <c r="E251" s="298" t="s">
        <v>2886</v>
      </c>
      <c r="F251" s="296" t="s">
        <v>2643</v>
      </c>
      <c r="G251" s="297" t="s">
        <v>4275</v>
      </c>
      <c r="H251" s="298" t="s">
        <v>2887</v>
      </c>
      <c r="I251" s="299" t="s">
        <v>89</v>
      </c>
      <c r="J251" s="300"/>
      <c r="K251" s="291"/>
      <c r="L251" s="292" t="str">
        <f t="shared" si="6"/>
        <v>P</v>
      </c>
      <c r="M251" s="293" t="str">
        <f t="shared" si="7"/>
        <v>NA</v>
      </c>
      <c r="N251" s="292" t="s">
        <v>3178</v>
      </c>
      <c r="O251" s="294" t="s">
        <v>3178</v>
      </c>
      <c r="P251" s="294" t="s">
        <v>3178</v>
      </c>
      <c r="Q251" s="293"/>
      <c r="R251" s="292" t="s">
        <v>3854</v>
      </c>
      <c r="S251" s="294"/>
      <c r="T251" s="294"/>
      <c r="U251" s="293"/>
      <c r="V251" s="286" t="s">
        <v>4293</v>
      </c>
      <c r="W251" s="288" t="s">
        <v>4298</v>
      </c>
      <c r="X251" s="263"/>
      <c r="Y251" s="263"/>
      <c r="Z251" s="263"/>
    </row>
    <row r="252" spans="1:26" ht="90">
      <c r="A252" s="263"/>
      <c r="B252" s="295" t="s">
        <v>2786</v>
      </c>
      <c r="C252" s="296" t="s">
        <v>2884</v>
      </c>
      <c r="D252" s="297" t="s">
        <v>2885</v>
      </c>
      <c r="E252" s="298" t="s">
        <v>2886</v>
      </c>
      <c r="F252" s="296" t="s">
        <v>4276</v>
      </c>
      <c r="G252" s="297" t="s">
        <v>4277</v>
      </c>
      <c r="H252" s="298" t="s">
        <v>2887</v>
      </c>
      <c r="I252" s="299" t="s">
        <v>89</v>
      </c>
      <c r="J252" s="300"/>
      <c r="K252" s="291"/>
      <c r="L252" s="292" t="str">
        <f t="shared" si="6"/>
        <v>P</v>
      </c>
      <c r="M252" s="293" t="str">
        <f t="shared" si="7"/>
        <v>NA</v>
      </c>
      <c r="N252" s="292" t="s">
        <v>3178</v>
      </c>
      <c r="O252" s="294" t="s">
        <v>3178</v>
      </c>
      <c r="P252" s="294" t="s">
        <v>3178</v>
      </c>
      <c r="Q252" s="293"/>
      <c r="R252" s="292" t="s">
        <v>3854</v>
      </c>
      <c r="S252" s="294"/>
      <c r="T252" s="294"/>
      <c r="U252" s="293"/>
      <c r="V252" s="286" t="s">
        <v>4293</v>
      </c>
      <c r="W252" s="288" t="s">
        <v>4298</v>
      </c>
      <c r="X252" s="263"/>
      <c r="Y252" s="263"/>
      <c r="Z252" s="263"/>
    </row>
    <row r="253" spans="1:26" ht="101.25">
      <c r="A253" s="263"/>
      <c r="B253" s="295" t="s">
        <v>3173</v>
      </c>
      <c r="C253" s="296" t="s">
        <v>2884</v>
      </c>
      <c r="D253" s="297" t="s">
        <v>2885</v>
      </c>
      <c r="E253" s="298" t="s">
        <v>2886</v>
      </c>
      <c r="F253" s="296" t="s">
        <v>4276</v>
      </c>
      <c r="G253" s="297" t="s">
        <v>4278</v>
      </c>
      <c r="H253" s="298" t="s">
        <v>2887</v>
      </c>
      <c r="I253" s="299" t="s">
        <v>89</v>
      </c>
      <c r="J253" s="300"/>
      <c r="K253" s="291"/>
      <c r="L253" s="292" t="str">
        <f t="shared" si="6"/>
        <v>P</v>
      </c>
      <c r="M253" s="293" t="str">
        <f t="shared" si="7"/>
        <v>NA</v>
      </c>
      <c r="N253" s="292" t="s">
        <v>3178</v>
      </c>
      <c r="O253" s="294" t="s">
        <v>3178</v>
      </c>
      <c r="P253" s="294" t="s">
        <v>3178</v>
      </c>
      <c r="Q253" s="293"/>
      <c r="R253" s="292" t="s">
        <v>3854</v>
      </c>
      <c r="S253" s="294"/>
      <c r="T253" s="294"/>
      <c r="U253" s="293"/>
      <c r="V253" s="286" t="s">
        <v>4293</v>
      </c>
      <c r="W253" s="288" t="s">
        <v>4298</v>
      </c>
      <c r="X253" s="263"/>
      <c r="Y253" s="263"/>
      <c r="Z253" s="263"/>
    </row>
    <row r="254" spans="1:26" ht="33.75">
      <c r="A254" s="263"/>
      <c r="B254" s="295" t="s">
        <v>2789</v>
      </c>
      <c r="C254" s="296" t="s">
        <v>2884</v>
      </c>
      <c r="D254" s="297" t="s">
        <v>2885</v>
      </c>
      <c r="E254" s="298" t="s">
        <v>2888</v>
      </c>
      <c r="F254" s="296"/>
      <c r="G254" s="297" t="s">
        <v>4279</v>
      </c>
      <c r="H254" s="298" t="s">
        <v>2889</v>
      </c>
      <c r="I254" s="299" t="s">
        <v>89</v>
      </c>
      <c r="J254" s="300"/>
      <c r="K254" s="291"/>
      <c r="L254" s="292" t="str">
        <f t="shared" si="6"/>
        <v>P</v>
      </c>
      <c r="M254" s="293" t="str">
        <f t="shared" si="7"/>
        <v>NA</v>
      </c>
      <c r="N254" s="292" t="s">
        <v>3178</v>
      </c>
      <c r="O254" s="294" t="s">
        <v>3178</v>
      </c>
      <c r="P254" s="294" t="s">
        <v>3178</v>
      </c>
      <c r="Q254" s="293"/>
      <c r="R254" s="292" t="s">
        <v>3854</v>
      </c>
      <c r="S254" s="294"/>
      <c r="T254" s="294"/>
      <c r="U254" s="293"/>
      <c r="V254" s="286" t="s">
        <v>4293</v>
      </c>
      <c r="W254" s="288" t="s">
        <v>4298</v>
      </c>
      <c r="X254" s="263"/>
      <c r="Y254" s="263"/>
      <c r="Z254" s="263"/>
    </row>
    <row r="255" spans="1:26" ht="56.25">
      <c r="A255" s="263"/>
      <c r="B255" s="295" t="s">
        <v>2790</v>
      </c>
      <c r="C255" s="296" t="s">
        <v>2884</v>
      </c>
      <c r="D255" s="297" t="s">
        <v>2885</v>
      </c>
      <c r="E255" s="298" t="s">
        <v>2890</v>
      </c>
      <c r="F255" s="296"/>
      <c r="G255" s="297" t="s">
        <v>4280</v>
      </c>
      <c r="H255" s="298" t="s">
        <v>4281</v>
      </c>
      <c r="I255" s="299" t="s">
        <v>89</v>
      </c>
      <c r="J255" s="300"/>
      <c r="K255" s="291"/>
      <c r="L255" s="292" t="str">
        <f t="shared" si="6"/>
        <v>P</v>
      </c>
      <c r="M255" s="293" t="str">
        <f t="shared" si="7"/>
        <v>NA</v>
      </c>
      <c r="N255" s="292" t="s">
        <v>3178</v>
      </c>
      <c r="O255" s="294" t="s">
        <v>3178</v>
      </c>
      <c r="P255" s="294" t="s">
        <v>3178</v>
      </c>
      <c r="Q255" s="293"/>
      <c r="R255" s="292" t="s">
        <v>3854</v>
      </c>
      <c r="S255" s="294"/>
      <c r="T255" s="294"/>
      <c r="U255" s="293"/>
      <c r="V255" s="286" t="s">
        <v>4293</v>
      </c>
      <c r="W255" s="288" t="s">
        <v>4298</v>
      </c>
      <c r="X255" s="263"/>
      <c r="Y255" s="263"/>
      <c r="Z255" s="263"/>
    </row>
    <row r="256" spans="1:26" ht="33.75">
      <c r="A256" s="263"/>
      <c r="B256" s="295" t="s">
        <v>3236</v>
      </c>
      <c r="C256" s="296" t="s">
        <v>2891</v>
      </c>
      <c r="D256" s="297" t="s">
        <v>1876</v>
      </c>
      <c r="E256" s="298"/>
      <c r="F256" s="296" t="s">
        <v>2892</v>
      </c>
      <c r="G256" s="297" t="s">
        <v>2893</v>
      </c>
      <c r="H256" s="298" t="s">
        <v>2894</v>
      </c>
      <c r="I256" s="299" t="s">
        <v>95</v>
      </c>
      <c r="J256" s="300"/>
      <c r="K256" s="291"/>
      <c r="L256" s="292" t="str">
        <f t="shared" si="6"/>
        <v>P</v>
      </c>
      <c r="M256" s="293" t="str">
        <f t="shared" si="7"/>
        <v>NA</v>
      </c>
      <c r="N256" s="292" t="s">
        <v>3178</v>
      </c>
      <c r="O256" s="294" t="s">
        <v>3178</v>
      </c>
      <c r="P256" s="294" t="s">
        <v>3178</v>
      </c>
      <c r="Q256" s="293"/>
      <c r="R256" s="292" t="s">
        <v>3854</v>
      </c>
      <c r="S256" s="294"/>
      <c r="T256" s="294"/>
      <c r="U256" s="293"/>
      <c r="V256" s="286" t="s">
        <v>4293</v>
      </c>
      <c r="W256" s="288" t="s">
        <v>4298</v>
      </c>
      <c r="X256" s="263"/>
      <c r="Y256" s="263"/>
      <c r="Z256" s="263"/>
    </row>
    <row r="257" spans="1:26" ht="45">
      <c r="A257" s="263"/>
      <c r="B257" s="295" t="s">
        <v>3174</v>
      </c>
      <c r="C257" s="296" t="s">
        <v>2895</v>
      </c>
      <c r="D257" s="297" t="s">
        <v>2896</v>
      </c>
      <c r="E257" s="298"/>
      <c r="F257" s="296" t="s">
        <v>2897</v>
      </c>
      <c r="G257" s="297" t="s">
        <v>4282</v>
      </c>
      <c r="H257" s="298" t="s">
        <v>4283</v>
      </c>
      <c r="I257" s="299" t="s">
        <v>106</v>
      </c>
      <c r="J257" s="300"/>
      <c r="K257" s="291"/>
      <c r="L257" s="292" t="str">
        <f t="shared" si="6"/>
        <v>P</v>
      </c>
      <c r="M257" s="293" t="str">
        <f t="shared" si="7"/>
        <v>NA</v>
      </c>
      <c r="N257" s="292" t="s">
        <v>3178</v>
      </c>
      <c r="O257" s="294" t="s">
        <v>3178</v>
      </c>
      <c r="P257" s="294" t="s">
        <v>3178</v>
      </c>
      <c r="Q257" s="293"/>
      <c r="R257" s="292" t="s">
        <v>3854</v>
      </c>
      <c r="S257" s="294"/>
      <c r="T257" s="294"/>
      <c r="U257" s="293"/>
      <c r="V257" s="286" t="s">
        <v>4293</v>
      </c>
      <c r="W257" s="288" t="s">
        <v>4298</v>
      </c>
      <c r="X257" s="263"/>
      <c r="Y257" s="263"/>
      <c r="Z257" s="263"/>
    </row>
    <row r="258" spans="1:26" ht="56.25">
      <c r="A258" s="263"/>
      <c r="B258" s="295" t="s">
        <v>2793</v>
      </c>
      <c r="C258" s="296" t="s">
        <v>2898</v>
      </c>
      <c r="D258" s="297" t="s">
        <v>2806</v>
      </c>
      <c r="E258" s="298"/>
      <c r="F258" s="296" t="s">
        <v>4284</v>
      </c>
      <c r="G258" s="297" t="s">
        <v>4119</v>
      </c>
      <c r="H258" s="298" t="s">
        <v>4285</v>
      </c>
      <c r="I258" s="299" t="s">
        <v>106</v>
      </c>
      <c r="J258" s="300"/>
      <c r="K258" s="291"/>
      <c r="L258" s="292" t="str">
        <f t="shared" si="6"/>
        <v>P</v>
      </c>
      <c r="M258" s="293" t="str">
        <f t="shared" si="7"/>
        <v>NA</v>
      </c>
      <c r="N258" s="292" t="s">
        <v>3178</v>
      </c>
      <c r="O258" s="294" t="s">
        <v>3178</v>
      </c>
      <c r="P258" s="294" t="s">
        <v>3178</v>
      </c>
      <c r="Q258" s="293"/>
      <c r="R258" s="292" t="s">
        <v>3854</v>
      </c>
      <c r="S258" s="294"/>
      <c r="T258" s="294"/>
      <c r="U258" s="293"/>
      <c r="V258" s="286" t="s">
        <v>4293</v>
      </c>
      <c r="W258" s="288" t="s">
        <v>4298</v>
      </c>
      <c r="X258" s="263"/>
      <c r="Y258" s="263"/>
      <c r="Z258" s="263"/>
    </row>
    <row r="259" spans="1:26" ht="33.75">
      <c r="A259" s="263"/>
      <c r="B259" s="295" t="s">
        <v>2794</v>
      </c>
      <c r="C259" s="296" t="s">
        <v>2899</v>
      </c>
      <c r="D259" s="297" t="s">
        <v>2853</v>
      </c>
      <c r="E259" s="298"/>
      <c r="F259" s="296" t="s">
        <v>2900</v>
      </c>
      <c r="G259" s="297" t="s">
        <v>1902</v>
      </c>
      <c r="H259" s="298" t="s">
        <v>2901</v>
      </c>
      <c r="I259" s="299" t="s">
        <v>106</v>
      </c>
      <c r="J259" s="301"/>
      <c r="K259" s="291"/>
      <c r="L259" s="292" t="str">
        <f t="shared" si="6"/>
        <v>P</v>
      </c>
      <c r="M259" s="293" t="str">
        <f t="shared" si="7"/>
        <v>NA</v>
      </c>
      <c r="N259" s="292" t="s">
        <v>3178</v>
      </c>
      <c r="O259" s="294" t="s">
        <v>3178</v>
      </c>
      <c r="P259" s="294" t="s">
        <v>3178</v>
      </c>
      <c r="Q259" s="293"/>
      <c r="R259" s="292" t="s">
        <v>3854</v>
      </c>
      <c r="S259" s="294"/>
      <c r="T259" s="294"/>
      <c r="U259" s="293"/>
      <c r="V259" s="286" t="s">
        <v>4293</v>
      </c>
      <c r="W259" s="288" t="s">
        <v>4298</v>
      </c>
      <c r="X259" s="263"/>
      <c r="Y259" s="263"/>
      <c r="Z259" s="263"/>
    </row>
    <row r="260" spans="1:26" ht="45">
      <c r="A260" s="263"/>
      <c r="B260" s="295" t="s">
        <v>2797</v>
      </c>
      <c r="C260" s="296" t="s">
        <v>2899</v>
      </c>
      <c r="D260" s="297" t="s">
        <v>2853</v>
      </c>
      <c r="E260" s="298"/>
      <c r="F260" s="296" t="s">
        <v>4286</v>
      </c>
      <c r="G260" s="297" t="s">
        <v>4287</v>
      </c>
      <c r="H260" s="298" t="s">
        <v>4288</v>
      </c>
      <c r="I260" s="299" t="s">
        <v>106</v>
      </c>
      <c r="J260" s="301"/>
      <c r="K260" s="291"/>
      <c r="L260" s="292" t="str">
        <f t="shared" si="6"/>
        <v>P</v>
      </c>
      <c r="M260" s="293" t="str">
        <f t="shared" si="7"/>
        <v>NA</v>
      </c>
      <c r="N260" s="292" t="s">
        <v>3178</v>
      </c>
      <c r="O260" s="294" t="s">
        <v>3178</v>
      </c>
      <c r="P260" s="294" t="s">
        <v>3178</v>
      </c>
      <c r="Q260" s="293"/>
      <c r="R260" s="292" t="s">
        <v>3854</v>
      </c>
      <c r="S260" s="294"/>
      <c r="T260" s="294"/>
      <c r="U260" s="293"/>
      <c r="V260" s="286" t="s">
        <v>4293</v>
      </c>
      <c r="W260" s="288" t="s">
        <v>4298</v>
      </c>
      <c r="X260" s="263"/>
      <c r="Y260" s="263"/>
      <c r="Z260" s="263"/>
    </row>
    <row r="261" spans="1:26" ht="45">
      <c r="A261" s="263"/>
      <c r="B261" s="305" t="s">
        <v>3290</v>
      </c>
      <c r="C261" s="306" t="s">
        <v>3237</v>
      </c>
      <c r="D261" s="307" t="s">
        <v>2806</v>
      </c>
      <c r="E261" s="308"/>
      <c r="F261" s="306"/>
      <c r="G261" s="307" t="s">
        <v>4289</v>
      </c>
      <c r="H261" s="308" t="s">
        <v>4290</v>
      </c>
      <c r="I261" s="309" t="s">
        <v>106</v>
      </c>
      <c r="J261" s="310"/>
      <c r="K261" s="311"/>
      <c r="L261" s="292" t="str">
        <f t="shared" si="6"/>
        <v>P</v>
      </c>
      <c r="M261" s="293" t="str">
        <f t="shared" si="7"/>
        <v>NA</v>
      </c>
      <c r="N261" s="312" t="s">
        <v>3178</v>
      </c>
      <c r="O261" s="313" t="s">
        <v>3178</v>
      </c>
      <c r="P261" s="313" t="s">
        <v>3178</v>
      </c>
      <c r="Q261" s="314"/>
      <c r="R261" s="312" t="s">
        <v>3854</v>
      </c>
      <c r="S261" s="313"/>
      <c r="T261" s="313"/>
      <c r="U261" s="314"/>
      <c r="V261" s="286" t="s">
        <v>4293</v>
      </c>
      <c r="W261" s="288" t="s">
        <v>4298</v>
      </c>
      <c r="X261" s="263"/>
      <c r="Y261" s="263"/>
      <c r="Z261" s="263"/>
    </row>
    <row r="262" spans="1:26">
      <c r="A262" s="263"/>
      <c r="B262" s="315"/>
      <c r="C262" s="316"/>
      <c r="D262" s="317"/>
      <c r="E262" s="318"/>
      <c r="F262" s="316"/>
      <c r="G262" s="317"/>
      <c r="H262" s="318"/>
      <c r="I262" s="319"/>
      <c r="J262" s="320"/>
      <c r="K262" s="321"/>
      <c r="L262" s="322"/>
      <c r="M262" s="323"/>
      <c r="N262" s="322"/>
      <c r="O262" s="324"/>
      <c r="P262" s="324"/>
      <c r="Q262" s="323"/>
      <c r="R262" s="322"/>
      <c r="S262" s="324"/>
      <c r="T262" s="324"/>
      <c r="U262" s="323"/>
      <c r="V262" s="325"/>
      <c r="W262" s="326"/>
      <c r="X262" s="263"/>
      <c r="Y262" s="263"/>
      <c r="Z262" s="263"/>
    </row>
    <row r="266" spans="1:26">
      <c r="V266" s="268" t="s">
        <v>4295</v>
      </c>
    </row>
  </sheetData>
  <autoFilter ref="B10:W261"/>
  <mergeCells count="12">
    <mergeCell ref="J8:J9"/>
    <mergeCell ref="K8:K9"/>
    <mergeCell ref="B8:B9"/>
    <mergeCell ref="C8:C9"/>
    <mergeCell ref="D8:D9"/>
    <mergeCell ref="E8:E9"/>
    <mergeCell ref="F8:F9"/>
    <mergeCell ref="C2:H3"/>
    <mergeCell ref="C4:H5"/>
    <mergeCell ref="G8:G9"/>
    <mergeCell ref="H8:H9"/>
    <mergeCell ref="I8:I9"/>
  </mergeCells>
  <phoneticPr fontId="1" type="noConversion"/>
  <conditionalFormatting sqref="L262:U262 N257:U257 S148:U148 N256:R256 L11:M261 N149:U255 N107:U147 N11:U103">
    <cfRule type="expression" dxfId="13" priority="19">
      <formula>NOT(ISERROR(SEARCH("NT",L11)))</formula>
    </cfRule>
  </conditionalFormatting>
  <conditionalFormatting sqref="L262:U262 N257:U257 S148:U148 N256:R256 L11:M261 N149:U255 N107:U147 N11:U103">
    <cfRule type="expression" dxfId="12" priority="21">
      <formula>NOT(ISERROR(SEARCH("F",L11)))</formula>
    </cfRule>
  </conditionalFormatting>
  <conditionalFormatting sqref="N105:U106">
    <cfRule type="expression" dxfId="11" priority="16">
      <formula>NOT(ISERROR(SEARCH("NT",N105)))</formula>
    </cfRule>
  </conditionalFormatting>
  <conditionalFormatting sqref="N105:U106">
    <cfRule type="expression" dxfId="10" priority="18">
      <formula>NOT(ISERROR(SEARCH("F",N105)))</formula>
    </cfRule>
  </conditionalFormatting>
  <conditionalFormatting sqref="N104:U104">
    <cfRule type="expression" dxfId="9" priority="13">
      <formula>NOT(ISERROR(SEARCH("NT",N104)))</formula>
    </cfRule>
  </conditionalFormatting>
  <conditionalFormatting sqref="N104:U104">
    <cfRule type="expression" dxfId="8" priority="15">
      <formula>NOT(ISERROR(SEARCH("F",N104)))</formula>
    </cfRule>
  </conditionalFormatting>
  <conditionalFormatting sqref="S256:U256">
    <cfRule type="expression" dxfId="7" priority="10">
      <formula>NOT(ISERROR(SEARCH("NT",S256)))</formula>
    </cfRule>
  </conditionalFormatting>
  <conditionalFormatting sqref="S256:U256">
    <cfRule type="expression" dxfId="6" priority="12">
      <formula>NOT(ISERROR(SEARCH("F",S256)))</formula>
    </cfRule>
  </conditionalFormatting>
  <conditionalFormatting sqref="N258:U258">
    <cfRule type="expression" dxfId="5" priority="7">
      <formula>NOT(ISERROR(SEARCH("NT",N258)))</formula>
    </cfRule>
  </conditionalFormatting>
  <conditionalFormatting sqref="N258:U258">
    <cfRule type="expression" dxfId="4" priority="9">
      <formula>NOT(ISERROR(SEARCH("F",N258)))</formula>
    </cfRule>
  </conditionalFormatting>
  <conditionalFormatting sqref="N259:U261">
    <cfRule type="expression" dxfId="3" priority="4">
      <formula>NOT(ISERROR(SEARCH("NT",N259)))</formula>
    </cfRule>
  </conditionalFormatting>
  <conditionalFormatting sqref="N259:U261">
    <cfRule type="expression" dxfId="2" priority="6">
      <formula>NOT(ISERROR(SEARCH("F",N259)))</formula>
    </cfRule>
  </conditionalFormatting>
  <conditionalFormatting sqref="N148:R148">
    <cfRule type="expression" dxfId="1" priority="1">
      <formula>NOT(ISERROR(SEARCH("NT",N148)))</formula>
    </cfRule>
  </conditionalFormatting>
  <conditionalFormatting sqref="N148:R148">
    <cfRule type="expression" dxfId="0" priority="3">
      <formula>NOT(ISERROR(SEARCH("F",N148)))</formula>
    </cfRule>
  </conditionalFormatting>
  <dataValidations count="2">
    <dataValidation type="list" allowBlank="1" showErrorMessage="1" sqref="S11:U11 Q11 Q12:U12 S13:U262 Q13:Q262 O11:O262">
      <formula1>"P,F,NT,NA"</formula1>
    </dataValidation>
    <dataValidation type="list" allowBlank="1" showErrorMessage="1" sqref="R11 R13:R262 N11:N262 P11:P262">
      <formula1>"P,F,NT,NA,확인필요"</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2"/>
  <sheetViews>
    <sheetView showGridLines="0" zoomScale="90" zoomScaleNormal="90" workbookViewId="0">
      <pane xSplit="3" ySplit="5" topLeftCell="D285" activePane="bottomRight" state="frozen"/>
      <selection activeCell="W72" sqref="W72"/>
      <selection pane="topRight" activeCell="W72" sqref="W72"/>
      <selection pane="bottomLeft" activeCell="W72" sqref="W72"/>
      <selection pane="bottomRight" activeCell="C6" sqref="C6:J310"/>
    </sheetView>
  </sheetViews>
  <sheetFormatPr defaultColWidth="14.42578125" defaultRowHeight="15" customHeight="1"/>
  <cols>
    <col min="1" max="2" width="1.28515625" style="453" customWidth="1"/>
    <col min="3" max="3" width="15.140625" style="453" customWidth="1"/>
    <col min="4" max="4" width="73.42578125" style="453" customWidth="1"/>
    <col min="5" max="5" width="23.42578125" style="453" customWidth="1"/>
    <col min="6" max="6" width="14.7109375" style="491" customWidth="1"/>
    <col min="7" max="7" width="9" style="453" customWidth="1"/>
    <col min="8" max="8" width="11.140625" style="453" customWidth="1"/>
    <col min="9" max="9" width="18" style="453" customWidth="1"/>
    <col min="10" max="10" width="31.140625" style="453" customWidth="1"/>
    <col min="11" max="11" width="1.28515625" style="453" customWidth="1"/>
    <col min="12" max="13" width="13.7109375" style="453" customWidth="1"/>
    <col min="14" max="14" width="1.28515625" style="453" customWidth="1"/>
    <col min="15" max="15" width="1.5703125" style="453" customWidth="1"/>
    <col min="16" max="16384" width="14.42578125" style="453"/>
  </cols>
  <sheetData>
    <row r="1" spans="2:14" ht="6" customHeight="1" thickBot="1">
      <c r="C1" s="454"/>
      <c r="D1" s="455"/>
      <c r="E1" s="454"/>
      <c r="F1" s="456"/>
      <c r="G1" s="456"/>
      <c r="H1" s="456"/>
      <c r="I1" s="456"/>
      <c r="J1" s="32"/>
    </row>
    <row r="2" spans="2:14" ht="6.75" customHeight="1">
      <c r="B2" s="457"/>
      <c r="C2" s="458"/>
      <c r="D2" s="459"/>
      <c r="E2" s="458"/>
      <c r="F2" s="460"/>
      <c r="G2" s="460"/>
      <c r="H2" s="460"/>
      <c r="I2" s="460"/>
      <c r="J2" s="33"/>
      <c r="K2" s="461"/>
      <c r="L2" s="461"/>
      <c r="M2" s="461"/>
      <c r="N2" s="462"/>
    </row>
    <row r="3" spans="2:14" ht="38.25" customHeight="1">
      <c r="B3" s="463"/>
      <c r="C3" s="543" t="s">
        <v>51</v>
      </c>
      <c r="D3" s="543"/>
      <c r="E3" s="543"/>
      <c r="F3" s="543"/>
      <c r="G3" s="543"/>
      <c r="H3" s="543"/>
      <c r="I3" s="543"/>
      <c r="J3" s="543"/>
      <c r="K3" s="464"/>
      <c r="L3" s="464"/>
      <c r="M3" s="464"/>
      <c r="N3" s="465"/>
    </row>
    <row r="4" spans="2:14" ht="7.5" customHeight="1">
      <c r="B4" s="463"/>
      <c r="C4" s="34"/>
      <c r="D4" s="466"/>
      <c r="E4" s="34"/>
      <c r="F4" s="34"/>
      <c r="G4" s="34"/>
      <c r="H4" s="34"/>
      <c r="I4" s="34"/>
      <c r="J4" s="34"/>
      <c r="K4" s="464"/>
      <c r="L4" s="464"/>
      <c r="M4" s="464"/>
      <c r="N4" s="465"/>
    </row>
    <row r="5" spans="2:14" ht="26.25" customHeight="1">
      <c r="B5" s="463"/>
      <c r="C5" s="506" t="s">
        <v>52</v>
      </c>
      <c r="D5" s="467" t="s">
        <v>53</v>
      </c>
      <c r="E5" s="467" t="s">
        <v>54</v>
      </c>
      <c r="F5" s="467" t="s">
        <v>55</v>
      </c>
      <c r="G5" s="467" t="s">
        <v>56</v>
      </c>
      <c r="H5" s="467" t="s">
        <v>57</v>
      </c>
      <c r="I5" s="467" t="s">
        <v>58</v>
      </c>
      <c r="J5" s="468" t="s">
        <v>59</v>
      </c>
      <c r="K5" s="464"/>
      <c r="L5" s="469" t="s">
        <v>55</v>
      </c>
      <c r="M5" s="469" t="s">
        <v>58</v>
      </c>
      <c r="N5" s="465"/>
    </row>
    <row r="6" spans="2:14" ht="33" customHeight="1">
      <c r="B6" s="470"/>
      <c r="C6" s="55"/>
      <c r="D6" s="484"/>
      <c r="E6" s="472"/>
      <c r="F6" s="473"/>
      <c r="G6" s="473"/>
      <c r="H6" s="473"/>
      <c r="I6" s="474"/>
      <c r="J6" s="472"/>
      <c r="L6" s="475" t="s">
        <v>14</v>
      </c>
      <c r="M6" s="476" t="s">
        <v>60</v>
      </c>
      <c r="N6" s="477"/>
    </row>
    <row r="7" spans="2:14" ht="33" customHeight="1">
      <c r="B7" s="470"/>
      <c r="C7" s="55"/>
      <c r="D7" s="484"/>
      <c r="E7" s="472"/>
      <c r="F7" s="473"/>
      <c r="G7" s="473"/>
      <c r="H7" s="473"/>
      <c r="I7" s="474"/>
      <c r="J7" s="472"/>
      <c r="L7" s="478" t="s">
        <v>15</v>
      </c>
      <c r="M7" s="479" t="s">
        <v>61</v>
      </c>
      <c r="N7" s="477"/>
    </row>
    <row r="8" spans="2:14" ht="33" customHeight="1">
      <c r="B8" s="463"/>
      <c r="C8" s="55"/>
      <c r="D8" s="484"/>
      <c r="E8" s="472"/>
      <c r="F8" s="473"/>
      <c r="G8" s="473"/>
      <c r="H8" s="473"/>
      <c r="I8" s="474"/>
      <c r="J8" s="472"/>
      <c r="K8" s="464"/>
      <c r="L8" s="480" t="s">
        <v>16</v>
      </c>
      <c r="M8" s="476" t="s">
        <v>62</v>
      </c>
      <c r="N8" s="465"/>
    </row>
    <row r="9" spans="2:14" ht="43.5" customHeight="1">
      <c r="B9" s="470"/>
      <c r="C9" s="55"/>
      <c r="D9" s="484"/>
      <c r="E9" s="472"/>
      <c r="F9" s="473"/>
      <c r="G9" s="473"/>
      <c r="H9" s="473"/>
      <c r="I9" s="474"/>
      <c r="J9" s="472"/>
      <c r="L9" s="476" t="s">
        <v>17</v>
      </c>
      <c r="M9" s="481" t="s">
        <v>3291</v>
      </c>
      <c r="N9" s="477"/>
    </row>
    <row r="10" spans="2:14" ht="33" customHeight="1">
      <c r="B10" s="463"/>
      <c r="C10" s="55"/>
      <c r="D10" s="484"/>
      <c r="E10" s="472"/>
      <c r="F10" s="473"/>
      <c r="G10" s="473"/>
      <c r="H10" s="473"/>
      <c r="I10" s="474"/>
      <c r="J10" s="472"/>
      <c r="K10" s="464"/>
      <c r="L10" s="482" t="s">
        <v>18</v>
      </c>
      <c r="M10" s="483"/>
      <c r="N10" s="465"/>
    </row>
    <row r="11" spans="2:14" ht="33" customHeight="1">
      <c r="B11" s="463"/>
      <c r="C11" s="55"/>
      <c r="D11" s="484"/>
      <c r="E11" s="472"/>
      <c r="F11" s="473"/>
      <c r="G11" s="473"/>
      <c r="H11" s="473"/>
      <c r="I11" s="474"/>
      <c r="J11" s="472"/>
      <c r="K11" s="464"/>
      <c r="L11" s="454"/>
      <c r="M11" s="483"/>
      <c r="N11" s="465"/>
    </row>
    <row r="12" spans="2:14" ht="33" customHeight="1">
      <c r="B12" s="463"/>
      <c r="C12" s="55"/>
      <c r="D12" s="484"/>
      <c r="E12" s="472"/>
      <c r="F12" s="473"/>
      <c r="G12" s="473"/>
      <c r="H12" s="473"/>
      <c r="I12" s="474"/>
      <c r="J12" s="472"/>
      <c r="K12" s="464"/>
      <c r="L12" s="454"/>
      <c r="M12" s="483"/>
      <c r="N12" s="465"/>
    </row>
    <row r="13" spans="2:14" ht="33" customHeight="1">
      <c r="B13" s="463"/>
      <c r="C13" s="55"/>
      <c r="D13" s="484"/>
      <c r="E13" s="472"/>
      <c r="F13" s="473"/>
      <c r="G13" s="473"/>
      <c r="H13" s="473"/>
      <c r="I13" s="474"/>
      <c r="J13" s="472"/>
      <c r="K13" s="464"/>
      <c r="N13" s="465"/>
    </row>
    <row r="14" spans="2:14" ht="33" customHeight="1">
      <c r="B14" s="463"/>
      <c r="C14" s="55"/>
      <c r="D14" s="484"/>
      <c r="E14" s="472"/>
      <c r="F14" s="473"/>
      <c r="G14" s="473"/>
      <c r="H14" s="473"/>
      <c r="I14" s="474"/>
      <c r="J14" s="472"/>
      <c r="K14" s="464"/>
      <c r="L14" s="453" t="s">
        <v>4295</v>
      </c>
      <c r="N14" s="465"/>
    </row>
    <row r="15" spans="2:14" ht="33" customHeight="1">
      <c r="B15" s="463"/>
      <c r="C15" s="55"/>
      <c r="D15" s="484"/>
      <c r="E15" s="472"/>
      <c r="F15" s="473"/>
      <c r="G15" s="473"/>
      <c r="H15" s="473"/>
      <c r="I15" s="474"/>
      <c r="J15" s="472"/>
      <c r="K15" s="464"/>
      <c r="N15" s="465"/>
    </row>
    <row r="16" spans="2:14" ht="33" customHeight="1">
      <c r="B16" s="463"/>
      <c r="C16" s="55"/>
      <c r="D16" s="484"/>
      <c r="E16" s="472"/>
      <c r="F16" s="473"/>
      <c r="G16" s="473"/>
      <c r="H16" s="473"/>
      <c r="I16" s="474"/>
      <c r="J16" s="472"/>
      <c r="K16" s="464"/>
      <c r="N16" s="465"/>
    </row>
    <row r="17" spans="2:14" ht="33" customHeight="1">
      <c r="B17" s="463"/>
      <c r="C17" s="55"/>
      <c r="D17" s="484"/>
      <c r="E17" s="472"/>
      <c r="F17" s="473"/>
      <c r="G17" s="473"/>
      <c r="H17" s="473"/>
      <c r="I17" s="474"/>
      <c r="J17" s="472"/>
      <c r="K17" s="464"/>
      <c r="N17" s="465"/>
    </row>
    <row r="18" spans="2:14" ht="33" customHeight="1">
      <c r="B18" s="463"/>
      <c r="C18" s="55"/>
      <c r="D18" s="484"/>
      <c r="E18" s="472"/>
      <c r="F18" s="473"/>
      <c r="G18" s="473"/>
      <c r="H18" s="473"/>
      <c r="I18" s="474"/>
      <c r="J18" s="472"/>
      <c r="K18" s="464"/>
      <c r="N18" s="465"/>
    </row>
    <row r="19" spans="2:14" ht="33" customHeight="1">
      <c r="B19" s="463"/>
      <c r="C19" s="55"/>
      <c r="D19" s="484"/>
      <c r="E19" s="472"/>
      <c r="F19" s="473"/>
      <c r="G19" s="473"/>
      <c r="H19" s="473"/>
      <c r="I19" s="474"/>
      <c r="J19" s="472"/>
      <c r="K19" s="464"/>
      <c r="N19" s="465"/>
    </row>
    <row r="20" spans="2:14" ht="33" customHeight="1">
      <c r="B20" s="463"/>
      <c r="C20" s="55"/>
      <c r="D20" s="484"/>
      <c r="E20" s="472"/>
      <c r="F20" s="473"/>
      <c r="G20" s="473"/>
      <c r="H20" s="473"/>
      <c r="I20" s="474"/>
      <c r="J20" s="472"/>
      <c r="K20" s="464"/>
      <c r="N20" s="465"/>
    </row>
    <row r="21" spans="2:14" ht="33" customHeight="1">
      <c r="B21" s="463"/>
      <c r="C21" s="55"/>
      <c r="D21" s="484"/>
      <c r="E21" s="472"/>
      <c r="F21" s="473"/>
      <c r="G21" s="473"/>
      <c r="H21" s="473"/>
      <c r="I21" s="474"/>
      <c r="J21" s="472"/>
      <c r="K21" s="464"/>
      <c r="N21" s="465"/>
    </row>
    <row r="22" spans="2:14" ht="33" customHeight="1">
      <c r="B22" s="463"/>
      <c r="C22" s="55"/>
      <c r="D22" s="484"/>
      <c r="E22" s="472"/>
      <c r="F22" s="473"/>
      <c r="G22" s="473"/>
      <c r="H22" s="473"/>
      <c r="I22" s="474"/>
      <c r="J22" s="472"/>
      <c r="K22" s="464"/>
      <c r="N22" s="465"/>
    </row>
    <row r="23" spans="2:14" ht="33" customHeight="1">
      <c r="B23" s="463"/>
      <c r="C23" s="55"/>
      <c r="D23" s="484"/>
      <c r="E23" s="472"/>
      <c r="F23" s="473"/>
      <c r="G23" s="473"/>
      <c r="H23" s="473"/>
      <c r="I23" s="474"/>
      <c r="J23" s="472"/>
      <c r="K23" s="464"/>
      <c r="N23" s="465"/>
    </row>
    <row r="24" spans="2:14" ht="33" customHeight="1">
      <c r="B24" s="463"/>
      <c r="C24" s="55"/>
      <c r="D24" s="484"/>
      <c r="E24" s="472"/>
      <c r="F24" s="473"/>
      <c r="G24" s="473"/>
      <c r="H24" s="473"/>
      <c r="I24" s="474"/>
      <c r="J24" s="472"/>
      <c r="K24" s="464"/>
      <c r="L24" s="454"/>
      <c r="M24" s="483"/>
      <c r="N24" s="465"/>
    </row>
    <row r="25" spans="2:14" ht="33" customHeight="1">
      <c r="B25" s="463"/>
      <c r="C25" s="55"/>
      <c r="D25" s="484"/>
      <c r="E25" s="472"/>
      <c r="F25" s="473"/>
      <c r="G25" s="473"/>
      <c r="H25" s="473"/>
      <c r="I25" s="474"/>
      <c r="J25" s="472"/>
      <c r="K25" s="464"/>
      <c r="L25" s="454"/>
      <c r="M25" s="483"/>
      <c r="N25" s="465"/>
    </row>
    <row r="26" spans="2:14" ht="33" customHeight="1">
      <c r="B26" s="463"/>
      <c r="C26" s="55"/>
      <c r="D26" s="484"/>
      <c r="E26" s="472"/>
      <c r="F26" s="473"/>
      <c r="G26" s="473"/>
      <c r="H26" s="473"/>
      <c r="I26" s="474"/>
      <c r="J26" s="472"/>
      <c r="K26" s="464"/>
      <c r="L26" s="454"/>
      <c r="M26" s="483"/>
      <c r="N26" s="465"/>
    </row>
    <row r="27" spans="2:14" ht="33" customHeight="1">
      <c r="B27" s="463"/>
      <c r="C27" s="55"/>
      <c r="D27" s="484"/>
      <c r="E27" s="472"/>
      <c r="F27" s="473"/>
      <c r="G27" s="473"/>
      <c r="H27" s="473"/>
      <c r="I27" s="474"/>
      <c r="J27" s="472"/>
      <c r="K27" s="464"/>
      <c r="L27" s="454"/>
      <c r="M27" s="483"/>
      <c r="N27" s="465"/>
    </row>
    <row r="28" spans="2:14" ht="33" customHeight="1">
      <c r="B28" s="463"/>
      <c r="C28" s="55"/>
      <c r="D28" s="484"/>
      <c r="E28" s="472"/>
      <c r="F28" s="473"/>
      <c r="G28" s="473"/>
      <c r="H28" s="473"/>
      <c r="I28" s="474"/>
      <c r="J28" s="472"/>
      <c r="K28" s="464"/>
      <c r="L28" s="454"/>
      <c r="M28" s="483"/>
      <c r="N28" s="465"/>
    </row>
    <row r="29" spans="2:14" ht="33" customHeight="1">
      <c r="B29" s="463"/>
      <c r="C29" s="55"/>
      <c r="D29" s="484"/>
      <c r="E29" s="472"/>
      <c r="F29" s="473"/>
      <c r="G29" s="473"/>
      <c r="H29" s="473"/>
      <c r="I29" s="474"/>
      <c r="J29" s="472"/>
      <c r="K29" s="464"/>
      <c r="L29" s="454"/>
      <c r="M29" s="483"/>
      <c r="N29" s="465"/>
    </row>
    <row r="30" spans="2:14" ht="33" customHeight="1">
      <c r="B30" s="463"/>
      <c r="C30" s="55"/>
      <c r="D30" s="484"/>
      <c r="E30" s="472"/>
      <c r="F30" s="473"/>
      <c r="G30" s="473"/>
      <c r="H30" s="473"/>
      <c r="I30" s="474"/>
      <c r="J30" s="472"/>
      <c r="K30" s="464"/>
      <c r="L30" s="454"/>
      <c r="M30" s="483"/>
      <c r="N30" s="465"/>
    </row>
    <row r="31" spans="2:14" ht="33" customHeight="1">
      <c r="B31" s="463"/>
      <c r="C31" s="55"/>
      <c r="D31" s="484"/>
      <c r="E31" s="472"/>
      <c r="F31" s="473"/>
      <c r="G31" s="473"/>
      <c r="H31" s="473"/>
      <c r="I31" s="474"/>
      <c r="J31" s="472"/>
      <c r="K31" s="464"/>
      <c r="L31" s="454"/>
      <c r="M31" s="483"/>
      <c r="N31" s="465"/>
    </row>
    <row r="32" spans="2:14" ht="33" customHeight="1">
      <c r="B32" s="463"/>
      <c r="C32" s="55"/>
      <c r="D32" s="484"/>
      <c r="E32" s="472"/>
      <c r="F32" s="473"/>
      <c r="G32" s="473"/>
      <c r="H32" s="473"/>
      <c r="I32" s="474"/>
      <c r="J32" s="472"/>
      <c r="K32" s="464"/>
      <c r="L32" s="454"/>
      <c r="M32" s="483"/>
      <c r="N32" s="465"/>
    </row>
    <row r="33" spans="2:14" ht="33" customHeight="1">
      <c r="B33" s="463"/>
      <c r="C33" s="55"/>
      <c r="D33" s="484"/>
      <c r="E33" s="472"/>
      <c r="F33" s="473"/>
      <c r="G33" s="473"/>
      <c r="H33" s="473"/>
      <c r="I33" s="474"/>
      <c r="J33" s="472"/>
      <c r="K33" s="464"/>
      <c r="L33" s="454"/>
      <c r="M33" s="483"/>
      <c r="N33" s="465"/>
    </row>
    <row r="34" spans="2:14" ht="33" customHeight="1">
      <c r="B34" s="463"/>
      <c r="C34" s="55"/>
      <c r="D34" s="484"/>
      <c r="E34" s="472"/>
      <c r="F34" s="473"/>
      <c r="G34" s="473"/>
      <c r="H34" s="473"/>
      <c r="I34" s="474"/>
      <c r="J34" s="472"/>
      <c r="K34" s="464"/>
      <c r="L34" s="454"/>
      <c r="M34" s="483"/>
      <c r="N34" s="465"/>
    </row>
    <row r="35" spans="2:14" ht="33" customHeight="1">
      <c r="B35" s="463"/>
      <c r="C35" s="55"/>
      <c r="D35" s="484"/>
      <c r="E35" s="472"/>
      <c r="F35" s="473"/>
      <c r="G35" s="473"/>
      <c r="H35" s="473"/>
      <c r="I35" s="474"/>
      <c r="J35" s="472"/>
      <c r="K35" s="464"/>
      <c r="L35" s="454"/>
      <c r="M35" s="483"/>
      <c r="N35" s="465"/>
    </row>
    <row r="36" spans="2:14" ht="33" customHeight="1">
      <c r="B36" s="463"/>
      <c r="C36" s="55"/>
      <c r="D36" s="484"/>
      <c r="E36" s="472"/>
      <c r="F36" s="473"/>
      <c r="G36" s="473"/>
      <c r="H36" s="473"/>
      <c r="I36" s="474"/>
      <c r="J36" s="472"/>
      <c r="K36" s="464"/>
      <c r="L36" s="454"/>
      <c r="M36" s="483"/>
      <c r="N36" s="465"/>
    </row>
    <row r="37" spans="2:14" ht="33" customHeight="1">
      <c r="B37" s="463"/>
      <c r="C37" s="55"/>
      <c r="D37" s="484"/>
      <c r="E37" s="472"/>
      <c r="F37" s="473"/>
      <c r="G37" s="473"/>
      <c r="H37" s="473"/>
      <c r="I37" s="474"/>
      <c r="J37" s="472"/>
      <c r="K37" s="464"/>
      <c r="L37" s="454"/>
      <c r="M37" s="483"/>
      <c r="N37" s="465"/>
    </row>
    <row r="38" spans="2:14" ht="33" customHeight="1">
      <c r="B38" s="463"/>
      <c r="C38" s="55"/>
      <c r="D38" s="484"/>
      <c r="E38" s="472"/>
      <c r="F38" s="473"/>
      <c r="G38" s="473"/>
      <c r="H38" s="473"/>
      <c r="I38" s="474"/>
      <c r="J38" s="472"/>
      <c r="K38" s="464"/>
      <c r="L38" s="454"/>
      <c r="M38" s="483"/>
      <c r="N38" s="465"/>
    </row>
    <row r="39" spans="2:14" ht="33" customHeight="1">
      <c r="B39" s="463"/>
      <c r="C39" s="55"/>
      <c r="D39" s="484"/>
      <c r="E39" s="472"/>
      <c r="F39" s="473"/>
      <c r="G39" s="473"/>
      <c r="H39" s="473"/>
      <c r="I39" s="474"/>
      <c r="J39" s="472"/>
      <c r="K39" s="464"/>
      <c r="L39" s="454"/>
      <c r="M39" s="483"/>
      <c r="N39" s="465"/>
    </row>
    <row r="40" spans="2:14" ht="33" customHeight="1">
      <c r="B40" s="463"/>
      <c r="C40" s="55"/>
      <c r="D40" s="484"/>
      <c r="E40" s="472"/>
      <c r="F40" s="473"/>
      <c r="G40" s="473"/>
      <c r="H40" s="473"/>
      <c r="I40" s="474"/>
      <c r="J40" s="472"/>
      <c r="K40" s="464"/>
      <c r="L40" s="454"/>
      <c r="M40" s="483"/>
      <c r="N40" s="465"/>
    </row>
    <row r="41" spans="2:14" ht="33" customHeight="1">
      <c r="B41" s="463"/>
      <c r="C41" s="55"/>
      <c r="D41" s="484"/>
      <c r="E41" s="472"/>
      <c r="F41" s="473"/>
      <c r="G41" s="473"/>
      <c r="H41" s="473"/>
      <c r="I41" s="474"/>
      <c r="J41" s="472"/>
      <c r="K41" s="464"/>
      <c r="L41" s="454"/>
      <c r="M41" s="483"/>
      <c r="N41" s="465"/>
    </row>
    <row r="42" spans="2:14" ht="33" customHeight="1">
      <c r="B42" s="463"/>
      <c r="C42" s="55"/>
      <c r="D42" s="484"/>
      <c r="E42" s="472"/>
      <c r="F42" s="473"/>
      <c r="G42" s="473"/>
      <c r="H42" s="473"/>
      <c r="I42" s="481"/>
      <c r="J42" s="472"/>
      <c r="K42" s="464"/>
      <c r="L42" s="454"/>
      <c r="M42" s="483"/>
      <c r="N42" s="465"/>
    </row>
    <row r="43" spans="2:14" ht="33" customHeight="1">
      <c r="B43" s="463"/>
      <c r="C43" s="55"/>
      <c r="D43" s="484"/>
      <c r="E43" s="472"/>
      <c r="F43" s="473"/>
      <c r="G43" s="473"/>
      <c r="H43" s="473"/>
      <c r="I43" s="474"/>
      <c r="J43" s="472"/>
      <c r="K43" s="464"/>
      <c r="L43" s="454"/>
      <c r="M43" s="483"/>
      <c r="N43" s="465"/>
    </row>
    <row r="44" spans="2:14" ht="33" customHeight="1">
      <c r="B44" s="463"/>
      <c r="C44" s="55"/>
      <c r="D44" s="484"/>
      <c r="E44" s="472"/>
      <c r="F44" s="473"/>
      <c r="G44" s="473"/>
      <c r="H44" s="473"/>
      <c r="I44" s="474"/>
      <c r="J44" s="472"/>
      <c r="K44" s="464"/>
      <c r="L44" s="454"/>
      <c r="M44" s="483"/>
      <c r="N44" s="465"/>
    </row>
    <row r="45" spans="2:14" ht="33" customHeight="1">
      <c r="B45" s="463"/>
      <c r="C45" s="55"/>
      <c r="D45" s="484"/>
      <c r="E45" s="472"/>
      <c r="F45" s="473"/>
      <c r="G45" s="473"/>
      <c r="H45" s="473"/>
      <c r="I45" s="474"/>
      <c r="J45" s="472"/>
      <c r="K45" s="464"/>
      <c r="L45" s="454"/>
      <c r="M45" s="483"/>
      <c r="N45" s="465"/>
    </row>
    <row r="46" spans="2:14" ht="33" customHeight="1">
      <c r="B46" s="463"/>
      <c r="C46" s="55"/>
      <c r="D46" s="484"/>
      <c r="E46" s="472"/>
      <c r="F46" s="473"/>
      <c r="G46" s="473"/>
      <c r="H46" s="473"/>
      <c r="I46" s="474"/>
      <c r="J46" s="472"/>
      <c r="K46" s="464"/>
      <c r="L46" s="454"/>
      <c r="M46" s="483"/>
      <c r="N46" s="465"/>
    </row>
    <row r="47" spans="2:14" ht="33" customHeight="1">
      <c r="B47" s="463"/>
      <c r="C47" s="55"/>
      <c r="D47" s="484"/>
      <c r="E47" s="472"/>
      <c r="F47" s="473"/>
      <c r="G47" s="473"/>
      <c r="H47" s="473"/>
      <c r="I47" s="474"/>
      <c r="J47" s="472"/>
      <c r="K47" s="464"/>
      <c r="L47" s="454"/>
      <c r="M47" s="483"/>
      <c r="N47" s="465"/>
    </row>
    <row r="48" spans="2:14" ht="33" customHeight="1">
      <c r="B48" s="463"/>
      <c r="C48" s="55"/>
      <c r="D48" s="484"/>
      <c r="E48" s="472"/>
      <c r="F48" s="473"/>
      <c r="G48" s="473"/>
      <c r="H48" s="473"/>
      <c r="I48" s="474"/>
      <c r="J48" s="472"/>
      <c r="K48" s="464"/>
      <c r="L48" s="454"/>
      <c r="M48" s="483"/>
      <c r="N48" s="465"/>
    </row>
    <row r="49" spans="2:14" ht="33" customHeight="1">
      <c r="B49" s="463"/>
      <c r="C49" s="55"/>
      <c r="D49" s="484"/>
      <c r="E49" s="472"/>
      <c r="F49" s="473"/>
      <c r="G49" s="473"/>
      <c r="H49" s="473"/>
      <c r="I49" s="474"/>
      <c r="J49" s="472"/>
      <c r="K49" s="464"/>
      <c r="L49" s="454"/>
      <c r="M49" s="483"/>
      <c r="N49" s="465"/>
    </row>
    <row r="50" spans="2:14" ht="33" customHeight="1">
      <c r="B50" s="463"/>
      <c r="C50" s="55"/>
      <c r="D50" s="484"/>
      <c r="E50" s="472"/>
      <c r="F50" s="473"/>
      <c r="G50" s="473"/>
      <c r="H50" s="473"/>
      <c r="I50" s="474"/>
      <c r="J50" s="472"/>
      <c r="K50" s="464"/>
      <c r="L50" s="454"/>
      <c r="M50" s="483"/>
      <c r="N50" s="465"/>
    </row>
    <row r="51" spans="2:14" ht="33" customHeight="1">
      <c r="B51" s="463"/>
      <c r="C51" s="55"/>
      <c r="D51" s="484"/>
      <c r="E51" s="472"/>
      <c r="F51" s="473"/>
      <c r="G51" s="473"/>
      <c r="H51" s="473"/>
      <c r="I51" s="474"/>
      <c r="J51" s="472"/>
      <c r="K51" s="464"/>
      <c r="L51" s="454"/>
      <c r="M51" s="483"/>
      <c r="N51" s="465"/>
    </row>
    <row r="52" spans="2:14" ht="33" customHeight="1">
      <c r="B52" s="463"/>
      <c r="C52" s="55"/>
      <c r="D52" s="484"/>
      <c r="E52" s="472"/>
      <c r="F52" s="473"/>
      <c r="G52" s="473"/>
      <c r="H52" s="473"/>
      <c r="I52" s="474"/>
      <c r="J52" s="472"/>
      <c r="K52" s="464"/>
      <c r="L52" s="454"/>
      <c r="M52" s="483"/>
      <c r="N52" s="465"/>
    </row>
    <row r="53" spans="2:14" ht="33" customHeight="1">
      <c r="B53" s="463"/>
      <c r="C53" s="55"/>
      <c r="D53" s="484"/>
      <c r="E53" s="472"/>
      <c r="F53" s="473"/>
      <c r="G53" s="473"/>
      <c r="H53" s="473"/>
      <c r="I53" s="474"/>
      <c r="J53" s="472"/>
      <c r="K53" s="464"/>
      <c r="L53" s="454"/>
      <c r="M53" s="483"/>
      <c r="N53" s="465"/>
    </row>
    <row r="54" spans="2:14" ht="33" customHeight="1">
      <c r="B54" s="463"/>
      <c r="C54" s="55"/>
      <c r="D54" s="484"/>
      <c r="E54" s="472"/>
      <c r="F54" s="473"/>
      <c r="G54" s="473"/>
      <c r="H54" s="473"/>
      <c r="I54" s="474"/>
      <c r="J54" s="472"/>
      <c r="K54" s="464"/>
      <c r="L54" s="454"/>
      <c r="M54" s="483"/>
      <c r="N54" s="465"/>
    </row>
    <row r="55" spans="2:14" ht="33" customHeight="1">
      <c r="B55" s="463"/>
      <c r="C55" s="55"/>
      <c r="D55" s="484"/>
      <c r="E55" s="472"/>
      <c r="F55" s="473"/>
      <c r="G55" s="473"/>
      <c r="H55" s="473"/>
      <c r="I55" s="474"/>
      <c r="J55" s="472"/>
      <c r="K55" s="464"/>
      <c r="L55" s="454"/>
      <c r="M55" s="483"/>
      <c r="N55" s="465"/>
    </row>
    <row r="56" spans="2:14" ht="33" customHeight="1">
      <c r="B56" s="463"/>
      <c r="C56" s="55"/>
      <c r="D56" s="484"/>
      <c r="E56" s="472"/>
      <c r="F56" s="473"/>
      <c r="G56" s="473"/>
      <c r="H56" s="473"/>
      <c r="I56" s="474"/>
      <c r="J56" s="472"/>
      <c r="K56" s="464"/>
      <c r="L56" s="454"/>
      <c r="M56" s="483"/>
      <c r="N56" s="465"/>
    </row>
    <row r="57" spans="2:14" ht="33" customHeight="1">
      <c r="B57" s="463"/>
      <c r="C57" s="55"/>
      <c r="D57" s="484"/>
      <c r="E57" s="472"/>
      <c r="F57" s="473"/>
      <c r="G57" s="473"/>
      <c r="H57" s="473"/>
      <c r="I57" s="474"/>
      <c r="J57" s="472"/>
      <c r="K57" s="464"/>
      <c r="L57" s="454"/>
      <c r="M57" s="483"/>
      <c r="N57" s="465"/>
    </row>
    <row r="58" spans="2:14" ht="33" customHeight="1">
      <c r="B58" s="463"/>
      <c r="C58" s="55"/>
      <c r="D58" s="484"/>
      <c r="E58" s="472"/>
      <c r="F58" s="473"/>
      <c r="G58" s="473"/>
      <c r="H58" s="473"/>
      <c r="I58" s="474"/>
      <c r="J58" s="472"/>
      <c r="K58" s="464"/>
      <c r="L58" s="454"/>
      <c r="M58" s="483"/>
      <c r="N58" s="465"/>
    </row>
    <row r="59" spans="2:14" ht="33" customHeight="1">
      <c r="B59" s="463"/>
      <c r="C59" s="55"/>
      <c r="D59" s="484"/>
      <c r="E59" s="472"/>
      <c r="F59" s="473"/>
      <c r="G59" s="473"/>
      <c r="H59" s="473"/>
      <c r="I59" s="474"/>
      <c r="J59" s="472"/>
      <c r="K59" s="464"/>
      <c r="L59" s="454"/>
      <c r="M59" s="483"/>
      <c r="N59" s="465"/>
    </row>
    <row r="60" spans="2:14" ht="33" customHeight="1">
      <c r="B60" s="463"/>
      <c r="C60" s="55"/>
      <c r="D60" s="484"/>
      <c r="E60" s="472"/>
      <c r="F60" s="473"/>
      <c r="G60" s="473"/>
      <c r="H60" s="473"/>
      <c r="I60" s="474"/>
      <c r="J60" s="472"/>
      <c r="K60" s="464"/>
      <c r="L60" s="454"/>
      <c r="M60" s="483"/>
      <c r="N60" s="465"/>
    </row>
    <row r="61" spans="2:14" ht="33" customHeight="1">
      <c r="B61" s="463"/>
      <c r="C61" s="55"/>
      <c r="D61" s="484"/>
      <c r="E61" s="472"/>
      <c r="F61" s="473"/>
      <c r="G61" s="473"/>
      <c r="H61" s="473"/>
      <c r="I61" s="474"/>
      <c r="J61" s="472"/>
      <c r="K61" s="464"/>
      <c r="L61" s="454"/>
      <c r="M61" s="483"/>
      <c r="N61" s="465"/>
    </row>
    <row r="62" spans="2:14" ht="33" customHeight="1">
      <c r="B62" s="463"/>
      <c r="C62" s="55"/>
      <c r="D62" s="484"/>
      <c r="E62" s="472"/>
      <c r="F62" s="473"/>
      <c r="G62" s="473"/>
      <c r="H62" s="473"/>
      <c r="I62" s="474"/>
      <c r="J62" s="472"/>
      <c r="K62" s="464"/>
      <c r="L62" s="454"/>
      <c r="M62" s="483"/>
      <c r="N62" s="465"/>
    </row>
    <row r="63" spans="2:14" ht="33" customHeight="1">
      <c r="B63" s="463"/>
      <c r="C63" s="55"/>
      <c r="D63" s="484"/>
      <c r="E63" s="472"/>
      <c r="F63" s="473"/>
      <c r="G63" s="473"/>
      <c r="H63" s="473"/>
      <c r="I63" s="474"/>
      <c r="J63" s="472"/>
      <c r="K63" s="464"/>
      <c r="L63" s="454"/>
      <c r="M63" s="483"/>
      <c r="N63" s="465"/>
    </row>
    <row r="64" spans="2:14" ht="33" customHeight="1">
      <c r="B64" s="463"/>
      <c r="C64" s="55"/>
      <c r="D64" s="484"/>
      <c r="E64" s="472"/>
      <c r="F64" s="473"/>
      <c r="G64" s="473"/>
      <c r="H64" s="473"/>
      <c r="I64" s="474"/>
      <c r="J64" s="472"/>
      <c r="K64" s="464"/>
      <c r="L64" s="454"/>
      <c r="M64" s="483"/>
      <c r="N64" s="465"/>
    </row>
    <row r="65" spans="2:14" ht="33" customHeight="1">
      <c r="B65" s="463"/>
      <c r="C65" s="55"/>
      <c r="D65" s="484"/>
      <c r="E65" s="472"/>
      <c r="F65" s="473"/>
      <c r="G65" s="473"/>
      <c r="H65" s="473"/>
      <c r="I65" s="474"/>
      <c r="J65" s="472"/>
      <c r="K65" s="464"/>
      <c r="L65" s="454"/>
      <c r="M65" s="483"/>
      <c r="N65" s="465"/>
    </row>
    <row r="66" spans="2:14" ht="33" customHeight="1">
      <c r="B66" s="463"/>
      <c r="C66" s="55"/>
      <c r="D66" s="484"/>
      <c r="E66" s="472"/>
      <c r="F66" s="473"/>
      <c r="G66" s="473"/>
      <c r="H66" s="473"/>
      <c r="I66" s="474"/>
      <c r="J66" s="472"/>
      <c r="K66" s="464"/>
      <c r="L66" s="454"/>
      <c r="M66" s="483"/>
      <c r="N66" s="465"/>
    </row>
    <row r="67" spans="2:14" ht="33" customHeight="1">
      <c r="B67" s="463"/>
      <c r="C67" s="55"/>
      <c r="D67" s="484"/>
      <c r="E67" s="472"/>
      <c r="F67" s="473"/>
      <c r="G67" s="473"/>
      <c r="H67" s="473"/>
      <c r="I67" s="481"/>
      <c r="J67" s="472"/>
      <c r="K67" s="464"/>
      <c r="L67" s="454"/>
      <c r="M67" s="483"/>
      <c r="N67" s="465"/>
    </row>
    <row r="68" spans="2:14" ht="33" customHeight="1">
      <c r="B68" s="463"/>
      <c r="C68" s="55"/>
      <c r="D68" s="484"/>
      <c r="E68" s="472"/>
      <c r="F68" s="473"/>
      <c r="G68" s="473"/>
      <c r="H68" s="473"/>
      <c r="I68" s="474"/>
      <c r="J68" s="472"/>
      <c r="K68" s="464"/>
      <c r="L68" s="454"/>
      <c r="M68" s="483"/>
      <c r="N68" s="465"/>
    </row>
    <row r="69" spans="2:14" ht="33" customHeight="1">
      <c r="B69" s="463"/>
      <c r="C69" s="55"/>
      <c r="D69" s="484"/>
      <c r="E69" s="472"/>
      <c r="F69" s="473"/>
      <c r="G69" s="473"/>
      <c r="H69" s="473"/>
      <c r="I69" s="474"/>
      <c r="J69" s="472"/>
      <c r="K69" s="464"/>
      <c r="L69" s="454"/>
      <c r="M69" s="483"/>
      <c r="N69" s="465"/>
    </row>
    <row r="70" spans="2:14" ht="33" customHeight="1">
      <c r="B70" s="463"/>
      <c r="C70" s="55"/>
      <c r="D70" s="484"/>
      <c r="E70" s="472"/>
      <c r="F70" s="473"/>
      <c r="G70" s="473"/>
      <c r="H70" s="473"/>
      <c r="I70" s="474"/>
      <c r="J70" s="472"/>
      <c r="K70" s="464"/>
      <c r="L70" s="454"/>
      <c r="M70" s="483"/>
      <c r="N70" s="465"/>
    </row>
    <row r="71" spans="2:14" ht="33" customHeight="1">
      <c r="B71" s="463"/>
      <c r="C71" s="55"/>
      <c r="D71" s="484"/>
      <c r="E71" s="472"/>
      <c r="F71" s="473"/>
      <c r="G71" s="473"/>
      <c r="H71" s="473"/>
      <c r="I71" s="474"/>
      <c r="J71" s="472"/>
      <c r="K71" s="464"/>
      <c r="L71" s="454"/>
      <c r="M71" s="483"/>
      <c r="N71" s="465"/>
    </row>
    <row r="72" spans="2:14" ht="33" customHeight="1">
      <c r="B72" s="463"/>
      <c r="C72" s="55"/>
      <c r="D72" s="484"/>
      <c r="E72" s="472"/>
      <c r="F72" s="473"/>
      <c r="G72" s="473"/>
      <c r="H72" s="473"/>
      <c r="I72" s="474"/>
      <c r="J72" s="472"/>
      <c r="K72" s="464"/>
      <c r="L72" s="454"/>
      <c r="M72" s="483"/>
      <c r="N72" s="465"/>
    </row>
    <row r="73" spans="2:14" ht="33" customHeight="1">
      <c r="B73" s="463"/>
      <c r="C73" s="55"/>
      <c r="D73" s="484"/>
      <c r="E73" s="472"/>
      <c r="F73" s="473"/>
      <c r="G73" s="473"/>
      <c r="H73" s="473"/>
      <c r="I73" s="474"/>
      <c r="J73" s="472"/>
      <c r="K73" s="464"/>
      <c r="L73" s="454"/>
      <c r="M73" s="483"/>
      <c r="N73" s="465"/>
    </row>
    <row r="74" spans="2:14" ht="33" customHeight="1">
      <c r="B74" s="463"/>
      <c r="C74" s="55"/>
      <c r="D74" s="484"/>
      <c r="E74" s="472"/>
      <c r="F74" s="473"/>
      <c r="G74" s="473"/>
      <c r="H74" s="473"/>
      <c r="I74" s="474"/>
      <c r="J74" s="472"/>
      <c r="K74" s="464"/>
      <c r="L74" s="454"/>
      <c r="M74" s="483"/>
      <c r="N74" s="465"/>
    </row>
    <row r="75" spans="2:14" ht="33" customHeight="1">
      <c r="B75" s="463"/>
      <c r="C75" s="55"/>
      <c r="D75" s="484"/>
      <c r="E75" s="472"/>
      <c r="F75" s="473"/>
      <c r="G75" s="473"/>
      <c r="H75" s="473"/>
      <c r="I75" s="474"/>
      <c r="J75" s="472"/>
      <c r="K75" s="464"/>
      <c r="L75" s="454"/>
      <c r="M75" s="483"/>
      <c r="N75" s="465"/>
    </row>
    <row r="76" spans="2:14" ht="33" customHeight="1">
      <c r="B76" s="463"/>
      <c r="C76" s="55"/>
      <c r="D76" s="484"/>
      <c r="E76" s="472"/>
      <c r="F76" s="473"/>
      <c r="G76" s="473"/>
      <c r="H76" s="473"/>
      <c r="I76" s="474"/>
      <c r="J76" s="472"/>
      <c r="K76" s="464"/>
      <c r="L76" s="454"/>
      <c r="M76" s="483"/>
      <c r="N76" s="465"/>
    </row>
    <row r="77" spans="2:14" ht="33" customHeight="1">
      <c r="B77" s="463"/>
      <c r="C77" s="55"/>
      <c r="D77" s="484"/>
      <c r="E77" s="472"/>
      <c r="F77" s="473"/>
      <c r="G77" s="473"/>
      <c r="H77" s="473"/>
      <c r="I77" s="474"/>
      <c r="J77" s="472"/>
      <c r="K77" s="464"/>
      <c r="L77" s="454"/>
      <c r="M77" s="483"/>
      <c r="N77" s="465"/>
    </row>
    <row r="78" spans="2:14" ht="33" customHeight="1">
      <c r="B78" s="463"/>
      <c r="C78" s="55"/>
      <c r="D78" s="484"/>
      <c r="E78" s="472"/>
      <c r="F78" s="473"/>
      <c r="G78" s="473"/>
      <c r="H78" s="473"/>
      <c r="I78" s="474"/>
      <c r="J78" s="472"/>
      <c r="K78" s="464"/>
      <c r="L78" s="454"/>
      <c r="M78" s="483"/>
      <c r="N78" s="465"/>
    </row>
    <row r="79" spans="2:14" ht="33" customHeight="1">
      <c r="B79" s="463"/>
      <c r="C79" s="55"/>
      <c r="D79" s="484"/>
      <c r="E79" s="472"/>
      <c r="F79" s="473"/>
      <c r="G79" s="473"/>
      <c r="H79" s="473"/>
      <c r="I79" s="474"/>
      <c r="J79" s="472"/>
      <c r="K79" s="464"/>
      <c r="L79" s="454"/>
      <c r="M79" s="483"/>
      <c r="N79" s="465"/>
    </row>
    <row r="80" spans="2:14" ht="33" customHeight="1">
      <c r="B80" s="463"/>
      <c r="C80" s="55"/>
      <c r="D80" s="484"/>
      <c r="E80" s="472"/>
      <c r="F80" s="473"/>
      <c r="G80" s="473"/>
      <c r="H80" s="473"/>
      <c r="I80" s="474"/>
      <c r="J80" s="472"/>
      <c r="K80" s="464"/>
      <c r="L80" s="454"/>
      <c r="M80" s="483"/>
      <c r="N80" s="465"/>
    </row>
    <row r="81" spans="2:14" ht="33" customHeight="1">
      <c r="B81" s="463"/>
      <c r="C81" s="55"/>
      <c r="D81" s="484"/>
      <c r="E81" s="472"/>
      <c r="F81" s="473"/>
      <c r="G81" s="473"/>
      <c r="H81" s="473"/>
      <c r="I81" s="474"/>
      <c r="J81" s="472"/>
      <c r="K81" s="464"/>
      <c r="L81" s="454"/>
      <c r="M81" s="483"/>
      <c r="N81" s="465"/>
    </row>
    <row r="82" spans="2:14" ht="33" customHeight="1">
      <c r="B82" s="463"/>
      <c r="C82" s="55"/>
      <c r="D82" s="484"/>
      <c r="E82" s="472"/>
      <c r="F82" s="473"/>
      <c r="G82" s="473"/>
      <c r="H82" s="473"/>
      <c r="I82" s="474"/>
      <c r="J82" s="472"/>
      <c r="K82" s="464"/>
      <c r="L82" s="454"/>
      <c r="M82" s="483"/>
      <c r="N82" s="465"/>
    </row>
    <row r="83" spans="2:14" ht="33" customHeight="1">
      <c r="B83" s="463"/>
      <c r="C83" s="55"/>
      <c r="D83" s="484"/>
      <c r="E83" s="472"/>
      <c r="F83" s="473"/>
      <c r="G83" s="473"/>
      <c r="H83" s="473"/>
      <c r="I83" s="474"/>
      <c r="J83" s="472"/>
      <c r="K83" s="464"/>
      <c r="L83" s="454"/>
      <c r="M83" s="483"/>
      <c r="N83" s="465"/>
    </row>
    <row r="84" spans="2:14" ht="33" customHeight="1">
      <c r="B84" s="463"/>
      <c r="C84" s="55"/>
      <c r="D84" s="484"/>
      <c r="E84" s="472"/>
      <c r="F84" s="473"/>
      <c r="G84" s="473"/>
      <c r="H84" s="473"/>
      <c r="I84" s="474"/>
      <c r="J84" s="472"/>
      <c r="K84" s="464"/>
      <c r="L84" s="454"/>
      <c r="M84" s="483"/>
      <c r="N84" s="465"/>
    </row>
    <row r="85" spans="2:14" ht="33" customHeight="1">
      <c r="B85" s="463"/>
      <c r="C85" s="55"/>
      <c r="D85" s="484"/>
      <c r="E85" s="472"/>
      <c r="F85" s="473"/>
      <c r="G85" s="473"/>
      <c r="H85" s="473"/>
      <c r="I85" s="474"/>
      <c r="J85" s="472"/>
      <c r="K85" s="464"/>
      <c r="L85" s="454"/>
      <c r="M85" s="483"/>
      <c r="N85" s="465"/>
    </row>
    <row r="86" spans="2:14" ht="33" customHeight="1">
      <c r="B86" s="463"/>
      <c r="C86" s="55"/>
      <c r="D86" s="484"/>
      <c r="E86" s="472"/>
      <c r="F86" s="473"/>
      <c r="G86" s="473"/>
      <c r="H86" s="473"/>
      <c r="I86" s="474"/>
      <c r="J86" s="472"/>
      <c r="K86" s="464"/>
      <c r="L86" s="454"/>
      <c r="M86" s="483"/>
      <c r="N86" s="465"/>
    </row>
    <row r="87" spans="2:14" ht="33" customHeight="1">
      <c r="B87" s="463"/>
      <c r="C87" s="55"/>
      <c r="D87" s="484"/>
      <c r="E87" s="472"/>
      <c r="F87" s="473"/>
      <c r="G87" s="473"/>
      <c r="H87" s="473"/>
      <c r="I87" s="474"/>
      <c r="J87" s="472"/>
      <c r="K87" s="464"/>
      <c r="L87" s="454"/>
      <c r="M87" s="483"/>
      <c r="N87" s="465"/>
    </row>
    <row r="88" spans="2:14" ht="33" customHeight="1">
      <c r="B88" s="463"/>
      <c r="C88" s="55"/>
      <c r="D88" s="484"/>
      <c r="E88" s="472"/>
      <c r="F88" s="473"/>
      <c r="G88" s="473"/>
      <c r="H88" s="473"/>
      <c r="I88" s="474"/>
      <c r="J88" s="472"/>
      <c r="K88" s="464"/>
      <c r="L88" s="454"/>
      <c r="M88" s="483"/>
      <c r="N88" s="465"/>
    </row>
    <row r="89" spans="2:14" ht="33" customHeight="1">
      <c r="B89" s="463"/>
      <c r="C89" s="55"/>
      <c r="D89" s="484"/>
      <c r="E89" s="472"/>
      <c r="F89" s="473"/>
      <c r="G89" s="473"/>
      <c r="H89" s="473"/>
      <c r="I89" s="474"/>
      <c r="J89" s="472"/>
      <c r="K89" s="464"/>
      <c r="L89" s="454"/>
      <c r="M89" s="483"/>
      <c r="N89" s="465"/>
    </row>
    <row r="90" spans="2:14" ht="33" customHeight="1">
      <c r="B90" s="463"/>
      <c r="C90" s="55"/>
      <c r="D90" s="484"/>
      <c r="E90" s="472"/>
      <c r="F90" s="473"/>
      <c r="G90" s="473"/>
      <c r="H90" s="473"/>
      <c r="I90" s="474"/>
      <c r="J90" s="472"/>
      <c r="K90" s="464"/>
      <c r="L90" s="454"/>
      <c r="M90" s="483"/>
      <c r="N90" s="465"/>
    </row>
    <row r="91" spans="2:14" ht="33" customHeight="1">
      <c r="B91" s="463"/>
      <c r="C91" s="55"/>
      <c r="D91" s="484"/>
      <c r="E91" s="472"/>
      <c r="F91" s="473"/>
      <c r="G91" s="473"/>
      <c r="H91" s="473"/>
      <c r="I91" s="474"/>
      <c r="J91" s="472"/>
      <c r="K91" s="464"/>
      <c r="L91" s="454"/>
      <c r="M91" s="483"/>
      <c r="N91" s="465"/>
    </row>
    <row r="92" spans="2:14" ht="33" customHeight="1">
      <c r="B92" s="463"/>
      <c r="C92" s="55"/>
      <c r="D92" s="484"/>
      <c r="E92" s="472"/>
      <c r="F92" s="473"/>
      <c r="G92" s="473"/>
      <c r="H92" s="473"/>
      <c r="I92" s="474"/>
      <c r="J92" s="472"/>
      <c r="K92" s="464"/>
      <c r="L92" s="454"/>
      <c r="M92" s="483"/>
      <c r="N92" s="465"/>
    </row>
    <row r="93" spans="2:14" ht="33" customHeight="1">
      <c r="B93" s="463"/>
      <c r="C93" s="55"/>
      <c r="D93" s="484"/>
      <c r="E93" s="472"/>
      <c r="F93" s="473"/>
      <c r="G93" s="473"/>
      <c r="H93" s="473"/>
      <c r="I93" s="474"/>
      <c r="J93" s="472"/>
      <c r="K93" s="464"/>
      <c r="L93" s="454"/>
      <c r="M93" s="483"/>
      <c r="N93" s="465"/>
    </row>
    <row r="94" spans="2:14" ht="33" customHeight="1">
      <c r="B94" s="463"/>
      <c r="C94" s="55"/>
      <c r="D94" s="484"/>
      <c r="E94" s="472"/>
      <c r="F94" s="473"/>
      <c r="G94" s="473"/>
      <c r="H94" s="473"/>
      <c r="I94" s="474"/>
      <c r="J94" s="472"/>
      <c r="K94" s="464"/>
      <c r="L94" s="454"/>
      <c r="M94" s="483"/>
      <c r="N94" s="465"/>
    </row>
    <row r="95" spans="2:14" ht="33" customHeight="1">
      <c r="B95" s="463"/>
      <c r="C95" s="55"/>
      <c r="D95" s="484"/>
      <c r="E95" s="472"/>
      <c r="F95" s="473"/>
      <c r="G95" s="473"/>
      <c r="H95" s="473"/>
      <c r="I95" s="474"/>
      <c r="J95" s="472"/>
      <c r="K95" s="464"/>
      <c r="L95" s="454"/>
      <c r="M95" s="483"/>
      <c r="N95" s="465"/>
    </row>
    <row r="96" spans="2:14" ht="33" customHeight="1">
      <c r="B96" s="463"/>
      <c r="C96" s="55"/>
      <c r="D96" s="484"/>
      <c r="E96" s="472"/>
      <c r="F96" s="473"/>
      <c r="G96" s="473"/>
      <c r="H96" s="473"/>
      <c r="I96" s="474"/>
      <c r="J96" s="472"/>
      <c r="K96" s="464"/>
      <c r="L96" s="454"/>
      <c r="M96" s="483"/>
      <c r="N96" s="465"/>
    </row>
    <row r="97" spans="2:14" ht="33" customHeight="1">
      <c r="B97" s="463"/>
      <c r="C97" s="55"/>
      <c r="D97" s="484"/>
      <c r="E97" s="472"/>
      <c r="F97" s="473"/>
      <c r="G97" s="473"/>
      <c r="H97" s="473"/>
      <c r="I97" s="481"/>
      <c r="J97" s="472"/>
      <c r="K97" s="464"/>
      <c r="L97" s="454"/>
      <c r="M97" s="483"/>
      <c r="N97" s="465"/>
    </row>
    <row r="98" spans="2:14" ht="33" customHeight="1">
      <c r="B98" s="463"/>
      <c r="C98" s="55"/>
      <c r="D98" s="484"/>
      <c r="E98" s="472"/>
      <c r="F98" s="473"/>
      <c r="G98" s="473"/>
      <c r="H98" s="473"/>
      <c r="I98" s="474"/>
      <c r="J98" s="472"/>
      <c r="K98" s="464"/>
      <c r="L98" s="454"/>
      <c r="M98" s="483"/>
      <c r="N98" s="465"/>
    </row>
    <row r="99" spans="2:14" ht="33" customHeight="1">
      <c r="B99" s="463"/>
      <c r="C99" s="55"/>
      <c r="D99" s="484"/>
      <c r="E99" s="472"/>
      <c r="F99" s="473"/>
      <c r="G99" s="473"/>
      <c r="H99" s="473"/>
      <c r="I99" s="481"/>
      <c r="J99" s="472"/>
      <c r="K99" s="464"/>
      <c r="L99" s="454"/>
      <c r="M99" s="483"/>
      <c r="N99" s="465"/>
    </row>
    <row r="100" spans="2:14" ht="33" customHeight="1">
      <c r="B100" s="463"/>
      <c r="C100" s="55"/>
      <c r="D100" s="484"/>
      <c r="E100" s="472"/>
      <c r="F100" s="473"/>
      <c r="G100" s="473"/>
      <c r="H100" s="473"/>
      <c r="I100" s="474"/>
      <c r="J100" s="472"/>
      <c r="K100" s="464"/>
      <c r="L100" s="454"/>
      <c r="M100" s="483"/>
      <c r="N100" s="465"/>
    </row>
    <row r="101" spans="2:14" ht="33" customHeight="1">
      <c r="B101" s="463"/>
      <c r="C101" s="55"/>
      <c r="D101" s="484"/>
      <c r="E101" s="472"/>
      <c r="F101" s="473"/>
      <c r="G101" s="473"/>
      <c r="H101" s="473"/>
      <c r="I101" s="474"/>
      <c r="J101" s="472"/>
      <c r="K101" s="464"/>
      <c r="L101" s="454"/>
      <c r="M101" s="483"/>
      <c r="N101" s="465"/>
    </row>
    <row r="102" spans="2:14" ht="33" customHeight="1">
      <c r="B102" s="463"/>
      <c r="C102" s="55"/>
      <c r="D102" s="484"/>
      <c r="E102" s="472"/>
      <c r="F102" s="473"/>
      <c r="G102" s="473"/>
      <c r="H102" s="473"/>
      <c r="I102" s="474"/>
      <c r="J102" s="472"/>
      <c r="K102" s="464"/>
      <c r="L102" s="454"/>
      <c r="M102" s="483"/>
      <c r="N102" s="465"/>
    </row>
    <row r="103" spans="2:14" ht="33" customHeight="1">
      <c r="B103" s="463"/>
      <c r="C103" s="55"/>
      <c r="D103" s="484"/>
      <c r="E103" s="472"/>
      <c r="F103" s="473"/>
      <c r="G103" s="473"/>
      <c r="H103" s="473"/>
      <c r="I103" s="474"/>
      <c r="J103" s="472"/>
      <c r="K103" s="464"/>
      <c r="L103" s="454"/>
      <c r="M103" s="483"/>
      <c r="N103" s="465"/>
    </row>
    <row r="104" spans="2:14" ht="33" customHeight="1">
      <c r="B104" s="463"/>
      <c r="C104" s="55"/>
      <c r="D104" s="484"/>
      <c r="E104" s="472"/>
      <c r="F104" s="473"/>
      <c r="G104" s="473"/>
      <c r="H104" s="473"/>
      <c r="I104" s="474"/>
      <c r="J104" s="472"/>
      <c r="K104" s="464"/>
      <c r="L104" s="454"/>
      <c r="M104" s="483"/>
      <c r="N104" s="465"/>
    </row>
    <row r="105" spans="2:14" ht="33" customHeight="1">
      <c r="B105" s="463"/>
      <c r="C105" s="55"/>
      <c r="D105" s="484"/>
      <c r="E105" s="472"/>
      <c r="F105" s="473"/>
      <c r="G105" s="473"/>
      <c r="H105" s="473"/>
      <c r="I105" s="474"/>
      <c r="J105" s="472"/>
      <c r="K105" s="464"/>
      <c r="L105" s="454"/>
      <c r="M105" s="483"/>
      <c r="N105" s="465"/>
    </row>
    <row r="106" spans="2:14" ht="33" customHeight="1">
      <c r="B106" s="463"/>
      <c r="C106" s="55"/>
      <c r="D106" s="484"/>
      <c r="E106" s="472"/>
      <c r="F106" s="473"/>
      <c r="G106" s="473"/>
      <c r="H106" s="473"/>
      <c r="I106" s="474"/>
      <c r="J106" s="472"/>
      <c r="K106" s="464"/>
      <c r="L106" s="454"/>
      <c r="M106" s="483"/>
      <c r="N106" s="465"/>
    </row>
    <row r="107" spans="2:14" ht="33" customHeight="1">
      <c r="B107" s="463"/>
      <c r="C107" s="55"/>
      <c r="D107" s="484"/>
      <c r="E107" s="472"/>
      <c r="F107" s="473"/>
      <c r="G107" s="473"/>
      <c r="H107" s="473"/>
      <c r="I107" s="474"/>
      <c r="J107" s="472"/>
      <c r="K107" s="464"/>
      <c r="L107" s="454"/>
      <c r="M107" s="483"/>
      <c r="N107" s="465"/>
    </row>
    <row r="108" spans="2:14" ht="33" customHeight="1">
      <c r="B108" s="463"/>
      <c r="C108" s="55"/>
      <c r="D108" s="484"/>
      <c r="E108" s="472"/>
      <c r="F108" s="473"/>
      <c r="G108" s="473"/>
      <c r="H108" s="473"/>
      <c r="I108" s="474"/>
      <c r="J108" s="472"/>
      <c r="K108" s="464"/>
      <c r="L108" s="454"/>
      <c r="M108" s="483"/>
      <c r="N108" s="465"/>
    </row>
    <row r="109" spans="2:14" ht="33" customHeight="1">
      <c r="B109" s="463"/>
      <c r="C109" s="55"/>
      <c r="D109" s="484"/>
      <c r="E109" s="472"/>
      <c r="F109" s="473"/>
      <c r="G109" s="473"/>
      <c r="H109" s="473"/>
      <c r="I109" s="474"/>
      <c r="J109" s="472"/>
      <c r="K109" s="464"/>
      <c r="L109" s="454"/>
      <c r="M109" s="483"/>
      <c r="N109" s="465"/>
    </row>
    <row r="110" spans="2:14" ht="33" customHeight="1">
      <c r="B110" s="463"/>
      <c r="C110" s="55"/>
      <c r="D110" s="484"/>
      <c r="E110" s="472"/>
      <c r="F110" s="473"/>
      <c r="G110" s="473"/>
      <c r="H110" s="473"/>
      <c r="I110" s="474"/>
      <c r="J110" s="472"/>
      <c r="K110" s="464"/>
      <c r="L110" s="454"/>
      <c r="M110" s="483"/>
      <c r="N110" s="465"/>
    </row>
    <row r="111" spans="2:14" ht="33" customHeight="1">
      <c r="B111" s="463"/>
      <c r="C111" s="55"/>
      <c r="D111" s="484"/>
      <c r="E111" s="472"/>
      <c r="F111" s="473"/>
      <c r="G111" s="473"/>
      <c r="H111" s="473"/>
      <c r="I111" s="474"/>
      <c r="J111" s="472"/>
      <c r="K111" s="464"/>
      <c r="L111" s="454"/>
      <c r="M111" s="483"/>
      <c r="N111" s="465"/>
    </row>
    <row r="112" spans="2:14" ht="33" customHeight="1">
      <c r="B112" s="463"/>
      <c r="C112" s="55"/>
      <c r="D112" s="484"/>
      <c r="E112" s="472"/>
      <c r="F112" s="473"/>
      <c r="G112" s="473"/>
      <c r="H112" s="473"/>
      <c r="I112" s="474"/>
      <c r="J112" s="472"/>
      <c r="K112" s="464"/>
      <c r="L112" s="454"/>
      <c r="M112" s="483"/>
      <c r="N112" s="465"/>
    </row>
    <row r="113" spans="2:14" ht="33" customHeight="1">
      <c r="B113" s="463"/>
      <c r="C113" s="55"/>
      <c r="D113" s="484"/>
      <c r="E113" s="472"/>
      <c r="F113" s="473"/>
      <c r="G113" s="473"/>
      <c r="H113" s="473"/>
      <c r="I113" s="474"/>
      <c r="J113" s="472"/>
      <c r="K113" s="464"/>
      <c r="L113" s="454"/>
      <c r="M113" s="483"/>
      <c r="N113" s="465"/>
    </row>
    <row r="114" spans="2:14" ht="33" customHeight="1">
      <c r="B114" s="463"/>
      <c r="C114" s="55"/>
      <c r="D114" s="484"/>
      <c r="E114" s="472"/>
      <c r="F114" s="473"/>
      <c r="G114" s="473"/>
      <c r="H114" s="473"/>
      <c r="I114" s="474"/>
      <c r="J114" s="472"/>
      <c r="K114" s="464"/>
      <c r="L114" s="454"/>
      <c r="M114" s="483"/>
      <c r="N114" s="465"/>
    </row>
    <row r="115" spans="2:14" ht="33" customHeight="1">
      <c r="B115" s="463"/>
      <c r="C115" s="55"/>
      <c r="D115" s="484"/>
      <c r="E115" s="472"/>
      <c r="F115" s="473"/>
      <c r="G115" s="473"/>
      <c r="H115" s="473"/>
      <c r="I115" s="474"/>
      <c r="J115" s="472"/>
      <c r="K115" s="464"/>
      <c r="L115" s="454"/>
      <c r="M115" s="483"/>
      <c r="N115" s="465"/>
    </row>
    <row r="116" spans="2:14" ht="33" customHeight="1">
      <c r="B116" s="463"/>
      <c r="C116" s="55"/>
      <c r="D116" s="484"/>
      <c r="E116" s="472"/>
      <c r="F116" s="473"/>
      <c r="G116" s="473"/>
      <c r="H116" s="473"/>
      <c r="I116" s="474"/>
      <c r="J116" s="472"/>
      <c r="K116" s="464"/>
      <c r="L116" s="454"/>
      <c r="M116" s="483"/>
      <c r="N116" s="465"/>
    </row>
    <row r="117" spans="2:14" ht="33" customHeight="1">
      <c r="B117" s="463"/>
      <c r="C117" s="55"/>
      <c r="D117" s="484"/>
      <c r="E117" s="472"/>
      <c r="F117" s="473"/>
      <c r="G117" s="473"/>
      <c r="H117" s="473"/>
      <c r="I117" s="474"/>
      <c r="J117" s="472"/>
      <c r="K117" s="464"/>
      <c r="L117" s="454"/>
      <c r="M117" s="483"/>
      <c r="N117" s="465"/>
    </row>
    <row r="118" spans="2:14" ht="33" customHeight="1">
      <c r="B118" s="463"/>
      <c r="C118" s="55"/>
      <c r="D118" s="484"/>
      <c r="E118" s="472"/>
      <c r="F118" s="473"/>
      <c r="G118" s="473"/>
      <c r="H118" s="473"/>
      <c r="I118" s="474"/>
      <c r="J118" s="472"/>
      <c r="K118" s="464"/>
      <c r="L118" s="454"/>
      <c r="M118" s="483"/>
      <c r="N118" s="465"/>
    </row>
    <row r="119" spans="2:14" ht="33" customHeight="1">
      <c r="B119" s="463"/>
      <c r="C119" s="55"/>
      <c r="D119" s="484"/>
      <c r="E119" s="472"/>
      <c r="F119" s="473"/>
      <c r="G119" s="473"/>
      <c r="H119" s="473"/>
      <c r="I119" s="474"/>
      <c r="J119" s="472"/>
      <c r="K119" s="464"/>
      <c r="L119" s="454"/>
      <c r="M119" s="483"/>
      <c r="N119" s="465"/>
    </row>
    <row r="120" spans="2:14" ht="33" customHeight="1">
      <c r="B120" s="463"/>
      <c r="C120" s="55"/>
      <c r="D120" s="484"/>
      <c r="E120" s="472"/>
      <c r="F120" s="473"/>
      <c r="G120" s="473"/>
      <c r="H120" s="473"/>
      <c r="I120" s="474"/>
      <c r="J120" s="472"/>
      <c r="K120" s="464"/>
      <c r="L120" s="454"/>
      <c r="M120" s="483"/>
      <c r="N120" s="465"/>
    </row>
    <row r="121" spans="2:14" ht="33" customHeight="1">
      <c r="B121" s="463"/>
      <c r="C121" s="55"/>
      <c r="D121" s="484"/>
      <c r="E121" s="472"/>
      <c r="F121" s="473"/>
      <c r="G121" s="473"/>
      <c r="H121" s="473"/>
      <c r="I121" s="474"/>
      <c r="J121" s="472"/>
      <c r="K121" s="464"/>
      <c r="L121" s="454"/>
      <c r="M121" s="483"/>
      <c r="N121" s="465"/>
    </row>
    <row r="122" spans="2:14" ht="33" customHeight="1">
      <c r="B122" s="463"/>
      <c r="C122" s="55"/>
      <c r="D122" s="484"/>
      <c r="E122" s="472"/>
      <c r="F122" s="473"/>
      <c r="G122" s="473"/>
      <c r="H122" s="473"/>
      <c r="I122" s="474"/>
      <c r="J122" s="472"/>
      <c r="K122" s="464"/>
      <c r="L122" s="454"/>
      <c r="M122" s="483"/>
      <c r="N122" s="465"/>
    </row>
    <row r="123" spans="2:14" ht="33" customHeight="1">
      <c r="B123" s="463"/>
      <c r="C123" s="55"/>
      <c r="D123" s="484"/>
      <c r="E123" s="472"/>
      <c r="F123" s="473"/>
      <c r="G123" s="473"/>
      <c r="H123" s="473"/>
      <c r="I123" s="474"/>
      <c r="J123" s="472"/>
      <c r="K123" s="464"/>
      <c r="L123" s="454"/>
      <c r="M123" s="483"/>
      <c r="N123" s="465"/>
    </row>
    <row r="124" spans="2:14" ht="33" customHeight="1">
      <c r="B124" s="463"/>
      <c r="C124" s="55"/>
      <c r="D124" s="484"/>
      <c r="E124" s="472"/>
      <c r="F124" s="473"/>
      <c r="G124" s="473"/>
      <c r="H124" s="473"/>
      <c r="I124" s="474"/>
      <c r="J124" s="472"/>
      <c r="K124" s="464"/>
      <c r="L124" s="454"/>
      <c r="M124" s="483"/>
      <c r="N124" s="465"/>
    </row>
    <row r="125" spans="2:14" ht="33" customHeight="1">
      <c r="B125" s="463"/>
      <c r="C125" s="55"/>
      <c r="D125" s="484"/>
      <c r="E125" s="472"/>
      <c r="F125" s="473"/>
      <c r="G125" s="473"/>
      <c r="H125" s="473"/>
      <c r="I125" s="474"/>
      <c r="J125" s="472"/>
      <c r="K125" s="464"/>
      <c r="L125" s="454"/>
      <c r="M125" s="483"/>
      <c r="N125" s="465"/>
    </row>
    <row r="126" spans="2:14" ht="33" customHeight="1">
      <c r="B126" s="463"/>
      <c r="C126" s="55"/>
      <c r="D126" s="484"/>
      <c r="E126" s="472"/>
      <c r="F126" s="473"/>
      <c r="G126" s="473"/>
      <c r="H126" s="473"/>
      <c r="I126" s="474"/>
      <c r="J126" s="472"/>
      <c r="K126" s="464"/>
      <c r="L126" s="454"/>
      <c r="M126" s="483"/>
      <c r="N126" s="465"/>
    </row>
    <row r="127" spans="2:14" ht="33" customHeight="1">
      <c r="B127" s="463"/>
      <c r="C127" s="55"/>
      <c r="D127" s="484"/>
      <c r="E127" s="472"/>
      <c r="F127" s="473"/>
      <c r="G127" s="473"/>
      <c r="H127" s="473"/>
      <c r="I127" s="474"/>
      <c r="J127" s="472"/>
      <c r="K127" s="464"/>
      <c r="L127" s="454"/>
      <c r="M127" s="483"/>
      <c r="N127" s="465"/>
    </row>
    <row r="128" spans="2:14" ht="33" customHeight="1">
      <c r="B128" s="463"/>
      <c r="C128" s="55"/>
      <c r="D128" s="484"/>
      <c r="E128" s="472"/>
      <c r="F128" s="473"/>
      <c r="G128" s="473"/>
      <c r="H128" s="473"/>
      <c r="I128" s="474"/>
      <c r="J128" s="472"/>
      <c r="K128" s="464"/>
      <c r="L128" s="454"/>
      <c r="M128" s="483"/>
      <c r="N128" s="465"/>
    </row>
    <row r="129" spans="2:14" ht="33" customHeight="1">
      <c r="B129" s="463"/>
      <c r="C129" s="55"/>
      <c r="D129" s="484"/>
      <c r="E129" s="472"/>
      <c r="F129" s="473"/>
      <c r="G129" s="473"/>
      <c r="H129" s="473"/>
      <c r="I129" s="474"/>
      <c r="J129" s="472"/>
      <c r="K129" s="464"/>
      <c r="L129" s="454"/>
      <c r="M129" s="483"/>
      <c r="N129" s="465"/>
    </row>
    <row r="130" spans="2:14" ht="33" customHeight="1">
      <c r="B130" s="463"/>
      <c r="C130" s="55"/>
      <c r="D130" s="484"/>
      <c r="E130" s="472"/>
      <c r="F130" s="473"/>
      <c r="G130" s="473"/>
      <c r="H130" s="473"/>
      <c r="I130" s="474"/>
      <c r="J130" s="472"/>
      <c r="K130" s="464"/>
      <c r="L130" s="454"/>
      <c r="M130" s="483"/>
      <c r="N130" s="465"/>
    </row>
    <row r="131" spans="2:14" ht="33" customHeight="1">
      <c r="B131" s="463"/>
      <c r="C131" s="55"/>
      <c r="D131" s="484"/>
      <c r="E131" s="472"/>
      <c r="F131" s="473"/>
      <c r="G131" s="473"/>
      <c r="H131" s="473"/>
      <c r="I131" s="474"/>
      <c r="J131" s="472"/>
      <c r="K131" s="464"/>
      <c r="L131" s="454"/>
      <c r="M131" s="483"/>
      <c r="N131" s="465"/>
    </row>
    <row r="132" spans="2:14" ht="33" customHeight="1">
      <c r="B132" s="463"/>
      <c r="C132" s="55"/>
      <c r="D132" s="484"/>
      <c r="E132" s="472"/>
      <c r="F132" s="473"/>
      <c r="G132" s="473"/>
      <c r="H132" s="473"/>
      <c r="I132" s="474"/>
      <c r="J132" s="472"/>
      <c r="K132" s="464"/>
      <c r="L132" s="454"/>
      <c r="M132" s="483"/>
      <c r="N132" s="465"/>
    </row>
    <row r="133" spans="2:14" ht="33" customHeight="1">
      <c r="B133" s="463"/>
      <c r="C133" s="55"/>
      <c r="D133" s="484"/>
      <c r="E133" s="472"/>
      <c r="F133" s="473"/>
      <c r="G133" s="473"/>
      <c r="H133" s="473"/>
      <c r="I133" s="474"/>
      <c r="J133" s="472"/>
      <c r="K133" s="464"/>
      <c r="L133" s="454"/>
      <c r="M133" s="483"/>
      <c r="N133" s="465"/>
    </row>
    <row r="134" spans="2:14" ht="33" customHeight="1">
      <c r="B134" s="463"/>
      <c r="C134" s="55"/>
      <c r="D134" s="484"/>
      <c r="E134" s="472"/>
      <c r="F134" s="473"/>
      <c r="G134" s="473"/>
      <c r="H134" s="473"/>
      <c r="I134" s="474"/>
      <c r="J134" s="472"/>
      <c r="K134" s="464"/>
      <c r="L134" s="454"/>
      <c r="M134" s="483"/>
      <c r="N134" s="465"/>
    </row>
    <row r="135" spans="2:14" ht="33" customHeight="1">
      <c r="B135" s="463"/>
      <c r="C135" s="55"/>
      <c r="D135" s="484"/>
      <c r="E135" s="472"/>
      <c r="F135" s="473"/>
      <c r="G135" s="473"/>
      <c r="H135" s="473"/>
      <c r="I135" s="474"/>
      <c r="J135" s="472"/>
      <c r="K135" s="464"/>
      <c r="L135" s="454"/>
      <c r="M135" s="483"/>
      <c r="N135" s="465"/>
    </row>
    <row r="136" spans="2:14" ht="33" customHeight="1">
      <c r="B136" s="463"/>
      <c r="C136" s="55"/>
      <c r="D136" s="484"/>
      <c r="E136" s="472"/>
      <c r="F136" s="473"/>
      <c r="G136" s="473"/>
      <c r="H136" s="473"/>
      <c r="I136" s="474"/>
      <c r="J136" s="472"/>
      <c r="K136" s="464"/>
      <c r="L136" s="454"/>
      <c r="M136" s="483"/>
      <c r="N136" s="465"/>
    </row>
    <row r="137" spans="2:14" ht="33" customHeight="1">
      <c r="B137" s="463"/>
      <c r="C137" s="55"/>
      <c r="D137" s="484"/>
      <c r="E137" s="472"/>
      <c r="F137" s="473"/>
      <c r="G137" s="473"/>
      <c r="H137" s="473"/>
      <c r="I137" s="474"/>
      <c r="J137" s="472"/>
      <c r="K137" s="464"/>
      <c r="L137" s="454"/>
      <c r="M137" s="483"/>
      <c r="N137" s="465"/>
    </row>
    <row r="138" spans="2:14" ht="33" customHeight="1">
      <c r="B138" s="463"/>
      <c r="C138" s="55"/>
      <c r="D138" s="484"/>
      <c r="E138" s="472"/>
      <c r="F138" s="473"/>
      <c r="G138" s="473"/>
      <c r="H138" s="473"/>
      <c r="I138" s="474"/>
      <c r="J138" s="472"/>
      <c r="K138" s="464"/>
      <c r="L138" s="454"/>
      <c r="M138" s="483"/>
      <c r="N138" s="465"/>
    </row>
    <row r="139" spans="2:14" ht="33" customHeight="1">
      <c r="B139" s="463"/>
      <c r="C139" s="55"/>
      <c r="D139" s="484"/>
      <c r="E139" s="472"/>
      <c r="F139" s="473"/>
      <c r="G139" s="473"/>
      <c r="H139" s="473"/>
      <c r="I139" s="474"/>
      <c r="J139" s="472"/>
      <c r="K139" s="464"/>
      <c r="L139" s="454"/>
      <c r="M139" s="483"/>
      <c r="N139" s="465"/>
    </row>
    <row r="140" spans="2:14" ht="33" customHeight="1">
      <c r="B140" s="463"/>
      <c r="C140" s="55"/>
      <c r="D140" s="484"/>
      <c r="E140" s="472"/>
      <c r="F140" s="473"/>
      <c r="G140" s="473"/>
      <c r="H140" s="473"/>
      <c r="I140" s="474"/>
      <c r="J140" s="472"/>
      <c r="K140" s="464"/>
      <c r="L140" s="454"/>
      <c r="M140" s="483"/>
      <c r="N140" s="465"/>
    </row>
    <row r="141" spans="2:14" ht="33" customHeight="1">
      <c r="B141" s="463"/>
      <c r="C141" s="55"/>
      <c r="D141" s="484"/>
      <c r="E141" s="472"/>
      <c r="F141" s="473"/>
      <c r="G141" s="473"/>
      <c r="H141" s="473"/>
      <c r="I141" s="474"/>
      <c r="J141" s="472"/>
      <c r="K141" s="464"/>
      <c r="L141" s="454"/>
      <c r="M141" s="483"/>
      <c r="N141" s="465"/>
    </row>
    <row r="142" spans="2:14" ht="33" customHeight="1">
      <c r="B142" s="463"/>
      <c r="C142" s="55"/>
      <c r="D142" s="484"/>
      <c r="E142" s="472"/>
      <c r="F142" s="473"/>
      <c r="G142" s="473"/>
      <c r="H142" s="473"/>
      <c r="I142" s="474"/>
      <c r="J142" s="472"/>
      <c r="K142" s="464"/>
      <c r="L142" s="454"/>
      <c r="M142" s="483"/>
      <c r="N142" s="465"/>
    </row>
    <row r="143" spans="2:14" ht="33" customHeight="1">
      <c r="B143" s="463"/>
      <c r="C143" s="55"/>
      <c r="D143" s="484"/>
      <c r="E143" s="472"/>
      <c r="F143" s="473"/>
      <c r="G143" s="473"/>
      <c r="H143" s="473"/>
      <c r="I143" s="474"/>
      <c r="J143" s="472"/>
      <c r="K143" s="464"/>
      <c r="L143" s="454"/>
      <c r="M143" s="483"/>
      <c r="N143" s="465"/>
    </row>
    <row r="144" spans="2:14" ht="33" customHeight="1">
      <c r="B144" s="463"/>
      <c r="C144" s="55"/>
      <c r="D144" s="484"/>
      <c r="E144" s="472"/>
      <c r="F144" s="473"/>
      <c r="G144" s="473"/>
      <c r="H144" s="473"/>
      <c r="I144" s="474"/>
      <c r="J144" s="472"/>
      <c r="K144" s="464"/>
      <c r="L144" s="454"/>
      <c r="M144" s="483"/>
      <c r="N144" s="465"/>
    </row>
    <row r="145" spans="2:14" ht="33" customHeight="1">
      <c r="B145" s="463"/>
      <c r="C145" s="55"/>
      <c r="D145" s="484"/>
      <c r="E145" s="472"/>
      <c r="F145" s="473"/>
      <c r="G145" s="473"/>
      <c r="H145" s="473"/>
      <c r="I145" s="474"/>
      <c r="J145" s="472"/>
      <c r="K145" s="464"/>
      <c r="L145" s="454"/>
      <c r="M145" s="483"/>
      <c r="N145" s="465"/>
    </row>
    <row r="146" spans="2:14" ht="33" customHeight="1">
      <c r="B146" s="463"/>
      <c r="C146" s="55"/>
      <c r="D146" s="484"/>
      <c r="E146" s="472"/>
      <c r="F146" s="473"/>
      <c r="G146" s="473"/>
      <c r="H146" s="473"/>
      <c r="I146" s="474"/>
      <c r="J146" s="472"/>
      <c r="K146" s="464"/>
      <c r="L146" s="454"/>
      <c r="M146" s="483"/>
      <c r="N146" s="465"/>
    </row>
    <row r="147" spans="2:14" ht="33" customHeight="1">
      <c r="B147" s="463"/>
      <c r="C147" s="55"/>
      <c r="D147" s="484"/>
      <c r="E147" s="472"/>
      <c r="F147" s="473"/>
      <c r="G147" s="473"/>
      <c r="H147" s="473"/>
      <c r="I147" s="474"/>
      <c r="J147" s="472"/>
      <c r="K147" s="464"/>
      <c r="L147" s="454"/>
      <c r="M147" s="483"/>
      <c r="N147" s="465"/>
    </row>
    <row r="148" spans="2:14" ht="33" customHeight="1">
      <c r="B148" s="463"/>
      <c r="C148" s="55"/>
      <c r="D148" s="484"/>
      <c r="E148" s="472"/>
      <c r="F148" s="473"/>
      <c r="G148" s="473"/>
      <c r="H148" s="473"/>
      <c r="I148" s="474"/>
      <c r="J148" s="472"/>
      <c r="K148" s="464"/>
      <c r="L148" s="454"/>
      <c r="M148" s="483"/>
      <c r="N148" s="465"/>
    </row>
    <row r="149" spans="2:14" ht="33" customHeight="1">
      <c r="B149" s="463"/>
      <c r="C149" s="55"/>
      <c r="D149" s="484"/>
      <c r="E149" s="472"/>
      <c r="F149" s="473"/>
      <c r="G149" s="473"/>
      <c r="H149" s="473"/>
      <c r="I149" s="474"/>
      <c r="J149" s="472"/>
      <c r="K149" s="464"/>
      <c r="L149" s="454"/>
      <c r="M149" s="483"/>
      <c r="N149" s="465"/>
    </row>
    <row r="150" spans="2:14" ht="33" customHeight="1">
      <c r="B150" s="463"/>
      <c r="C150" s="55"/>
      <c r="D150" s="484"/>
      <c r="E150" s="472"/>
      <c r="F150" s="473"/>
      <c r="G150" s="473"/>
      <c r="H150" s="473"/>
      <c r="I150" s="474"/>
      <c r="J150" s="472"/>
      <c r="K150" s="464"/>
      <c r="L150" s="454"/>
      <c r="M150" s="483"/>
      <c r="N150" s="465"/>
    </row>
    <row r="151" spans="2:14" ht="33" customHeight="1">
      <c r="B151" s="463"/>
      <c r="C151" s="55"/>
      <c r="D151" s="484"/>
      <c r="E151" s="472"/>
      <c r="F151" s="473"/>
      <c r="G151" s="473"/>
      <c r="H151" s="473"/>
      <c r="I151" s="474"/>
      <c r="J151" s="472"/>
      <c r="K151" s="464"/>
      <c r="L151" s="454"/>
      <c r="M151" s="483"/>
      <c r="N151" s="465"/>
    </row>
    <row r="152" spans="2:14" ht="33" customHeight="1">
      <c r="B152" s="463"/>
      <c r="C152" s="55"/>
      <c r="D152" s="484"/>
      <c r="E152" s="472"/>
      <c r="F152" s="473"/>
      <c r="G152" s="473"/>
      <c r="H152" s="473"/>
      <c r="I152" s="474"/>
      <c r="J152" s="472"/>
      <c r="K152" s="464"/>
      <c r="L152" s="454"/>
      <c r="M152" s="483"/>
      <c r="N152" s="465"/>
    </row>
    <row r="153" spans="2:14" ht="33" customHeight="1">
      <c r="B153" s="463"/>
      <c r="C153" s="55"/>
      <c r="D153" s="484"/>
      <c r="E153" s="472"/>
      <c r="F153" s="473"/>
      <c r="G153" s="473"/>
      <c r="H153" s="473"/>
      <c r="I153" s="474"/>
      <c r="J153" s="472"/>
      <c r="K153" s="464"/>
      <c r="L153" s="454"/>
      <c r="M153" s="483"/>
      <c r="N153" s="465"/>
    </row>
    <row r="154" spans="2:14" ht="33" customHeight="1">
      <c r="B154" s="463"/>
      <c r="C154" s="55"/>
      <c r="D154" s="484"/>
      <c r="E154" s="472"/>
      <c r="F154" s="473"/>
      <c r="G154" s="473"/>
      <c r="H154" s="473"/>
      <c r="I154" s="474"/>
      <c r="J154" s="472"/>
      <c r="K154" s="464"/>
      <c r="L154" s="454"/>
      <c r="M154" s="483"/>
      <c r="N154" s="465"/>
    </row>
    <row r="155" spans="2:14" ht="33" customHeight="1">
      <c r="B155" s="463"/>
      <c r="C155" s="55"/>
      <c r="D155" s="484"/>
      <c r="E155" s="472"/>
      <c r="F155" s="473"/>
      <c r="G155" s="473"/>
      <c r="H155" s="473"/>
      <c r="I155" s="474"/>
      <c r="J155" s="472"/>
      <c r="K155" s="464"/>
      <c r="L155" s="454"/>
      <c r="M155" s="483"/>
      <c r="N155" s="465"/>
    </row>
    <row r="156" spans="2:14" ht="33" customHeight="1">
      <c r="B156" s="463"/>
      <c r="C156" s="55"/>
      <c r="D156" s="484"/>
      <c r="E156" s="472"/>
      <c r="F156" s="473"/>
      <c r="G156" s="473"/>
      <c r="H156" s="473"/>
      <c r="I156" s="474"/>
      <c r="J156" s="472"/>
      <c r="K156" s="464"/>
      <c r="L156" s="454"/>
      <c r="M156" s="483"/>
      <c r="N156" s="465"/>
    </row>
    <row r="157" spans="2:14" ht="33" customHeight="1">
      <c r="B157" s="463"/>
      <c r="C157" s="55"/>
      <c r="D157" s="484"/>
      <c r="E157" s="472"/>
      <c r="F157" s="473"/>
      <c r="G157" s="473"/>
      <c r="H157" s="473"/>
      <c r="I157" s="474"/>
      <c r="J157" s="472"/>
      <c r="K157" s="464"/>
      <c r="L157" s="454"/>
      <c r="M157" s="483"/>
      <c r="N157" s="465"/>
    </row>
    <row r="158" spans="2:14" ht="33" customHeight="1">
      <c r="B158" s="463"/>
      <c r="C158" s="55"/>
      <c r="D158" s="484"/>
      <c r="E158" s="472"/>
      <c r="F158" s="473"/>
      <c r="G158" s="473"/>
      <c r="H158" s="473"/>
      <c r="I158" s="474"/>
      <c r="J158" s="472"/>
      <c r="K158" s="464"/>
      <c r="L158" s="454"/>
      <c r="M158" s="483"/>
      <c r="N158" s="465"/>
    </row>
    <row r="159" spans="2:14" ht="33" customHeight="1">
      <c r="B159" s="463"/>
      <c r="C159" s="55"/>
      <c r="D159" s="484"/>
      <c r="E159" s="472"/>
      <c r="F159" s="473"/>
      <c r="G159" s="473"/>
      <c r="H159" s="473"/>
      <c r="I159" s="474"/>
      <c r="J159" s="472"/>
      <c r="K159" s="464"/>
      <c r="L159" s="454"/>
      <c r="M159" s="483"/>
      <c r="N159" s="465"/>
    </row>
    <row r="160" spans="2:14" ht="33" customHeight="1">
      <c r="B160" s="463"/>
      <c r="C160" s="55"/>
      <c r="D160" s="484"/>
      <c r="E160" s="472"/>
      <c r="F160" s="473"/>
      <c r="G160" s="473"/>
      <c r="H160" s="473"/>
      <c r="I160" s="474"/>
      <c r="J160" s="472"/>
      <c r="K160" s="464"/>
      <c r="L160" s="454"/>
      <c r="M160" s="483"/>
      <c r="N160" s="465"/>
    </row>
    <row r="161" spans="2:14" ht="33" customHeight="1">
      <c r="B161" s="463"/>
      <c r="C161" s="55"/>
      <c r="D161" s="484"/>
      <c r="E161" s="472"/>
      <c r="F161" s="473"/>
      <c r="G161" s="473"/>
      <c r="H161" s="473"/>
      <c r="I161" s="474"/>
      <c r="J161" s="472"/>
      <c r="K161" s="464"/>
      <c r="L161" s="454"/>
      <c r="M161" s="483"/>
      <c r="N161" s="465"/>
    </row>
    <row r="162" spans="2:14" ht="33" customHeight="1">
      <c r="B162" s="463"/>
      <c r="C162" s="55"/>
      <c r="D162" s="484"/>
      <c r="E162" s="472"/>
      <c r="F162" s="473"/>
      <c r="G162" s="473"/>
      <c r="H162" s="473"/>
      <c r="I162" s="474"/>
      <c r="J162" s="472"/>
      <c r="K162" s="464"/>
      <c r="L162" s="454"/>
      <c r="M162" s="483"/>
      <c r="N162" s="465"/>
    </row>
    <row r="163" spans="2:14" ht="33" customHeight="1">
      <c r="B163" s="463"/>
      <c r="C163" s="55"/>
      <c r="D163" s="484"/>
      <c r="E163" s="472"/>
      <c r="F163" s="473"/>
      <c r="G163" s="473"/>
      <c r="H163" s="473"/>
      <c r="I163" s="474"/>
      <c r="J163" s="472"/>
      <c r="K163" s="464"/>
      <c r="L163" s="454"/>
      <c r="M163" s="483"/>
      <c r="N163" s="465"/>
    </row>
    <row r="164" spans="2:14" ht="33" customHeight="1">
      <c r="B164" s="463"/>
      <c r="C164" s="55"/>
      <c r="D164" s="484"/>
      <c r="E164" s="472"/>
      <c r="F164" s="473"/>
      <c r="G164" s="473"/>
      <c r="H164" s="473"/>
      <c r="I164" s="474"/>
      <c r="J164" s="472"/>
      <c r="K164" s="464"/>
      <c r="L164" s="454"/>
      <c r="M164" s="483"/>
      <c r="N164" s="465"/>
    </row>
    <row r="165" spans="2:14" ht="33" customHeight="1">
      <c r="B165" s="463"/>
      <c r="C165" s="55"/>
      <c r="D165" s="484"/>
      <c r="E165" s="472"/>
      <c r="F165" s="473"/>
      <c r="G165" s="473"/>
      <c r="H165" s="473"/>
      <c r="I165" s="474"/>
      <c r="J165" s="472"/>
      <c r="K165" s="464"/>
      <c r="L165" s="454"/>
      <c r="M165" s="483"/>
      <c r="N165" s="465"/>
    </row>
    <row r="166" spans="2:14" ht="33" customHeight="1">
      <c r="B166" s="463"/>
      <c r="C166" s="55"/>
      <c r="D166" s="484"/>
      <c r="E166" s="472"/>
      <c r="F166" s="473"/>
      <c r="G166" s="473"/>
      <c r="H166" s="473"/>
      <c r="I166" s="474"/>
      <c r="J166" s="472"/>
      <c r="K166" s="464"/>
      <c r="L166" s="454"/>
      <c r="M166" s="483"/>
      <c r="N166" s="465"/>
    </row>
    <row r="167" spans="2:14" ht="33" customHeight="1">
      <c r="B167" s="463"/>
      <c r="C167" s="55"/>
      <c r="D167" s="484"/>
      <c r="E167" s="472"/>
      <c r="F167" s="473"/>
      <c r="G167" s="473"/>
      <c r="H167" s="473"/>
      <c r="I167" s="474"/>
      <c r="J167" s="472"/>
      <c r="K167" s="464"/>
      <c r="L167" s="454"/>
      <c r="M167" s="483"/>
      <c r="N167" s="465"/>
    </row>
    <row r="168" spans="2:14" ht="33" customHeight="1">
      <c r="B168" s="463"/>
      <c r="C168" s="55"/>
      <c r="D168" s="484"/>
      <c r="E168" s="472"/>
      <c r="F168" s="473"/>
      <c r="G168" s="473"/>
      <c r="H168" s="473"/>
      <c r="I168" s="474"/>
      <c r="J168" s="472"/>
      <c r="K168" s="464"/>
      <c r="L168" s="454"/>
      <c r="M168" s="483"/>
      <c r="N168" s="465"/>
    </row>
    <row r="169" spans="2:14" ht="33" customHeight="1">
      <c r="B169" s="463"/>
      <c r="C169" s="55"/>
      <c r="D169" s="484"/>
      <c r="E169" s="472"/>
      <c r="F169" s="473"/>
      <c r="G169" s="473"/>
      <c r="H169" s="473"/>
      <c r="I169" s="474"/>
      <c r="J169" s="472"/>
      <c r="K169" s="464"/>
      <c r="L169" s="454"/>
      <c r="M169" s="483"/>
      <c r="N169" s="465"/>
    </row>
    <row r="170" spans="2:14" ht="33" customHeight="1">
      <c r="B170" s="463"/>
      <c r="C170" s="55"/>
      <c r="D170" s="484"/>
      <c r="E170" s="472"/>
      <c r="F170" s="473"/>
      <c r="G170" s="473"/>
      <c r="H170" s="473"/>
      <c r="I170" s="474"/>
      <c r="J170" s="472"/>
      <c r="K170" s="464"/>
      <c r="L170" s="454"/>
      <c r="M170" s="483"/>
      <c r="N170" s="465"/>
    </row>
    <row r="171" spans="2:14" ht="33" customHeight="1">
      <c r="B171" s="463"/>
      <c r="C171" s="55"/>
      <c r="D171" s="484"/>
      <c r="E171" s="472"/>
      <c r="F171" s="473"/>
      <c r="G171" s="473"/>
      <c r="H171" s="473"/>
      <c r="I171" s="474"/>
      <c r="J171" s="472"/>
      <c r="K171" s="464"/>
      <c r="L171" s="454"/>
      <c r="M171" s="483"/>
      <c r="N171" s="465"/>
    </row>
    <row r="172" spans="2:14" ht="33" customHeight="1">
      <c r="B172" s="463"/>
      <c r="C172" s="55"/>
      <c r="D172" s="484"/>
      <c r="E172" s="472"/>
      <c r="F172" s="473"/>
      <c r="G172" s="473"/>
      <c r="H172" s="473"/>
      <c r="I172" s="474"/>
      <c r="J172" s="472"/>
      <c r="K172" s="464"/>
      <c r="L172" s="454"/>
      <c r="M172" s="483"/>
      <c r="N172" s="465"/>
    </row>
    <row r="173" spans="2:14" ht="33" customHeight="1">
      <c r="B173" s="463"/>
      <c r="C173" s="55"/>
      <c r="D173" s="484"/>
      <c r="E173" s="472"/>
      <c r="F173" s="473"/>
      <c r="G173" s="473"/>
      <c r="H173" s="473"/>
      <c r="I173" s="474"/>
      <c r="J173" s="472"/>
      <c r="K173" s="464"/>
      <c r="L173" s="454"/>
      <c r="M173" s="483"/>
      <c r="N173" s="465"/>
    </row>
    <row r="174" spans="2:14" ht="33" customHeight="1">
      <c r="B174" s="463"/>
      <c r="C174" s="55"/>
      <c r="D174" s="484"/>
      <c r="E174" s="472"/>
      <c r="F174" s="473"/>
      <c r="G174" s="473"/>
      <c r="H174" s="473"/>
      <c r="I174" s="474"/>
      <c r="J174" s="472"/>
      <c r="K174" s="464"/>
      <c r="L174" s="454"/>
      <c r="M174" s="483"/>
      <c r="N174" s="465"/>
    </row>
    <row r="175" spans="2:14" ht="33" customHeight="1">
      <c r="B175" s="463"/>
      <c r="C175" s="55"/>
      <c r="D175" s="484"/>
      <c r="E175" s="472"/>
      <c r="F175" s="473"/>
      <c r="G175" s="473"/>
      <c r="H175" s="473"/>
      <c r="I175" s="474"/>
      <c r="J175" s="472"/>
      <c r="K175" s="464"/>
      <c r="L175" s="454"/>
      <c r="M175" s="483"/>
      <c r="N175" s="465"/>
    </row>
    <row r="176" spans="2:14" ht="33" customHeight="1">
      <c r="B176" s="463"/>
      <c r="C176" s="55"/>
      <c r="D176" s="484"/>
      <c r="E176" s="472"/>
      <c r="F176" s="473"/>
      <c r="G176" s="473"/>
      <c r="H176" s="473"/>
      <c r="I176" s="474"/>
      <c r="J176" s="472"/>
      <c r="K176" s="464"/>
      <c r="L176" s="454"/>
      <c r="M176" s="483"/>
      <c r="N176" s="465"/>
    </row>
    <row r="177" spans="2:14" ht="33" customHeight="1">
      <c r="B177" s="463"/>
      <c r="C177" s="55"/>
      <c r="D177" s="484"/>
      <c r="E177" s="472"/>
      <c r="F177" s="473"/>
      <c r="G177" s="473"/>
      <c r="H177" s="473"/>
      <c r="I177" s="474"/>
      <c r="J177" s="472"/>
      <c r="K177" s="464"/>
      <c r="L177" s="454"/>
      <c r="M177" s="483"/>
      <c r="N177" s="465"/>
    </row>
    <row r="178" spans="2:14" ht="33" customHeight="1">
      <c r="B178" s="463"/>
      <c r="C178" s="55"/>
      <c r="D178" s="484"/>
      <c r="E178" s="472"/>
      <c r="F178" s="473"/>
      <c r="G178" s="473"/>
      <c r="H178" s="473"/>
      <c r="I178" s="474"/>
      <c r="J178" s="472"/>
      <c r="K178" s="464"/>
      <c r="L178" s="454"/>
      <c r="M178" s="483"/>
      <c r="N178" s="465"/>
    </row>
    <row r="179" spans="2:14" ht="33" customHeight="1">
      <c r="B179" s="463"/>
      <c r="C179" s="55"/>
      <c r="D179" s="484"/>
      <c r="E179" s="472"/>
      <c r="F179" s="473"/>
      <c r="G179" s="473"/>
      <c r="H179" s="473"/>
      <c r="I179" s="474"/>
      <c r="J179" s="472"/>
      <c r="K179" s="464"/>
      <c r="L179" s="454"/>
      <c r="M179" s="483"/>
      <c r="N179" s="465"/>
    </row>
    <row r="180" spans="2:14" ht="33" customHeight="1">
      <c r="B180" s="463"/>
      <c r="C180" s="55"/>
      <c r="D180" s="484"/>
      <c r="E180" s="472"/>
      <c r="F180" s="473"/>
      <c r="G180" s="473"/>
      <c r="H180" s="473"/>
      <c r="I180" s="474"/>
      <c r="J180" s="472"/>
      <c r="K180" s="464"/>
      <c r="L180" s="454"/>
      <c r="M180" s="483"/>
      <c r="N180" s="465"/>
    </row>
    <row r="181" spans="2:14" ht="33" customHeight="1">
      <c r="B181" s="463"/>
      <c r="C181" s="55"/>
      <c r="D181" s="484"/>
      <c r="E181" s="472"/>
      <c r="F181" s="473"/>
      <c r="G181" s="473"/>
      <c r="H181" s="473"/>
      <c r="I181" s="474"/>
      <c r="J181" s="472"/>
      <c r="K181" s="464"/>
      <c r="L181" s="454"/>
      <c r="M181" s="483"/>
      <c r="N181" s="465"/>
    </row>
    <row r="182" spans="2:14" ht="33" customHeight="1">
      <c r="B182" s="463"/>
      <c r="C182" s="55"/>
      <c r="D182" s="484"/>
      <c r="E182" s="472"/>
      <c r="F182" s="473"/>
      <c r="G182" s="473"/>
      <c r="H182" s="473"/>
      <c r="I182" s="474"/>
      <c r="J182" s="472"/>
      <c r="K182" s="464"/>
      <c r="L182" s="454"/>
      <c r="M182" s="483"/>
      <c r="N182" s="465"/>
    </row>
    <row r="183" spans="2:14" ht="33" customHeight="1">
      <c r="B183" s="463"/>
      <c r="C183" s="55"/>
      <c r="D183" s="484"/>
      <c r="E183" s="472"/>
      <c r="F183" s="473"/>
      <c r="G183" s="473"/>
      <c r="H183" s="473"/>
      <c r="I183" s="474"/>
      <c r="J183" s="472"/>
      <c r="K183" s="464"/>
      <c r="L183" s="454"/>
      <c r="M183" s="483"/>
      <c r="N183" s="465"/>
    </row>
    <row r="184" spans="2:14" ht="33" customHeight="1">
      <c r="B184" s="463"/>
      <c r="C184" s="55"/>
      <c r="D184" s="484"/>
      <c r="E184" s="472"/>
      <c r="F184" s="473"/>
      <c r="G184" s="473"/>
      <c r="H184" s="473"/>
      <c r="I184" s="474"/>
      <c r="J184" s="472"/>
      <c r="K184" s="464"/>
      <c r="L184" s="454"/>
      <c r="M184" s="483"/>
      <c r="N184" s="465"/>
    </row>
    <row r="185" spans="2:14" ht="33" customHeight="1">
      <c r="B185" s="463"/>
      <c r="C185" s="55"/>
      <c r="D185" s="484"/>
      <c r="E185" s="472"/>
      <c r="F185" s="473"/>
      <c r="G185" s="473"/>
      <c r="H185" s="473"/>
      <c r="I185" s="474"/>
      <c r="J185" s="472"/>
      <c r="K185" s="464"/>
      <c r="L185" s="454"/>
      <c r="M185" s="483"/>
      <c r="N185" s="465"/>
    </row>
    <row r="186" spans="2:14" ht="33" customHeight="1">
      <c r="B186" s="463"/>
      <c r="C186" s="55"/>
      <c r="D186" s="484"/>
      <c r="E186" s="472"/>
      <c r="F186" s="473"/>
      <c r="G186" s="473"/>
      <c r="H186" s="473"/>
      <c r="I186" s="474"/>
      <c r="J186" s="472"/>
      <c r="K186" s="464"/>
      <c r="L186" s="454"/>
      <c r="M186" s="483"/>
      <c r="N186" s="465"/>
    </row>
    <row r="187" spans="2:14" ht="33" customHeight="1">
      <c r="B187" s="463"/>
      <c r="C187" s="55"/>
      <c r="D187" s="484"/>
      <c r="E187" s="472"/>
      <c r="F187" s="473"/>
      <c r="G187" s="473"/>
      <c r="H187" s="473"/>
      <c r="I187" s="474"/>
      <c r="J187" s="472"/>
      <c r="K187" s="464"/>
      <c r="L187" s="454"/>
      <c r="M187" s="483"/>
      <c r="N187" s="465"/>
    </row>
    <row r="188" spans="2:14" ht="33" customHeight="1">
      <c r="B188" s="463"/>
      <c r="C188" s="55"/>
      <c r="D188" s="484"/>
      <c r="E188" s="472"/>
      <c r="F188" s="473"/>
      <c r="G188" s="473"/>
      <c r="H188" s="473"/>
      <c r="I188" s="474"/>
      <c r="J188" s="472"/>
      <c r="K188" s="464"/>
      <c r="L188" s="454"/>
      <c r="M188" s="483"/>
      <c r="N188" s="465"/>
    </row>
    <row r="189" spans="2:14" ht="33" customHeight="1">
      <c r="B189" s="463"/>
      <c r="C189" s="55"/>
      <c r="D189" s="484"/>
      <c r="E189" s="472"/>
      <c r="F189" s="473"/>
      <c r="G189" s="473"/>
      <c r="H189" s="473"/>
      <c r="I189" s="474"/>
      <c r="J189" s="472"/>
      <c r="K189" s="464"/>
      <c r="L189" s="454"/>
      <c r="M189" s="483"/>
      <c r="N189" s="465"/>
    </row>
    <row r="190" spans="2:14" ht="33" customHeight="1">
      <c r="B190" s="463"/>
      <c r="C190" s="55"/>
      <c r="D190" s="484"/>
      <c r="E190" s="472"/>
      <c r="F190" s="473"/>
      <c r="G190" s="473"/>
      <c r="H190" s="473"/>
      <c r="I190" s="474"/>
      <c r="J190" s="472"/>
      <c r="K190" s="464"/>
      <c r="L190" s="454"/>
      <c r="M190" s="483"/>
      <c r="N190" s="465"/>
    </row>
    <row r="191" spans="2:14" ht="33" customHeight="1">
      <c r="B191" s="463"/>
      <c r="C191" s="55"/>
      <c r="D191" s="484"/>
      <c r="E191" s="472"/>
      <c r="F191" s="473"/>
      <c r="G191" s="473"/>
      <c r="H191" s="473"/>
      <c r="I191" s="474"/>
      <c r="J191" s="472"/>
      <c r="K191" s="464"/>
      <c r="L191" s="454"/>
      <c r="M191" s="483"/>
      <c r="N191" s="465"/>
    </row>
    <row r="192" spans="2:14" ht="33" customHeight="1">
      <c r="B192" s="463"/>
      <c r="C192" s="55"/>
      <c r="D192" s="484"/>
      <c r="E192" s="472"/>
      <c r="F192" s="473"/>
      <c r="G192" s="473"/>
      <c r="H192" s="473"/>
      <c r="I192" s="474"/>
      <c r="J192" s="472"/>
      <c r="K192" s="464"/>
      <c r="L192" s="454"/>
      <c r="M192" s="483"/>
      <c r="N192" s="465"/>
    </row>
    <row r="193" spans="2:14" ht="33" customHeight="1">
      <c r="B193" s="463"/>
      <c r="C193" s="55"/>
      <c r="D193" s="484"/>
      <c r="E193" s="472"/>
      <c r="F193" s="473"/>
      <c r="G193" s="473"/>
      <c r="H193" s="473"/>
      <c r="I193" s="474"/>
      <c r="J193" s="472"/>
      <c r="K193" s="464"/>
      <c r="L193" s="454"/>
      <c r="M193" s="483"/>
      <c r="N193" s="465"/>
    </row>
    <row r="194" spans="2:14" ht="33" customHeight="1">
      <c r="B194" s="463"/>
      <c r="C194" s="55"/>
      <c r="D194" s="484"/>
      <c r="E194" s="472"/>
      <c r="F194" s="473"/>
      <c r="G194" s="473"/>
      <c r="H194" s="473"/>
      <c r="I194" s="474"/>
      <c r="J194" s="472"/>
      <c r="K194" s="464"/>
      <c r="L194" s="454"/>
      <c r="M194" s="483"/>
      <c r="N194" s="465"/>
    </row>
    <row r="195" spans="2:14" ht="33" customHeight="1">
      <c r="B195" s="463"/>
      <c r="C195" s="55"/>
      <c r="D195" s="484"/>
      <c r="E195" s="472"/>
      <c r="F195" s="473"/>
      <c r="G195" s="473"/>
      <c r="H195" s="473"/>
      <c r="I195" s="474"/>
      <c r="J195" s="472"/>
      <c r="K195" s="464"/>
      <c r="L195" s="454"/>
      <c r="M195" s="483"/>
      <c r="N195" s="465"/>
    </row>
    <row r="196" spans="2:14" ht="33" customHeight="1">
      <c r="B196" s="463"/>
      <c r="C196" s="55"/>
      <c r="D196" s="484"/>
      <c r="E196" s="472"/>
      <c r="F196" s="473"/>
      <c r="G196" s="473"/>
      <c r="H196" s="473"/>
      <c r="I196" s="474"/>
      <c r="J196" s="472"/>
      <c r="K196" s="464"/>
      <c r="L196" s="454"/>
      <c r="M196" s="483"/>
      <c r="N196" s="465"/>
    </row>
    <row r="197" spans="2:14" ht="33" customHeight="1">
      <c r="B197" s="463"/>
      <c r="C197" s="55"/>
      <c r="D197" s="484"/>
      <c r="E197" s="472"/>
      <c r="F197" s="473"/>
      <c r="G197" s="473"/>
      <c r="H197" s="473"/>
      <c r="I197" s="474"/>
      <c r="J197" s="472"/>
      <c r="K197" s="464"/>
      <c r="L197" s="454"/>
      <c r="M197" s="483"/>
      <c r="N197" s="465"/>
    </row>
    <row r="198" spans="2:14" ht="33" customHeight="1">
      <c r="B198" s="463"/>
      <c r="C198" s="55"/>
      <c r="D198" s="484"/>
      <c r="E198" s="472"/>
      <c r="F198" s="473"/>
      <c r="G198" s="473"/>
      <c r="H198" s="473"/>
      <c r="I198" s="474"/>
      <c r="J198" s="472"/>
      <c r="K198" s="464"/>
      <c r="L198" s="454"/>
      <c r="M198" s="483"/>
      <c r="N198" s="465"/>
    </row>
    <row r="199" spans="2:14" ht="33" customHeight="1">
      <c r="B199" s="463"/>
      <c r="C199" s="55"/>
      <c r="D199" s="484"/>
      <c r="E199" s="472"/>
      <c r="F199" s="473"/>
      <c r="G199" s="473"/>
      <c r="H199" s="473"/>
      <c r="I199" s="474"/>
      <c r="J199" s="472"/>
      <c r="K199" s="464"/>
      <c r="L199" s="454"/>
      <c r="M199" s="483"/>
      <c r="N199" s="465"/>
    </row>
    <row r="200" spans="2:14" ht="33" customHeight="1">
      <c r="B200" s="463"/>
      <c r="C200" s="55"/>
      <c r="D200" s="484"/>
      <c r="E200" s="472"/>
      <c r="F200" s="473"/>
      <c r="G200" s="473"/>
      <c r="H200" s="473"/>
      <c r="I200" s="474"/>
      <c r="J200" s="472"/>
      <c r="K200" s="464"/>
      <c r="L200" s="454"/>
      <c r="M200" s="483"/>
      <c r="N200" s="465"/>
    </row>
    <row r="201" spans="2:14" ht="33" customHeight="1">
      <c r="B201" s="463"/>
      <c r="C201" s="55"/>
      <c r="D201" s="484"/>
      <c r="E201" s="472"/>
      <c r="F201" s="473"/>
      <c r="G201" s="473"/>
      <c r="H201" s="473"/>
      <c r="I201" s="474"/>
      <c r="J201" s="472"/>
      <c r="K201" s="464"/>
      <c r="L201" s="454"/>
      <c r="M201" s="483"/>
      <c r="N201" s="465"/>
    </row>
    <row r="202" spans="2:14" ht="33" customHeight="1">
      <c r="B202" s="463"/>
      <c r="C202" s="55"/>
      <c r="D202" s="484"/>
      <c r="E202" s="472"/>
      <c r="F202" s="473"/>
      <c r="G202" s="473"/>
      <c r="H202" s="473"/>
      <c r="I202" s="474"/>
      <c r="J202" s="472"/>
      <c r="K202" s="464"/>
      <c r="L202" s="454"/>
      <c r="M202" s="483"/>
      <c r="N202" s="465"/>
    </row>
    <row r="203" spans="2:14" ht="33" customHeight="1">
      <c r="B203" s="463"/>
      <c r="C203" s="55"/>
      <c r="D203" s="484"/>
      <c r="E203" s="472"/>
      <c r="F203" s="473"/>
      <c r="G203" s="473"/>
      <c r="H203" s="473"/>
      <c r="I203" s="474"/>
      <c r="J203" s="472"/>
      <c r="K203" s="464"/>
      <c r="L203" s="454"/>
      <c r="M203" s="483"/>
      <c r="N203" s="465"/>
    </row>
    <row r="204" spans="2:14" ht="33" customHeight="1">
      <c r="B204" s="463"/>
      <c r="C204" s="55"/>
      <c r="D204" s="484"/>
      <c r="E204" s="472"/>
      <c r="F204" s="473"/>
      <c r="G204" s="473"/>
      <c r="H204" s="473"/>
      <c r="I204" s="474"/>
      <c r="J204" s="472"/>
      <c r="K204" s="464"/>
      <c r="L204" s="454"/>
      <c r="M204" s="483"/>
      <c r="N204" s="465"/>
    </row>
    <row r="205" spans="2:14" ht="33" customHeight="1">
      <c r="B205" s="463"/>
      <c r="C205" s="55"/>
      <c r="D205" s="484"/>
      <c r="E205" s="472"/>
      <c r="F205" s="473"/>
      <c r="G205" s="473"/>
      <c r="H205" s="473"/>
      <c r="I205" s="474"/>
      <c r="J205" s="472"/>
      <c r="K205" s="464"/>
      <c r="L205" s="454"/>
      <c r="M205" s="483"/>
      <c r="N205" s="465"/>
    </row>
    <row r="206" spans="2:14" ht="33" customHeight="1">
      <c r="B206" s="463"/>
      <c r="C206" s="55"/>
      <c r="D206" s="484"/>
      <c r="E206" s="472"/>
      <c r="F206" s="473"/>
      <c r="G206" s="473"/>
      <c r="H206" s="473"/>
      <c r="I206" s="481"/>
      <c r="J206" s="472"/>
      <c r="K206" s="464"/>
      <c r="L206" s="454"/>
      <c r="M206" s="483"/>
      <c r="N206" s="465"/>
    </row>
    <row r="207" spans="2:14" ht="33" customHeight="1">
      <c r="B207" s="463"/>
      <c r="C207" s="55"/>
      <c r="D207" s="484"/>
      <c r="E207" s="472"/>
      <c r="F207" s="473"/>
      <c r="G207" s="473"/>
      <c r="H207" s="473"/>
      <c r="I207" s="474"/>
      <c r="J207" s="472"/>
      <c r="K207" s="464"/>
      <c r="L207" s="454"/>
      <c r="M207" s="483"/>
      <c r="N207" s="465"/>
    </row>
    <row r="208" spans="2:14" ht="33" customHeight="1">
      <c r="B208" s="463"/>
      <c r="C208" s="55"/>
      <c r="D208" s="484"/>
      <c r="E208" s="472"/>
      <c r="F208" s="473"/>
      <c r="G208" s="473"/>
      <c r="H208" s="473"/>
      <c r="I208" s="474"/>
      <c r="J208" s="472"/>
      <c r="K208" s="464"/>
      <c r="L208" s="454"/>
      <c r="M208" s="483"/>
      <c r="N208" s="465"/>
    </row>
    <row r="209" spans="2:14" ht="33" customHeight="1">
      <c r="B209" s="463"/>
      <c r="C209" s="55"/>
      <c r="D209" s="484"/>
      <c r="E209" s="472"/>
      <c r="F209" s="473"/>
      <c r="G209" s="473"/>
      <c r="H209" s="473"/>
      <c r="I209" s="474"/>
      <c r="J209" s="472"/>
      <c r="K209" s="464"/>
      <c r="L209" s="454"/>
      <c r="M209" s="483"/>
      <c r="N209" s="465"/>
    </row>
    <row r="210" spans="2:14" ht="33" customHeight="1">
      <c r="B210" s="463"/>
      <c r="C210" s="55"/>
      <c r="D210" s="484"/>
      <c r="E210" s="472"/>
      <c r="F210" s="473"/>
      <c r="G210" s="473"/>
      <c r="H210" s="473"/>
      <c r="I210" s="474"/>
      <c r="J210" s="472"/>
      <c r="K210" s="464"/>
      <c r="L210" s="454"/>
      <c r="M210" s="483"/>
      <c r="N210" s="465"/>
    </row>
    <row r="211" spans="2:14" ht="33" customHeight="1">
      <c r="B211" s="463"/>
      <c r="C211" s="55"/>
      <c r="D211" s="484"/>
      <c r="E211" s="472"/>
      <c r="F211" s="473"/>
      <c r="G211" s="473"/>
      <c r="H211" s="473"/>
      <c r="I211" s="474"/>
      <c r="J211" s="472"/>
      <c r="K211" s="464"/>
      <c r="L211" s="454"/>
      <c r="M211" s="483"/>
      <c r="N211" s="465"/>
    </row>
    <row r="212" spans="2:14" ht="33" customHeight="1">
      <c r="B212" s="463"/>
      <c r="C212" s="55"/>
      <c r="D212" s="484"/>
      <c r="E212" s="472"/>
      <c r="F212" s="473"/>
      <c r="G212" s="473"/>
      <c r="H212" s="473"/>
      <c r="I212" s="474"/>
      <c r="J212" s="472"/>
      <c r="K212" s="464"/>
      <c r="L212" s="454"/>
      <c r="M212" s="483"/>
      <c r="N212" s="465"/>
    </row>
    <row r="213" spans="2:14" ht="33" customHeight="1">
      <c r="B213" s="463"/>
      <c r="C213" s="55"/>
      <c r="D213" s="484"/>
      <c r="E213" s="472"/>
      <c r="F213" s="473"/>
      <c r="G213" s="473"/>
      <c r="H213" s="473"/>
      <c r="I213" s="474"/>
      <c r="J213" s="472"/>
      <c r="K213" s="464"/>
      <c r="L213" s="454"/>
      <c r="M213" s="483"/>
      <c r="N213" s="465"/>
    </row>
    <row r="214" spans="2:14" ht="33" customHeight="1">
      <c r="B214" s="463"/>
      <c r="C214" s="55"/>
      <c r="D214" s="484"/>
      <c r="E214" s="472"/>
      <c r="F214" s="473"/>
      <c r="G214" s="473"/>
      <c r="H214" s="473"/>
      <c r="I214" s="474"/>
      <c r="J214" s="472"/>
      <c r="K214" s="464"/>
      <c r="L214" s="454"/>
      <c r="M214" s="483"/>
      <c r="N214" s="465"/>
    </row>
    <row r="215" spans="2:14" ht="33" customHeight="1">
      <c r="B215" s="463"/>
      <c r="C215" s="55"/>
      <c r="D215" s="484"/>
      <c r="E215" s="472"/>
      <c r="F215" s="473"/>
      <c r="G215" s="473"/>
      <c r="H215" s="473"/>
      <c r="I215" s="474"/>
      <c r="J215" s="472"/>
      <c r="K215" s="464"/>
      <c r="L215" s="454"/>
      <c r="M215" s="483"/>
      <c r="N215" s="465"/>
    </row>
    <row r="216" spans="2:14" ht="33" customHeight="1">
      <c r="B216" s="463"/>
      <c r="C216" s="55"/>
      <c r="D216" s="484"/>
      <c r="E216" s="472"/>
      <c r="F216" s="473"/>
      <c r="G216" s="473"/>
      <c r="H216" s="473"/>
      <c r="I216" s="474"/>
      <c r="J216" s="472"/>
      <c r="K216" s="464"/>
      <c r="L216" s="454"/>
      <c r="M216" s="483"/>
      <c r="N216" s="465"/>
    </row>
    <row r="217" spans="2:14" ht="33" customHeight="1">
      <c r="B217" s="463"/>
      <c r="C217" s="55"/>
      <c r="D217" s="484"/>
      <c r="E217" s="472"/>
      <c r="F217" s="473"/>
      <c r="G217" s="473"/>
      <c r="H217" s="473"/>
      <c r="I217" s="474"/>
      <c r="J217" s="472"/>
      <c r="K217" s="464"/>
      <c r="L217" s="454"/>
      <c r="M217" s="483"/>
      <c r="N217" s="465"/>
    </row>
    <row r="218" spans="2:14" ht="33" customHeight="1">
      <c r="B218" s="463"/>
      <c r="C218" s="55"/>
      <c r="D218" s="484"/>
      <c r="E218" s="472"/>
      <c r="F218" s="473"/>
      <c r="G218" s="473"/>
      <c r="H218" s="473"/>
      <c r="I218" s="474"/>
      <c r="J218" s="472"/>
      <c r="K218" s="464"/>
      <c r="L218" s="454"/>
      <c r="M218" s="483"/>
      <c r="N218" s="465"/>
    </row>
    <row r="219" spans="2:14" ht="33" customHeight="1">
      <c r="B219" s="463"/>
      <c r="C219" s="55"/>
      <c r="D219" s="484"/>
      <c r="E219" s="472"/>
      <c r="F219" s="473"/>
      <c r="G219" s="473"/>
      <c r="H219" s="473"/>
      <c r="I219" s="474"/>
      <c r="J219" s="472"/>
      <c r="K219" s="464"/>
      <c r="L219" s="454"/>
      <c r="M219" s="483"/>
      <c r="N219" s="465"/>
    </row>
    <row r="220" spans="2:14" ht="33" customHeight="1">
      <c r="B220" s="463"/>
      <c r="C220" s="55"/>
      <c r="D220" s="484"/>
      <c r="E220" s="472"/>
      <c r="F220" s="473"/>
      <c r="G220" s="473"/>
      <c r="H220" s="473"/>
      <c r="I220" s="474"/>
      <c r="J220" s="472"/>
      <c r="K220" s="464"/>
      <c r="L220" s="454"/>
      <c r="M220" s="483"/>
      <c r="N220" s="465"/>
    </row>
    <row r="221" spans="2:14" ht="33" customHeight="1">
      <c r="B221" s="463"/>
      <c r="C221" s="55"/>
      <c r="D221" s="484"/>
      <c r="E221" s="472"/>
      <c r="F221" s="473"/>
      <c r="G221" s="473"/>
      <c r="H221" s="473"/>
      <c r="I221" s="474"/>
      <c r="J221" s="472"/>
      <c r="K221" s="464"/>
      <c r="L221" s="454"/>
      <c r="M221" s="483"/>
      <c r="N221" s="465"/>
    </row>
    <row r="222" spans="2:14" ht="33" customHeight="1">
      <c r="B222" s="463"/>
      <c r="C222" s="55"/>
      <c r="D222" s="484"/>
      <c r="E222" s="472"/>
      <c r="F222" s="473"/>
      <c r="G222" s="473"/>
      <c r="H222" s="473"/>
      <c r="I222" s="474"/>
      <c r="J222" s="472"/>
      <c r="K222" s="464"/>
      <c r="L222" s="454"/>
      <c r="M222" s="483"/>
      <c r="N222" s="465"/>
    </row>
    <row r="223" spans="2:14" ht="33" customHeight="1">
      <c r="B223" s="463"/>
      <c r="C223" s="55"/>
      <c r="D223" s="484"/>
      <c r="E223" s="472"/>
      <c r="F223" s="473"/>
      <c r="G223" s="473"/>
      <c r="H223" s="473"/>
      <c r="I223" s="474"/>
      <c r="J223" s="472"/>
      <c r="K223" s="464"/>
      <c r="L223" s="454"/>
      <c r="M223" s="483"/>
      <c r="N223" s="465"/>
    </row>
    <row r="224" spans="2:14" ht="33" customHeight="1">
      <c r="B224" s="463"/>
      <c r="C224" s="55"/>
      <c r="D224" s="484"/>
      <c r="E224" s="472"/>
      <c r="F224" s="473"/>
      <c r="G224" s="473"/>
      <c r="H224" s="473"/>
      <c r="I224" s="474"/>
      <c r="J224" s="472"/>
      <c r="K224" s="464"/>
      <c r="L224" s="454"/>
      <c r="M224" s="483"/>
      <c r="N224" s="465"/>
    </row>
    <row r="225" spans="2:14" ht="33" customHeight="1">
      <c r="B225" s="463"/>
      <c r="C225" s="55"/>
      <c r="D225" s="484"/>
      <c r="E225" s="472"/>
      <c r="F225" s="473"/>
      <c r="G225" s="473"/>
      <c r="H225" s="473"/>
      <c r="I225" s="474"/>
      <c r="J225" s="472"/>
      <c r="K225" s="464"/>
      <c r="L225" s="454"/>
      <c r="M225" s="483"/>
      <c r="N225" s="465"/>
    </row>
    <row r="226" spans="2:14" ht="33" customHeight="1">
      <c r="B226" s="463"/>
      <c r="C226" s="55"/>
      <c r="D226" s="484"/>
      <c r="E226" s="472"/>
      <c r="F226" s="473"/>
      <c r="G226" s="473"/>
      <c r="H226" s="473"/>
      <c r="I226" s="474"/>
      <c r="J226" s="472"/>
      <c r="K226" s="464"/>
      <c r="L226" s="454"/>
      <c r="M226" s="483"/>
      <c r="N226" s="465"/>
    </row>
    <row r="227" spans="2:14" ht="33" customHeight="1">
      <c r="B227" s="463"/>
      <c r="C227" s="55"/>
      <c r="D227" s="484"/>
      <c r="E227" s="472"/>
      <c r="F227" s="473"/>
      <c r="G227" s="473"/>
      <c r="H227" s="473"/>
      <c r="I227" s="474"/>
      <c r="J227" s="472"/>
      <c r="K227" s="464"/>
      <c r="L227" s="454"/>
      <c r="M227" s="483"/>
      <c r="N227" s="465"/>
    </row>
    <row r="228" spans="2:14" ht="33" customHeight="1">
      <c r="B228" s="463"/>
      <c r="C228" s="55"/>
      <c r="D228" s="484"/>
      <c r="E228" s="472"/>
      <c r="F228" s="473"/>
      <c r="G228" s="473"/>
      <c r="H228" s="473"/>
      <c r="I228" s="474"/>
      <c r="J228" s="472"/>
      <c r="K228" s="464"/>
      <c r="L228" s="454"/>
      <c r="M228" s="483"/>
      <c r="N228" s="465"/>
    </row>
    <row r="229" spans="2:14" ht="33" customHeight="1">
      <c r="B229" s="463"/>
      <c r="C229" s="55"/>
      <c r="D229" s="484"/>
      <c r="E229" s="472"/>
      <c r="F229" s="473"/>
      <c r="G229" s="473"/>
      <c r="H229" s="473"/>
      <c r="I229" s="474"/>
      <c r="J229" s="472"/>
      <c r="K229" s="464"/>
      <c r="L229" s="454"/>
      <c r="M229" s="483"/>
      <c r="N229" s="465"/>
    </row>
    <row r="230" spans="2:14" ht="33" customHeight="1">
      <c r="B230" s="463"/>
      <c r="C230" s="55"/>
      <c r="D230" s="484"/>
      <c r="E230" s="472"/>
      <c r="F230" s="473"/>
      <c r="G230" s="473"/>
      <c r="H230" s="473"/>
      <c r="I230" s="474"/>
      <c r="J230" s="472"/>
      <c r="K230" s="464"/>
      <c r="L230" s="454"/>
      <c r="M230" s="483"/>
      <c r="N230" s="465"/>
    </row>
    <row r="231" spans="2:14" ht="33" customHeight="1">
      <c r="B231" s="463"/>
      <c r="C231" s="55"/>
      <c r="D231" s="484"/>
      <c r="E231" s="472"/>
      <c r="F231" s="473"/>
      <c r="G231" s="473"/>
      <c r="H231" s="473"/>
      <c r="I231" s="474"/>
      <c r="J231" s="472"/>
      <c r="K231" s="464"/>
      <c r="L231" s="454"/>
      <c r="M231" s="483"/>
      <c r="N231" s="465"/>
    </row>
    <row r="232" spans="2:14" ht="33" customHeight="1">
      <c r="B232" s="463"/>
      <c r="C232" s="55"/>
      <c r="D232" s="484"/>
      <c r="E232" s="472"/>
      <c r="F232" s="473"/>
      <c r="G232" s="473"/>
      <c r="H232" s="473"/>
      <c r="I232" s="474"/>
      <c r="J232" s="472"/>
      <c r="K232" s="464"/>
      <c r="L232" s="454"/>
      <c r="M232" s="483"/>
      <c r="N232" s="465"/>
    </row>
    <row r="233" spans="2:14" ht="33" customHeight="1">
      <c r="B233" s="463"/>
      <c r="C233" s="55"/>
      <c r="D233" s="484"/>
      <c r="E233" s="472"/>
      <c r="F233" s="473"/>
      <c r="G233" s="473"/>
      <c r="H233" s="473"/>
      <c r="I233" s="474"/>
      <c r="J233" s="472"/>
      <c r="K233" s="464"/>
      <c r="L233" s="454"/>
      <c r="M233" s="483"/>
      <c r="N233" s="465"/>
    </row>
    <row r="234" spans="2:14" ht="33" customHeight="1">
      <c r="B234" s="463"/>
      <c r="C234" s="55"/>
      <c r="D234" s="484"/>
      <c r="E234" s="472"/>
      <c r="F234" s="473"/>
      <c r="G234" s="473"/>
      <c r="H234" s="473"/>
      <c r="I234" s="474"/>
      <c r="J234" s="472"/>
      <c r="K234" s="464"/>
      <c r="L234" s="454"/>
      <c r="M234" s="483"/>
      <c r="N234" s="465"/>
    </row>
    <row r="235" spans="2:14" ht="33" customHeight="1">
      <c r="B235" s="463"/>
      <c r="C235" s="55"/>
      <c r="D235" s="484"/>
      <c r="E235" s="472"/>
      <c r="F235" s="473"/>
      <c r="G235" s="473"/>
      <c r="H235" s="473"/>
      <c r="I235" s="474"/>
      <c r="J235" s="472"/>
      <c r="K235" s="464"/>
      <c r="L235" s="454"/>
      <c r="M235" s="483"/>
      <c r="N235" s="465"/>
    </row>
    <row r="236" spans="2:14" ht="33" customHeight="1">
      <c r="B236" s="463"/>
      <c r="C236" s="55"/>
      <c r="D236" s="484"/>
      <c r="E236" s="472"/>
      <c r="F236" s="473"/>
      <c r="G236" s="473"/>
      <c r="H236" s="473"/>
      <c r="I236" s="474"/>
      <c r="J236" s="472"/>
      <c r="K236" s="464"/>
      <c r="L236" s="454"/>
      <c r="M236" s="483"/>
      <c r="N236" s="465"/>
    </row>
    <row r="237" spans="2:14" ht="33" customHeight="1">
      <c r="B237" s="463"/>
      <c r="C237" s="55"/>
      <c r="D237" s="484"/>
      <c r="E237" s="472"/>
      <c r="F237" s="473"/>
      <c r="G237" s="473"/>
      <c r="H237" s="473"/>
      <c r="I237" s="474"/>
      <c r="J237" s="472"/>
      <c r="K237" s="464"/>
      <c r="L237" s="454"/>
      <c r="M237" s="483"/>
      <c r="N237" s="465"/>
    </row>
    <row r="238" spans="2:14" ht="33" customHeight="1">
      <c r="B238" s="463"/>
      <c r="C238" s="55"/>
      <c r="D238" s="484"/>
      <c r="E238" s="472"/>
      <c r="F238" s="473"/>
      <c r="G238" s="473"/>
      <c r="H238" s="473"/>
      <c r="I238" s="474"/>
      <c r="J238" s="472"/>
      <c r="K238" s="464"/>
      <c r="L238" s="454"/>
      <c r="M238" s="483"/>
      <c r="N238" s="465"/>
    </row>
    <row r="239" spans="2:14" ht="33" customHeight="1">
      <c r="B239" s="463"/>
      <c r="C239" s="55"/>
      <c r="D239" s="484"/>
      <c r="E239" s="472"/>
      <c r="F239" s="473"/>
      <c r="G239" s="473"/>
      <c r="H239" s="473"/>
      <c r="I239" s="474"/>
      <c r="J239" s="472"/>
      <c r="K239" s="464"/>
      <c r="L239" s="454"/>
      <c r="M239" s="483"/>
      <c r="N239" s="465"/>
    </row>
    <row r="240" spans="2:14" ht="33" customHeight="1">
      <c r="B240" s="463"/>
      <c r="C240" s="55"/>
      <c r="D240" s="484"/>
      <c r="E240" s="472"/>
      <c r="F240" s="473"/>
      <c r="G240" s="473"/>
      <c r="H240" s="473"/>
      <c r="I240" s="474"/>
      <c r="J240" s="472"/>
      <c r="K240" s="464"/>
      <c r="L240" s="454"/>
      <c r="M240" s="483"/>
      <c r="N240" s="465"/>
    </row>
    <row r="241" spans="2:14" ht="33" customHeight="1">
      <c r="B241" s="463"/>
      <c r="C241" s="55"/>
      <c r="D241" s="484"/>
      <c r="E241" s="472"/>
      <c r="F241" s="473"/>
      <c r="G241" s="473"/>
      <c r="H241" s="473"/>
      <c r="I241" s="474"/>
      <c r="J241" s="472"/>
      <c r="K241" s="464"/>
      <c r="L241" s="454"/>
      <c r="M241" s="483"/>
      <c r="N241" s="465"/>
    </row>
    <row r="242" spans="2:14" ht="33" customHeight="1">
      <c r="B242" s="463"/>
      <c r="C242" s="55"/>
      <c r="D242" s="484"/>
      <c r="E242" s="472"/>
      <c r="F242" s="473"/>
      <c r="G242" s="473"/>
      <c r="H242" s="473"/>
      <c r="I242" s="474"/>
      <c r="J242" s="472"/>
      <c r="K242" s="464"/>
      <c r="L242" s="454"/>
      <c r="M242" s="483"/>
      <c r="N242" s="465"/>
    </row>
    <row r="243" spans="2:14" ht="33" customHeight="1">
      <c r="B243" s="463"/>
      <c r="C243" s="55"/>
      <c r="D243" s="484"/>
      <c r="E243" s="472"/>
      <c r="F243" s="473"/>
      <c r="G243" s="473"/>
      <c r="H243" s="473"/>
      <c r="I243" s="474"/>
      <c r="J243" s="472"/>
      <c r="K243" s="464"/>
      <c r="L243" s="454"/>
      <c r="M243" s="483"/>
      <c r="N243" s="465"/>
    </row>
    <row r="244" spans="2:14" ht="33" customHeight="1">
      <c r="B244" s="463"/>
      <c r="C244" s="55"/>
      <c r="D244" s="484"/>
      <c r="E244" s="472"/>
      <c r="F244" s="473"/>
      <c r="G244" s="473"/>
      <c r="H244" s="473"/>
      <c r="I244" s="474"/>
      <c r="J244" s="472"/>
      <c r="K244" s="464"/>
      <c r="L244" s="454"/>
      <c r="M244" s="483"/>
      <c r="N244" s="465"/>
    </row>
    <row r="245" spans="2:14" ht="33" customHeight="1">
      <c r="B245" s="463"/>
      <c r="C245" s="55"/>
      <c r="D245" s="484"/>
      <c r="E245" s="472"/>
      <c r="F245" s="473"/>
      <c r="G245" s="473"/>
      <c r="H245" s="473"/>
      <c r="I245" s="474"/>
      <c r="J245" s="472"/>
      <c r="K245" s="464"/>
      <c r="L245" s="454"/>
      <c r="M245" s="483"/>
      <c r="N245" s="465"/>
    </row>
    <row r="246" spans="2:14" ht="33" customHeight="1">
      <c r="B246" s="463"/>
      <c r="C246" s="55"/>
      <c r="D246" s="484"/>
      <c r="E246" s="472"/>
      <c r="F246" s="473"/>
      <c r="G246" s="473"/>
      <c r="H246" s="473"/>
      <c r="I246" s="474"/>
      <c r="J246" s="472"/>
      <c r="K246" s="464"/>
      <c r="L246" s="454"/>
      <c r="M246" s="483"/>
      <c r="N246" s="465"/>
    </row>
    <row r="247" spans="2:14" ht="33" customHeight="1">
      <c r="B247" s="463"/>
      <c r="C247" s="55"/>
      <c r="D247" s="484"/>
      <c r="E247" s="472"/>
      <c r="F247" s="473"/>
      <c r="G247" s="473"/>
      <c r="H247" s="473"/>
      <c r="I247" s="474"/>
      <c r="J247" s="472"/>
      <c r="K247" s="464"/>
      <c r="L247" s="454"/>
      <c r="M247" s="483"/>
      <c r="N247" s="465"/>
    </row>
    <row r="248" spans="2:14" ht="33" customHeight="1">
      <c r="B248" s="463"/>
      <c r="C248" s="55"/>
      <c r="D248" s="484"/>
      <c r="E248" s="472"/>
      <c r="F248" s="473"/>
      <c r="G248" s="473"/>
      <c r="H248" s="473"/>
      <c r="I248" s="474"/>
      <c r="J248" s="472"/>
      <c r="K248" s="464"/>
      <c r="L248" s="454"/>
      <c r="M248" s="483"/>
      <c r="N248" s="465"/>
    </row>
    <row r="249" spans="2:14" ht="33" customHeight="1">
      <c r="B249" s="463"/>
      <c r="C249" s="55"/>
      <c r="D249" s="484"/>
      <c r="E249" s="472"/>
      <c r="F249" s="473"/>
      <c r="G249" s="473"/>
      <c r="H249" s="473"/>
      <c r="I249" s="474"/>
      <c r="J249" s="472"/>
      <c r="K249" s="464"/>
      <c r="L249" s="454"/>
      <c r="M249" s="483"/>
      <c r="N249" s="465"/>
    </row>
    <row r="250" spans="2:14" ht="33" customHeight="1">
      <c r="B250" s="463"/>
      <c r="C250" s="55"/>
      <c r="D250" s="484"/>
      <c r="E250" s="472"/>
      <c r="F250" s="473"/>
      <c r="G250" s="473"/>
      <c r="H250" s="473"/>
      <c r="I250" s="474"/>
      <c r="J250" s="472"/>
      <c r="K250" s="464"/>
      <c r="L250" s="454"/>
      <c r="M250" s="483"/>
      <c r="N250" s="465"/>
    </row>
    <row r="251" spans="2:14" ht="33" customHeight="1">
      <c r="B251" s="463"/>
      <c r="C251" s="55"/>
      <c r="D251" s="484"/>
      <c r="E251" s="472"/>
      <c r="F251" s="473"/>
      <c r="G251" s="473"/>
      <c r="H251" s="473"/>
      <c r="I251" s="474"/>
      <c r="J251" s="472"/>
      <c r="K251" s="464"/>
      <c r="L251" s="454"/>
      <c r="M251" s="483"/>
      <c r="N251" s="465"/>
    </row>
    <row r="252" spans="2:14" ht="33" customHeight="1">
      <c r="B252" s="463"/>
      <c r="C252" s="55"/>
      <c r="D252" s="484"/>
      <c r="E252" s="472"/>
      <c r="F252" s="473"/>
      <c r="G252" s="473"/>
      <c r="H252" s="473"/>
      <c r="I252" s="474"/>
      <c r="J252" s="472"/>
      <c r="K252" s="464"/>
      <c r="L252" s="454"/>
      <c r="M252" s="483"/>
      <c r="N252" s="465"/>
    </row>
    <row r="253" spans="2:14" ht="33" customHeight="1">
      <c r="B253" s="463"/>
      <c r="C253" s="55"/>
      <c r="D253" s="484"/>
      <c r="E253" s="472"/>
      <c r="F253" s="473"/>
      <c r="G253" s="473"/>
      <c r="H253" s="473"/>
      <c r="I253" s="474"/>
      <c r="J253" s="472"/>
      <c r="K253" s="464"/>
      <c r="L253" s="454"/>
      <c r="M253" s="483"/>
      <c r="N253" s="465"/>
    </row>
    <row r="254" spans="2:14" ht="33" customHeight="1">
      <c r="B254" s="463"/>
      <c r="C254" s="55"/>
      <c r="D254" s="484"/>
      <c r="E254" s="472"/>
      <c r="F254" s="473"/>
      <c r="G254" s="473"/>
      <c r="H254" s="473"/>
      <c r="I254" s="474"/>
      <c r="J254" s="472"/>
      <c r="K254" s="464"/>
      <c r="L254" s="454"/>
      <c r="M254" s="483"/>
      <c r="N254" s="465"/>
    </row>
    <row r="255" spans="2:14" ht="33" customHeight="1">
      <c r="B255" s="463"/>
      <c r="C255" s="55"/>
      <c r="D255" s="484"/>
      <c r="E255" s="472"/>
      <c r="F255" s="473"/>
      <c r="G255" s="473"/>
      <c r="H255" s="473"/>
      <c r="I255" s="474"/>
      <c r="J255" s="472"/>
      <c r="K255" s="464"/>
      <c r="L255" s="454"/>
      <c r="M255" s="483"/>
      <c r="N255" s="465"/>
    </row>
    <row r="256" spans="2:14" ht="33" customHeight="1">
      <c r="B256" s="463"/>
      <c r="C256" s="55"/>
      <c r="D256" s="484"/>
      <c r="E256" s="472"/>
      <c r="F256" s="473"/>
      <c r="G256" s="473"/>
      <c r="H256" s="473"/>
      <c r="I256" s="474"/>
      <c r="J256" s="472"/>
      <c r="K256" s="464"/>
      <c r="L256" s="454"/>
      <c r="M256" s="483"/>
      <c r="N256" s="465"/>
    </row>
    <row r="257" spans="2:14" ht="33" customHeight="1">
      <c r="B257" s="463"/>
      <c r="C257" s="55"/>
      <c r="D257" s="484"/>
      <c r="E257" s="472"/>
      <c r="F257" s="473"/>
      <c r="G257" s="473"/>
      <c r="H257" s="473"/>
      <c r="I257" s="474"/>
      <c r="J257" s="472"/>
      <c r="K257" s="464"/>
      <c r="L257" s="454"/>
      <c r="M257" s="483"/>
      <c r="N257" s="465"/>
    </row>
    <row r="258" spans="2:14" ht="33" customHeight="1">
      <c r="B258" s="463"/>
      <c r="C258" s="55"/>
      <c r="D258" s="484"/>
      <c r="E258" s="472"/>
      <c r="F258" s="473"/>
      <c r="G258" s="473"/>
      <c r="H258" s="473"/>
      <c r="I258" s="474"/>
      <c r="J258" s="472"/>
      <c r="K258" s="464"/>
      <c r="L258" s="454"/>
      <c r="M258" s="483"/>
      <c r="N258" s="465"/>
    </row>
    <row r="259" spans="2:14" ht="33" customHeight="1">
      <c r="B259" s="463"/>
      <c r="C259" s="55"/>
      <c r="D259" s="484"/>
      <c r="E259" s="472"/>
      <c r="F259" s="473"/>
      <c r="G259" s="473"/>
      <c r="H259" s="473"/>
      <c r="I259" s="474"/>
      <c r="J259" s="472"/>
      <c r="K259" s="464"/>
      <c r="L259" s="454"/>
      <c r="M259" s="483"/>
      <c r="N259" s="465"/>
    </row>
    <row r="260" spans="2:14" ht="33" customHeight="1">
      <c r="B260" s="463"/>
      <c r="C260" s="55"/>
      <c r="D260" s="484"/>
      <c r="E260" s="472"/>
      <c r="F260" s="473"/>
      <c r="G260" s="473"/>
      <c r="H260" s="473"/>
      <c r="I260" s="474"/>
      <c r="J260" s="472"/>
      <c r="K260" s="464"/>
      <c r="L260" s="454"/>
      <c r="M260" s="483"/>
      <c r="N260" s="465"/>
    </row>
    <row r="261" spans="2:14" ht="33" customHeight="1">
      <c r="B261" s="463"/>
      <c r="C261" s="55"/>
      <c r="D261" s="484"/>
      <c r="E261" s="472"/>
      <c r="F261" s="473"/>
      <c r="G261" s="473"/>
      <c r="H261" s="473"/>
      <c r="I261" s="474"/>
      <c r="J261" s="472"/>
      <c r="K261" s="464"/>
      <c r="L261" s="454"/>
      <c r="M261" s="483"/>
      <c r="N261" s="465"/>
    </row>
    <row r="262" spans="2:14" ht="33" customHeight="1">
      <c r="B262" s="463"/>
      <c r="C262" s="55"/>
      <c r="D262" s="484"/>
      <c r="E262" s="472"/>
      <c r="F262" s="473"/>
      <c r="G262" s="473"/>
      <c r="H262" s="473"/>
      <c r="I262" s="474"/>
      <c r="J262" s="472"/>
      <c r="K262" s="464"/>
      <c r="L262" s="454"/>
      <c r="M262" s="483"/>
      <c r="N262" s="465"/>
    </row>
    <row r="263" spans="2:14" ht="33" customHeight="1">
      <c r="B263" s="463"/>
      <c r="C263" s="55"/>
      <c r="D263" s="484"/>
      <c r="E263" s="472"/>
      <c r="F263" s="473"/>
      <c r="G263" s="473"/>
      <c r="H263" s="473"/>
      <c r="I263" s="474"/>
      <c r="J263" s="472"/>
      <c r="K263" s="464"/>
      <c r="L263" s="454"/>
      <c r="M263" s="483"/>
      <c r="N263" s="465"/>
    </row>
    <row r="264" spans="2:14" ht="33" customHeight="1">
      <c r="B264" s="463"/>
      <c r="C264" s="55"/>
      <c r="D264" s="484"/>
      <c r="E264" s="472"/>
      <c r="F264" s="473"/>
      <c r="G264" s="473"/>
      <c r="H264" s="473"/>
      <c r="I264" s="474"/>
      <c r="J264" s="472"/>
      <c r="K264" s="464"/>
      <c r="L264" s="454"/>
      <c r="M264" s="483"/>
      <c r="N264" s="465"/>
    </row>
    <row r="265" spans="2:14" ht="33" customHeight="1">
      <c r="B265" s="463"/>
      <c r="C265" s="55"/>
      <c r="D265" s="484"/>
      <c r="E265" s="472"/>
      <c r="F265" s="473"/>
      <c r="G265" s="473"/>
      <c r="H265" s="473"/>
      <c r="I265" s="474"/>
      <c r="J265" s="472"/>
      <c r="K265" s="464"/>
      <c r="L265" s="454"/>
      <c r="M265" s="483"/>
      <c r="N265" s="465"/>
    </row>
    <row r="266" spans="2:14" ht="33" customHeight="1">
      <c r="B266" s="463"/>
      <c r="C266" s="55"/>
      <c r="D266" s="484"/>
      <c r="E266" s="472"/>
      <c r="F266" s="473"/>
      <c r="G266" s="473"/>
      <c r="H266" s="473"/>
      <c r="I266" s="474"/>
      <c r="J266" s="472"/>
      <c r="K266" s="464"/>
      <c r="L266" s="454"/>
      <c r="M266" s="483"/>
      <c r="N266" s="465"/>
    </row>
    <row r="267" spans="2:14" ht="33" customHeight="1">
      <c r="B267" s="463"/>
      <c r="C267" s="55"/>
      <c r="D267" s="484"/>
      <c r="E267" s="472"/>
      <c r="F267" s="473"/>
      <c r="G267" s="473"/>
      <c r="H267" s="473"/>
      <c r="I267" s="474"/>
      <c r="J267" s="472"/>
      <c r="K267" s="464"/>
      <c r="L267" s="454"/>
      <c r="M267" s="483"/>
      <c r="N267" s="465"/>
    </row>
    <row r="268" spans="2:14" ht="33" customHeight="1">
      <c r="B268" s="463"/>
      <c r="C268" s="55"/>
      <c r="D268" s="484"/>
      <c r="E268" s="472"/>
      <c r="F268" s="473"/>
      <c r="G268" s="473"/>
      <c r="H268" s="473"/>
      <c r="I268" s="474"/>
      <c r="J268" s="472"/>
      <c r="K268" s="464"/>
      <c r="L268" s="454"/>
      <c r="M268" s="483"/>
      <c r="N268" s="465"/>
    </row>
    <row r="269" spans="2:14" ht="33" customHeight="1">
      <c r="B269" s="463"/>
      <c r="C269" s="55"/>
      <c r="D269" s="484"/>
      <c r="E269" s="472"/>
      <c r="F269" s="473"/>
      <c r="G269" s="473"/>
      <c r="H269" s="473"/>
      <c r="I269" s="474"/>
      <c r="J269" s="472"/>
      <c r="K269" s="464"/>
      <c r="L269" s="454"/>
      <c r="M269" s="483"/>
      <c r="N269" s="465"/>
    </row>
    <row r="270" spans="2:14" ht="33" customHeight="1">
      <c r="B270" s="463"/>
      <c r="C270" s="55"/>
      <c r="D270" s="484"/>
      <c r="E270" s="472"/>
      <c r="F270" s="473"/>
      <c r="G270" s="473"/>
      <c r="H270" s="473"/>
      <c r="I270" s="474"/>
      <c r="J270" s="472"/>
      <c r="K270" s="464"/>
      <c r="L270" s="454"/>
      <c r="M270" s="483"/>
      <c r="N270" s="465"/>
    </row>
    <row r="271" spans="2:14" ht="33" customHeight="1">
      <c r="B271" s="463"/>
      <c r="C271" s="55"/>
      <c r="D271" s="484"/>
      <c r="E271" s="472"/>
      <c r="F271" s="473"/>
      <c r="G271" s="473"/>
      <c r="H271" s="473"/>
      <c r="I271" s="474"/>
      <c r="J271" s="472"/>
      <c r="K271" s="464"/>
      <c r="L271" s="454"/>
      <c r="M271" s="483"/>
      <c r="N271" s="465"/>
    </row>
    <row r="272" spans="2:14" ht="33" customHeight="1">
      <c r="B272" s="463"/>
      <c r="C272" s="55"/>
      <c r="D272" s="484"/>
      <c r="E272" s="472"/>
      <c r="F272" s="473"/>
      <c r="G272" s="473"/>
      <c r="H272" s="473"/>
      <c r="I272" s="474"/>
      <c r="J272" s="472"/>
      <c r="K272" s="464"/>
      <c r="L272" s="454"/>
      <c r="M272" s="483"/>
      <c r="N272" s="465"/>
    </row>
    <row r="273" spans="2:14" ht="33" customHeight="1">
      <c r="B273" s="463"/>
      <c r="C273" s="55"/>
      <c r="D273" s="484"/>
      <c r="E273" s="472"/>
      <c r="F273" s="473"/>
      <c r="G273" s="473"/>
      <c r="H273" s="473"/>
      <c r="I273" s="474"/>
      <c r="J273" s="472"/>
      <c r="K273" s="464"/>
      <c r="L273" s="454"/>
      <c r="M273" s="483"/>
      <c r="N273" s="465"/>
    </row>
    <row r="274" spans="2:14" ht="33" customHeight="1">
      <c r="B274" s="463"/>
      <c r="C274" s="55"/>
      <c r="D274" s="484"/>
      <c r="E274" s="472"/>
      <c r="F274" s="473"/>
      <c r="G274" s="473"/>
      <c r="H274" s="473"/>
      <c r="I274" s="474"/>
      <c r="J274" s="472"/>
      <c r="K274" s="464"/>
      <c r="L274" s="454"/>
      <c r="M274" s="483"/>
      <c r="N274" s="465"/>
    </row>
    <row r="275" spans="2:14" ht="33" customHeight="1">
      <c r="B275" s="463"/>
      <c r="C275" s="55"/>
      <c r="D275" s="484"/>
      <c r="E275" s="472"/>
      <c r="F275" s="473"/>
      <c r="G275" s="473"/>
      <c r="H275" s="473"/>
      <c r="I275" s="474"/>
      <c r="J275" s="472"/>
      <c r="K275" s="464"/>
      <c r="L275" s="454"/>
      <c r="M275" s="483"/>
      <c r="N275" s="465"/>
    </row>
    <row r="276" spans="2:14" ht="33" customHeight="1">
      <c r="B276" s="463"/>
      <c r="C276" s="55"/>
      <c r="D276" s="484"/>
      <c r="E276" s="472"/>
      <c r="F276" s="473"/>
      <c r="G276" s="473"/>
      <c r="H276" s="473"/>
      <c r="I276" s="474"/>
      <c r="J276" s="472"/>
      <c r="K276" s="464"/>
      <c r="L276" s="454"/>
      <c r="M276" s="483"/>
      <c r="N276" s="465"/>
    </row>
    <row r="277" spans="2:14" ht="33" customHeight="1">
      <c r="B277" s="463"/>
      <c r="C277" s="55"/>
      <c r="D277" s="484"/>
      <c r="E277" s="472"/>
      <c r="F277" s="473"/>
      <c r="G277" s="473"/>
      <c r="H277" s="473"/>
      <c r="I277" s="474"/>
      <c r="J277" s="472"/>
      <c r="K277" s="464"/>
      <c r="L277" s="454"/>
      <c r="M277" s="483"/>
      <c r="N277" s="465"/>
    </row>
    <row r="278" spans="2:14" ht="33" customHeight="1">
      <c r="B278" s="463"/>
      <c r="C278" s="55"/>
      <c r="D278" s="484"/>
      <c r="E278" s="472"/>
      <c r="F278" s="473"/>
      <c r="G278" s="473"/>
      <c r="H278" s="473"/>
      <c r="I278" s="474"/>
      <c r="J278" s="472"/>
      <c r="K278" s="464"/>
      <c r="L278" s="454"/>
      <c r="M278" s="483"/>
      <c r="N278" s="465"/>
    </row>
    <row r="279" spans="2:14" ht="33" customHeight="1">
      <c r="B279" s="463"/>
      <c r="C279" s="55"/>
      <c r="D279" s="484"/>
      <c r="E279" s="472"/>
      <c r="F279" s="473"/>
      <c r="G279" s="473"/>
      <c r="H279" s="473"/>
      <c r="I279" s="474"/>
      <c r="J279" s="472"/>
      <c r="K279" s="464"/>
      <c r="L279" s="454"/>
      <c r="M279" s="483"/>
      <c r="N279" s="465"/>
    </row>
    <row r="280" spans="2:14" ht="33" customHeight="1">
      <c r="B280" s="463"/>
      <c r="C280" s="55"/>
      <c r="D280" s="484"/>
      <c r="E280" s="472"/>
      <c r="F280" s="473"/>
      <c r="G280" s="473"/>
      <c r="H280" s="473"/>
      <c r="I280" s="474"/>
      <c r="J280" s="472"/>
      <c r="K280" s="464"/>
      <c r="L280" s="454"/>
      <c r="M280" s="483"/>
      <c r="N280" s="465"/>
    </row>
    <row r="281" spans="2:14" ht="33" customHeight="1">
      <c r="B281" s="463"/>
      <c r="C281" s="55"/>
      <c r="D281" s="484"/>
      <c r="E281" s="472"/>
      <c r="F281" s="473"/>
      <c r="G281" s="473"/>
      <c r="H281" s="473"/>
      <c r="I281" s="474"/>
      <c r="J281" s="472"/>
      <c r="K281" s="464"/>
      <c r="L281" s="454"/>
      <c r="M281" s="483"/>
      <c r="N281" s="465"/>
    </row>
    <row r="282" spans="2:14" ht="33" customHeight="1">
      <c r="B282" s="463"/>
      <c r="C282" s="55"/>
      <c r="D282" s="484"/>
      <c r="E282" s="472"/>
      <c r="F282" s="473"/>
      <c r="G282" s="473"/>
      <c r="H282" s="473"/>
      <c r="I282" s="474"/>
      <c r="J282" s="472"/>
      <c r="K282" s="464"/>
      <c r="L282" s="454"/>
      <c r="M282" s="483"/>
      <c r="N282" s="465"/>
    </row>
    <row r="283" spans="2:14" ht="33" customHeight="1">
      <c r="B283" s="463"/>
      <c r="C283" s="55"/>
      <c r="D283" s="484"/>
      <c r="E283" s="472"/>
      <c r="F283" s="473"/>
      <c r="G283" s="473"/>
      <c r="H283" s="473"/>
      <c r="I283" s="474"/>
      <c r="J283" s="472"/>
      <c r="K283" s="464"/>
      <c r="L283" s="454"/>
      <c r="M283" s="483"/>
      <c r="N283" s="465"/>
    </row>
    <row r="284" spans="2:14" ht="33" customHeight="1">
      <c r="B284" s="463"/>
      <c r="C284" s="55"/>
      <c r="D284" s="484"/>
      <c r="E284" s="472"/>
      <c r="F284" s="473"/>
      <c r="G284" s="473"/>
      <c r="H284" s="473"/>
      <c r="I284" s="474"/>
      <c r="J284" s="472"/>
      <c r="K284" s="464"/>
      <c r="L284" s="454"/>
      <c r="M284" s="483"/>
      <c r="N284" s="465"/>
    </row>
    <row r="285" spans="2:14" ht="33" customHeight="1">
      <c r="B285" s="463"/>
      <c r="C285" s="55"/>
      <c r="D285" s="484"/>
      <c r="E285" s="472"/>
      <c r="F285" s="473"/>
      <c r="G285" s="473"/>
      <c r="H285" s="473"/>
      <c r="I285" s="474"/>
      <c r="J285" s="472"/>
      <c r="K285" s="464"/>
      <c r="L285" s="454"/>
      <c r="M285" s="483"/>
      <c r="N285" s="465"/>
    </row>
    <row r="286" spans="2:14" ht="33" customHeight="1">
      <c r="B286" s="463"/>
      <c r="C286" s="55"/>
      <c r="D286" s="484"/>
      <c r="E286" s="472"/>
      <c r="F286" s="473"/>
      <c r="G286" s="473"/>
      <c r="H286" s="473"/>
      <c r="I286" s="474"/>
      <c r="J286" s="472"/>
      <c r="K286" s="464"/>
      <c r="L286" s="454"/>
      <c r="M286" s="483"/>
      <c r="N286" s="465"/>
    </row>
    <row r="287" spans="2:14" ht="33" customHeight="1">
      <c r="B287" s="463"/>
      <c r="C287" s="55"/>
      <c r="D287" s="484"/>
      <c r="E287" s="472"/>
      <c r="F287" s="473"/>
      <c r="G287" s="473"/>
      <c r="H287" s="473"/>
      <c r="I287" s="474"/>
      <c r="J287" s="472"/>
      <c r="K287" s="464"/>
      <c r="L287" s="454"/>
      <c r="M287" s="483"/>
      <c r="N287" s="465"/>
    </row>
    <row r="288" spans="2:14" ht="33" customHeight="1">
      <c r="B288" s="463"/>
      <c r="C288" s="55"/>
      <c r="D288" s="484"/>
      <c r="E288" s="472"/>
      <c r="F288" s="473"/>
      <c r="G288" s="473"/>
      <c r="H288" s="473"/>
      <c r="I288" s="474"/>
      <c r="J288" s="472"/>
      <c r="K288" s="464"/>
      <c r="L288" s="454"/>
      <c r="M288" s="483"/>
      <c r="N288" s="465"/>
    </row>
    <row r="289" spans="2:14" ht="33" customHeight="1">
      <c r="B289" s="463"/>
      <c r="C289" s="55"/>
      <c r="D289" s="484"/>
      <c r="E289" s="472"/>
      <c r="F289" s="473"/>
      <c r="G289" s="473"/>
      <c r="H289" s="473"/>
      <c r="I289" s="474"/>
      <c r="J289" s="472"/>
      <c r="K289" s="464"/>
      <c r="L289" s="454"/>
      <c r="M289" s="483"/>
      <c r="N289" s="465"/>
    </row>
    <row r="290" spans="2:14" ht="33" customHeight="1">
      <c r="B290" s="463"/>
      <c r="C290" s="55"/>
      <c r="D290" s="484"/>
      <c r="E290" s="472"/>
      <c r="F290" s="473"/>
      <c r="G290" s="473"/>
      <c r="H290" s="473"/>
      <c r="I290" s="481"/>
      <c r="J290" s="472"/>
      <c r="K290" s="464"/>
      <c r="L290" s="454"/>
      <c r="M290" s="483"/>
      <c r="N290" s="465"/>
    </row>
    <row r="291" spans="2:14" ht="33" customHeight="1">
      <c r="B291" s="463"/>
      <c r="C291" s="55"/>
      <c r="D291" s="484"/>
      <c r="E291" s="472"/>
      <c r="F291" s="473"/>
      <c r="G291" s="473"/>
      <c r="H291" s="473"/>
      <c r="I291" s="474"/>
      <c r="J291" s="472"/>
      <c r="K291" s="464"/>
      <c r="L291" s="454"/>
      <c r="M291" s="483"/>
      <c r="N291" s="465"/>
    </row>
    <row r="292" spans="2:14" ht="33" customHeight="1">
      <c r="B292" s="463"/>
      <c r="C292" s="55"/>
      <c r="D292" s="484"/>
      <c r="E292" s="472"/>
      <c r="F292" s="473"/>
      <c r="G292" s="473"/>
      <c r="H292" s="473"/>
      <c r="I292" s="474"/>
      <c r="J292" s="472"/>
      <c r="K292" s="464"/>
      <c r="L292" s="454"/>
      <c r="M292" s="483"/>
      <c r="N292" s="465"/>
    </row>
    <row r="293" spans="2:14" ht="33" customHeight="1">
      <c r="B293" s="463"/>
      <c r="C293" s="55"/>
      <c r="D293" s="484"/>
      <c r="E293" s="472"/>
      <c r="F293" s="473"/>
      <c r="G293" s="473"/>
      <c r="H293" s="473"/>
      <c r="I293" s="474"/>
      <c r="J293" s="472"/>
      <c r="K293" s="464"/>
      <c r="L293" s="454"/>
      <c r="M293" s="483"/>
      <c r="N293" s="465"/>
    </row>
    <row r="294" spans="2:14" ht="33" customHeight="1">
      <c r="B294" s="463"/>
      <c r="C294" s="55"/>
      <c r="D294" s="484"/>
      <c r="E294" s="472"/>
      <c r="F294" s="473"/>
      <c r="G294" s="473"/>
      <c r="H294" s="473"/>
      <c r="I294" s="474"/>
      <c r="J294" s="472"/>
      <c r="K294" s="464"/>
      <c r="L294" s="454"/>
      <c r="M294" s="483"/>
      <c r="N294" s="465"/>
    </row>
    <row r="295" spans="2:14" ht="33" customHeight="1">
      <c r="B295" s="463"/>
      <c r="C295" s="55"/>
      <c r="D295" s="484"/>
      <c r="E295" s="472"/>
      <c r="F295" s="473"/>
      <c r="G295" s="473"/>
      <c r="H295" s="473"/>
      <c r="I295" s="481"/>
      <c r="J295" s="472"/>
      <c r="K295" s="464"/>
      <c r="L295" s="454"/>
      <c r="M295" s="483"/>
      <c r="N295" s="465"/>
    </row>
    <row r="296" spans="2:14" ht="33" customHeight="1">
      <c r="B296" s="463"/>
      <c r="C296" s="55"/>
      <c r="D296" s="484"/>
      <c r="E296" s="472"/>
      <c r="F296" s="473"/>
      <c r="G296" s="473"/>
      <c r="H296" s="473"/>
      <c r="I296" s="474"/>
      <c r="J296" s="472"/>
      <c r="K296" s="464"/>
      <c r="L296" s="454"/>
      <c r="M296" s="483"/>
      <c r="N296" s="465"/>
    </row>
    <row r="297" spans="2:14" ht="33" customHeight="1">
      <c r="B297" s="463"/>
      <c r="C297" s="55"/>
      <c r="D297" s="484"/>
      <c r="E297" s="472"/>
      <c r="F297" s="473"/>
      <c r="G297" s="473"/>
      <c r="H297" s="473"/>
      <c r="I297" s="474"/>
      <c r="J297" s="472"/>
      <c r="K297" s="464"/>
      <c r="L297" s="454"/>
      <c r="M297" s="483"/>
      <c r="N297" s="465"/>
    </row>
    <row r="298" spans="2:14" ht="33" customHeight="1">
      <c r="B298" s="463"/>
      <c r="C298" s="55"/>
      <c r="D298" s="484"/>
      <c r="E298" s="472"/>
      <c r="F298" s="473"/>
      <c r="G298" s="473"/>
      <c r="H298" s="473"/>
      <c r="I298" s="474"/>
      <c r="J298" s="472"/>
      <c r="K298" s="464"/>
      <c r="L298" s="454"/>
      <c r="M298" s="483"/>
      <c r="N298" s="465"/>
    </row>
    <row r="299" spans="2:14" ht="33" customHeight="1">
      <c r="B299" s="463"/>
      <c r="C299" s="55"/>
      <c r="D299" s="484"/>
      <c r="E299" s="472"/>
      <c r="F299" s="473"/>
      <c r="G299" s="473"/>
      <c r="H299" s="473"/>
      <c r="I299" s="481"/>
      <c r="J299" s="472"/>
      <c r="K299" s="464"/>
      <c r="L299" s="454"/>
      <c r="M299" s="483"/>
      <c r="N299" s="465"/>
    </row>
    <row r="300" spans="2:14" ht="33" customHeight="1">
      <c r="B300" s="463"/>
      <c r="C300" s="55"/>
      <c r="D300" s="471"/>
      <c r="E300" s="472"/>
      <c r="F300" s="473"/>
      <c r="G300" s="473"/>
      <c r="H300" s="473"/>
      <c r="I300" s="474"/>
      <c r="J300" s="472"/>
      <c r="K300" s="464"/>
      <c r="L300" s="454"/>
      <c r="M300" s="483"/>
      <c r="N300" s="465"/>
    </row>
    <row r="301" spans="2:14" ht="33" customHeight="1">
      <c r="B301" s="463"/>
      <c r="C301" s="55"/>
      <c r="D301" s="471"/>
      <c r="E301" s="472"/>
      <c r="F301" s="473"/>
      <c r="G301" s="473"/>
      <c r="H301" s="473"/>
      <c r="I301" s="474"/>
      <c r="J301" s="472"/>
      <c r="K301" s="464"/>
      <c r="L301" s="454"/>
      <c r="M301" s="483"/>
      <c r="N301" s="465"/>
    </row>
    <row r="302" spans="2:14" ht="33" customHeight="1">
      <c r="B302" s="463"/>
      <c r="C302" s="55"/>
      <c r="D302" s="471"/>
      <c r="E302" s="472"/>
      <c r="F302" s="473"/>
      <c r="G302" s="473"/>
      <c r="H302" s="473"/>
      <c r="I302" s="474"/>
      <c r="J302" s="472"/>
      <c r="K302" s="464"/>
      <c r="L302" s="454"/>
      <c r="M302" s="483"/>
      <c r="N302" s="465"/>
    </row>
    <row r="303" spans="2:14" ht="33" customHeight="1">
      <c r="B303" s="463"/>
      <c r="C303" s="55"/>
      <c r="D303" s="471"/>
      <c r="E303" s="472"/>
      <c r="F303" s="473"/>
      <c r="G303" s="473"/>
      <c r="H303" s="473"/>
      <c r="I303" s="481"/>
      <c r="J303" s="472"/>
      <c r="K303" s="464"/>
      <c r="L303" s="454"/>
      <c r="M303" s="483"/>
      <c r="N303" s="465"/>
    </row>
    <row r="304" spans="2:14" ht="33" customHeight="1">
      <c r="B304" s="463"/>
      <c r="C304" s="55"/>
      <c r="D304" s="471"/>
      <c r="E304" s="472"/>
      <c r="F304" s="473"/>
      <c r="G304" s="473"/>
      <c r="H304" s="473"/>
      <c r="I304" s="474"/>
      <c r="J304" s="472"/>
      <c r="K304" s="464"/>
      <c r="L304" s="454"/>
      <c r="M304" s="483"/>
      <c r="N304" s="465"/>
    </row>
    <row r="305" spans="1:15" ht="33" customHeight="1">
      <c r="B305" s="463"/>
      <c r="C305" s="55"/>
      <c r="D305" s="471"/>
      <c r="E305" s="472"/>
      <c r="F305" s="473"/>
      <c r="G305" s="473"/>
      <c r="H305" s="473"/>
      <c r="I305" s="474"/>
      <c r="J305" s="472"/>
      <c r="K305" s="464"/>
      <c r="L305" s="454"/>
      <c r="M305" s="483"/>
      <c r="N305" s="465"/>
    </row>
    <row r="306" spans="1:15" ht="33" customHeight="1">
      <c r="B306" s="463"/>
      <c r="C306" s="55"/>
      <c r="D306" s="471"/>
      <c r="E306" s="472"/>
      <c r="F306" s="473"/>
      <c r="G306" s="473"/>
      <c r="H306" s="473"/>
      <c r="I306" s="474"/>
      <c r="J306" s="472"/>
      <c r="K306" s="464"/>
      <c r="L306" s="454"/>
      <c r="M306" s="483"/>
      <c r="N306" s="465"/>
    </row>
    <row r="307" spans="1:15" ht="33" customHeight="1">
      <c r="B307" s="463"/>
      <c r="C307" s="55"/>
      <c r="D307" s="471"/>
      <c r="E307" s="472"/>
      <c r="F307" s="473"/>
      <c r="G307" s="473"/>
      <c r="H307" s="473"/>
      <c r="I307" s="481"/>
      <c r="J307" s="472"/>
      <c r="K307" s="464"/>
      <c r="L307" s="454"/>
      <c r="M307" s="483"/>
      <c r="N307" s="465"/>
    </row>
    <row r="308" spans="1:15" ht="33" customHeight="1">
      <c r="B308" s="463"/>
      <c r="C308" s="55"/>
      <c r="D308" s="471"/>
      <c r="E308" s="472"/>
      <c r="F308" s="473"/>
      <c r="G308" s="473"/>
      <c r="H308" s="473"/>
      <c r="I308" s="481"/>
      <c r="J308" s="472"/>
      <c r="K308" s="464"/>
      <c r="L308" s="454"/>
      <c r="M308" s="483"/>
      <c r="N308" s="465"/>
    </row>
    <row r="309" spans="1:15" ht="33" customHeight="1">
      <c r="B309" s="463"/>
      <c r="C309" s="55"/>
      <c r="D309" s="471"/>
      <c r="E309" s="472"/>
      <c r="F309" s="473"/>
      <c r="G309" s="473"/>
      <c r="H309" s="473"/>
      <c r="I309" s="481"/>
      <c r="J309" s="472"/>
      <c r="K309" s="464"/>
      <c r="L309" s="454"/>
      <c r="M309" s="483"/>
      <c r="N309" s="465"/>
    </row>
    <row r="310" spans="1:15" ht="33" customHeight="1">
      <c r="B310" s="463"/>
      <c r="C310" s="48"/>
      <c r="D310" s="471"/>
      <c r="E310" s="472"/>
      <c r="F310" s="473"/>
      <c r="G310" s="473"/>
      <c r="H310" s="473"/>
      <c r="I310" s="474"/>
      <c r="J310" s="472"/>
      <c r="K310" s="464"/>
      <c r="L310" s="454"/>
      <c r="M310" s="483"/>
      <c r="N310" s="465"/>
    </row>
    <row r="311" spans="1:15" ht="6.75" customHeight="1" thickBot="1">
      <c r="A311" s="464"/>
      <c r="B311" s="485"/>
      <c r="C311" s="486"/>
      <c r="D311" s="487"/>
      <c r="E311" s="486"/>
      <c r="F311" s="488"/>
      <c r="G311" s="488"/>
      <c r="H311" s="488"/>
      <c r="I311" s="488"/>
      <c r="J311" s="35"/>
      <c r="K311" s="489"/>
      <c r="L311" s="489"/>
      <c r="M311" s="489"/>
      <c r="N311" s="490"/>
      <c r="O311" s="464"/>
    </row>
    <row r="312" spans="1:15" ht="16.5" customHeight="1">
      <c r="C312" s="454"/>
      <c r="D312" s="455"/>
      <c r="E312" s="454"/>
      <c r="F312" s="456"/>
      <c r="G312" s="456"/>
      <c r="H312" s="456"/>
      <c r="I312" s="456"/>
      <c r="J312" s="32"/>
    </row>
  </sheetData>
  <autoFilter ref="E5:V309"/>
  <mergeCells count="1">
    <mergeCell ref="C3:J3"/>
  </mergeCells>
  <phoneticPr fontId="1" type="noConversion"/>
  <conditionalFormatting sqref="M6 I298 I310">
    <cfRule type="expression" dxfId="2808" priority="797">
      <formula>NOT(ISERROR(SEARCH("NOK",I6)))</formula>
    </cfRule>
  </conditionalFormatting>
  <conditionalFormatting sqref="F1:F2 F5 F24:F29 F87:F119 F121:F200 F202:F224 F226 F229:F295 F297:F298 F310:F312">
    <cfRule type="cellIs" dxfId="2807" priority="798" operator="equal">
      <formula>"Critical"</formula>
    </cfRule>
  </conditionalFormatting>
  <conditionalFormatting sqref="F1:F2 F5 F24:F29 F87:F119 F121:F200 F202:F224 F226 F229:F295 F297:F298 F310:F312">
    <cfRule type="cellIs" dxfId="2806" priority="799" operator="equal">
      <formula>"Major"</formula>
    </cfRule>
  </conditionalFormatting>
  <conditionalFormatting sqref="F1:F2 F5 F24:F29 F87:F119 F121:F200 F202:F224 F226 F229:F295 F297:F298 F310:F312">
    <cfRule type="cellIs" dxfId="2805" priority="800" operator="equal">
      <formula>"Blocker"</formula>
    </cfRule>
  </conditionalFormatting>
  <conditionalFormatting sqref="F6:F23">
    <cfRule type="cellIs" dxfId="2804" priority="804" operator="equal">
      <formula>"Critical"</formula>
    </cfRule>
  </conditionalFormatting>
  <conditionalFormatting sqref="F6:F23">
    <cfRule type="cellIs" dxfId="2803" priority="805" operator="equal">
      <formula>"Major"</formula>
    </cfRule>
  </conditionalFormatting>
  <conditionalFormatting sqref="F6:F23">
    <cfRule type="cellIs" dxfId="2802" priority="806" operator="equal">
      <formula>"Blocker"</formula>
    </cfRule>
  </conditionalFormatting>
  <conditionalFormatting sqref="I310">
    <cfRule type="expression" dxfId="2801" priority="810">
      <formula>NOT(ISERROR(SEARCH("Close",I310)))</formula>
    </cfRule>
  </conditionalFormatting>
  <conditionalFormatting sqref="I310">
    <cfRule type="expression" dxfId="2800" priority="812">
      <formula>NOT(ISERROR(SEARCH("SPEC",I310)))</formula>
    </cfRule>
  </conditionalFormatting>
  <conditionalFormatting sqref="F31:F52 F6:F23">
    <cfRule type="cellIs" dxfId="2799" priority="813" operator="equal">
      <formula>"Critical"</formula>
    </cfRule>
  </conditionalFormatting>
  <conditionalFormatting sqref="F31:F52 F6:F23">
    <cfRule type="cellIs" dxfId="2798" priority="814" operator="equal">
      <formula>"Major"</formula>
    </cfRule>
  </conditionalFormatting>
  <conditionalFormatting sqref="F31:F52 F6:F23">
    <cfRule type="cellIs" dxfId="2797" priority="815" operator="equal">
      <formula>"Blocker"</formula>
    </cfRule>
  </conditionalFormatting>
  <conditionalFormatting sqref="F54:F76 F78:F85">
    <cfRule type="cellIs" dxfId="2796" priority="816" operator="equal">
      <formula>"Critical"</formula>
    </cfRule>
  </conditionalFormatting>
  <conditionalFormatting sqref="F54:F76 F78:F85">
    <cfRule type="cellIs" dxfId="2795" priority="817" operator="equal">
      <formula>"Major"</formula>
    </cfRule>
  </conditionalFormatting>
  <conditionalFormatting sqref="F54:F76 F78:F85">
    <cfRule type="cellIs" dxfId="2794" priority="818" operator="equal">
      <formula>"Blocker"</formula>
    </cfRule>
  </conditionalFormatting>
  <conditionalFormatting sqref="F53">
    <cfRule type="cellIs" dxfId="2793" priority="787" operator="equal">
      <formula>"Critical"</formula>
    </cfRule>
  </conditionalFormatting>
  <conditionalFormatting sqref="F53">
    <cfRule type="cellIs" dxfId="2792" priority="788" operator="equal">
      <formula>"Major"</formula>
    </cfRule>
  </conditionalFormatting>
  <conditionalFormatting sqref="F53">
    <cfRule type="cellIs" dxfId="2791" priority="789" operator="equal">
      <formula>"Blocker"</formula>
    </cfRule>
  </conditionalFormatting>
  <conditionalFormatting sqref="I16 I68:I69 I81:I84 I93:I96 I22 I28:I31 I34:I35 I37:I39 I75 I79 I87 I98 I100:I101 I45 I50:I53 I58:I59 I61 I64 I66 I9:I14 I18:I19">
    <cfRule type="expression" dxfId="2790" priority="412">
      <formula>NOT(ISERROR(SEARCH("NOK",I9)))</formula>
    </cfRule>
  </conditionalFormatting>
  <conditionalFormatting sqref="F30">
    <cfRule type="cellIs" dxfId="2789" priority="395" operator="equal">
      <formula>"Critical"</formula>
    </cfRule>
  </conditionalFormatting>
  <conditionalFormatting sqref="F30">
    <cfRule type="cellIs" dxfId="2788" priority="396" operator="equal">
      <formula>"Major"</formula>
    </cfRule>
  </conditionalFormatting>
  <conditionalFormatting sqref="F30">
    <cfRule type="cellIs" dxfId="2787" priority="397" operator="equal">
      <formula>"Blocker"</formula>
    </cfRule>
  </conditionalFormatting>
  <conditionalFormatting sqref="F86">
    <cfRule type="cellIs" dxfId="2786" priority="390" operator="equal">
      <formula>"Critical"</formula>
    </cfRule>
  </conditionalFormatting>
  <conditionalFormatting sqref="F86">
    <cfRule type="cellIs" dxfId="2785" priority="391" operator="equal">
      <formula>"Major"</formula>
    </cfRule>
  </conditionalFormatting>
  <conditionalFormatting sqref="F86">
    <cfRule type="cellIs" dxfId="2784" priority="392" operator="equal">
      <formula>"Blocker"</formula>
    </cfRule>
  </conditionalFormatting>
  <conditionalFormatting sqref="I16 I22 I28:I31 I34:I35 I37:I39 I68:I69 I75 I79 I81:I84 I87 I93:I96 I98 I100:I101 I45 I50:I53 I58:I59 I61 I64 I66 I9:I14 I18:I19">
    <cfRule type="expression" dxfId="2783" priority="330">
      <formula>NOT(ISERROR(SEARCH("NOK",I9)))</formula>
    </cfRule>
  </conditionalFormatting>
  <conditionalFormatting sqref="I8 I27 I32 I41 I48 I110 I119 I72 I139 I200">
    <cfRule type="expression" dxfId="2782" priority="329">
      <formula>NOT(ISERROR(SEARCH("NOK",I8)))</formula>
    </cfRule>
  </conditionalFormatting>
  <conditionalFormatting sqref="I8 I27 I32 I41 I48 I110 I119 I72 I139 I200">
    <cfRule type="expression" dxfId="2781" priority="328">
      <formula>NOT(ISERROR(SEARCH("NOK",I8)))</formula>
    </cfRule>
  </conditionalFormatting>
  <conditionalFormatting sqref="F120">
    <cfRule type="cellIs" dxfId="2780" priority="320" operator="equal">
      <formula>"Critical"</formula>
    </cfRule>
  </conditionalFormatting>
  <conditionalFormatting sqref="F120">
    <cfRule type="cellIs" dxfId="2779" priority="321" operator="equal">
      <formula>"Major"</formula>
    </cfRule>
  </conditionalFormatting>
  <conditionalFormatting sqref="F120">
    <cfRule type="cellIs" dxfId="2778" priority="322" operator="equal">
      <formula>"Blocker"</formula>
    </cfRule>
  </conditionalFormatting>
  <conditionalFormatting sqref="I121">
    <cfRule type="expression" dxfId="2777" priority="319">
      <formula>NOT(ISERROR(SEARCH("NOK",I121)))</formula>
    </cfRule>
  </conditionalFormatting>
  <conditionalFormatting sqref="I121">
    <cfRule type="expression" dxfId="2776" priority="318">
      <formula>NOT(ISERROR(SEARCH("NOK",I121)))</formula>
    </cfRule>
  </conditionalFormatting>
  <conditionalFormatting sqref="F77">
    <cfRule type="cellIs" dxfId="2775" priority="315" operator="equal">
      <formula>"Critical"</formula>
    </cfRule>
  </conditionalFormatting>
  <conditionalFormatting sqref="F77">
    <cfRule type="cellIs" dxfId="2774" priority="316" operator="equal">
      <formula>"Major"</formula>
    </cfRule>
  </conditionalFormatting>
  <conditionalFormatting sqref="F77">
    <cfRule type="cellIs" dxfId="2773" priority="317" operator="equal">
      <formula>"Blocker"</formula>
    </cfRule>
  </conditionalFormatting>
  <conditionalFormatting sqref="I92">
    <cfRule type="expression" dxfId="2772" priority="312">
      <formula>NOT(ISERROR(SEARCH("NOK",I92)))</formula>
    </cfRule>
  </conditionalFormatting>
  <conditionalFormatting sqref="I92">
    <cfRule type="expression" dxfId="2771" priority="311">
      <formula>NOT(ISERROR(SEARCH("NOK",I92)))</formula>
    </cfRule>
  </conditionalFormatting>
  <conditionalFormatting sqref="I104">
    <cfRule type="expression" dxfId="2770" priority="310">
      <formula>NOT(ISERROR(SEARCH("NOK",I104)))</formula>
    </cfRule>
  </conditionalFormatting>
  <conditionalFormatting sqref="I104">
    <cfRule type="expression" dxfId="2769" priority="309">
      <formula>NOT(ISERROR(SEARCH("NOK",I104)))</formula>
    </cfRule>
  </conditionalFormatting>
  <conditionalFormatting sqref="I107">
    <cfRule type="expression" dxfId="2768" priority="308">
      <formula>NOT(ISERROR(SEARCH("NOK",I107)))</formula>
    </cfRule>
  </conditionalFormatting>
  <conditionalFormatting sqref="I107">
    <cfRule type="expression" dxfId="2767" priority="307">
      <formula>NOT(ISERROR(SEARCH("NOK",I107)))</formula>
    </cfRule>
  </conditionalFormatting>
  <conditionalFormatting sqref="I108">
    <cfRule type="expression" dxfId="2766" priority="306">
      <formula>NOT(ISERROR(SEARCH("NOK",I108)))</formula>
    </cfRule>
  </conditionalFormatting>
  <conditionalFormatting sqref="I108">
    <cfRule type="expression" dxfId="2765" priority="305">
      <formula>NOT(ISERROR(SEARCH("NOK",I108)))</formula>
    </cfRule>
  </conditionalFormatting>
  <conditionalFormatting sqref="I111">
    <cfRule type="expression" dxfId="2764" priority="304">
      <formula>NOT(ISERROR(SEARCH("NOK",I111)))</formula>
    </cfRule>
  </conditionalFormatting>
  <conditionalFormatting sqref="I111">
    <cfRule type="expression" dxfId="2763" priority="303">
      <formula>NOT(ISERROR(SEARCH("NOK",I111)))</formula>
    </cfRule>
  </conditionalFormatting>
  <conditionalFormatting sqref="I112">
    <cfRule type="expression" dxfId="2762" priority="302">
      <formula>NOT(ISERROR(SEARCH("NOK",I112)))</formula>
    </cfRule>
  </conditionalFormatting>
  <conditionalFormatting sqref="I112">
    <cfRule type="expression" dxfId="2761" priority="301">
      <formula>NOT(ISERROR(SEARCH("NOK",I112)))</formula>
    </cfRule>
  </conditionalFormatting>
  <conditionalFormatting sqref="I113">
    <cfRule type="expression" dxfId="2760" priority="300">
      <formula>NOT(ISERROR(SEARCH("NOK",I113)))</formula>
    </cfRule>
  </conditionalFormatting>
  <conditionalFormatting sqref="I113">
    <cfRule type="expression" dxfId="2759" priority="299">
      <formula>NOT(ISERROR(SEARCH("NOK",I113)))</formula>
    </cfRule>
  </conditionalFormatting>
  <conditionalFormatting sqref="I114">
    <cfRule type="expression" dxfId="2758" priority="298">
      <formula>NOT(ISERROR(SEARCH("NOK",I114)))</formula>
    </cfRule>
  </conditionalFormatting>
  <conditionalFormatting sqref="I114">
    <cfRule type="expression" dxfId="2757" priority="297">
      <formula>NOT(ISERROR(SEARCH("NOK",I114)))</formula>
    </cfRule>
  </conditionalFormatting>
  <conditionalFormatting sqref="I116">
    <cfRule type="expression" dxfId="2756" priority="296">
      <formula>NOT(ISERROR(SEARCH("NOK",I116)))</formula>
    </cfRule>
  </conditionalFormatting>
  <conditionalFormatting sqref="I116">
    <cfRule type="expression" dxfId="2755" priority="295">
      <formula>NOT(ISERROR(SEARCH("NOK",I116)))</formula>
    </cfRule>
  </conditionalFormatting>
  <conditionalFormatting sqref="I118">
    <cfRule type="expression" dxfId="2754" priority="294">
      <formula>NOT(ISERROR(SEARCH("NOK",I118)))</formula>
    </cfRule>
  </conditionalFormatting>
  <conditionalFormatting sqref="I118">
    <cfRule type="expression" dxfId="2753" priority="293">
      <formula>NOT(ISERROR(SEARCH("NOK",I118)))</formula>
    </cfRule>
  </conditionalFormatting>
  <conditionalFormatting sqref="I71">
    <cfRule type="expression" dxfId="2752" priority="257">
      <formula>NOT(ISERROR(SEARCH("NOK",I71)))</formula>
    </cfRule>
  </conditionalFormatting>
  <conditionalFormatting sqref="I71">
    <cfRule type="expression" dxfId="2751" priority="256">
      <formula>NOT(ISERROR(SEARCH("NOK",I71)))</formula>
    </cfRule>
  </conditionalFormatting>
  <conditionalFormatting sqref="I6">
    <cfRule type="expression" dxfId="2750" priority="285">
      <formula>NOT(ISERROR(SEARCH("NOK",I6)))</formula>
    </cfRule>
  </conditionalFormatting>
  <conditionalFormatting sqref="I6">
    <cfRule type="expression" dxfId="2749" priority="284">
      <formula>NOT(ISERROR(SEARCH("NOK",I6)))</formula>
    </cfRule>
  </conditionalFormatting>
  <conditionalFormatting sqref="I21">
    <cfRule type="expression" dxfId="2748" priority="283">
      <formula>NOT(ISERROR(SEARCH("NOK",I21)))</formula>
    </cfRule>
  </conditionalFormatting>
  <conditionalFormatting sqref="I21">
    <cfRule type="expression" dxfId="2747" priority="282">
      <formula>NOT(ISERROR(SEARCH("NOK",I21)))</formula>
    </cfRule>
  </conditionalFormatting>
  <conditionalFormatting sqref="I24">
    <cfRule type="expression" dxfId="2746" priority="281">
      <formula>NOT(ISERROR(SEARCH("NOK",I24)))</formula>
    </cfRule>
  </conditionalFormatting>
  <conditionalFormatting sqref="I24">
    <cfRule type="expression" dxfId="2745" priority="280">
      <formula>NOT(ISERROR(SEARCH("NOK",I24)))</formula>
    </cfRule>
  </conditionalFormatting>
  <conditionalFormatting sqref="I36">
    <cfRule type="expression" dxfId="2744" priority="279">
      <formula>NOT(ISERROR(SEARCH("NOK",I36)))</formula>
    </cfRule>
  </conditionalFormatting>
  <conditionalFormatting sqref="I36">
    <cfRule type="expression" dxfId="2743" priority="278">
      <formula>NOT(ISERROR(SEARCH("NOK",I36)))</formula>
    </cfRule>
  </conditionalFormatting>
  <conditionalFormatting sqref="I40">
    <cfRule type="expression" dxfId="2742" priority="277">
      <formula>NOT(ISERROR(SEARCH("NOK",I40)))</formula>
    </cfRule>
  </conditionalFormatting>
  <conditionalFormatting sqref="I40">
    <cfRule type="expression" dxfId="2741" priority="276">
      <formula>NOT(ISERROR(SEARCH("NOK",I40)))</formula>
    </cfRule>
  </conditionalFormatting>
  <conditionalFormatting sqref="I43">
    <cfRule type="expression" dxfId="2740" priority="275">
      <formula>NOT(ISERROR(SEARCH("NOK",I43)))</formula>
    </cfRule>
  </conditionalFormatting>
  <conditionalFormatting sqref="I43">
    <cfRule type="expression" dxfId="2739" priority="274">
      <formula>NOT(ISERROR(SEARCH("NOK",I43)))</formula>
    </cfRule>
  </conditionalFormatting>
  <conditionalFormatting sqref="I44">
    <cfRule type="expression" dxfId="2738" priority="273">
      <formula>NOT(ISERROR(SEARCH("NOK",I44)))</formula>
    </cfRule>
  </conditionalFormatting>
  <conditionalFormatting sqref="I44">
    <cfRule type="expression" dxfId="2737" priority="272">
      <formula>NOT(ISERROR(SEARCH("NOK",I44)))</formula>
    </cfRule>
  </conditionalFormatting>
  <conditionalFormatting sqref="I46">
    <cfRule type="expression" dxfId="2736" priority="271">
      <formula>NOT(ISERROR(SEARCH("NOK",I46)))</formula>
    </cfRule>
  </conditionalFormatting>
  <conditionalFormatting sqref="I46">
    <cfRule type="expression" dxfId="2735" priority="270">
      <formula>NOT(ISERROR(SEARCH("NOK",I46)))</formula>
    </cfRule>
  </conditionalFormatting>
  <conditionalFormatting sqref="I47">
    <cfRule type="expression" dxfId="2734" priority="269">
      <formula>NOT(ISERROR(SEARCH("NOK",I47)))</formula>
    </cfRule>
  </conditionalFormatting>
  <conditionalFormatting sqref="I47">
    <cfRule type="expression" dxfId="2733" priority="268">
      <formula>NOT(ISERROR(SEARCH("NOK",I47)))</formula>
    </cfRule>
  </conditionalFormatting>
  <conditionalFormatting sqref="I49">
    <cfRule type="expression" dxfId="2732" priority="267">
      <formula>NOT(ISERROR(SEARCH("NOK",I49)))</formula>
    </cfRule>
  </conditionalFormatting>
  <conditionalFormatting sqref="I49">
    <cfRule type="expression" dxfId="2731" priority="266">
      <formula>NOT(ISERROR(SEARCH("NOK",I49)))</formula>
    </cfRule>
  </conditionalFormatting>
  <conditionalFormatting sqref="I55">
    <cfRule type="expression" dxfId="2730" priority="265">
      <formula>NOT(ISERROR(SEARCH("NOK",I55)))</formula>
    </cfRule>
  </conditionalFormatting>
  <conditionalFormatting sqref="I55">
    <cfRule type="expression" dxfId="2729" priority="264">
      <formula>NOT(ISERROR(SEARCH("NOK",I55)))</formula>
    </cfRule>
  </conditionalFormatting>
  <conditionalFormatting sqref="I56">
    <cfRule type="expression" dxfId="2728" priority="263">
      <formula>NOT(ISERROR(SEARCH("NOK",I56)))</formula>
    </cfRule>
  </conditionalFormatting>
  <conditionalFormatting sqref="I56">
    <cfRule type="expression" dxfId="2727" priority="262">
      <formula>NOT(ISERROR(SEARCH("NOK",I56)))</formula>
    </cfRule>
  </conditionalFormatting>
  <conditionalFormatting sqref="I63">
    <cfRule type="expression" dxfId="2726" priority="261">
      <formula>NOT(ISERROR(SEARCH("NOK",I63)))</formula>
    </cfRule>
  </conditionalFormatting>
  <conditionalFormatting sqref="I63">
    <cfRule type="expression" dxfId="2725" priority="260">
      <formula>NOT(ISERROR(SEARCH("NOK",I63)))</formula>
    </cfRule>
  </conditionalFormatting>
  <conditionalFormatting sqref="I65">
    <cfRule type="expression" dxfId="2724" priority="259">
      <formula>NOT(ISERROR(SEARCH("NOK",I65)))</formula>
    </cfRule>
  </conditionalFormatting>
  <conditionalFormatting sqref="I65">
    <cfRule type="expression" dxfId="2723" priority="258">
      <formula>NOT(ISERROR(SEARCH("NOK",I65)))</formula>
    </cfRule>
  </conditionalFormatting>
  <conditionalFormatting sqref="I20">
    <cfRule type="expression" dxfId="2722" priority="222">
      <formula>NOT(ISERROR(SEARCH("NOK",I20)))</formula>
    </cfRule>
  </conditionalFormatting>
  <conditionalFormatting sqref="I73">
    <cfRule type="expression" dxfId="2721" priority="255">
      <formula>NOT(ISERROR(SEARCH("NOK",I73)))</formula>
    </cfRule>
  </conditionalFormatting>
  <conditionalFormatting sqref="I73">
    <cfRule type="expression" dxfId="2720" priority="254">
      <formula>NOT(ISERROR(SEARCH("NOK",I73)))</formula>
    </cfRule>
  </conditionalFormatting>
  <conditionalFormatting sqref="I76">
    <cfRule type="expression" dxfId="2719" priority="253">
      <formula>NOT(ISERROR(SEARCH("NOK",I76)))</formula>
    </cfRule>
  </conditionalFormatting>
  <conditionalFormatting sqref="I76">
    <cfRule type="expression" dxfId="2718" priority="252">
      <formula>NOT(ISERROR(SEARCH("NOK",I76)))</formula>
    </cfRule>
  </conditionalFormatting>
  <conditionalFormatting sqref="I77">
    <cfRule type="expression" dxfId="2717" priority="251">
      <formula>NOT(ISERROR(SEARCH("NOK",I77)))</formula>
    </cfRule>
  </conditionalFormatting>
  <conditionalFormatting sqref="I77">
    <cfRule type="expression" dxfId="2716" priority="250">
      <formula>NOT(ISERROR(SEARCH("NOK",I77)))</formula>
    </cfRule>
  </conditionalFormatting>
  <conditionalFormatting sqref="I78">
    <cfRule type="expression" dxfId="2715" priority="249">
      <formula>NOT(ISERROR(SEARCH("NOK",I78)))</formula>
    </cfRule>
  </conditionalFormatting>
  <conditionalFormatting sqref="I78">
    <cfRule type="expression" dxfId="2714" priority="248">
      <formula>NOT(ISERROR(SEARCH("NOK",I78)))</formula>
    </cfRule>
  </conditionalFormatting>
  <conditionalFormatting sqref="I85">
    <cfRule type="expression" dxfId="2713" priority="247">
      <formula>NOT(ISERROR(SEARCH("NOK",I85)))</formula>
    </cfRule>
  </conditionalFormatting>
  <conditionalFormatting sqref="I85">
    <cfRule type="expression" dxfId="2712" priority="246">
      <formula>NOT(ISERROR(SEARCH("NOK",I85)))</formula>
    </cfRule>
  </conditionalFormatting>
  <conditionalFormatting sqref="I86">
    <cfRule type="expression" dxfId="2711" priority="245">
      <formula>NOT(ISERROR(SEARCH("NOK",I86)))</formula>
    </cfRule>
  </conditionalFormatting>
  <conditionalFormatting sqref="I86">
    <cfRule type="expression" dxfId="2710" priority="244">
      <formula>NOT(ISERROR(SEARCH("NOK",I86)))</formula>
    </cfRule>
  </conditionalFormatting>
  <conditionalFormatting sqref="I88">
    <cfRule type="expression" dxfId="2709" priority="243">
      <formula>NOT(ISERROR(SEARCH("NOK",I88)))</formula>
    </cfRule>
  </conditionalFormatting>
  <conditionalFormatting sqref="I88">
    <cfRule type="expression" dxfId="2708" priority="242">
      <formula>NOT(ISERROR(SEARCH("NOK",I88)))</formula>
    </cfRule>
  </conditionalFormatting>
  <conditionalFormatting sqref="I89">
    <cfRule type="expression" dxfId="2707" priority="241">
      <formula>NOT(ISERROR(SEARCH("NOK",I89)))</formula>
    </cfRule>
  </conditionalFormatting>
  <conditionalFormatting sqref="I89">
    <cfRule type="expression" dxfId="2706" priority="240">
      <formula>NOT(ISERROR(SEARCH("NOK",I89)))</formula>
    </cfRule>
  </conditionalFormatting>
  <conditionalFormatting sqref="I91">
    <cfRule type="expression" dxfId="2705" priority="239">
      <formula>NOT(ISERROR(SEARCH("NOK",I91)))</formula>
    </cfRule>
  </conditionalFormatting>
  <conditionalFormatting sqref="I91">
    <cfRule type="expression" dxfId="2704" priority="238">
      <formula>NOT(ISERROR(SEARCH("NOK",I91)))</formula>
    </cfRule>
  </conditionalFormatting>
  <conditionalFormatting sqref="I102">
    <cfRule type="expression" dxfId="2703" priority="237">
      <formula>NOT(ISERROR(SEARCH("NOK",I102)))</formula>
    </cfRule>
  </conditionalFormatting>
  <conditionalFormatting sqref="I102">
    <cfRule type="expression" dxfId="2702" priority="236">
      <formula>NOT(ISERROR(SEARCH("NOK",I102)))</formula>
    </cfRule>
  </conditionalFormatting>
  <conditionalFormatting sqref="I103">
    <cfRule type="expression" dxfId="2701" priority="235">
      <formula>NOT(ISERROR(SEARCH("NOK",I103)))</formula>
    </cfRule>
  </conditionalFormatting>
  <conditionalFormatting sqref="I103">
    <cfRule type="expression" dxfId="2700" priority="234">
      <formula>NOT(ISERROR(SEARCH("NOK",I103)))</formula>
    </cfRule>
  </conditionalFormatting>
  <conditionalFormatting sqref="I105">
    <cfRule type="expression" dxfId="2699" priority="233">
      <formula>NOT(ISERROR(SEARCH("NOK",I105)))</formula>
    </cfRule>
  </conditionalFormatting>
  <conditionalFormatting sqref="I105">
    <cfRule type="expression" dxfId="2698" priority="232">
      <formula>NOT(ISERROR(SEARCH("NOK",I105)))</formula>
    </cfRule>
  </conditionalFormatting>
  <conditionalFormatting sqref="I115">
    <cfRule type="expression" dxfId="2697" priority="231">
      <formula>NOT(ISERROR(SEARCH("NOK",I115)))</formula>
    </cfRule>
  </conditionalFormatting>
  <conditionalFormatting sqref="I115">
    <cfRule type="expression" dxfId="2696" priority="230">
      <formula>NOT(ISERROR(SEARCH("NOK",I115)))</formula>
    </cfRule>
  </conditionalFormatting>
  <conditionalFormatting sqref="I117">
    <cfRule type="expression" dxfId="2695" priority="229">
      <formula>NOT(ISERROR(SEARCH("NOK",I117)))</formula>
    </cfRule>
  </conditionalFormatting>
  <conditionalFormatting sqref="I117">
    <cfRule type="expression" dxfId="2694" priority="228">
      <formula>NOT(ISERROR(SEARCH("NOK",I117)))</formula>
    </cfRule>
  </conditionalFormatting>
  <conditionalFormatting sqref="I120">
    <cfRule type="expression" dxfId="2693" priority="227">
      <formula>NOT(ISERROR(SEARCH("NOK",I120)))</formula>
    </cfRule>
  </conditionalFormatting>
  <conditionalFormatting sqref="I120">
    <cfRule type="expression" dxfId="2692" priority="226">
      <formula>NOT(ISERROR(SEARCH("NOK",I120)))</formula>
    </cfRule>
  </conditionalFormatting>
  <conditionalFormatting sqref="I122:I138 I140:I149 I151 I153:I157 I159:I161 I163 I166:I167 I169:I170 I172 I178 I182:I183 I187:I188 I191:I193 I196">
    <cfRule type="expression" dxfId="2691" priority="225">
      <formula>NOT(ISERROR(SEARCH("NOK",I122)))</formula>
    </cfRule>
  </conditionalFormatting>
  <conditionalFormatting sqref="I122:I138 I140:I149 I151 I153:I157 I159:I161 I163 I166:I167 I169:I170 I172 I178 I182:I183 I187:I188 I191:I193 I196">
    <cfRule type="expression" dxfId="2690" priority="224">
      <formula>NOT(ISERROR(SEARCH("NOK",I122)))</formula>
    </cfRule>
  </conditionalFormatting>
  <conditionalFormatting sqref="I20">
    <cfRule type="expression" dxfId="2689" priority="223">
      <formula>NOT(ISERROR(SEARCH("NOK",I20)))</formula>
    </cfRule>
  </conditionalFormatting>
  <conditionalFormatting sqref="I7">
    <cfRule type="expression" dxfId="2688" priority="221">
      <formula>NOT(ISERROR(SEARCH("NOK",I7)))</formula>
    </cfRule>
  </conditionalFormatting>
  <conditionalFormatting sqref="I7">
    <cfRule type="expression" dxfId="2687" priority="220">
      <formula>NOT(ISERROR(SEARCH("NOK",I7)))</formula>
    </cfRule>
  </conditionalFormatting>
  <conditionalFormatting sqref="I25">
    <cfRule type="expression" dxfId="2686" priority="197">
      <formula>NOT(ISERROR(SEARCH("NOK",I25)))</formula>
    </cfRule>
  </conditionalFormatting>
  <conditionalFormatting sqref="I26">
    <cfRule type="expression" dxfId="2685" priority="196">
      <formula>NOT(ISERROR(SEARCH("NOK",I26)))</formula>
    </cfRule>
  </conditionalFormatting>
  <conditionalFormatting sqref="F201">
    <cfRule type="cellIs" dxfId="2684" priority="213" operator="equal">
      <formula>"Critical"</formula>
    </cfRule>
  </conditionalFormatting>
  <conditionalFormatting sqref="F201">
    <cfRule type="cellIs" dxfId="2683" priority="214" operator="equal">
      <formula>"Major"</formula>
    </cfRule>
  </conditionalFormatting>
  <conditionalFormatting sqref="F201">
    <cfRule type="cellIs" dxfId="2682" priority="215" operator="equal">
      <formula>"Blocker"</formula>
    </cfRule>
  </conditionalFormatting>
  <conditionalFormatting sqref="I158">
    <cfRule type="expression" dxfId="2681" priority="174">
      <formula>NOT(ISERROR(SEARCH("NOK",I158)))</formula>
    </cfRule>
  </conditionalFormatting>
  <conditionalFormatting sqref="I158">
    <cfRule type="expression" dxfId="2680" priority="173">
      <formula>NOT(ISERROR(SEARCH("NOK",I158)))</formula>
    </cfRule>
  </conditionalFormatting>
  <conditionalFormatting sqref="I57">
    <cfRule type="expression" dxfId="2679" priority="210">
      <formula>NOT(ISERROR(SEARCH("NOK",I57)))</formula>
    </cfRule>
  </conditionalFormatting>
  <conditionalFormatting sqref="I57">
    <cfRule type="expression" dxfId="2678" priority="209">
      <formula>NOT(ISERROR(SEARCH("NOK",I57)))</formula>
    </cfRule>
  </conditionalFormatting>
  <conditionalFormatting sqref="I80">
    <cfRule type="expression" dxfId="2677" priority="208">
      <formula>NOT(ISERROR(SEARCH("NOK",I80)))</formula>
    </cfRule>
  </conditionalFormatting>
  <conditionalFormatting sqref="I80">
    <cfRule type="expression" dxfId="2676" priority="207">
      <formula>NOT(ISERROR(SEARCH("NOK",I80)))</formula>
    </cfRule>
  </conditionalFormatting>
  <conditionalFormatting sqref="I165">
    <cfRule type="expression" dxfId="2675" priority="206">
      <formula>NOT(ISERROR(SEARCH("NOK",I165)))</formula>
    </cfRule>
  </conditionalFormatting>
  <conditionalFormatting sqref="I165">
    <cfRule type="expression" dxfId="2674" priority="205">
      <formula>NOT(ISERROR(SEARCH("NOK",I165)))</formula>
    </cfRule>
  </conditionalFormatting>
  <conditionalFormatting sqref="I186">
    <cfRule type="expression" dxfId="2673" priority="204">
      <formula>NOT(ISERROR(SEARCH("NOK",I186)))</formula>
    </cfRule>
  </conditionalFormatting>
  <conditionalFormatting sqref="I186">
    <cfRule type="expression" dxfId="2672" priority="203">
      <formula>NOT(ISERROR(SEARCH("NOK",I186)))</formula>
    </cfRule>
  </conditionalFormatting>
  <conditionalFormatting sqref="I225">
    <cfRule type="expression" dxfId="2671" priority="91">
      <formula>NOT(ISERROR(SEARCH("NOK",I225)))</formula>
    </cfRule>
  </conditionalFormatting>
  <conditionalFormatting sqref="I15">
    <cfRule type="expression" dxfId="2670" priority="202">
      <formula>NOT(ISERROR(SEARCH("NOK",I15)))</formula>
    </cfRule>
  </conditionalFormatting>
  <conditionalFormatting sqref="I15">
    <cfRule type="expression" dxfId="2669" priority="201">
      <formula>NOT(ISERROR(SEARCH("NOK",I15)))</formula>
    </cfRule>
  </conditionalFormatting>
  <conditionalFormatting sqref="I17">
    <cfRule type="expression" dxfId="2668" priority="200">
      <formula>NOT(ISERROR(SEARCH("NOK",I17)))</formula>
    </cfRule>
  </conditionalFormatting>
  <conditionalFormatting sqref="I17">
    <cfRule type="expression" dxfId="2667" priority="199">
      <formula>NOT(ISERROR(SEARCH("NOK",I17)))</formula>
    </cfRule>
  </conditionalFormatting>
  <conditionalFormatting sqref="I25">
    <cfRule type="expression" dxfId="2666" priority="198">
      <formula>NOT(ISERROR(SEARCH("NOK",I25)))</formula>
    </cfRule>
  </conditionalFormatting>
  <conditionalFormatting sqref="I26">
    <cfRule type="expression" dxfId="2665" priority="195">
      <formula>NOT(ISERROR(SEARCH("NOK",I26)))</formula>
    </cfRule>
  </conditionalFormatting>
  <conditionalFormatting sqref="I33">
    <cfRule type="expression" dxfId="2664" priority="194">
      <formula>NOT(ISERROR(SEARCH("NOK",I33)))</formula>
    </cfRule>
  </conditionalFormatting>
  <conditionalFormatting sqref="I33">
    <cfRule type="expression" dxfId="2663" priority="193">
      <formula>NOT(ISERROR(SEARCH("NOK",I33)))</formula>
    </cfRule>
  </conditionalFormatting>
  <conditionalFormatting sqref="I54">
    <cfRule type="expression" dxfId="2662" priority="192">
      <formula>NOT(ISERROR(SEARCH("NOK",I54)))</formula>
    </cfRule>
  </conditionalFormatting>
  <conditionalFormatting sqref="I54">
    <cfRule type="expression" dxfId="2661" priority="191">
      <formula>NOT(ISERROR(SEARCH("NOK",I54)))</formula>
    </cfRule>
  </conditionalFormatting>
  <conditionalFormatting sqref="I60">
    <cfRule type="expression" dxfId="2660" priority="190">
      <formula>NOT(ISERROR(SEARCH("NOK",I60)))</formula>
    </cfRule>
  </conditionalFormatting>
  <conditionalFormatting sqref="I60">
    <cfRule type="expression" dxfId="2659" priority="189">
      <formula>NOT(ISERROR(SEARCH("NOK",I60)))</formula>
    </cfRule>
  </conditionalFormatting>
  <conditionalFormatting sqref="I62">
    <cfRule type="expression" dxfId="2658" priority="188">
      <formula>NOT(ISERROR(SEARCH("NOK",I62)))</formula>
    </cfRule>
  </conditionalFormatting>
  <conditionalFormatting sqref="I62">
    <cfRule type="expression" dxfId="2657" priority="187">
      <formula>NOT(ISERROR(SEARCH("NOK",I62)))</formula>
    </cfRule>
  </conditionalFormatting>
  <conditionalFormatting sqref="I70">
    <cfRule type="expression" dxfId="2656" priority="186">
      <formula>NOT(ISERROR(SEARCH("NOK",I70)))</formula>
    </cfRule>
  </conditionalFormatting>
  <conditionalFormatting sqref="I70">
    <cfRule type="expression" dxfId="2655" priority="185">
      <formula>NOT(ISERROR(SEARCH("NOK",I70)))</formula>
    </cfRule>
  </conditionalFormatting>
  <conditionalFormatting sqref="I74">
    <cfRule type="expression" dxfId="2654" priority="184">
      <formula>NOT(ISERROR(SEARCH("NOK",I74)))</formula>
    </cfRule>
  </conditionalFormatting>
  <conditionalFormatting sqref="I74">
    <cfRule type="expression" dxfId="2653" priority="183">
      <formula>NOT(ISERROR(SEARCH("NOK",I74)))</formula>
    </cfRule>
  </conditionalFormatting>
  <conditionalFormatting sqref="I106">
    <cfRule type="expression" dxfId="2652" priority="182">
      <formula>NOT(ISERROR(SEARCH("NOK",I106)))</formula>
    </cfRule>
  </conditionalFormatting>
  <conditionalFormatting sqref="I106">
    <cfRule type="expression" dxfId="2651" priority="181">
      <formula>NOT(ISERROR(SEARCH("NOK",I106)))</formula>
    </cfRule>
  </conditionalFormatting>
  <conditionalFormatting sqref="I109">
    <cfRule type="expression" dxfId="2650" priority="180">
      <formula>NOT(ISERROR(SEARCH("NOK",I109)))</formula>
    </cfRule>
  </conditionalFormatting>
  <conditionalFormatting sqref="I109">
    <cfRule type="expression" dxfId="2649" priority="179">
      <formula>NOT(ISERROR(SEARCH("NOK",I109)))</formula>
    </cfRule>
  </conditionalFormatting>
  <conditionalFormatting sqref="I150">
    <cfRule type="expression" dxfId="2648" priority="178">
      <formula>NOT(ISERROR(SEARCH("NOK",I150)))</formula>
    </cfRule>
  </conditionalFormatting>
  <conditionalFormatting sqref="I150">
    <cfRule type="expression" dxfId="2647" priority="177">
      <formula>NOT(ISERROR(SEARCH("NOK",I150)))</formula>
    </cfRule>
  </conditionalFormatting>
  <conditionalFormatting sqref="I152">
    <cfRule type="expression" dxfId="2646" priority="176">
      <formula>NOT(ISERROR(SEARCH("NOK",I152)))</formula>
    </cfRule>
  </conditionalFormatting>
  <conditionalFormatting sqref="I152">
    <cfRule type="expression" dxfId="2645" priority="175">
      <formula>NOT(ISERROR(SEARCH("NOK",I152)))</formula>
    </cfRule>
  </conditionalFormatting>
  <conditionalFormatting sqref="I162">
    <cfRule type="expression" dxfId="2644" priority="172">
      <formula>NOT(ISERROR(SEARCH("NOK",I162)))</formula>
    </cfRule>
  </conditionalFormatting>
  <conditionalFormatting sqref="I162">
    <cfRule type="expression" dxfId="2643" priority="171">
      <formula>NOT(ISERROR(SEARCH("NOK",I162)))</formula>
    </cfRule>
  </conditionalFormatting>
  <conditionalFormatting sqref="I164">
    <cfRule type="expression" dxfId="2642" priority="170">
      <formula>NOT(ISERROR(SEARCH("NOK",I164)))</formula>
    </cfRule>
  </conditionalFormatting>
  <conditionalFormatting sqref="I164">
    <cfRule type="expression" dxfId="2641" priority="169">
      <formula>NOT(ISERROR(SEARCH("NOK",I164)))</formula>
    </cfRule>
  </conditionalFormatting>
  <conditionalFormatting sqref="I168">
    <cfRule type="expression" dxfId="2640" priority="168">
      <formula>NOT(ISERROR(SEARCH("NOK",I168)))</formula>
    </cfRule>
  </conditionalFormatting>
  <conditionalFormatting sqref="I168">
    <cfRule type="expression" dxfId="2639" priority="167">
      <formula>NOT(ISERROR(SEARCH("NOK",I168)))</formula>
    </cfRule>
  </conditionalFormatting>
  <conditionalFormatting sqref="I171">
    <cfRule type="expression" dxfId="2638" priority="166">
      <formula>NOT(ISERROR(SEARCH("NOK",I171)))</formula>
    </cfRule>
  </conditionalFormatting>
  <conditionalFormatting sqref="I171">
    <cfRule type="expression" dxfId="2637" priority="165">
      <formula>NOT(ISERROR(SEARCH("NOK",I171)))</formula>
    </cfRule>
  </conditionalFormatting>
  <conditionalFormatting sqref="I173">
    <cfRule type="expression" dxfId="2636" priority="164">
      <formula>NOT(ISERROR(SEARCH("NOK",I173)))</formula>
    </cfRule>
  </conditionalFormatting>
  <conditionalFormatting sqref="I173">
    <cfRule type="expression" dxfId="2635" priority="163">
      <formula>NOT(ISERROR(SEARCH("NOK",I173)))</formula>
    </cfRule>
  </conditionalFormatting>
  <conditionalFormatting sqref="I174">
    <cfRule type="expression" dxfId="2634" priority="162">
      <formula>NOT(ISERROR(SEARCH("NOK",I174)))</formula>
    </cfRule>
  </conditionalFormatting>
  <conditionalFormatting sqref="I174">
    <cfRule type="expression" dxfId="2633" priority="161">
      <formula>NOT(ISERROR(SEARCH("NOK",I174)))</formula>
    </cfRule>
  </conditionalFormatting>
  <conditionalFormatting sqref="I176">
    <cfRule type="expression" dxfId="2632" priority="160">
      <formula>NOT(ISERROR(SEARCH("NOK",I176)))</formula>
    </cfRule>
  </conditionalFormatting>
  <conditionalFormatting sqref="I176">
    <cfRule type="expression" dxfId="2631" priority="159">
      <formula>NOT(ISERROR(SEARCH("NOK",I176)))</formula>
    </cfRule>
  </conditionalFormatting>
  <conditionalFormatting sqref="I177">
    <cfRule type="expression" dxfId="2630" priority="158">
      <formula>NOT(ISERROR(SEARCH("NOK",I177)))</formula>
    </cfRule>
  </conditionalFormatting>
  <conditionalFormatting sqref="I177">
    <cfRule type="expression" dxfId="2629" priority="157">
      <formula>NOT(ISERROR(SEARCH("NOK",I177)))</formula>
    </cfRule>
  </conditionalFormatting>
  <conditionalFormatting sqref="I179">
    <cfRule type="expression" dxfId="2628" priority="156">
      <formula>NOT(ISERROR(SEARCH("NOK",I179)))</formula>
    </cfRule>
  </conditionalFormatting>
  <conditionalFormatting sqref="I179">
    <cfRule type="expression" dxfId="2627" priority="155">
      <formula>NOT(ISERROR(SEARCH("NOK",I179)))</formula>
    </cfRule>
  </conditionalFormatting>
  <conditionalFormatting sqref="I180">
    <cfRule type="expression" dxfId="2626" priority="154">
      <formula>NOT(ISERROR(SEARCH("NOK",I180)))</formula>
    </cfRule>
  </conditionalFormatting>
  <conditionalFormatting sqref="I180">
    <cfRule type="expression" dxfId="2625" priority="153">
      <formula>NOT(ISERROR(SEARCH("NOK",I180)))</formula>
    </cfRule>
  </conditionalFormatting>
  <conditionalFormatting sqref="I181">
    <cfRule type="expression" dxfId="2624" priority="152">
      <formula>NOT(ISERROR(SEARCH("NOK",I181)))</formula>
    </cfRule>
  </conditionalFormatting>
  <conditionalFormatting sqref="I181">
    <cfRule type="expression" dxfId="2623" priority="151">
      <formula>NOT(ISERROR(SEARCH("NOK",I181)))</formula>
    </cfRule>
  </conditionalFormatting>
  <conditionalFormatting sqref="I184">
    <cfRule type="expression" dxfId="2622" priority="150">
      <formula>NOT(ISERROR(SEARCH("NOK",I184)))</formula>
    </cfRule>
  </conditionalFormatting>
  <conditionalFormatting sqref="I184">
    <cfRule type="expression" dxfId="2621" priority="149">
      <formula>NOT(ISERROR(SEARCH("NOK",I184)))</formula>
    </cfRule>
  </conditionalFormatting>
  <conditionalFormatting sqref="I185">
    <cfRule type="expression" dxfId="2620" priority="148">
      <formula>NOT(ISERROR(SEARCH("NOK",I185)))</formula>
    </cfRule>
  </conditionalFormatting>
  <conditionalFormatting sqref="I185">
    <cfRule type="expression" dxfId="2619" priority="147">
      <formula>NOT(ISERROR(SEARCH("NOK",I185)))</formula>
    </cfRule>
  </conditionalFormatting>
  <conditionalFormatting sqref="I189">
    <cfRule type="expression" dxfId="2618" priority="146">
      <formula>NOT(ISERROR(SEARCH("NOK",I189)))</formula>
    </cfRule>
  </conditionalFormatting>
  <conditionalFormatting sqref="I189">
    <cfRule type="expression" dxfId="2617" priority="145">
      <formula>NOT(ISERROR(SEARCH("NOK",I189)))</formula>
    </cfRule>
  </conditionalFormatting>
  <conditionalFormatting sqref="I190">
    <cfRule type="expression" dxfId="2616" priority="144">
      <formula>NOT(ISERROR(SEARCH("NOK",I190)))</formula>
    </cfRule>
  </conditionalFormatting>
  <conditionalFormatting sqref="I190">
    <cfRule type="expression" dxfId="2615" priority="143">
      <formula>NOT(ISERROR(SEARCH("NOK",I190)))</formula>
    </cfRule>
  </conditionalFormatting>
  <conditionalFormatting sqref="I194">
    <cfRule type="expression" dxfId="2614" priority="142">
      <formula>NOT(ISERROR(SEARCH("NOK",I194)))</formula>
    </cfRule>
  </conditionalFormatting>
  <conditionalFormatting sqref="I194">
    <cfRule type="expression" dxfId="2613" priority="141">
      <formula>NOT(ISERROR(SEARCH("NOK",I194)))</formula>
    </cfRule>
  </conditionalFormatting>
  <conditionalFormatting sqref="I195">
    <cfRule type="expression" dxfId="2612" priority="140">
      <formula>NOT(ISERROR(SEARCH("NOK",I195)))</formula>
    </cfRule>
  </conditionalFormatting>
  <conditionalFormatting sqref="I195">
    <cfRule type="expression" dxfId="2611" priority="139">
      <formula>NOT(ISERROR(SEARCH("NOK",I195)))</formula>
    </cfRule>
  </conditionalFormatting>
  <conditionalFormatting sqref="I197">
    <cfRule type="expression" dxfId="2610" priority="138">
      <formula>NOT(ISERROR(SEARCH("NOK",I197)))</formula>
    </cfRule>
  </conditionalFormatting>
  <conditionalFormatting sqref="I197">
    <cfRule type="expression" dxfId="2609" priority="137">
      <formula>NOT(ISERROR(SEARCH("NOK",I197)))</formula>
    </cfRule>
  </conditionalFormatting>
  <conditionalFormatting sqref="I198">
    <cfRule type="expression" dxfId="2608" priority="136">
      <formula>NOT(ISERROR(SEARCH("NOK",I198)))</formula>
    </cfRule>
  </conditionalFormatting>
  <conditionalFormatting sqref="I198">
    <cfRule type="expression" dxfId="2607" priority="135">
      <formula>NOT(ISERROR(SEARCH("NOK",I198)))</formula>
    </cfRule>
  </conditionalFormatting>
  <conditionalFormatting sqref="I199">
    <cfRule type="expression" dxfId="2606" priority="134">
      <formula>NOT(ISERROR(SEARCH("NOK",I199)))</formula>
    </cfRule>
  </conditionalFormatting>
  <conditionalFormatting sqref="I199">
    <cfRule type="expression" dxfId="2605" priority="133">
      <formula>NOT(ISERROR(SEARCH("NOK",I199)))</formula>
    </cfRule>
  </conditionalFormatting>
  <conditionalFormatting sqref="I201">
    <cfRule type="expression" dxfId="2604" priority="132">
      <formula>NOT(ISERROR(SEARCH("NOK",I201)))</formula>
    </cfRule>
  </conditionalFormatting>
  <conditionalFormatting sqref="I201">
    <cfRule type="expression" dxfId="2603" priority="131">
      <formula>NOT(ISERROR(SEARCH("NOK",I201)))</formula>
    </cfRule>
  </conditionalFormatting>
  <conditionalFormatting sqref="I202">
    <cfRule type="expression" dxfId="2602" priority="130">
      <formula>NOT(ISERROR(SEARCH("NOK",I202)))</formula>
    </cfRule>
  </conditionalFormatting>
  <conditionalFormatting sqref="I202">
    <cfRule type="expression" dxfId="2601" priority="129">
      <formula>NOT(ISERROR(SEARCH("NOK",I202)))</formula>
    </cfRule>
  </conditionalFormatting>
  <conditionalFormatting sqref="I203">
    <cfRule type="expression" dxfId="2600" priority="128">
      <formula>NOT(ISERROR(SEARCH("NOK",I203)))</formula>
    </cfRule>
  </conditionalFormatting>
  <conditionalFormatting sqref="I203">
    <cfRule type="expression" dxfId="2599" priority="127">
      <formula>NOT(ISERROR(SEARCH("NOK",I203)))</formula>
    </cfRule>
  </conditionalFormatting>
  <conditionalFormatting sqref="I204">
    <cfRule type="expression" dxfId="2598" priority="126">
      <formula>NOT(ISERROR(SEARCH("NOK",I204)))</formula>
    </cfRule>
  </conditionalFormatting>
  <conditionalFormatting sqref="I204">
    <cfRule type="expression" dxfId="2597" priority="125">
      <formula>NOT(ISERROR(SEARCH("NOK",I204)))</formula>
    </cfRule>
  </conditionalFormatting>
  <conditionalFormatting sqref="I205">
    <cfRule type="expression" dxfId="2596" priority="124">
      <formula>NOT(ISERROR(SEARCH("NOK",I205)))</formula>
    </cfRule>
  </conditionalFormatting>
  <conditionalFormatting sqref="I205">
    <cfRule type="expression" dxfId="2595" priority="123">
      <formula>NOT(ISERROR(SEARCH("NOK",I205)))</formula>
    </cfRule>
  </conditionalFormatting>
  <conditionalFormatting sqref="I207">
    <cfRule type="expression" dxfId="2594" priority="120">
      <formula>NOT(ISERROR(SEARCH("NOK",I207)))</formula>
    </cfRule>
  </conditionalFormatting>
  <conditionalFormatting sqref="I207">
    <cfRule type="expression" dxfId="2593" priority="119">
      <formula>NOT(ISERROR(SEARCH("NOK",I207)))</formula>
    </cfRule>
  </conditionalFormatting>
  <conditionalFormatting sqref="I208">
    <cfRule type="expression" dxfId="2592" priority="118">
      <formula>NOT(ISERROR(SEARCH("NOK",I208)))</formula>
    </cfRule>
  </conditionalFormatting>
  <conditionalFormatting sqref="I208">
    <cfRule type="expression" dxfId="2591" priority="117">
      <formula>NOT(ISERROR(SEARCH("NOK",I208)))</formula>
    </cfRule>
  </conditionalFormatting>
  <conditionalFormatting sqref="I209">
    <cfRule type="expression" dxfId="2590" priority="116">
      <formula>NOT(ISERROR(SEARCH("NOK",I209)))</formula>
    </cfRule>
  </conditionalFormatting>
  <conditionalFormatting sqref="I209">
    <cfRule type="expression" dxfId="2589" priority="115">
      <formula>NOT(ISERROR(SEARCH("NOK",I209)))</formula>
    </cfRule>
  </conditionalFormatting>
  <conditionalFormatting sqref="I210">
    <cfRule type="expression" dxfId="2588" priority="114">
      <formula>NOT(ISERROR(SEARCH("NOK",I210)))</formula>
    </cfRule>
  </conditionalFormatting>
  <conditionalFormatting sqref="I210">
    <cfRule type="expression" dxfId="2587" priority="113">
      <formula>NOT(ISERROR(SEARCH("NOK",I210)))</formula>
    </cfRule>
  </conditionalFormatting>
  <conditionalFormatting sqref="I211:I224 I230:I247 I249:I251 I253 I255:I258 I260:I265 I267:I277 I280 I283 I291 I293">
    <cfRule type="expression" dxfId="2586" priority="112">
      <formula>NOT(ISERROR(SEARCH("NOK",I211)))</formula>
    </cfRule>
  </conditionalFormatting>
  <conditionalFormatting sqref="I211:I224 I230:I247 I249:I251 I253 I255:I258 I260:I265 I267:I277 I280 I283 I291 I293">
    <cfRule type="expression" dxfId="2585" priority="111">
      <formula>NOT(ISERROR(SEARCH("NOK",I211)))</formula>
    </cfRule>
  </conditionalFormatting>
  <conditionalFormatting sqref="I23">
    <cfRule type="expression" dxfId="2584" priority="109">
      <formula>NOT(ISERROR(SEARCH("NOK",I23)))</formula>
    </cfRule>
  </conditionalFormatting>
  <conditionalFormatting sqref="I23">
    <cfRule type="expression" dxfId="2583" priority="110">
      <formula>NOT(ISERROR(SEARCH("NOK",I23)))</formula>
    </cfRule>
  </conditionalFormatting>
  <conditionalFormatting sqref="I228">
    <cfRule type="expression" dxfId="2582" priority="80">
      <formula>NOT(ISERROR(SEARCH("NOK",I228)))</formula>
    </cfRule>
  </conditionalFormatting>
  <conditionalFormatting sqref="I228">
    <cfRule type="expression" dxfId="2581" priority="81">
      <formula>NOT(ISERROR(SEARCH("NOK",I228)))</formula>
    </cfRule>
  </conditionalFormatting>
  <conditionalFormatting sqref="I266">
    <cfRule type="expression" dxfId="2580" priority="103">
      <formula>NOT(ISERROR(SEARCH("NOK",I266)))</formula>
    </cfRule>
  </conditionalFormatting>
  <conditionalFormatting sqref="I227">
    <cfRule type="expression" dxfId="2579" priority="86">
      <formula>NOT(ISERROR(SEARCH("NOK",I227)))</formula>
    </cfRule>
  </conditionalFormatting>
  <conditionalFormatting sqref="I279">
    <cfRule type="expression" dxfId="2578" priority="101">
      <formula>NOT(ISERROR(SEARCH("NOK",I279)))</formula>
    </cfRule>
  </conditionalFormatting>
  <conditionalFormatting sqref="I254">
    <cfRule type="expression" dxfId="2577" priority="76">
      <formula>NOT(ISERROR(SEARCH("NOK",I254)))</formula>
    </cfRule>
  </conditionalFormatting>
  <conditionalFormatting sqref="I227">
    <cfRule type="expression" dxfId="2576" priority="85">
      <formula>NOT(ISERROR(SEARCH("NOK",I227)))</formula>
    </cfRule>
  </conditionalFormatting>
  <conditionalFormatting sqref="F225">
    <cfRule type="cellIs" dxfId="2575" priority="92" operator="equal">
      <formula>"Critical"</formula>
    </cfRule>
  </conditionalFormatting>
  <conditionalFormatting sqref="F225">
    <cfRule type="cellIs" dxfId="2574" priority="93" operator="equal">
      <formula>"Major"</formula>
    </cfRule>
  </conditionalFormatting>
  <conditionalFormatting sqref="F225">
    <cfRule type="cellIs" dxfId="2573" priority="94" operator="equal">
      <formula>"Blocker"</formula>
    </cfRule>
  </conditionalFormatting>
  <conditionalFormatting sqref="I225">
    <cfRule type="expression" dxfId="2572" priority="90">
      <formula>NOT(ISERROR(SEARCH("NOK",I225)))</formula>
    </cfRule>
  </conditionalFormatting>
  <conditionalFormatting sqref="F227">
    <cfRule type="cellIs" dxfId="2571" priority="87" operator="equal">
      <formula>"Critical"</formula>
    </cfRule>
  </conditionalFormatting>
  <conditionalFormatting sqref="F227">
    <cfRule type="cellIs" dxfId="2570" priority="88" operator="equal">
      <formula>"Major"</formula>
    </cfRule>
  </conditionalFormatting>
  <conditionalFormatting sqref="F227">
    <cfRule type="cellIs" dxfId="2569" priority="89" operator="equal">
      <formula>"Blocker"</formula>
    </cfRule>
  </conditionalFormatting>
  <conditionalFormatting sqref="F228">
    <cfRule type="cellIs" dxfId="2568" priority="82" operator="equal">
      <formula>"Critical"</formula>
    </cfRule>
  </conditionalFormatting>
  <conditionalFormatting sqref="F228">
    <cfRule type="cellIs" dxfId="2567" priority="83" operator="equal">
      <formula>"Major"</formula>
    </cfRule>
  </conditionalFormatting>
  <conditionalFormatting sqref="F228">
    <cfRule type="cellIs" dxfId="2566" priority="84" operator="equal">
      <formula>"Blocker"</formula>
    </cfRule>
  </conditionalFormatting>
  <conditionalFormatting sqref="I252">
    <cfRule type="expression" dxfId="2565" priority="79">
      <formula>NOT(ISERROR(SEARCH("NOK",I252)))</formula>
    </cfRule>
  </conditionalFormatting>
  <conditionalFormatting sqref="I252">
    <cfRule type="expression" dxfId="2564" priority="78">
      <formula>NOT(ISERROR(SEARCH("NOK",I252)))</formula>
    </cfRule>
  </conditionalFormatting>
  <conditionalFormatting sqref="I254">
    <cfRule type="expression" dxfId="2563" priority="77">
      <formula>NOT(ISERROR(SEARCH("NOK",I254)))</formula>
    </cfRule>
  </conditionalFormatting>
  <conditionalFormatting sqref="I259">
    <cfRule type="expression" dxfId="2562" priority="75">
      <formula>NOT(ISERROR(SEARCH("NOK",I259)))</formula>
    </cfRule>
  </conditionalFormatting>
  <conditionalFormatting sqref="I259">
    <cfRule type="expression" dxfId="2561" priority="74">
      <formula>NOT(ISERROR(SEARCH("NOK",I259)))</formula>
    </cfRule>
  </conditionalFormatting>
  <conditionalFormatting sqref="I285">
    <cfRule type="expression" dxfId="2560" priority="73">
      <formula>NOT(ISERROR(SEARCH("NOK",I285)))</formula>
    </cfRule>
  </conditionalFormatting>
  <conditionalFormatting sqref="I285">
    <cfRule type="expression" dxfId="2559" priority="72">
      <formula>NOT(ISERROR(SEARCH("NOK",I285)))</formula>
    </cfRule>
  </conditionalFormatting>
  <conditionalFormatting sqref="I286">
    <cfRule type="expression" dxfId="2558" priority="71">
      <formula>NOT(ISERROR(SEARCH("NOK",I286)))</formula>
    </cfRule>
  </conditionalFormatting>
  <conditionalFormatting sqref="I286">
    <cfRule type="expression" dxfId="2557" priority="70">
      <formula>NOT(ISERROR(SEARCH("NOK",I286)))</formula>
    </cfRule>
  </conditionalFormatting>
  <conditionalFormatting sqref="I287">
    <cfRule type="expression" dxfId="2556" priority="69">
      <formula>NOT(ISERROR(SEARCH("NOK",I287)))</formula>
    </cfRule>
  </conditionalFormatting>
  <conditionalFormatting sqref="I287">
    <cfRule type="expression" dxfId="2555" priority="68">
      <formula>NOT(ISERROR(SEARCH("NOK",I287)))</formula>
    </cfRule>
  </conditionalFormatting>
  <conditionalFormatting sqref="I294">
    <cfRule type="expression" dxfId="2554" priority="67">
      <formula>NOT(ISERROR(SEARCH("NOK",I294)))</formula>
    </cfRule>
  </conditionalFormatting>
  <conditionalFormatting sqref="I294">
    <cfRule type="expression" dxfId="2553" priority="66">
      <formula>NOT(ISERROR(SEARCH("NOK",I294)))</formula>
    </cfRule>
  </conditionalFormatting>
  <conditionalFormatting sqref="F296">
    <cfRule type="cellIs" dxfId="2552" priority="63" operator="equal">
      <formula>"Critical"</formula>
    </cfRule>
  </conditionalFormatting>
  <conditionalFormatting sqref="F296">
    <cfRule type="cellIs" dxfId="2551" priority="64" operator="equal">
      <formula>"Major"</formula>
    </cfRule>
  </conditionalFormatting>
  <conditionalFormatting sqref="F296">
    <cfRule type="cellIs" dxfId="2550" priority="65" operator="equal">
      <formula>"Blocker"</formula>
    </cfRule>
  </conditionalFormatting>
  <conditionalFormatting sqref="I226">
    <cfRule type="expression" dxfId="2549" priority="53">
      <formula>NOT(ISERROR(SEARCH("NOK",I226)))</formula>
    </cfRule>
  </conditionalFormatting>
  <conditionalFormatting sqref="I226">
    <cfRule type="expression" dxfId="2548" priority="52">
      <formula>NOT(ISERROR(SEARCH("NOK",I226)))</formula>
    </cfRule>
  </conditionalFormatting>
  <conditionalFormatting sqref="I278">
    <cfRule type="expression" dxfId="2547" priority="51">
      <formula>NOT(ISERROR(SEARCH("NOK",I278)))</formula>
    </cfRule>
  </conditionalFormatting>
  <conditionalFormatting sqref="I278">
    <cfRule type="expression" dxfId="2546" priority="50">
      <formula>NOT(ISERROR(SEARCH("NOK",I278)))</formula>
    </cfRule>
  </conditionalFormatting>
  <conditionalFormatting sqref="I282">
    <cfRule type="expression" dxfId="2545" priority="49">
      <formula>NOT(ISERROR(SEARCH("NOK",I282)))</formula>
    </cfRule>
  </conditionalFormatting>
  <conditionalFormatting sqref="I282">
    <cfRule type="expression" dxfId="2544" priority="48">
      <formula>NOT(ISERROR(SEARCH("NOK",I282)))</formula>
    </cfRule>
  </conditionalFormatting>
  <conditionalFormatting sqref="I284">
    <cfRule type="expression" dxfId="2543" priority="47">
      <formula>NOT(ISERROR(SEARCH("NOK",I284)))</formula>
    </cfRule>
  </conditionalFormatting>
  <conditionalFormatting sqref="I284">
    <cfRule type="expression" dxfId="2542" priority="46">
      <formula>NOT(ISERROR(SEARCH("NOK",I284)))</formula>
    </cfRule>
  </conditionalFormatting>
  <conditionalFormatting sqref="I289">
    <cfRule type="expression" dxfId="2541" priority="45">
      <formula>NOT(ISERROR(SEARCH("NOK",I289)))</formula>
    </cfRule>
  </conditionalFormatting>
  <conditionalFormatting sqref="I289">
    <cfRule type="expression" dxfId="2540" priority="44">
      <formula>NOT(ISERROR(SEARCH("NOK",I289)))</formula>
    </cfRule>
  </conditionalFormatting>
  <conditionalFormatting sqref="I292">
    <cfRule type="expression" dxfId="2539" priority="40">
      <formula>NOT(ISERROR(SEARCH("NOK",I292)))</formula>
    </cfRule>
  </conditionalFormatting>
  <conditionalFormatting sqref="I292">
    <cfRule type="expression" dxfId="2538" priority="41">
      <formula>NOT(ISERROR(SEARCH("NOK",I292)))</formula>
    </cfRule>
  </conditionalFormatting>
  <conditionalFormatting sqref="I296">
    <cfRule type="expression" dxfId="2537" priority="36">
      <formula>NOT(ISERROR(SEARCH("NOK",I296)))</formula>
    </cfRule>
  </conditionalFormatting>
  <conditionalFormatting sqref="I296">
    <cfRule type="expression" dxfId="2536" priority="37">
      <formula>NOT(ISERROR(SEARCH("NOK",I296)))</formula>
    </cfRule>
  </conditionalFormatting>
  <conditionalFormatting sqref="F299">
    <cfRule type="cellIs" dxfId="2535" priority="33" operator="equal">
      <formula>"Critical"</formula>
    </cfRule>
  </conditionalFormatting>
  <conditionalFormatting sqref="F299">
    <cfRule type="cellIs" dxfId="2534" priority="34" operator="equal">
      <formula>"Major"</formula>
    </cfRule>
  </conditionalFormatting>
  <conditionalFormatting sqref="F299">
    <cfRule type="cellIs" dxfId="2533" priority="35" operator="equal">
      <formula>"Blocker"</formula>
    </cfRule>
  </conditionalFormatting>
  <conditionalFormatting sqref="I90">
    <cfRule type="expression" dxfId="2532" priority="32">
      <formula>NOT(ISERROR(SEARCH("NOK",I90)))</formula>
    </cfRule>
  </conditionalFormatting>
  <conditionalFormatting sqref="I90">
    <cfRule type="expression" dxfId="2531" priority="31">
      <formula>NOT(ISERROR(SEARCH("NOK",I90)))</formula>
    </cfRule>
  </conditionalFormatting>
  <conditionalFormatting sqref="I175">
    <cfRule type="expression" dxfId="2530" priority="30">
      <formula>NOT(ISERROR(SEARCH("NOK",I175)))</formula>
    </cfRule>
  </conditionalFormatting>
  <conditionalFormatting sqref="I175">
    <cfRule type="expression" dxfId="2529" priority="29">
      <formula>NOT(ISERROR(SEARCH("NOK",I175)))</formula>
    </cfRule>
  </conditionalFormatting>
  <conditionalFormatting sqref="I229">
    <cfRule type="expression" dxfId="2528" priority="28">
      <formula>NOT(ISERROR(SEARCH("NOK",I229)))</formula>
    </cfRule>
  </conditionalFormatting>
  <conditionalFormatting sqref="I229">
    <cfRule type="expression" dxfId="2527" priority="27">
      <formula>NOT(ISERROR(SEARCH("NOK",I229)))</formula>
    </cfRule>
  </conditionalFormatting>
  <conditionalFormatting sqref="I248">
    <cfRule type="expression" dxfId="2526" priority="26">
      <formula>NOT(ISERROR(SEARCH("NOK",I248)))</formula>
    </cfRule>
  </conditionalFormatting>
  <conditionalFormatting sqref="I248">
    <cfRule type="expression" dxfId="2525" priority="25">
      <formula>NOT(ISERROR(SEARCH("NOK",I248)))</formula>
    </cfRule>
  </conditionalFormatting>
  <conditionalFormatting sqref="I281">
    <cfRule type="expression" dxfId="2524" priority="24">
      <formula>NOT(ISERROR(SEARCH("NOK",I281)))</formula>
    </cfRule>
  </conditionalFormatting>
  <conditionalFormatting sqref="I281">
    <cfRule type="expression" dxfId="2523" priority="23">
      <formula>NOT(ISERROR(SEARCH("NOK",I281)))</formula>
    </cfRule>
  </conditionalFormatting>
  <conditionalFormatting sqref="I288">
    <cfRule type="expression" dxfId="2522" priority="22">
      <formula>NOT(ISERROR(SEARCH("NOK",I288)))</formula>
    </cfRule>
  </conditionalFormatting>
  <conditionalFormatting sqref="I288">
    <cfRule type="expression" dxfId="2521" priority="21">
      <formula>NOT(ISERROR(SEARCH("NOK",I288)))</formula>
    </cfRule>
  </conditionalFormatting>
  <conditionalFormatting sqref="I297">
    <cfRule type="expression" dxfId="2520" priority="19">
      <formula>NOT(ISERROR(SEARCH("NOK",I297)))</formula>
    </cfRule>
  </conditionalFormatting>
  <conditionalFormatting sqref="I297">
    <cfRule type="expression" dxfId="2519" priority="20">
      <formula>NOT(ISERROR(SEARCH("NOK",I297)))</formula>
    </cfRule>
  </conditionalFormatting>
  <conditionalFormatting sqref="I300">
    <cfRule type="expression" dxfId="2518" priority="15">
      <formula>NOT(ISERROR(SEARCH("NOK",I300)))</formula>
    </cfRule>
  </conditionalFormatting>
  <conditionalFormatting sqref="I301">
    <cfRule type="expression" dxfId="2517" priority="11">
      <formula>NOT(ISERROR(SEARCH("NOK",I301)))</formula>
    </cfRule>
  </conditionalFormatting>
  <conditionalFormatting sqref="F301">
    <cfRule type="cellIs" dxfId="2516" priority="8" operator="equal">
      <formula>"Critical"</formula>
    </cfRule>
  </conditionalFormatting>
  <conditionalFormatting sqref="F301">
    <cfRule type="cellIs" dxfId="2515" priority="9" operator="equal">
      <formula>"Major"</formula>
    </cfRule>
  </conditionalFormatting>
  <conditionalFormatting sqref="F301">
    <cfRule type="cellIs" dxfId="2514" priority="10" operator="equal">
      <formula>"Blocker"</formula>
    </cfRule>
  </conditionalFormatting>
  <conditionalFormatting sqref="F300">
    <cfRule type="cellIs" dxfId="2513" priority="5" operator="equal">
      <formula>"Critical"</formula>
    </cfRule>
  </conditionalFormatting>
  <conditionalFormatting sqref="F300">
    <cfRule type="cellIs" dxfId="2512" priority="6" operator="equal">
      <formula>"Major"</formula>
    </cfRule>
  </conditionalFormatting>
  <conditionalFormatting sqref="F300">
    <cfRule type="cellIs" dxfId="2511" priority="7" operator="equal">
      <formula>"Blocker"</formula>
    </cfRule>
  </conditionalFormatting>
  <conditionalFormatting sqref="I302 I304:I306">
    <cfRule type="expression" dxfId="2510" priority="4">
      <formula>NOT(ISERROR(SEARCH("NOK",I302)))</formula>
    </cfRule>
  </conditionalFormatting>
  <conditionalFormatting sqref="F302:F309">
    <cfRule type="cellIs" dxfId="2509" priority="1" operator="equal">
      <formula>"Critical"</formula>
    </cfRule>
  </conditionalFormatting>
  <conditionalFormatting sqref="F302:F309">
    <cfRule type="cellIs" dxfId="2508" priority="2" operator="equal">
      <formula>"Major"</formula>
    </cfRule>
  </conditionalFormatting>
  <conditionalFormatting sqref="F302:F309">
    <cfRule type="cellIs" dxfId="2507" priority="3" operator="equal">
      <formula>"Blocker"</formula>
    </cfRule>
  </conditionalFormatting>
  <dataValidations count="5">
    <dataValidation type="list" allowBlank="1" showErrorMessage="1" sqref="M6 I6:I41 I43:I66 I296:I298 I98 I68:I96 I291:I294 I207:I289 I100:I205 I300:I302 I304:I306">
      <formula1>$M$6:$M$8</formula1>
    </dataValidation>
    <dataValidation type="list" allowBlank="1" showErrorMessage="1" sqref="F311 I311">
      <formula1>#REF!</formula1>
    </dataValidation>
    <dataValidation type="list" allowBlank="1" showErrorMessage="1" sqref="I310">
      <formula1>$M$6:$M$9</formula1>
    </dataValidation>
    <dataValidation type="list" allowBlank="1" showInputMessage="1" showErrorMessage="1" sqref="G6:H310">
      <formula1>"0차,Pre,1차,2차"</formula1>
    </dataValidation>
    <dataValidation type="list" allowBlank="1" showErrorMessage="1" sqref="F6:F310">
      <formula1>$L$6:$L$10</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showGridLines="0" zoomScaleNormal="100" workbookViewId="0">
      <pane xSplit="9" ySplit="10" topLeftCell="K11" activePane="bottomRight" state="frozen"/>
      <selection activeCell="W72" sqref="W72"/>
      <selection pane="topRight" activeCell="W72" sqref="W72"/>
      <selection pane="bottomLeft" activeCell="W72" sqref="W72"/>
      <selection pane="bottomRight" activeCell="H20" sqref="H20"/>
    </sheetView>
  </sheetViews>
  <sheetFormatPr defaultColWidth="14.42578125" defaultRowHeight="11.25"/>
  <cols>
    <col min="1" max="1" width="1.28515625" style="75" customWidth="1"/>
    <col min="2" max="3" width="8.42578125" style="75" customWidth="1"/>
    <col min="4" max="4" width="10.42578125" style="75" bestFit="1" customWidth="1"/>
    <col min="5" max="5" width="11.42578125" style="75" bestFit="1" customWidth="1"/>
    <col min="6" max="6" width="10.42578125" style="75" bestFit="1" customWidth="1"/>
    <col min="7" max="7" width="11.140625" style="75" bestFit="1" customWidth="1"/>
    <col min="8" max="8" width="35.5703125" style="75" bestFit="1" customWidth="1"/>
    <col min="9" max="9" width="38.85546875" style="75" bestFit="1" customWidth="1"/>
    <col min="10" max="10" width="5" style="75" hidden="1" customWidth="1"/>
    <col min="11" max="11" width="20.5703125" style="75" customWidth="1"/>
    <col min="12" max="12" width="13" style="75" customWidth="1"/>
    <col min="13" max="20" width="8.140625" style="75" customWidth="1"/>
    <col min="21" max="22" width="8.42578125" style="75" hidden="1" customWidth="1"/>
    <col min="23" max="23" width="22.42578125" style="75" customWidth="1"/>
    <col min="24" max="24" width="28.5703125" style="75" customWidth="1"/>
    <col min="25" max="27" width="9" style="75" customWidth="1"/>
    <col min="28" max="16384" width="14.42578125" style="75"/>
  </cols>
  <sheetData>
    <row r="1" spans="1:27">
      <c r="A1" s="63"/>
      <c r="B1" s="84"/>
      <c r="C1" s="84"/>
      <c r="D1" s="63"/>
      <c r="E1" s="63"/>
      <c r="F1" s="63"/>
      <c r="G1" s="63"/>
      <c r="H1" s="63"/>
      <c r="I1" s="63"/>
      <c r="J1" s="63"/>
      <c r="K1" s="85"/>
      <c r="L1" s="85"/>
      <c r="M1" s="63"/>
      <c r="N1" s="63"/>
      <c r="O1" s="63"/>
      <c r="P1" s="63"/>
      <c r="Q1" s="63"/>
      <c r="R1" s="63"/>
      <c r="S1" s="63"/>
      <c r="T1" s="63"/>
      <c r="U1" s="63"/>
      <c r="V1" s="63"/>
      <c r="W1" s="86"/>
      <c r="X1" s="86"/>
      <c r="Y1" s="63"/>
      <c r="Z1" s="63"/>
      <c r="AA1" s="63"/>
    </row>
    <row r="2" spans="1:27">
      <c r="A2" s="63"/>
      <c r="B2" s="84"/>
      <c r="C2" s="84"/>
      <c r="D2" s="550" t="s">
        <v>63</v>
      </c>
      <c r="E2" s="551"/>
      <c r="F2" s="551"/>
      <c r="G2" s="551"/>
      <c r="H2" s="551"/>
      <c r="I2" s="551"/>
      <c r="J2" s="63"/>
      <c r="K2" s="87"/>
      <c r="L2" s="85"/>
      <c r="M2" s="88" t="s">
        <v>64</v>
      </c>
      <c r="N2" s="89" t="s">
        <v>65</v>
      </c>
      <c r="O2" s="90" t="s">
        <v>66</v>
      </c>
      <c r="P2" s="91" t="s">
        <v>33</v>
      </c>
      <c r="Q2" s="90" t="s">
        <v>34</v>
      </c>
      <c r="R2" s="92" t="s">
        <v>35</v>
      </c>
      <c r="S2" s="92" t="s">
        <v>36</v>
      </c>
      <c r="T2" s="91" t="s">
        <v>37</v>
      </c>
      <c r="U2" s="63"/>
      <c r="V2" s="63"/>
    </row>
    <row r="3" spans="1:27">
      <c r="A3" s="63"/>
      <c r="B3" s="84"/>
      <c r="C3" s="84"/>
      <c r="D3" s="551"/>
      <c r="E3" s="551"/>
      <c r="F3" s="551"/>
      <c r="G3" s="551"/>
      <c r="H3" s="551"/>
      <c r="I3" s="551"/>
      <c r="J3" s="63"/>
      <c r="K3" s="87">
        <f>COUNTIF(J:J,"상")</f>
        <v>9</v>
      </c>
      <c r="L3" s="85"/>
      <c r="M3" s="93" t="s">
        <v>67</v>
      </c>
      <c r="N3" s="94">
        <f>COUNTA($B$11:$B$37)</f>
        <v>26</v>
      </c>
      <c r="O3" s="95">
        <f>(Q3+R3+S3)/(N3)</f>
        <v>0</v>
      </c>
      <c r="P3" s="96" t="e">
        <f>Q3/(Q3+R3+S3)</f>
        <v>#DIV/0!</v>
      </c>
      <c r="Q3" s="97">
        <f>COUNTIF($M$11:$M$37, "P")</f>
        <v>0</v>
      </c>
      <c r="R3" s="97">
        <f>COUNTIF($M$11:$M$37, "F")</f>
        <v>0</v>
      </c>
      <c r="S3" s="97">
        <f>COUNTIF($M$11:$M$37, "NT")</f>
        <v>0</v>
      </c>
      <c r="T3" s="94">
        <f>COUNTIF($M$11:$M$37, "NA")</f>
        <v>0</v>
      </c>
      <c r="U3" s="63"/>
      <c r="V3" s="63"/>
    </row>
    <row r="4" spans="1:27">
      <c r="A4" s="63"/>
      <c r="B4" s="84"/>
      <c r="C4" s="84"/>
      <c r="D4" s="550" t="s">
        <v>68</v>
      </c>
      <c r="E4" s="551"/>
      <c r="F4" s="551"/>
      <c r="G4" s="551"/>
      <c r="H4" s="551"/>
      <c r="I4" s="551"/>
      <c r="J4" s="63"/>
      <c r="K4" s="87">
        <f>COUNTIF(J:J,"중")</f>
        <v>12</v>
      </c>
      <c r="L4" s="85"/>
      <c r="M4" s="98" t="s">
        <v>69</v>
      </c>
      <c r="N4" s="99">
        <f>COUNTA($B$11:$B$37)</f>
        <v>26</v>
      </c>
      <c r="O4" s="100">
        <f>(Q4+R4+S4)/(N4)</f>
        <v>0</v>
      </c>
      <c r="P4" s="101" t="e">
        <f>Q4/(Q4+R4+S4)</f>
        <v>#DIV/0!</v>
      </c>
      <c r="Q4" s="97">
        <f>COUNTIF($N$11:$N$37, "P")</f>
        <v>0</v>
      </c>
      <c r="R4" s="97">
        <f>COUNTIF($N$11:$N$37, "F")</f>
        <v>0</v>
      </c>
      <c r="S4" s="97">
        <f>COUNTIF($N$11:$N$37, "NT")</f>
        <v>0</v>
      </c>
      <c r="T4" s="94">
        <f>COUNTIF($N$11:$N$37, "NA")</f>
        <v>0</v>
      </c>
      <c r="U4" s="63"/>
      <c r="V4" s="63"/>
    </row>
    <row r="5" spans="1:27">
      <c r="A5" s="63"/>
      <c r="B5" s="84"/>
      <c r="C5" s="84"/>
      <c r="D5" s="551"/>
      <c r="E5" s="551"/>
      <c r="F5" s="551"/>
      <c r="G5" s="551"/>
      <c r="H5" s="551"/>
      <c r="I5" s="551"/>
      <c r="J5" s="63"/>
      <c r="K5" s="87">
        <f>COUNTIF(J:J,"하")</f>
        <v>5</v>
      </c>
      <c r="L5" s="85"/>
      <c r="M5" s="102" t="s">
        <v>70</v>
      </c>
      <c r="N5" s="103">
        <f>SUM(N3+N4)</f>
        <v>52</v>
      </c>
      <c r="O5" s="104">
        <f>AVERAGE(O3:O4)</f>
        <v>0</v>
      </c>
      <c r="P5" s="105" t="e">
        <f>AVERAGE(P3:P4)</f>
        <v>#DIV/0!</v>
      </c>
      <c r="Q5" s="106">
        <f>SUM(Q3+Q4)</f>
        <v>0</v>
      </c>
      <c r="R5" s="107">
        <f>SUM(R3+R4)</f>
        <v>0</v>
      </c>
      <c r="S5" s="107">
        <f>SUM(S3+S4)</f>
        <v>0</v>
      </c>
      <c r="T5" s="108">
        <f>SUM(T3+T4)</f>
        <v>0</v>
      </c>
      <c r="U5" s="63"/>
      <c r="V5" s="63"/>
    </row>
    <row r="6" spans="1:27">
      <c r="A6" s="63"/>
      <c r="B6" s="84"/>
      <c r="C6" s="84"/>
      <c r="D6" s="63"/>
      <c r="E6" s="63"/>
      <c r="F6" s="63"/>
      <c r="G6" s="63"/>
      <c r="H6" s="63"/>
      <c r="I6" s="63"/>
      <c r="J6" s="63"/>
      <c r="K6" s="85"/>
      <c r="L6" s="85"/>
      <c r="M6" s="63"/>
      <c r="N6" s="63"/>
      <c r="O6" s="63"/>
      <c r="P6" s="63"/>
      <c r="Q6" s="63"/>
      <c r="R6" s="63"/>
      <c r="S6" s="63"/>
      <c r="T6" s="63"/>
      <c r="U6" s="63"/>
      <c r="V6" s="63"/>
      <c r="W6" s="86"/>
      <c r="X6" s="86"/>
      <c r="Y6" s="63"/>
      <c r="Z6" s="63"/>
      <c r="AA6" s="63"/>
    </row>
    <row r="7" spans="1:27">
      <c r="A7" s="63"/>
      <c r="B7" s="84"/>
      <c r="C7" s="84"/>
      <c r="D7" s="63"/>
      <c r="E7" s="63"/>
      <c r="F7" s="63"/>
      <c r="G7" s="63"/>
      <c r="H7" s="63"/>
      <c r="I7" s="63"/>
      <c r="J7" s="63"/>
      <c r="K7" s="85"/>
      <c r="L7" s="85"/>
      <c r="M7" s="63"/>
      <c r="N7" s="63"/>
      <c r="O7" s="63"/>
      <c r="P7" s="63"/>
      <c r="Q7" s="63"/>
      <c r="R7" s="63"/>
      <c r="S7" s="63"/>
      <c r="T7" s="63"/>
      <c r="U7" s="63"/>
      <c r="V7" s="63"/>
      <c r="W7" s="86"/>
      <c r="X7" s="86"/>
      <c r="Y7" s="63"/>
      <c r="Z7" s="63"/>
      <c r="AA7" s="63"/>
    </row>
    <row r="8" spans="1:27" ht="22.5">
      <c r="A8" s="63"/>
      <c r="B8" s="555" t="s">
        <v>71</v>
      </c>
      <c r="C8" s="509" t="s">
        <v>6689</v>
      </c>
      <c r="D8" s="556" t="s">
        <v>72</v>
      </c>
      <c r="E8" s="552" t="s">
        <v>73</v>
      </c>
      <c r="F8" s="554" t="s">
        <v>74</v>
      </c>
      <c r="G8" s="556" t="s">
        <v>75</v>
      </c>
      <c r="H8" s="552" t="s">
        <v>76</v>
      </c>
      <c r="I8" s="554" t="s">
        <v>77</v>
      </c>
      <c r="J8" s="544" t="s">
        <v>78</v>
      </c>
      <c r="K8" s="546" t="s">
        <v>79</v>
      </c>
      <c r="L8" s="548" t="s">
        <v>80</v>
      </c>
      <c r="M8" s="109" t="s">
        <v>67</v>
      </c>
      <c r="N8" s="110" t="s">
        <v>69</v>
      </c>
      <c r="O8" s="109" t="s">
        <v>3292</v>
      </c>
      <c r="P8" s="111" t="s">
        <v>3293</v>
      </c>
      <c r="Q8" s="111" t="s">
        <v>3292</v>
      </c>
      <c r="R8" s="112" t="s">
        <v>2415</v>
      </c>
      <c r="S8" s="113" t="s">
        <v>3294</v>
      </c>
      <c r="T8" s="114" t="s">
        <v>3294</v>
      </c>
      <c r="U8" s="114" t="s">
        <v>81</v>
      </c>
      <c r="V8" s="110" t="s">
        <v>81</v>
      </c>
      <c r="W8" s="371" t="s">
        <v>82</v>
      </c>
      <c r="X8" s="369" t="s">
        <v>10</v>
      </c>
      <c r="Y8" s="63"/>
      <c r="Z8" s="63"/>
      <c r="AA8" s="63"/>
    </row>
    <row r="9" spans="1:27">
      <c r="A9" s="63"/>
      <c r="B9" s="545"/>
      <c r="C9" s="510"/>
      <c r="D9" s="547"/>
      <c r="E9" s="553"/>
      <c r="F9" s="549"/>
      <c r="G9" s="547"/>
      <c r="H9" s="553"/>
      <c r="I9" s="549"/>
      <c r="J9" s="545"/>
      <c r="K9" s="547"/>
      <c r="L9" s="549"/>
      <c r="M9" s="115" t="s">
        <v>83</v>
      </c>
      <c r="N9" s="116" t="s">
        <v>83</v>
      </c>
      <c r="O9" s="117"/>
      <c r="P9" s="118"/>
      <c r="Q9" s="118"/>
      <c r="R9" s="119"/>
      <c r="S9" s="120"/>
      <c r="T9" s="121"/>
      <c r="U9" s="121"/>
      <c r="V9" s="116"/>
      <c r="W9" s="372"/>
      <c r="X9" s="370"/>
      <c r="Y9" s="63"/>
      <c r="Z9" s="63"/>
      <c r="AA9" s="63"/>
    </row>
    <row r="10" spans="1:27">
      <c r="A10" s="63"/>
      <c r="B10" s="122"/>
      <c r="C10" s="511"/>
      <c r="D10" s="70"/>
      <c r="E10" s="71"/>
      <c r="F10" s="72"/>
      <c r="G10" s="70"/>
      <c r="H10" s="71"/>
      <c r="I10" s="72"/>
      <c r="J10" s="123"/>
      <c r="K10" s="124"/>
      <c r="L10" s="125"/>
      <c r="M10" s="70"/>
      <c r="N10" s="72"/>
      <c r="O10" s="70"/>
      <c r="P10" s="71"/>
      <c r="Q10" s="71"/>
      <c r="R10" s="72"/>
      <c r="S10" s="70"/>
      <c r="T10" s="71"/>
      <c r="U10" s="71"/>
      <c r="V10" s="72"/>
      <c r="W10" s="73"/>
      <c r="X10" s="74"/>
      <c r="Y10" s="63"/>
      <c r="Z10" s="63"/>
      <c r="AA10" s="63"/>
    </row>
    <row r="11" spans="1:27" ht="33.75">
      <c r="A11" s="63"/>
      <c r="B11" s="122" t="s">
        <v>84</v>
      </c>
      <c r="C11" s="511" t="s">
        <v>6692</v>
      </c>
      <c r="D11" s="70" t="s">
        <v>85</v>
      </c>
      <c r="E11" s="71" t="s">
        <v>86</v>
      </c>
      <c r="F11" s="72"/>
      <c r="G11" s="70"/>
      <c r="H11" s="126" t="s">
        <v>87</v>
      </c>
      <c r="I11" s="74" t="s">
        <v>88</v>
      </c>
      <c r="J11" s="123" t="s">
        <v>89</v>
      </c>
      <c r="K11" s="124"/>
      <c r="L11" s="125"/>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45">
      <c r="A12" s="63"/>
      <c r="B12" s="122" t="s">
        <v>90</v>
      </c>
      <c r="C12" s="511" t="s">
        <v>6818</v>
      </c>
      <c r="D12" s="70" t="s">
        <v>85</v>
      </c>
      <c r="E12" s="71" t="s">
        <v>91</v>
      </c>
      <c r="F12" s="72" t="s">
        <v>92</v>
      </c>
      <c r="G12" s="70"/>
      <c r="H12" s="126" t="s">
        <v>93</v>
      </c>
      <c r="I12" s="74" t="s">
        <v>94</v>
      </c>
      <c r="J12" s="123" t="s">
        <v>95</v>
      </c>
      <c r="K12" s="124" t="s">
        <v>2416</v>
      </c>
      <c r="L12" s="125"/>
      <c r="M12" s="127" t="str">
        <f t="shared" ref="M12:M18" si="0">IF(COUNTBLANK(O12:Q12)=3," ",IF(COUNTIF(O12:Q12,"F"),"F",IF(COUNTIF(O12:Q12,"P"),"P",IF(COUNTIF(O12:Q12,"NA"),"NA",IF(COUNTIF(O12:Q12,"NT"),"NT")))))</f>
        <v xml:space="preserve"> </v>
      </c>
      <c r="N12" s="128" t="str">
        <f t="shared" ref="N12:N18"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45">
      <c r="A13" s="63"/>
      <c r="B13" s="122" t="s">
        <v>96</v>
      </c>
      <c r="C13" s="511" t="s">
        <v>6692</v>
      </c>
      <c r="D13" s="70" t="s">
        <v>85</v>
      </c>
      <c r="E13" s="71" t="s">
        <v>91</v>
      </c>
      <c r="F13" s="72"/>
      <c r="G13" s="70"/>
      <c r="H13" s="126" t="s">
        <v>97</v>
      </c>
      <c r="I13" s="74" t="s">
        <v>4335</v>
      </c>
      <c r="J13" s="123" t="s">
        <v>95</v>
      </c>
      <c r="K13" s="124" t="s">
        <v>2389</v>
      </c>
      <c r="L13" s="125"/>
      <c r="M13" s="127" t="str">
        <f t="shared" si="0"/>
        <v xml:space="preserve"> </v>
      </c>
      <c r="N13" s="128" t="str">
        <f t="shared" si="1"/>
        <v xml:space="preserve"> </v>
      </c>
      <c r="O13" s="70"/>
      <c r="P13" s="71"/>
      <c r="Q13" s="71"/>
      <c r="R13" s="72"/>
      <c r="S13" s="70"/>
      <c r="T13" s="71"/>
      <c r="U13" s="71"/>
      <c r="V13" s="72"/>
      <c r="W13" s="73"/>
      <c r="X13" s="74"/>
      <c r="Y13" s="63"/>
      <c r="Z13" s="63"/>
      <c r="AA13" s="63"/>
    </row>
    <row r="14" spans="1:27" ht="33.75">
      <c r="A14" s="63"/>
      <c r="B14" s="122" t="s">
        <v>98</v>
      </c>
      <c r="C14" s="511" t="s">
        <v>6691</v>
      </c>
      <c r="D14" s="70" t="s">
        <v>85</v>
      </c>
      <c r="E14" s="71" t="s">
        <v>99</v>
      </c>
      <c r="F14" s="72" t="s">
        <v>100</v>
      </c>
      <c r="G14" s="70"/>
      <c r="H14" s="126" t="s">
        <v>101</v>
      </c>
      <c r="I14" s="74" t="s">
        <v>102</v>
      </c>
      <c r="J14" s="123" t="s">
        <v>89</v>
      </c>
      <c r="K14" s="124"/>
      <c r="L14" s="125"/>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103</v>
      </c>
      <c r="C15" s="511" t="s">
        <v>6691</v>
      </c>
      <c r="D15" s="70" t="s">
        <v>85</v>
      </c>
      <c r="E15" s="71" t="s">
        <v>99</v>
      </c>
      <c r="F15" s="72"/>
      <c r="G15" s="70"/>
      <c r="H15" s="126" t="s">
        <v>104</v>
      </c>
      <c r="I15" s="74" t="s">
        <v>105</v>
      </c>
      <c r="J15" s="123" t="s">
        <v>106</v>
      </c>
      <c r="K15" s="124"/>
      <c r="L15" s="125"/>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107</v>
      </c>
      <c r="C16" s="511" t="s">
        <v>6693</v>
      </c>
      <c r="D16" s="70" t="s">
        <v>85</v>
      </c>
      <c r="E16" s="71" t="s">
        <v>99</v>
      </c>
      <c r="F16" s="72" t="s">
        <v>108</v>
      </c>
      <c r="G16" s="70"/>
      <c r="H16" s="126" t="s">
        <v>109</v>
      </c>
      <c r="I16" s="74" t="s">
        <v>110</v>
      </c>
      <c r="J16" s="123" t="s">
        <v>106</v>
      </c>
      <c r="K16" s="124" t="s">
        <v>3295</v>
      </c>
      <c r="L16" s="125"/>
      <c r="M16" s="127" t="str">
        <f t="shared" si="0"/>
        <v xml:space="preserve"> </v>
      </c>
      <c r="N16" s="128" t="str">
        <f t="shared" si="1"/>
        <v xml:space="preserve"> </v>
      </c>
      <c r="O16" s="498"/>
      <c r="P16" s="71"/>
      <c r="Q16" s="71"/>
      <c r="R16" s="72"/>
      <c r="S16" s="70"/>
      <c r="T16" s="71"/>
      <c r="U16" s="71"/>
      <c r="V16" s="72"/>
      <c r="W16" s="73"/>
      <c r="X16" s="74"/>
      <c r="Y16" s="86"/>
      <c r="Z16" s="63"/>
      <c r="AA16" s="63"/>
    </row>
    <row r="17" spans="1:27" ht="22.5">
      <c r="A17" s="63"/>
      <c r="B17" s="122" t="s">
        <v>112</v>
      </c>
      <c r="C17" s="511" t="s">
        <v>6691</v>
      </c>
      <c r="D17" s="70" t="s">
        <v>113</v>
      </c>
      <c r="E17" s="71" t="s">
        <v>114</v>
      </c>
      <c r="F17" s="72" t="s">
        <v>115</v>
      </c>
      <c r="G17" s="70"/>
      <c r="H17" s="126" t="s">
        <v>116</v>
      </c>
      <c r="I17" s="74" t="s">
        <v>117</v>
      </c>
      <c r="J17" s="123" t="s">
        <v>89</v>
      </c>
      <c r="K17" s="124"/>
      <c r="L17" s="125"/>
      <c r="M17" s="127" t="str">
        <f t="shared" si="0"/>
        <v xml:space="preserve"> </v>
      </c>
      <c r="N17" s="128" t="str">
        <f t="shared" si="1"/>
        <v xml:space="preserve"> </v>
      </c>
      <c r="O17" s="70"/>
      <c r="P17" s="71"/>
      <c r="Q17" s="71"/>
      <c r="R17" s="72"/>
      <c r="S17" s="70"/>
      <c r="T17" s="71"/>
      <c r="U17" s="71"/>
      <c r="V17" s="72"/>
      <c r="W17" s="73"/>
      <c r="X17" s="74"/>
      <c r="Y17" s="63"/>
      <c r="Z17" s="63"/>
      <c r="AA17" s="63"/>
    </row>
    <row r="18" spans="1:27" ht="33.75">
      <c r="A18" s="63"/>
      <c r="B18" s="122" t="s">
        <v>118</v>
      </c>
      <c r="C18" s="511" t="s">
        <v>6691</v>
      </c>
      <c r="D18" s="70" t="s">
        <v>113</v>
      </c>
      <c r="E18" s="71" t="s">
        <v>114</v>
      </c>
      <c r="F18" s="72" t="s">
        <v>3205</v>
      </c>
      <c r="G18" s="70" t="s">
        <v>119</v>
      </c>
      <c r="H18" s="126" t="s">
        <v>120</v>
      </c>
      <c r="I18" s="74" t="s">
        <v>121</v>
      </c>
      <c r="J18" s="123" t="s">
        <v>106</v>
      </c>
      <c r="K18" s="124"/>
      <c r="L18" s="125"/>
      <c r="M18" s="127" t="str">
        <f t="shared" si="0"/>
        <v xml:space="preserve"> </v>
      </c>
      <c r="N18" s="128" t="str">
        <f t="shared" si="1"/>
        <v xml:space="preserve"> </v>
      </c>
      <c r="O18" s="70"/>
      <c r="P18" s="71"/>
      <c r="Q18" s="71"/>
      <c r="R18" s="72"/>
      <c r="S18" s="70"/>
      <c r="T18" s="71"/>
      <c r="U18" s="71"/>
      <c r="V18" s="72"/>
      <c r="W18" s="73"/>
      <c r="X18" s="74"/>
      <c r="Y18" s="63"/>
      <c r="Z18" s="63"/>
      <c r="AA18" s="63"/>
    </row>
    <row r="19" spans="1:27" ht="67.5">
      <c r="A19" s="63"/>
      <c r="B19" s="122" t="s">
        <v>122</v>
      </c>
      <c r="C19" s="511" t="s">
        <v>6696</v>
      </c>
      <c r="D19" s="70" t="s">
        <v>113</v>
      </c>
      <c r="E19" s="71" t="s">
        <v>114</v>
      </c>
      <c r="F19" s="72" t="s">
        <v>123</v>
      </c>
      <c r="G19" s="70"/>
      <c r="H19" s="126" t="s">
        <v>124</v>
      </c>
      <c r="I19" s="74" t="s">
        <v>125</v>
      </c>
      <c r="J19" s="123" t="s">
        <v>106</v>
      </c>
      <c r="K19" s="124"/>
      <c r="L19" s="125"/>
      <c r="M19" s="127" t="str">
        <f t="shared" ref="M19:M36" si="2">IF(COUNTBLANK(O19:Q19)=3," ",IF(COUNTIF(O19:Q19,"F"),"F",IF(COUNTIF(O19:Q19,"P"),"P",IF(COUNTIF(O19:Q19,"NA"),"NA",IF(COUNTIF(O19:Q19,"NT"),"NT")))))</f>
        <v xml:space="preserve"> </v>
      </c>
      <c r="N19" s="128" t="str">
        <f t="shared" ref="N19:N36" si="3">IF(COUNTBLANK(S19:U19)=3," ",IF(COUNTIF(S19:U19,"F"),"F",IF(COUNTIF(S19:U19,"P"),"P",IF(COUNTIF(S19:U19,"NA"),"NA",IF(COUNTIF(S19:U19,"NT"),"NT")))))</f>
        <v xml:space="preserve"> </v>
      </c>
      <c r="O19" s="70"/>
      <c r="P19" s="71"/>
      <c r="Q19" s="71"/>
      <c r="R19" s="72"/>
      <c r="S19" s="70"/>
      <c r="T19" s="71"/>
      <c r="U19" s="71"/>
      <c r="V19" s="72"/>
      <c r="W19" s="73"/>
      <c r="X19" s="74"/>
      <c r="Y19" s="63"/>
      <c r="Z19" s="63"/>
      <c r="AA19" s="63"/>
    </row>
    <row r="20" spans="1:27" ht="67.5">
      <c r="A20" s="63"/>
      <c r="B20" s="122" t="s">
        <v>3206</v>
      </c>
      <c r="C20" s="511" t="s">
        <v>6696</v>
      </c>
      <c r="D20" s="70" t="s">
        <v>113</v>
      </c>
      <c r="E20" s="71" t="s">
        <v>126</v>
      </c>
      <c r="F20" s="72"/>
      <c r="G20" s="70"/>
      <c r="H20" s="126" t="s">
        <v>127</v>
      </c>
      <c r="I20" s="74" t="s">
        <v>128</v>
      </c>
      <c r="J20" s="123" t="s">
        <v>106</v>
      </c>
      <c r="K20" s="129"/>
      <c r="L20" s="130"/>
      <c r="M20" s="127" t="str">
        <f t="shared" si="2"/>
        <v xml:space="preserve"> </v>
      </c>
      <c r="N20" s="128" t="str">
        <f t="shared" si="3"/>
        <v xml:space="preserve"> </v>
      </c>
      <c r="O20" s="70"/>
      <c r="P20" s="71"/>
      <c r="Q20" s="71"/>
      <c r="R20" s="72"/>
      <c r="S20" s="70"/>
      <c r="T20" s="71"/>
      <c r="U20" s="71"/>
      <c r="V20" s="72"/>
      <c r="W20" s="73"/>
      <c r="X20" s="74"/>
      <c r="Y20" s="63"/>
      <c r="Z20" s="63"/>
      <c r="AA20" s="63"/>
    </row>
    <row r="21" spans="1:27" ht="22.5">
      <c r="A21" s="63"/>
      <c r="B21" s="122" t="s">
        <v>129</v>
      </c>
      <c r="C21" s="511" t="s">
        <v>6690</v>
      </c>
      <c r="D21" s="70" t="s">
        <v>113</v>
      </c>
      <c r="E21" s="71" t="s">
        <v>130</v>
      </c>
      <c r="F21" s="72"/>
      <c r="G21" s="70"/>
      <c r="H21" s="126" t="s">
        <v>131</v>
      </c>
      <c r="I21" s="74" t="s">
        <v>132</v>
      </c>
      <c r="J21" s="123" t="s">
        <v>106</v>
      </c>
      <c r="K21" s="124"/>
      <c r="L21" s="125"/>
      <c r="M21" s="127" t="str">
        <f t="shared" si="2"/>
        <v xml:space="preserve"> </v>
      </c>
      <c r="N21" s="128" t="str">
        <f t="shared" si="3"/>
        <v xml:space="preserve"> </v>
      </c>
      <c r="O21" s="70"/>
      <c r="P21" s="71"/>
      <c r="Q21" s="71"/>
      <c r="R21" s="72"/>
      <c r="S21" s="70"/>
      <c r="T21" s="71"/>
      <c r="U21" s="71"/>
      <c r="V21" s="72"/>
      <c r="W21" s="73"/>
      <c r="X21" s="74"/>
      <c r="Y21" s="63"/>
      <c r="Z21" s="63"/>
      <c r="AA21" s="63"/>
    </row>
    <row r="22" spans="1:27" ht="33.75">
      <c r="A22" s="63"/>
      <c r="B22" s="122" t="s">
        <v>133</v>
      </c>
      <c r="C22" s="511" t="s">
        <v>6690</v>
      </c>
      <c r="D22" s="70" t="s">
        <v>134</v>
      </c>
      <c r="E22" s="71" t="s">
        <v>135</v>
      </c>
      <c r="F22" s="72" t="s">
        <v>136</v>
      </c>
      <c r="G22" s="70"/>
      <c r="H22" s="126" t="s">
        <v>137</v>
      </c>
      <c r="I22" s="74" t="s">
        <v>138</v>
      </c>
      <c r="J22" s="123" t="s">
        <v>89</v>
      </c>
      <c r="K22" s="124"/>
      <c r="L22" s="125"/>
      <c r="M22" s="127" t="str">
        <f t="shared" si="2"/>
        <v xml:space="preserve"> </v>
      </c>
      <c r="N22" s="128" t="str">
        <f t="shared" si="3"/>
        <v xml:space="preserve"> </v>
      </c>
      <c r="O22" s="70"/>
      <c r="P22" s="71"/>
      <c r="Q22" s="71"/>
      <c r="R22" s="72"/>
      <c r="S22" s="70"/>
      <c r="T22" s="71"/>
      <c r="U22" s="71"/>
      <c r="V22" s="72"/>
      <c r="W22" s="73"/>
      <c r="X22" s="74"/>
      <c r="Y22" s="63"/>
      <c r="Z22" s="63"/>
      <c r="AA22" s="63"/>
    </row>
    <row r="23" spans="1:27" ht="45">
      <c r="A23" s="63"/>
      <c r="B23" s="122" t="s">
        <v>139</v>
      </c>
      <c r="C23" s="511" t="s">
        <v>6690</v>
      </c>
      <c r="D23" s="70" t="s">
        <v>134</v>
      </c>
      <c r="E23" s="71" t="s">
        <v>135</v>
      </c>
      <c r="F23" s="72" t="s">
        <v>140</v>
      </c>
      <c r="G23" s="70"/>
      <c r="H23" s="126" t="s">
        <v>141</v>
      </c>
      <c r="I23" s="74" t="s">
        <v>142</v>
      </c>
      <c r="J23" s="123" t="s">
        <v>89</v>
      </c>
      <c r="K23" s="124"/>
      <c r="L23" s="125"/>
      <c r="M23" s="127" t="str">
        <f t="shared" si="2"/>
        <v xml:space="preserve"> </v>
      </c>
      <c r="N23" s="128" t="str">
        <f t="shared" si="3"/>
        <v xml:space="preserve"> </v>
      </c>
      <c r="O23" s="70"/>
      <c r="P23" s="71"/>
      <c r="Q23" s="71"/>
      <c r="R23" s="72"/>
      <c r="S23" s="70"/>
      <c r="T23" s="71"/>
      <c r="U23" s="71"/>
      <c r="V23" s="72"/>
      <c r="W23" s="73"/>
      <c r="X23" s="74"/>
      <c r="Y23" s="63"/>
      <c r="Z23" s="63"/>
      <c r="AA23" s="63"/>
    </row>
    <row r="24" spans="1:27" ht="45">
      <c r="A24" s="63"/>
      <c r="B24" s="122" t="s">
        <v>143</v>
      </c>
      <c r="C24" s="511" t="s">
        <v>6690</v>
      </c>
      <c r="D24" s="70" t="s">
        <v>134</v>
      </c>
      <c r="E24" s="71" t="s">
        <v>144</v>
      </c>
      <c r="F24" s="72" t="s">
        <v>145</v>
      </c>
      <c r="G24" s="70"/>
      <c r="H24" s="126" t="s">
        <v>146</v>
      </c>
      <c r="I24" s="74" t="s">
        <v>147</v>
      </c>
      <c r="J24" s="123" t="s">
        <v>106</v>
      </c>
      <c r="K24" s="124"/>
      <c r="L24" s="125"/>
      <c r="M24" s="127" t="str">
        <f t="shared" si="2"/>
        <v xml:space="preserve"> </v>
      </c>
      <c r="N24" s="128" t="str">
        <f t="shared" si="3"/>
        <v xml:space="preserve"> </v>
      </c>
      <c r="O24" s="70"/>
      <c r="P24" s="71"/>
      <c r="Q24" s="71"/>
      <c r="R24" s="72"/>
      <c r="S24" s="70"/>
      <c r="T24" s="71"/>
      <c r="U24" s="71"/>
      <c r="V24" s="72"/>
      <c r="W24" s="73"/>
      <c r="X24" s="74"/>
      <c r="Y24" s="63"/>
      <c r="Z24" s="63"/>
      <c r="AA24" s="63"/>
    </row>
    <row r="25" spans="1:27" ht="45">
      <c r="A25" s="63"/>
      <c r="B25" s="122" t="s">
        <v>148</v>
      </c>
      <c r="C25" s="511" t="s">
        <v>6691</v>
      </c>
      <c r="D25" s="70" t="s">
        <v>134</v>
      </c>
      <c r="E25" s="71" t="s">
        <v>144</v>
      </c>
      <c r="F25" s="72" t="s">
        <v>136</v>
      </c>
      <c r="G25" s="70"/>
      <c r="H25" s="126" t="s">
        <v>6697</v>
      </c>
      <c r="I25" s="74" t="s">
        <v>149</v>
      </c>
      <c r="J25" s="123" t="s">
        <v>106</v>
      </c>
      <c r="K25" s="124"/>
      <c r="L25" s="125"/>
      <c r="M25" s="127" t="str">
        <f t="shared" si="2"/>
        <v xml:space="preserve"> </v>
      </c>
      <c r="N25" s="128" t="str">
        <f t="shared" si="3"/>
        <v xml:space="preserve"> </v>
      </c>
      <c r="O25" s="70"/>
      <c r="P25" s="71"/>
      <c r="Q25" s="71"/>
      <c r="R25" s="72"/>
      <c r="S25" s="70"/>
      <c r="T25" s="71"/>
      <c r="U25" s="71"/>
      <c r="V25" s="72"/>
      <c r="W25" s="73"/>
      <c r="X25" s="74"/>
      <c r="Y25" s="63"/>
      <c r="Z25" s="63"/>
      <c r="AA25" s="63"/>
    </row>
    <row r="26" spans="1:27" ht="33.75">
      <c r="A26" s="63"/>
      <c r="B26" s="122" t="s">
        <v>150</v>
      </c>
      <c r="C26" s="511" t="s">
        <v>6690</v>
      </c>
      <c r="D26" s="70" t="s">
        <v>151</v>
      </c>
      <c r="E26" s="71" t="s">
        <v>152</v>
      </c>
      <c r="F26" s="72" t="s">
        <v>153</v>
      </c>
      <c r="G26" s="70"/>
      <c r="H26" s="126" t="s">
        <v>154</v>
      </c>
      <c r="I26" s="74" t="s">
        <v>155</v>
      </c>
      <c r="J26" s="123" t="s">
        <v>89</v>
      </c>
      <c r="K26" s="124"/>
      <c r="L26" s="125"/>
      <c r="M26" s="127" t="str">
        <f t="shared" si="2"/>
        <v xml:space="preserve"> </v>
      </c>
      <c r="N26" s="128" t="str">
        <f t="shared" si="3"/>
        <v xml:space="preserve"> </v>
      </c>
      <c r="O26" s="70"/>
      <c r="P26" s="71"/>
      <c r="Q26" s="71"/>
      <c r="R26" s="72"/>
      <c r="S26" s="70"/>
      <c r="T26" s="71"/>
      <c r="U26" s="71"/>
      <c r="V26" s="72"/>
      <c r="W26" s="73"/>
      <c r="X26" s="74"/>
      <c r="Y26" s="63"/>
      <c r="Z26" s="63"/>
      <c r="AA26" s="63"/>
    </row>
    <row r="27" spans="1:27" ht="22.5">
      <c r="A27" s="63"/>
      <c r="B27" s="122" t="s">
        <v>156</v>
      </c>
      <c r="C27" s="511" t="s">
        <v>6690</v>
      </c>
      <c r="D27" s="70" t="s">
        <v>151</v>
      </c>
      <c r="E27" s="71" t="s">
        <v>152</v>
      </c>
      <c r="F27" s="72" t="s">
        <v>157</v>
      </c>
      <c r="G27" s="70"/>
      <c r="H27" s="126" t="s">
        <v>158</v>
      </c>
      <c r="I27" s="74" t="s">
        <v>159</v>
      </c>
      <c r="J27" s="123" t="s">
        <v>106</v>
      </c>
      <c r="K27" s="124"/>
      <c r="L27" s="125"/>
      <c r="M27" s="127" t="str">
        <f t="shared" si="2"/>
        <v xml:space="preserve"> </v>
      </c>
      <c r="N27" s="128" t="str">
        <f t="shared" si="3"/>
        <v xml:space="preserve"> </v>
      </c>
      <c r="O27" s="70"/>
      <c r="P27" s="71"/>
      <c r="Q27" s="71"/>
      <c r="R27" s="72"/>
      <c r="S27" s="70"/>
      <c r="T27" s="71"/>
      <c r="U27" s="71"/>
      <c r="V27" s="72"/>
      <c r="W27" s="73"/>
      <c r="X27" s="74"/>
      <c r="Y27" s="63"/>
      <c r="Z27" s="63"/>
      <c r="AA27" s="63"/>
    </row>
    <row r="28" spans="1:27" ht="22.5">
      <c r="A28" s="63"/>
      <c r="B28" s="122" t="s">
        <v>160</v>
      </c>
      <c r="C28" s="511" t="s">
        <v>6690</v>
      </c>
      <c r="D28" s="70" t="s">
        <v>151</v>
      </c>
      <c r="E28" s="71" t="s">
        <v>152</v>
      </c>
      <c r="F28" s="72" t="s">
        <v>161</v>
      </c>
      <c r="G28" s="70"/>
      <c r="H28" s="126" t="s">
        <v>162</v>
      </c>
      <c r="I28" s="74" t="s">
        <v>163</v>
      </c>
      <c r="J28" s="123" t="s">
        <v>106</v>
      </c>
      <c r="K28" s="124"/>
      <c r="L28" s="125"/>
      <c r="M28" s="127" t="str">
        <f t="shared" si="2"/>
        <v xml:space="preserve"> </v>
      </c>
      <c r="N28" s="128" t="str">
        <f t="shared" si="3"/>
        <v xml:space="preserve"> </v>
      </c>
      <c r="O28" s="70"/>
      <c r="P28" s="71"/>
      <c r="Q28" s="71"/>
      <c r="R28" s="72"/>
      <c r="S28" s="70"/>
      <c r="T28" s="71"/>
      <c r="U28" s="71"/>
      <c r="V28" s="72"/>
      <c r="W28" s="73"/>
      <c r="X28" s="74"/>
      <c r="Y28" s="63"/>
      <c r="Z28" s="63"/>
      <c r="AA28" s="63"/>
    </row>
    <row r="29" spans="1:27" ht="33.75">
      <c r="A29" s="63"/>
      <c r="B29" s="122" t="s">
        <v>164</v>
      </c>
      <c r="C29" s="511" t="s">
        <v>6693</v>
      </c>
      <c r="D29" s="70" t="s">
        <v>151</v>
      </c>
      <c r="E29" s="71" t="s">
        <v>152</v>
      </c>
      <c r="F29" s="72"/>
      <c r="G29" s="70"/>
      <c r="H29" s="126" t="s">
        <v>165</v>
      </c>
      <c r="I29" s="74" t="s">
        <v>166</v>
      </c>
      <c r="J29" s="123" t="s">
        <v>95</v>
      </c>
      <c r="K29" s="124"/>
      <c r="L29" s="125"/>
      <c r="M29" s="127" t="str">
        <f t="shared" si="2"/>
        <v xml:space="preserve"> </v>
      </c>
      <c r="N29" s="128" t="str">
        <f t="shared" si="3"/>
        <v xml:space="preserve"> </v>
      </c>
      <c r="O29" s="70"/>
      <c r="P29" s="71"/>
      <c r="Q29" s="71"/>
      <c r="R29" s="72"/>
      <c r="S29" s="70"/>
      <c r="T29" s="71"/>
      <c r="U29" s="71"/>
      <c r="V29" s="72"/>
      <c r="W29" s="73"/>
      <c r="X29" s="74"/>
      <c r="Y29" s="63"/>
      <c r="Z29" s="63"/>
      <c r="AA29" s="63"/>
    </row>
    <row r="30" spans="1:27" ht="33.75">
      <c r="A30" s="63"/>
      <c r="B30" s="122" t="s">
        <v>167</v>
      </c>
      <c r="C30" s="511" t="s">
        <v>6690</v>
      </c>
      <c r="D30" s="70" t="s">
        <v>151</v>
      </c>
      <c r="E30" s="71" t="s">
        <v>168</v>
      </c>
      <c r="F30" s="72" t="s">
        <v>169</v>
      </c>
      <c r="G30" s="70"/>
      <c r="H30" s="126" t="s">
        <v>170</v>
      </c>
      <c r="I30" s="74" t="s">
        <v>138</v>
      </c>
      <c r="J30" s="123" t="s">
        <v>89</v>
      </c>
      <c r="K30" s="124"/>
      <c r="L30" s="125"/>
      <c r="M30" s="127" t="str">
        <f t="shared" si="2"/>
        <v xml:space="preserve"> </v>
      </c>
      <c r="N30" s="128" t="str">
        <f t="shared" si="3"/>
        <v xml:space="preserve"> </v>
      </c>
      <c r="O30" s="70"/>
      <c r="P30" s="71"/>
      <c r="Q30" s="71"/>
      <c r="R30" s="72"/>
      <c r="S30" s="70"/>
      <c r="T30" s="71"/>
      <c r="U30" s="71"/>
      <c r="V30" s="72"/>
      <c r="W30" s="73"/>
      <c r="X30" s="74"/>
      <c r="Y30" s="63"/>
      <c r="Z30" s="63"/>
      <c r="AA30" s="63"/>
    </row>
    <row r="31" spans="1:27" ht="33.75">
      <c r="A31" s="63"/>
      <c r="B31" s="122" t="s">
        <v>3207</v>
      </c>
      <c r="C31" s="511" t="s">
        <v>6693</v>
      </c>
      <c r="D31" s="70" t="s">
        <v>151</v>
      </c>
      <c r="E31" s="71" t="s">
        <v>168</v>
      </c>
      <c r="F31" s="72" t="s">
        <v>171</v>
      </c>
      <c r="G31" s="70"/>
      <c r="H31" s="126" t="s">
        <v>172</v>
      </c>
      <c r="I31" s="74" t="s">
        <v>173</v>
      </c>
      <c r="J31" s="123" t="s">
        <v>106</v>
      </c>
      <c r="K31" s="129"/>
      <c r="L31" s="130"/>
      <c r="M31" s="127" t="str">
        <f t="shared" si="2"/>
        <v xml:space="preserve"> </v>
      </c>
      <c r="N31" s="128" t="str">
        <f t="shared" si="3"/>
        <v xml:space="preserve"> </v>
      </c>
      <c r="O31" s="70"/>
      <c r="P31" s="71"/>
      <c r="Q31" s="71"/>
      <c r="R31" s="72"/>
      <c r="S31" s="70"/>
      <c r="T31" s="71"/>
      <c r="U31" s="71"/>
      <c r="V31" s="72"/>
      <c r="W31" s="73"/>
      <c r="X31" s="74"/>
      <c r="Y31" s="63"/>
      <c r="Z31" s="63"/>
      <c r="AA31" s="63"/>
    </row>
    <row r="32" spans="1:27" ht="33.75">
      <c r="A32" s="63"/>
      <c r="B32" s="122" t="s">
        <v>3208</v>
      </c>
      <c r="C32" s="511" t="s">
        <v>6693</v>
      </c>
      <c r="D32" s="70" t="s">
        <v>174</v>
      </c>
      <c r="E32" s="71" t="s">
        <v>175</v>
      </c>
      <c r="F32" s="72" t="s">
        <v>176</v>
      </c>
      <c r="G32" s="70"/>
      <c r="H32" s="126" t="s">
        <v>3179</v>
      </c>
      <c r="I32" s="74" t="s">
        <v>3209</v>
      </c>
      <c r="J32" s="123" t="s">
        <v>95</v>
      </c>
      <c r="K32" s="131"/>
      <c r="L32" s="132"/>
      <c r="M32" s="127" t="str">
        <f t="shared" si="2"/>
        <v xml:space="preserve"> </v>
      </c>
      <c r="N32" s="128" t="str">
        <f t="shared" si="3"/>
        <v xml:space="preserve"> </v>
      </c>
      <c r="O32" s="70"/>
      <c r="P32" s="71"/>
      <c r="Q32" s="71"/>
      <c r="R32" s="72"/>
      <c r="S32" s="70"/>
      <c r="T32" s="71"/>
      <c r="U32" s="71"/>
      <c r="V32" s="72"/>
      <c r="W32" s="73"/>
      <c r="X32" s="74"/>
      <c r="Y32" s="63"/>
      <c r="Z32" s="63"/>
      <c r="AA32" s="63"/>
    </row>
    <row r="33" spans="1:27" ht="123.75">
      <c r="A33" s="63"/>
      <c r="B33" s="122" t="s">
        <v>177</v>
      </c>
      <c r="C33" s="511" t="s">
        <v>6693</v>
      </c>
      <c r="D33" s="70" t="s">
        <v>174</v>
      </c>
      <c r="E33" s="71" t="s">
        <v>175</v>
      </c>
      <c r="F33" s="72" t="s">
        <v>178</v>
      </c>
      <c r="G33" s="70"/>
      <c r="H33" s="133" t="s">
        <v>179</v>
      </c>
      <c r="I33" s="327" t="s">
        <v>5306</v>
      </c>
      <c r="J33" s="123" t="s">
        <v>106</v>
      </c>
      <c r="K33" s="131"/>
      <c r="L33" s="132"/>
      <c r="M33" s="127" t="str">
        <f t="shared" si="2"/>
        <v xml:space="preserve"> </v>
      </c>
      <c r="N33" s="128" t="str">
        <f t="shared" si="3"/>
        <v xml:space="preserve"> </v>
      </c>
      <c r="O33" s="70"/>
      <c r="P33" s="71"/>
      <c r="Q33" s="71"/>
      <c r="R33" s="72"/>
      <c r="S33" s="70"/>
      <c r="T33" s="71"/>
      <c r="U33" s="71"/>
      <c r="V33" s="72"/>
      <c r="W33" s="73"/>
      <c r="X33" s="74"/>
      <c r="Y33" s="63"/>
      <c r="Z33" s="63"/>
      <c r="AA33" s="63"/>
    </row>
    <row r="34" spans="1:27" ht="33.75">
      <c r="A34" s="63"/>
      <c r="B34" s="122" t="s">
        <v>180</v>
      </c>
      <c r="C34" s="511" t="s">
        <v>6690</v>
      </c>
      <c r="D34" s="70" t="s">
        <v>174</v>
      </c>
      <c r="E34" s="71" t="s">
        <v>175</v>
      </c>
      <c r="F34" s="72" t="s">
        <v>181</v>
      </c>
      <c r="G34" s="70"/>
      <c r="H34" s="126" t="s">
        <v>3180</v>
      </c>
      <c r="I34" s="74" t="s">
        <v>3209</v>
      </c>
      <c r="J34" s="123" t="s">
        <v>89</v>
      </c>
      <c r="K34" s="131"/>
      <c r="L34" s="132"/>
      <c r="M34" s="127" t="str">
        <f t="shared" si="2"/>
        <v xml:space="preserve"> </v>
      </c>
      <c r="N34" s="128" t="str">
        <f t="shared" si="3"/>
        <v xml:space="preserve"> </v>
      </c>
      <c r="O34" s="70"/>
      <c r="P34" s="71"/>
      <c r="Q34" s="71"/>
      <c r="R34" s="72"/>
      <c r="S34" s="70"/>
      <c r="T34" s="71"/>
      <c r="U34" s="71"/>
      <c r="V34" s="72"/>
      <c r="W34" s="73"/>
      <c r="X34" s="74"/>
      <c r="Y34" s="63"/>
      <c r="Z34" s="63"/>
      <c r="AA34" s="63"/>
    </row>
    <row r="35" spans="1:27" ht="56.25">
      <c r="A35" s="63"/>
      <c r="B35" s="122" t="s">
        <v>182</v>
      </c>
      <c r="C35" s="511" t="s">
        <v>6693</v>
      </c>
      <c r="D35" s="70" t="s">
        <v>174</v>
      </c>
      <c r="E35" s="71" t="s">
        <v>183</v>
      </c>
      <c r="F35" s="72" t="s">
        <v>184</v>
      </c>
      <c r="G35" s="70"/>
      <c r="H35" s="126" t="s">
        <v>185</v>
      </c>
      <c r="I35" s="328" t="s">
        <v>5307</v>
      </c>
      <c r="J35" s="123" t="s">
        <v>95</v>
      </c>
      <c r="K35" s="124" t="s">
        <v>186</v>
      </c>
      <c r="L35" s="125"/>
      <c r="M35" s="127" t="str">
        <f t="shared" si="2"/>
        <v xml:space="preserve"> </v>
      </c>
      <c r="N35" s="128" t="str">
        <f t="shared" si="3"/>
        <v xml:space="preserve"> </v>
      </c>
      <c r="O35" s="498"/>
      <c r="P35" s="71"/>
      <c r="Q35" s="71"/>
      <c r="R35" s="72"/>
      <c r="S35" s="70"/>
      <c r="T35" s="71"/>
      <c r="U35" s="71"/>
      <c r="V35" s="72"/>
      <c r="W35" s="73"/>
      <c r="X35" s="74"/>
      <c r="Y35" s="63"/>
      <c r="Z35" s="63"/>
      <c r="AA35" s="63"/>
    </row>
    <row r="36" spans="1:27" ht="56.25">
      <c r="A36" s="63"/>
      <c r="B36" s="122" t="s">
        <v>187</v>
      </c>
      <c r="C36" s="511" t="s">
        <v>6693</v>
      </c>
      <c r="D36" s="70" t="s">
        <v>174</v>
      </c>
      <c r="E36" s="71" t="s">
        <v>188</v>
      </c>
      <c r="F36" s="72" t="s">
        <v>189</v>
      </c>
      <c r="G36" s="70" t="s">
        <v>190</v>
      </c>
      <c r="H36" s="126" t="s">
        <v>191</v>
      </c>
      <c r="I36" s="328" t="s">
        <v>5308</v>
      </c>
      <c r="J36" s="123" t="s">
        <v>89</v>
      </c>
      <c r="K36" s="124" t="s">
        <v>4336</v>
      </c>
      <c r="L36" s="125"/>
      <c r="M36" s="127" t="str">
        <f t="shared" si="2"/>
        <v xml:space="preserve"> </v>
      </c>
      <c r="N36" s="128" t="str">
        <f t="shared" si="3"/>
        <v xml:space="preserve"> </v>
      </c>
      <c r="O36" s="498"/>
      <c r="P36" s="71"/>
      <c r="Q36" s="71"/>
      <c r="R36" s="72"/>
      <c r="S36" s="70"/>
      <c r="T36" s="71"/>
      <c r="U36" s="71"/>
      <c r="V36" s="72"/>
      <c r="W36" s="73"/>
      <c r="X36" s="74"/>
      <c r="Y36" s="63"/>
      <c r="Z36" s="63"/>
      <c r="AA36" s="63"/>
    </row>
    <row r="37" spans="1:27">
      <c r="A37" s="63"/>
      <c r="B37" s="135"/>
      <c r="C37" s="512"/>
      <c r="D37" s="136"/>
      <c r="E37" s="137"/>
      <c r="F37" s="138"/>
      <c r="G37" s="136"/>
      <c r="H37" s="139"/>
      <c r="I37" s="140"/>
      <c r="J37" s="141"/>
      <c r="K37" s="142"/>
      <c r="L37" s="143"/>
      <c r="M37" s="136"/>
      <c r="N37" s="138"/>
      <c r="O37" s="136"/>
      <c r="P37" s="137"/>
      <c r="Q37" s="137"/>
      <c r="R37" s="138"/>
      <c r="S37" s="136"/>
      <c r="T37" s="137"/>
      <c r="U37" s="137"/>
      <c r="V37" s="138"/>
      <c r="W37" s="144"/>
      <c r="X37" s="140"/>
      <c r="Y37" s="63"/>
      <c r="Z37" s="63"/>
      <c r="AA37" s="63"/>
    </row>
  </sheetData>
  <autoFilter ref="B10:X36"/>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U28:V29 R11:V15 M37:N37 Q24:Q27 Q30:V30 Q14:Q15 O11:Q13 Q28:R28 Q29:T29 Q37:V37 Q17:V19 Q21:Q22 R21:V27 T20:V20 T31:V35 Q16:R16 T16:V16">
    <cfRule type="expression" dxfId="2506" priority="69">
      <formula>NOT(ISERROR(SEARCH("NT",M11)))</formula>
    </cfRule>
  </conditionalFormatting>
  <conditionalFormatting sqref="U28:V29 R11:V15 M37:N37 Q24:Q27 Q30:V30 Q14:Q15 O11:Q13 Q28:R28 Q29:T29 Q37:V37 Q17:V19 Q21:Q22 R21:V27 T20:V20 T31:V35 Q16:R16 T16:V16">
    <cfRule type="expression" dxfId="2505" priority="71">
      <formula>NOT(ISERROR(SEARCH("F",M11)))</formula>
    </cfRule>
  </conditionalFormatting>
  <conditionalFormatting sqref="O14:P14">
    <cfRule type="expression" dxfId="2504" priority="72">
      <formula>NOT(ISERROR(SEARCH("NT",O14)))</formula>
    </cfRule>
  </conditionalFormatting>
  <conditionalFormatting sqref="O14:P14">
    <cfRule type="expression" dxfId="2503" priority="74">
      <formula>NOT(ISERROR(SEARCH("F",O14)))</formula>
    </cfRule>
  </conditionalFormatting>
  <conditionalFormatting sqref="O15:P15">
    <cfRule type="expression" dxfId="2502" priority="75">
      <formula>NOT(ISERROR(SEARCH("NT",O15)))</formula>
    </cfRule>
  </conditionalFormatting>
  <conditionalFormatting sqref="O15:P15">
    <cfRule type="expression" dxfId="2501" priority="77">
      <formula>NOT(ISERROR(SEARCH("F",O15)))</formula>
    </cfRule>
  </conditionalFormatting>
  <conditionalFormatting sqref="O17:P19 S28 O30:P30 O21:P28">
    <cfRule type="expression" dxfId="2500" priority="78">
      <formula>NOT(ISERROR(SEARCH("NT",O17)))</formula>
    </cfRule>
  </conditionalFormatting>
  <conditionalFormatting sqref="O17:P19 S28 O30:P30 O21:P28">
    <cfRule type="expression" dxfId="2499" priority="80">
      <formula>NOT(ISERROR(SEARCH("F",O17)))</formula>
    </cfRule>
  </conditionalFormatting>
  <conditionalFormatting sqref="T28">
    <cfRule type="expression" dxfId="2498" priority="87">
      <formula>NOT(ISERROR(SEARCH("NT",T28)))</formula>
    </cfRule>
  </conditionalFormatting>
  <conditionalFormatting sqref="T28">
    <cfRule type="expression" dxfId="2497" priority="89">
      <formula>NOT(ISERROR(SEARCH("F",T28)))</formula>
    </cfRule>
  </conditionalFormatting>
  <conditionalFormatting sqref="O29:P29">
    <cfRule type="expression" dxfId="2496" priority="93">
      <formula>NOT(ISERROR(SEARCH("NT",O29)))</formula>
    </cfRule>
  </conditionalFormatting>
  <conditionalFormatting sqref="O29:P29">
    <cfRule type="expression" dxfId="2495" priority="95">
      <formula>NOT(ISERROR(SEARCH("F",O29)))</formula>
    </cfRule>
  </conditionalFormatting>
  <conditionalFormatting sqref="T36:V36">
    <cfRule type="expression" dxfId="2494" priority="96">
      <formula>NOT(ISERROR(SEARCH("NT",T36)))</formula>
    </cfRule>
  </conditionalFormatting>
  <conditionalFormatting sqref="T36:V36">
    <cfRule type="expression" dxfId="2493" priority="98">
      <formula>NOT(ISERROR(SEARCH("F",T36)))</formula>
    </cfRule>
  </conditionalFormatting>
  <conditionalFormatting sqref="O37:P37">
    <cfRule type="expression" dxfId="2492" priority="99">
      <formula>NOT(ISERROR(SEARCH("NT",O37)))</formula>
    </cfRule>
  </conditionalFormatting>
  <conditionalFormatting sqref="O37:P37">
    <cfRule type="expression" dxfId="2491" priority="101">
      <formula>NOT(ISERROR(SEARCH("F",O37)))</formula>
    </cfRule>
  </conditionalFormatting>
  <conditionalFormatting sqref="Q20:S20">
    <cfRule type="expression" dxfId="2490" priority="63">
      <formula>NOT(ISERROR(SEARCH("NT",Q20)))</formula>
    </cfRule>
  </conditionalFormatting>
  <conditionalFormatting sqref="Q20:S20">
    <cfRule type="expression" dxfId="2489" priority="65">
      <formula>NOT(ISERROR(SEARCH("F",Q20)))</formula>
    </cfRule>
  </conditionalFormatting>
  <conditionalFormatting sqref="O20:P20">
    <cfRule type="expression" dxfId="2488" priority="66">
      <formula>NOT(ISERROR(SEARCH("NT",O20)))</formula>
    </cfRule>
  </conditionalFormatting>
  <conditionalFormatting sqref="O20:P20">
    <cfRule type="expression" dxfId="2487" priority="68">
      <formula>NOT(ISERROR(SEARCH("F",O20)))</formula>
    </cfRule>
  </conditionalFormatting>
  <conditionalFormatting sqref="Q31:S31">
    <cfRule type="expression" dxfId="2486" priority="57">
      <formula>NOT(ISERROR(SEARCH("NT",Q31)))</formula>
    </cfRule>
  </conditionalFormatting>
  <conditionalFormatting sqref="Q31:S31">
    <cfRule type="expression" dxfId="2485" priority="59">
      <formula>NOT(ISERROR(SEARCH("F",Q31)))</formula>
    </cfRule>
  </conditionalFormatting>
  <conditionalFormatting sqref="O31:P31">
    <cfRule type="expression" dxfId="2484" priority="60">
      <formula>NOT(ISERROR(SEARCH("NT",O31)))</formula>
    </cfRule>
  </conditionalFormatting>
  <conditionalFormatting sqref="O31:P31">
    <cfRule type="expression" dxfId="2483" priority="62">
      <formula>NOT(ISERROR(SEARCH("F",O31)))</formula>
    </cfRule>
  </conditionalFormatting>
  <conditionalFormatting sqref="Q32:S32">
    <cfRule type="expression" dxfId="2482" priority="48">
      <formula>NOT(ISERROR(SEARCH("NT",Q32)))</formula>
    </cfRule>
  </conditionalFormatting>
  <conditionalFormatting sqref="Q32:S32">
    <cfRule type="expression" dxfId="2481" priority="50">
      <formula>NOT(ISERROR(SEARCH("F",Q32)))</formula>
    </cfRule>
  </conditionalFormatting>
  <conditionalFormatting sqref="O32:P32">
    <cfRule type="expression" dxfId="2480" priority="51">
      <formula>NOT(ISERROR(SEARCH("NT",O32)))</formula>
    </cfRule>
  </conditionalFormatting>
  <conditionalFormatting sqref="O32:P32">
    <cfRule type="expression" dxfId="2479" priority="53">
      <formula>NOT(ISERROR(SEARCH("F",O32)))</formula>
    </cfRule>
  </conditionalFormatting>
  <conditionalFormatting sqref="Q33:S33">
    <cfRule type="expression" dxfId="2478" priority="42">
      <formula>NOT(ISERROR(SEARCH("NT",Q33)))</formula>
    </cfRule>
  </conditionalFormatting>
  <conditionalFormatting sqref="Q33:S33">
    <cfRule type="expression" dxfId="2477" priority="44">
      <formula>NOT(ISERROR(SEARCH("F",Q33)))</formula>
    </cfRule>
  </conditionalFormatting>
  <conditionalFormatting sqref="O33:P33">
    <cfRule type="expression" dxfId="2476" priority="45">
      <formula>NOT(ISERROR(SEARCH("NT",O33)))</formula>
    </cfRule>
  </conditionalFormatting>
  <conditionalFormatting sqref="O33:P33">
    <cfRule type="expression" dxfId="2475" priority="47">
      <formula>NOT(ISERROR(SEARCH("F",O33)))</formula>
    </cfRule>
  </conditionalFormatting>
  <conditionalFormatting sqref="Q34:S34">
    <cfRule type="expression" dxfId="2474" priority="36">
      <formula>NOT(ISERROR(SEARCH("NT",Q34)))</formula>
    </cfRule>
  </conditionalFormatting>
  <conditionalFormatting sqref="Q34:S34">
    <cfRule type="expression" dxfId="2473" priority="38">
      <formula>NOT(ISERROR(SEARCH("F",Q34)))</formula>
    </cfRule>
  </conditionalFormatting>
  <conditionalFormatting sqref="O34:P34">
    <cfRule type="expression" dxfId="2472" priority="39">
      <formula>NOT(ISERROR(SEARCH("NT",O34)))</formula>
    </cfRule>
  </conditionalFormatting>
  <conditionalFormatting sqref="O34:P34">
    <cfRule type="expression" dxfId="2471" priority="41">
      <formula>NOT(ISERROR(SEARCH("F",O34)))</formula>
    </cfRule>
  </conditionalFormatting>
  <conditionalFormatting sqref="O16">
    <cfRule type="expression" dxfId="2470" priority="32">
      <formula>NOT(ISERROR(SEARCH("NA",O16)))</formula>
    </cfRule>
  </conditionalFormatting>
  <conditionalFormatting sqref="O16">
    <cfRule type="expression" dxfId="2469" priority="33">
      <formula>NOT(ISERROR(SEARCH("NT",O16)))</formula>
    </cfRule>
  </conditionalFormatting>
  <conditionalFormatting sqref="O16">
    <cfRule type="expression" dxfId="2468" priority="34">
      <formula>NOT(ISERROR(SEARCH("F",O16)))</formula>
    </cfRule>
  </conditionalFormatting>
  <conditionalFormatting sqref="P16">
    <cfRule type="expression" dxfId="2467" priority="29">
      <formula>NOT(ISERROR(SEARCH("NA",P16)))</formula>
    </cfRule>
  </conditionalFormatting>
  <conditionalFormatting sqref="P16">
    <cfRule type="expression" dxfId="2466" priority="30">
      <formula>NOT(ISERROR(SEARCH("NT",P16)))</formula>
    </cfRule>
  </conditionalFormatting>
  <conditionalFormatting sqref="P16">
    <cfRule type="expression" dxfId="2465" priority="31">
      <formula>NOT(ISERROR(SEARCH("F",P16)))</formula>
    </cfRule>
  </conditionalFormatting>
  <conditionalFormatting sqref="S16">
    <cfRule type="expression" dxfId="2464" priority="26">
      <formula>NOT(ISERROR(SEARCH("NA",S16)))</formula>
    </cfRule>
  </conditionalFormatting>
  <conditionalFormatting sqref="S16">
    <cfRule type="expression" dxfId="2463" priority="27">
      <formula>NOT(ISERROR(SEARCH("NT",S16)))</formula>
    </cfRule>
  </conditionalFormatting>
  <conditionalFormatting sqref="S16">
    <cfRule type="expression" dxfId="2462" priority="28">
      <formula>NOT(ISERROR(SEARCH("F",S16)))</formula>
    </cfRule>
  </conditionalFormatting>
  <conditionalFormatting sqref="M11:N36">
    <cfRule type="containsText" dxfId="2461" priority="23" operator="containsText" text="NA">
      <formula>NOT(ISERROR(SEARCH("NA",M11)))</formula>
    </cfRule>
    <cfRule type="expression" dxfId="2460" priority="24">
      <formula>NOT(ISERROR(SEARCH("NT",M11)))</formula>
    </cfRule>
    <cfRule type="expression" dxfId="2459" priority="25">
      <formula>NOT(ISERROR(SEARCH("F",M11)))</formula>
    </cfRule>
  </conditionalFormatting>
  <conditionalFormatting sqref="Q35:R35">
    <cfRule type="expression" dxfId="2458" priority="21">
      <formula>NOT(ISERROR(SEARCH("NT",Q35)))</formula>
    </cfRule>
  </conditionalFormatting>
  <conditionalFormatting sqref="Q35:R35">
    <cfRule type="expression" dxfId="2457" priority="22">
      <formula>NOT(ISERROR(SEARCH("F",Q35)))</formula>
    </cfRule>
  </conditionalFormatting>
  <conditionalFormatting sqref="O35">
    <cfRule type="expression" dxfId="2456" priority="18">
      <formula>NOT(ISERROR(SEARCH("NA",O35)))</formula>
    </cfRule>
  </conditionalFormatting>
  <conditionalFormatting sqref="O35">
    <cfRule type="expression" dxfId="2455" priority="19">
      <formula>NOT(ISERROR(SEARCH("NT",O35)))</formula>
    </cfRule>
  </conditionalFormatting>
  <conditionalFormatting sqref="O35">
    <cfRule type="expression" dxfId="2454" priority="20">
      <formula>NOT(ISERROR(SEARCH("F",O35)))</formula>
    </cfRule>
  </conditionalFormatting>
  <conditionalFormatting sqref="P35">
    <cfRule type="expression" dxfId="2453" priority="15">
      <formula>NOT(ISERROR(SEARCH("NA",P35)))</formula>
    </cfRule>
  </conditionalFormatting>
  <conditionalFormatting sqref="P35">
    <cfRule type="expression" dxfId="2452" priority="16">
      <formula>NOT(ISERROR(SEARCH("NT",P35)))</formula>
    </cfRule>
  </conditionalFormatting>
  <conditionalFormatting sqref="P35">
    <cfRule type="expression" dxfId="2451" priority="17">
      <formula>NOT(ISERROR(SEARCH("F",P35)))</formula>
    </cfRule>
  </conditionalFormatting>
  <conditionalFormatting sqref="S35">
    <cfRule type="expression" dxfId="2450" priority="12">
      <formula>NOT(ISERROR(SEARCH("NA",S35)))</formula>
    </cfRule>
  </conditionalFormatting>
  <conditionalFormatting sqref="S35">
    <cfRule type="expression" dxfId="2449" priority="13">
      <formula>NOT(ISERROR(SEARCH("NT",S35)))</formula>
    </cfRule>
  </conditionalFormatting>
  <conditionalFormatting sqref="S35">
    <cfRule type="expression" dxfId="2448" priority="14">
      <formula>NOT(ISERROR(SEARCH("F",S35)))</formula>
    </cfRule>
  </conditionalFormatting>
  <conditionalFormatting sqref="Q36:R36">
    <cfRule type="expression" dxfId="2447" priority="10">
      <formula>NOT(ISERROR(SEARCH("NT",Q36)))</formula>
    </cfRule>
  </conditionalFormatting>
  <conditionalFormatting sqref="Q36:R36">
    <cfRule type="expression" dxfId="2446" priority="11">
      <formula>NOT(ISERROR(SEARCH("F",Q36)))</formula>
    </cfRule>
  </conditionalFormatting>
  <conditionalFormatting sqref="O36">
    <cfRule type="expression" dxfId="2445" priority="7">
      <formula>NOT(ISERROR(SEARCH("NA",O36)))</formula>
    </cfRule>
  </conditionalFormatting>
  <conditionalFormatting sqref="O36">
    <cfRule type="expression" dxfId="2444" priority="8">
      <formula>NOT(ISERROR(SEARCH("NT",O36)))</formula>
    </cfRule>
  </conditionalFormatting>
  <conditionalFormatting sqref="O36">
    <cfRule type="expression" dxfId="2443" priority="9">
      <formula>NOT(ISERROR(SEARCH("F",O36)))</formula>
    </cfRule>
  </conditionalFormatting>
  <conditionalFormatting sqref="P36">
    <cfRule type="expression" dxfId="2442" priority="4">
      <formula>NOT(ISERROR(SEARCH("NA",P36)))</formula>
    </cfRule>
  </conditionalFormatting>
  <conditionalFormatting sqref="P36">
    <cfRule type="expression" dxfId="2441" priority="5">
      <formula>NOT(ISERROR(SEARCH("NT",P36)))</formula>
    </cfRule>
  </conditionalFormatting>
  <conditionalFormatting sqref="P36">
    <cfRule type="expression" dxfId="2440" priority="6">
      <formula>NOT(ISERROR(SEARCH("F",P36)))</formula>
    </cfRule>
  </conditionalFormatting>
  <conditionalFormatting sqref="S36">
    <cfRule type="expression" dxfId="2439" priority="1">
      <formula>NOT(ISERROR(SEARCH("NA",S36)))</formula>
    </cfRule>
  </conditionalFormatting>
  <conditionalFormatting sqref="S36">
    <cfRule type="expression" dxfId="2438" priority="2">
      <formula>NOT(ISERROR(SEARCH("NT",S36)))</formula>
    </cfRule>
  </conditionalFormatting>
  <conditionalFormatting sqref="S36">
    <cfRule type="expression" dxfId="2437" priority="3">
      <formula>NOT(ISERROR(SEARCH("F",S36)))</formula>
    </cfRule>
  </conditionalFormatting>
  <dataValidations count="3">
    <dataValidation type="list" allowBlank="1" showErrorMessage="1" sqref="R11:R13 T11:V13 R14:V15 R16 P37:V37 R35:R36 P11:P15 P17:P34 T16:V36 R17:S34">
      <formula1>"P,F,NT,NA"</formula1>
    </dataValidation>
    <dataValidation type="list" allowBlank="1" showErrorMessage="1" sqref="S11:S13 P16 Q11:Q22 S16 Q24:Q36 S35:S36 P35:P36 O11:O37">
      <formula1>"P,F,NT,NA,확인필요"</formula1>
    </dataValidation>
    <dataValidation type="list" allowBlank="1" showErrorMessage="1" sqref="J11:J37">
      <formula1>"상,중,하"</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showGridLines="0" zoomScaleNormal="100" workbookViewId="0">
      <pane xSplit="9" ySplit="10" topLeftCell="J376" activePane="bottomRight" state="frozen"/>
      <selection activeCell="W72" sqref="W72"/>
      <selection pane="topRight" activeCell="W72" sqref="W72"/>
      <selection pane="bottomLeft" activeCell="W72" sqref="W72"/>
      <selection pane="bottomRight" activeCell="C378" sqref="C378"/>
    </sheetView>
  </sheetViews>
  <sheetFormatPr defaultColWidth="14.42578125" defaultRowHeight="11.25"/>
  <cols>
    <col min="1" max="1" width="1.28515625" style="75" customWidth="1"/>
    <col min="2" max="2" width="8.5703125" style="75" bestFit="1" customWidth="1"/>
    <col min="3" max="3" width="8.5703125" style="75" customWidth="1"/>
    <col min="4" max="6" width="12.140625" style="75" customWidth="1"/>
    <col min="7" max="7" width="8.140625" style="75" bestFit="1" customWidth="1"/>
    <col min="8" max="8" width="39.140625" style="75" bestFit="1" customWidth="1"/>
    <col min="9" max="9" width="39.5703125" style="75" bestFit="1" customWidth="1"/>
    <col min="10" max="10" width="4.7109375" style="75" hidden="1" customWidth="1"/>
    <col min="11" max="11" width="20.5703125" style="75" customWidth="1"/>
    <col min="12" max="12" width="13.42578125" style="75" customWidth="1"/>
    <col min="13" max="20" width="8.140625" style="75" customWidth="1"/>
    <col min="21" max="22" width="8.140625" style="75" hidden="1" customWidth="1"/>
    <col min="23" max="23" width="17.42578125"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K1" s="86"/>
      <c r="L1" s="63"/>
      <c r="M1" s="63"/>
      <c r="N1" s="63"/>
      <c r="O1" s="63"/>
      <c r="P1" s="63"/>
      <c r="Q1" s="63"/>
      <c r="R1" s="63"/>
      <c r="S1" s="63"/>
      <c r="T1" s="63"/>
      <c r="U1" s="63"/>
      <c r="V1" s="63"/>
      <c r="Y1" s="63"/>
      <c r="Z1" s="63"/>
      <c r="AA1" s="63"/>
    </row>
    <row r="2" spans="1:27">
      <c r="A2" s="63"/>
      <c r="B2" s="84"/>
      <c r="C2" s="84"/>
      <c r="D2" s="550" t="s">
        <v>63</v>
      </c>
      <c r="E2" s="551"/>
      <c r="F2" s="551"/>
      <c r="G2" s="551"/>
      <c r="H2" s="551"/>
      <c r="I2" s="551"/>
      <c r="J2" s="63"/>
      <c r="K2" s="86"/>
      <c r="L2" s="63"/>
      <c r="M2" s="88" t="s">
        <v>64</v>
      </c>
      <c r="N2" s="89" t="s">
        <v>65</v>
      </c>
      <c r="O2" s="90" t="s">
        <v>66</v>
      </c>
      <c r="P2" s="91" t="s">
        <v>33</v>
      </c>
      <c r="Q2" s="90" t="s">
        <v>34</v>
      </c>
      <c r="R2" s="92" t="s">
        <v>35</v>
      </c>
      <c r="S2" s="92" t="s">
        <v>36</v>
      </c>
      <c r="T2" s="91" t="s">
        <v>37</v>
      </c>
      <c r="U2" s="63"/>
      <c r="V2" s="63"/>
      <c r="W2" s="75"/>
      <c r="X2" s="75"/>
    </row>
    <row r="3" spans="1:27">
      <c r="A3" s="63"/>
      <c r="B3" s="84"/>
      <c r="C3" s="84"/>
      <c r="D3" s="551"/>
      <c r="E3" s="551"/>
      <c r="F3" s="551"/>
      <c r="G3" s="551"/>
      <c r="H3" s="551"/>
      <c r="I3" s="551"/>
      <c r="J3" s="63"/>
      <c r="K3" s="87">
        <f>COUNTIF(J:J,"상")</f>
        <v>130</v>
      </c>
      <c r="L3" s="63"/>
      <c r="M3" s="93" t="s">
        <v>67</v>
      </c>
      <c r="N3" s="94">
        <f>COUNTA($B$11:$B2001)</f>
        <v>377</v>
      </c>
      <c r="O3" s="95">
        <f>(Q3+R3+S3)/(N3)</f>
        <v>0</v>
      </c>
      <c r="P3" s="96" t="e">
        <f>Q3/(Q3+R3+S3)</f>
        <v>#DIV/0!</v>
      </c>
      <c r="Q3" s="97">
        <f>COUNTIF($M$11:$M2001, "P")</f>
        <v>0</v>
      </c>
      <c r="R3" s="97">
        <f>COUNTIF($M$11:$M2001, "F")</f>
        <v>0</v>
      </c>
      <c r="S3" s="97">
        <f>COUNTIF($M$11:$M2001, "NT")</f>
        <v>0</v>
      </c>
      <c r="T3" s="94">
        <f>COUNTIF($M$11:$M2001, "NA")</f>
        <v>0</v>
      </c>
      <c r="U3" s="63"/>
      <c r="V3" s="63"/>
      <c r="W3" s="75"/>
      <c r="X3" s="75"/>
    </row>
    <row r="4" spans="1:27">
      <c r="A4" s="63"/>
      <c r="B4" s="84"/>
      <c r="C4" s="84"/>
      <c r="D4" s="550" t="s">
        <v>192</v>
      </c>
      <c r="E4" s="551"/>
      <c r="F4" s="551"/>
      <c r="G4" s="551"/>
      <c r="H4" s="551"/>
      <c r="I4" s="551"/>
      <c r="J4" s="63"/>
      <c r="K4" s="87">
        <f>COUNTIF(J:J,"중")</f>
        <v>144</v>
      </c>
      <c r="L4" s="63"/>
      <c r="M4" s="98" t="s">
        <v>69</v>
      </c>
      <c r="N4" s="99">
        <f>COUNTA($B$11:$B2001)</f>
        <v>377</v>
      </c>
      <c r="O4" s="100">
        <f>(Q4+R4+S4)/(N4)</f>
        <v>0</v>
      </c>
      <c r="P4" s="101" t="e">
        <f>Q4/(Q4+R4+S4)</f>
        <v>#DIV/0!</v>
      </c>
      <c r="Q4" s="97">
        <f>COUNTIF($N$11:$N2001, "P")</f>
        <v>0</v>
      </c>
      <c r="R4" s="97">
        <f>COUNTIF($N$11:$N2001, "F")</f>
        <v>0</v>
      </c>
      <c r="S4" s="97">
        <f>COUNTIF($N$11:$N2001, "NT")</f>
        <v>0</v>
      </c>
      <c r="T4" s="94">
        <f>COUNTIF($N$11:$N2001, "NA")</f>
        <v>0</v>
      </c>
      <c r="U4" s="63"/>
      <c r="V4" s="63"/>
      <c r="W4" s="75"/>
      <c r="X4" s="75"/>
    </row>
    <row r="5" spans="1:27">
      <c r="A5" s="63"/>
      <c r="B5" s="84"/>
      <c r="C5" s="84"/>
      <c r="D5" s="551"/>
      <c r="E5" s="551"/>
      <c r="F5" s="551"/>
      <c r="G5" s="551"/>
      <c r="H5" s="551"/>
      <c r="I5" s="551"/>
      <c r="J5" s="63"/>
      <c r="K5" s="87">
        <f>COUNTIF(J:J,"하")</f>
        <v>103</v>
      </c>
      <c r="L5" s="63"/>
      <c r="M5" s="102" t="s">
        <v>70</v>
      </c>
      <c r="N5" s="103">
        <f>SUM(N3+N4)</f>
        <v>754</v>
      </c>
      <c r="O5" s="104">
        <f>AVERAGE(O3:O4)</f>
        <v>0</v>
      </c>
      <c r="P5" s="105" t="e">
        <f>AVERAGE(P3:P4)</f>
        <v>#DIV/0!</v>
      </c>
      <c r="Q5" s="106">
        <f>SUM(Q3+Q4)</f>
        <v>0</v>
      </c>
      <c r="R5" s="107">
        <f>SUM(R3+R4)</f>
        <v>0</v>
      </c>
      <c r="S5" s="107">
        <f>SUM(S3+S4)</f>
        <v>0</v>
      </c>
      <c r="T5" s="108">
        <f>SUM(T3+T4)</f>
        <v>0</v>
      </c>
      <c r="U5" s="63"/>
      <c r="V5" s="63"/>
      <c r="W5" s="75"/>
      <c r="X5" s="75"/>
    </row>
    <row r="6" spans="1:27">
      <c r="A6" s="63"/>
      <c r="B6" s="84"/>
      <c r="C6" s="84"/>
      <c r="D6" s="63"/>
      <c r="E6" s="63"/>
      <c r="F6" s="63"/>
      <c r="G6" s="63"/>
      <c r="H6" s="63"/>
      <c r="I6" s="63"/>
      <c r="J6" s="63"/>
      <c r="K6" s="86"/>
      <c r="L6" s="63"/>
      <c r="M6" s="63"/>
      <c r="N6" s="63"/>
      <c r="O6" s="63"/>
      <c r="P6" s="63"/>
      <c r="Q6" s="63"/>
      <c r="R6" s="63"/>
      <c r="S6" s="63"/>
      <c r="T6" s="63"/>
      <c r="U6" s="63"/>
      <c r="V6" s="63"/>
      <c r="Y6" s="63"/>
      <c r="Z6" s="63"/>
      <c r="AA6" s="63"/>
    </row>
    <row r="7" spans="1:27">
      <c r="A7" s="63"/>
      <c r="B7" s="84"/>
      <c r="C7" s="84"/>
      <c r="D7" s="63"/>
      <c r="E7" s="63"/>
      <c r="F7" s="63"/>
      <c r="G7" s="63"/>
      <c r="H7" s="63"/>
      <c r="I7" s="63"/>
      <c r="J7" s="63"/>
      <c r="K7" s="86"/>
      <c r="L7" s="63"/>
      <c r="M7" s="63"/>
      <c r="N7" s="63"/>
      <c r="O7" s="63"/>
      <c r="P7" s="63"/>
      <c r="Q7" s="63"/>
      <c r="R7" s="63"/>
      <c r="S7" s="63"/>
      <c r="T7" s="63"/>
      <c r="U7" s="63"/>
      <c r="V7" s="63"/>
      <c r="Y7" s="63"/>
      <c r="Z7" s="63"/>
      <c r="AA7" s="63"/>
    </row>
    <row r="8" spans="1:27" ht="22.5">
      <c r="A8" s="63"/>
      <c r="B8" s="555" t="s">
        <v>71</v>
      </c>
      <c r="C8" s="509" t="s">
        <v>6694</v>
      </c>
      <c r="D8" s="556" t="s">
        <v>72</v>
      </c>
      <c r="E8" s="552" t="s">
        <v>73</v>
      </c>
      <c r="F8" s="554" t="s">
        <v>74</v>
      </c>
      <c r="G8" s="556" t="s">
        <v>75</v>
      </c>
      <c r="H8" s="552" t="s">
        <v>76</v>
      </c>
      <c r="I8" s="554" t="s">
        <v>77</v>
      </c>
      <c r="J8" s="557" t="s">
        <v>78</v>
      </c>
      <c r="K8" s="556" t="s">
        <v>79</v>
      </c>
      <c r="L8" s="554" t="s">
        <v>80</v>
      </c>
      <c r="M8" s="109" t="s">
        <v>67</v>
      </c>
      <c r="N8" s="110" t="s">
        <v>69</v>
      </c>
      <c r="O8" s="109" t="s">
        <v>3292</v>
      </c>
      <c r="P8" s="111" t="s">
        <v>3293</v>
      </c>
      <c r="Q8" s="111" t="s">
        <v>3292</v>
      </c>
      <c r="R8" s="112" t="s">
        <v>2415</v>
      </c>
      <c r="S8" s="113" t="s">
        <v>3294</v>
      </c>
      <c r="T8" s="114" t="s">
        <v>3294</v>
      </c>
      <c r="U8" s="114" t="s">
        <v>81</v>
      </c>
      <c r="V8" s="110" t="s">
        <v>81</v>
      </c>
      <c r="W8" s="404" t="s">
        <v>82</v>
      </c>
      <c r="X8" s="406" t="s">
        <v>10</v>
      </c>
      <c r="Y8" s="63"/>
      <c r="Z8" s="63"/>
      <c r="AA8" s="63"/>
    </row>
    <row r="9" spans="1:27">
      <c r="A9" s="63"/>
      <c r="B9" s="545"/>
      <c r="C9" s="510"/>
      <c r="D9" s="547"/>
      <c r="E9" s="553"/>
      <c r="F9" s="549"/>
      <c r="G9" s="547"/>
      <c r="H9" s="553"/>
      <c r="I9" s="549"/>
      <c r="J9" s="558"/>
      <c r="K9" s="547"/>
      <c r="L9" s="549"/>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45"/>
      <c r="K10" s="73"/>
      <c r="L10" s="72"/>
      <c r="M10" s="70"/>
      <c r="N10" s="72"/>
      <c r="O10" s="70"/>
      <c r="P10" s="71"/>
      <c r="Q10" s="71"/>
      <c r="R10" s="72"/>
      <c r="S10" s="70"/>
      <c r="T10" s="71"/>
      <c r="U10" s="71"/>
      <c r="V10" s="72"/>
      <c r="W10" s="73"/>
      <c r="X10" s="74"/>
      <c r="Y10" s="63"/>
      <c r="Z10" s="63"/>
      <c r="AA10" s="63"/>
    </row>
    <row r="11" spans="1:27" ht="22.5">
      <c r="A11" s="63"/>
      <c r="B11" s="122" t="s">
        <v>6698</v>
      </c>
      <c r="C11" s="511" t="s">
        <v>6699</v>
      </c>
      <c r="D11" s="70" t="s">
        <v>194</v>
      </c>
      <c r="E11" s="71" t="s">
        <v>195</v>
      </c>
      <c r="F11" s="72"/>
      <c r="G11" s="70" t="s">
        <v>196</v>
      </c>
      <c r="H11" s="126" t="s">
        <v>197</v>
      </c>
      <c r="I11" s="74" t="s">
        <v>198</v>
      </c>
      <c r="J11" s="145" t="s">
        <v>106</v>
      </c>
      <c r="K11" s="73"/>
      <c r="L11" s="72"/>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33.75">
      <c r="A12" s="63"/>
      <c r="B12" s="122" t="s">
        <v>1911</v>
      </c>
      <c r="C12" s="511" t="s">
        <v>6699</v>
      </c>
      <c r="D12" s="70" t="s">
        <v>194</v>
      </c>
      <c r="E12" s="71" t="s">
        <v>195</v>
      </c>
      <c r="F12" s="72"/>
      <c r="G12" s="70"/>
      <c r="H12" s="126" t="s">
        <v>199</v>
      </c>
      <c r="I12" s="74" t="s">
        <v>6700</v>
      </c>
      <c r="J12" s="145" t="s">
        <v>89</v>
      </c>
      <c r="K12" s="73"/>
      <c r="L12" s="72"/>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33.75">
      <c r="A13" s="63"/>
      <c r="B13" s="122" t="s">
        <v>201</v>
      </c>
      <c r="C13" s="511" t="s">
        <v>6690</v>
      </c>
      <c r="D13" s="70" t="s">
        <v>194</v>
      </c>
      <c r="E13" s="71" t="s">
        <v>195</v>
      </c>
      <c r="F13" s="72"/>
      <c r="G13" s="70"/>
      <c r="H13" s="126" t="s">
        <v>202</v>
      </c>
      <c r="I13" s="74" t="s">
        <v>203</v>
      </c>
      <c r="J13" s="145" t="s">
        <v>89</v>
      </c>
      <c r="K13" s="73"/>
      <c r="L13" s="72"/>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204</v>
      </c>
      <c r="C14" s="511" t="s">
        <v>6690</v>
      </c>
      <c r="D14" s="70" t="s">
        <v>194</v>
      </c>
      <c r="E14" s="71" t="s">
        <v>195</v>
      </c>
      <c r="F14" s="72"/>
      <c r="G14" s="70"/>
      <c r="H14" s="126" t="s">
        <v>205</v>
      </c>
      <c r="I14" s="74" t="s">
        <v>203</v>
      </c>
      <c r="J14" s="145" t="s">
        <v>89</v>
      </c>
      <c r="K14" s="73"/>
      <c r="L14" s="72"/>
      <c r="M14" s="127" t="str">
        <f t="shared" si="0"/>
        <v xml:space="preserve"> </v>
      </c>
      <c r="N14" s="128" t="str">
        <f t="shared" si="1"/>
        <v xml:space="preserve"> </v>
      </c>
      <c r="O14" s="70"/>
      <c r="P14" s="71"/>
      <c r="Q14" s="71"/>
      <c r="R14" s="72"/>
      <c r="S14" s="70"/>
      <c r="T14" s="71"/>
      <c r="U14" s="71"/>
      <c r="V14" s="72"/>
      <c r="W14" s="73"/>
      <c r="X14" s="74"/>
      <c r="Y14" s="63"/>
      <c r="Z14" s="63"/>
      <c r="AA14" s="63"/>
    </row>
    <row r="15" spans="1:27" ht="22.5">
      <c r="A15" s="63"/>
      <c r="B15" s="122" t="s">
        <v>206</v>
      </c>
      <c r="C15" s="511" t="s">
        <v>6695</v>
      </c>
      <c r="D15" s="70" t="s">
        <v>194</v>
      </c>
      <c r="E15" s="71" t="s">
        <v>195</v>
      </c>
      <c r="F15" s="72"/>
      <c r="G15" s="70" t="s">
        <v>196</v>
      </c>
      <c r="H15" s="126" t="s">
        <v>197</v>
      </c>
      <c r="I15" s="74" t="s">
        <v>207</v>
      </c>
      <c r="J15" s="145" t="s">
        <v>89</v>
      </c>
      <c r="K15" s="73"/>
      <c r="L15" s="72"/>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208</v>
      </c>
      <c r="C16" s="511" t="s">
        <v>6695</v>
      </c>
      <c r="D16" s="70" t="s">
        <v>209</v>
      </c>
      <c r="E16" s="71" t="s">
        <v>210</v>
      </c>
      <c r="F16" s="72"/>
      <c r="G16" s="70"/>
      <c r="H16" s="126" t="s">
        <v>2417</v>
      </c>
      <c r="I16" s="74" t="s">
        <v>211</v>
      </c>
      <c r="J16" s="145" t="s">
        <v>89</v>
      </c>
      <c r="K16" s="73"/>
      <c r="L16" s="72"/>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212</v>
      </c>
      <c r="C17" s="511" t="s">
        <v>6695</v>
      </c>
      <c r="D17" s="70" t="s">
        <v>209</v>
      </c>
      <c r="E17" s="71" t="s">
        <v>210</v>
      </c>
      <c r="F17" s="72"/>
      <c r="G17" s="70"/>
      <c r="H17" s="126" t="s">
        <v>2418</v>
      </c>
      <c r="I17" s="74" t="s">
        <v>213</v>
      </c>
      <c r="J17" s="145" t="s">
        <v>95</v>
      </c>
      <c r="K17" s="73"/>
      <c r="L17" s="72"/>
      <c r="M17" s="127" t="str">
        <f t="shared" si="0"/>
        <v xml:space="preserve"> </v>
      </c>
      <c r="N17" s="128" t="str">
        <f t="shared" si="1"/>
        <v xml:space="preserve"> </v>
      </c>
      <c r="O17" s="70"/>
      <c r="P17" s="71"/>
      <c r="Q17" s="71"/>
      <c r="R17" s="72"/>
      <c r="S17" s="70"/>
      <c r="T17" s="71"/>
      <c r="U17" s="71"/>
      <c r="V17" s="72"/>
      <c r="W17" s="73"/>
      <c r="X17" s="74"/>
      <c r="Y17" s="63"/>
      <c r="Z17" s="63"/>
      <c r="AA17" s="63"/>
    </row>
    <row r="18" spans="1:27" ht="67.5">
      <c r="A18" s="63"/>
      <c r="B18" s="122" t="s">
        <v>214</v>
      </c>
      <c r="C18" s="511" t="s">
        <v>6695</v>
      </c>
      <c r="D18" s="70" t="s">
        <v>209</v>
      </c>
      <c r="E18" s="71" t="s">
        <v>210</v>
      </c>
      <c r="F18" s="72"/>
      <c r="G18" s="70"/>
      <c r="H18" s="126" t="s">
        <v>2419</v>
      </c>
      <c r="I18" s="74" t="s">
        <v>215</v>
      </c>
      <c r="J18" s="145" t="s">
        <v>106</v>
      </c>
      <c r="K18" s="73"/>
      <c r="L18" s="72"/>
      <c r="M18" s="127" t="str">
        <f t="shared" si="0"/>
        <v xml:space="preserve"> </v>
      </c>
      <c r="N18" s="128" t="str">
        <f t="shared" si="1"/>
        <v xml:space="preserve"> </v>
      </c>
      <c r="O18" s="70"/>
      <c r="P18" s="71"/>
      <c r="Q18" s="71"/>
      <c r="R18" s="72"/>
      <c r="S18" s="70"/>
      <c r="T18" s="71"/>
      <c r="U18" s="71"/>
      <c r="V18" s="72"/>
      <c r="W18" s="73"/>
      <c r="X18" s="74"/>
      <c r="Y18" s="63"/>
      <c r="Z18" s="63"/>
      <c r="AA18" s="63"/>
    </row>
    <row r="19" spans="1:27" ht="45">
      <c r="A19" s="63"/>
      <c r="B19" s="122" t="s">
        <v>216</v>
      </c>
      <c r="C19" s="511" t="s">
        <v>6690</v>
      </c>
      <c r="D19" s="70" t="s">
        <v>217</v>
      </c>
      <c r="E19" s="71" t="s">
        <v>218</v>
      </c>
      <c r="F19" s="72" t="s">
        <v>219</v>
      </c>
      <c r="G19" s="70"/>
      <c r="H19" s="126" t="s">
        <v>220</v>
      </c>
      <c r="I19" s="74" t="s">
        <v>221</v>
      </c>
      <c r="J19" s="145" t="s">
        <v>89</v>
      </c>
      <c r="K19" s="73"/>
      <c r="L19" s="72"/>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222</v>
      </c>
      <c r="C20" s="511" t="s">
        <v>6690</v>
      </c>
      <c r="D20" s="70" t="s">
        <v>217</v>
      </c>
      <c r="E20" s="71" t="s">
        <v>218</v>
      </c>
      <c r="F20" s="72" t="s">
        <v>223</v>
      </c>
      <c r="G20" s="70"/>
      <c r="H20" s="126" t="s">
        <v>224</v>
      </c>
      <c r="I20" s="74" t="s">
        <v>6701</v>
      </c>
      <c r="J20" s="145" t="s">
        <v>95</v>
      </c>
      <c r="K20" s="73"/>
      <c r="L20" s="72"/>
      <c r="M20" s="127" t="str">
        <f t="shared" si="0"/>
        <v xml:space="preserve"> </v>
      </c>
      <c r="N20" s="128" t="str">
        <f t="shared" si="1"/>
        <v xml:space="preserve"> </v>
      </c>
      <c r="O20" s="70"/>
      <c r="P20" s="71"/>
      <c r="Q20" s="71"/>
      <c r="R20" s="72"/>
      <c r="S20" s="70"/>
      <c r="T20" s="71"/>
      <c r="U20" s="71"/>
      <c r="V20" s="72"/>
      <c r="W20" s="73"/>
      <c r="X20" s="74"/>
      <c r="Y20" s="63"/>
      <c r="Z20" s="63"/>
      <c r="AA20" s="63"/>
    </row>
    <row r="21" spans="1:27" ht="78.75">
      <c r="A21" s="63"/>
      <c r="B21" s="122" t="s">
        <v>1912</v>
      </c>
      <c r="C21" s="511" t="s">
        <v>6690</v>
      </c>
      <c r="D21" s="70" t="s">
        <v>217</v>
      </c>
      <c r="E21" s="71" t="s">
        <v>218</v>
      </c>
      <c r="F21" s="72" t="s">
        <v>225</v>
      </c>
      <c r="G21" s="70"/>
      <c r="H21" s="126" t="s">
        <v>226</v>
      </c>
      <c r="I21" s="74" t="s">
        <v>4358</v>
      </c>
      <c r="J21" s="145" t="s">
        <v>106</v>
      </c>
      <c r="K21" s="73"/>
      <c r="L21" s="72"/>
      <c r="M21" s="127" t="str">
        <f t="shared" si="0"/>
        <v xml:space="preserve"> </v>
      </c>
      <c r="N21" s="128" t="str">
        <f t="shared" si="1"/>
        <v xml:space="preserve"> </v>
      </c>
      <c r="O21" s="70"/>
      <c r="P21" s="71"/>
      <c r="Q21" s="71"/>
      <c r="R21" s="72"/>
      <c r="S21" s="70"/>
      <c r="T21" s="71"/>
      <c r="U21" s="71"/>
      <c r="V21" s="72"/>
      <c r="W21" s="73"/>
      <c r="X21" s="74"/>
      <c r="Y21" s="63"/>
      <c r="Z21" s="63"/>
      <c r="AA21" s="63"/>
    </row>
    <row r="22" spans="1:27" ht="101.25">
      <c r="A22" s="63"/>
      <c r="B22" s="122" t="s">
        <v>2394</v>
      </c>
      <c r="C22" s="511" t="s">
        <v>6690</v>
      </c>
      <c r="D22" s="70" t="s">
        <v>217</v>
      </c>
      <c r="E22" s="71" t="s">
        <v>228</v>
      </c>
      <c r="F22" s="72" t="s">
        <v>229</v>
      </c>
      <c r="G22" s="70"/>
      <c r="H22" s="126" t="s">
        <v>230</v>
      </c>
      <c r="I22" s="74" t="s">
        <v>4359</v>
      </c>
      <c r="J22" s="145" t="s">
        <v>89</v>
      </c>
      <c r="K22" s="146"/>
      <c r="L22" s="147"/>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231</v>
      </c>
      <c r="C23" s="511" t="s">
        <v>6690</v>
      </c>
      <c r="D23" s="70" t="s">
        <v>217</v>
      </c>
      <c r="E23" s="71" t="s">
        <v>228</v>
      </c>
      <c r="F23" s="72" t="s">
        <v>223</v>
      </c>
      <c r="G23" s="70"/>
      <c r="H23" s="126" t="s">
        <v>232</v>
      </c>
      <c r="I23" s="74" t="s">
        <v>233</v>
      </c>
      <c r="J23" s="145" t="s">
        <v>95</v>
      </c>
      <c r="K23" s="73"/>
      <c r="L23" s="72"/>
      <c r="M23" s="127" t="str">
        <f t="shared" si="0"/>
        <v xml:space="preserve"> </v>
      </c>
      <c r="N23" s="128" t="str">
        <f t="shared" si="1"/>
        <v xml:space="preserve"> </v>
      </c>
      <c r="O23" s="70"/>
      <c r="P23" s="71"/>
      <c r="Q23" s="71"/>
      <c r="R23" s="72"/>
      <c r="S23" s="70"/>
      <c r="T23" s="71"/>
      <c r="U23" s="71"/>
      <c r="V23" s="72"/>
      <c r="W23" s="73"/>
      <c r="X23" s="74"/>
      <c r="Y23" s="63"/>
      <c r="Z23" s="63"/>
      <c r="AA23" s="63"/>
    </row>
    <row r="24" spans="1:27" ht="101.25">
      <c r="A24" s="63"/>
      <c r="B24" s="122" t="s">
        <v>234</v>
      </c>
      <c r="C24" s="511" t="s">
        <v>6690</v>
      </c>
      <c r="D24" s="70" t="s">
        <v>217</v>
      </c>
      <c r="E24" s="71" t="s">
        <v>228</v>
      </c>
      <c r="F24" s="72" t="s">
        <v>235</v>
      </c>
      <c r="G24" s="70"/>
      <c r="H24" s="126" t="s">
        <v>236</v>
      </c>
      <c r="I24" s="328" t="s">
        <v>4338</v>
      </c>
      <c r="J24" s="145" t="s">
        <v>89</v>
      </c>
      <c r="K24" s="73"/>
      <c r="L24" s="72"/>
      <c r="M24" s="127" t="str">
        <f t="shared" si="0"/>
        <v xml:space="preserve"> </v>
      </c>
      <c r="N24" s="128" t="str">
        <f t="shared" si="1"/>
        <v xml:space="preserve"> </v>
      </c>
      <c r="O24" s="70"/>
      <c r="P24" s="71"/>
      <c r="Q24" s="71"/>
      <c r="R24" s="72"/>
      <c r="S24" s="70"/>
      <c r="T24" s="71"/>
      <c r="U24" s="71"/>
      <c r="V24" s="72"/>
      <c r="W24" s="73"/>
      <c r="X24" s="74"/>
      <c r="Y24" s="63"/>
      <c r="Z24" s="63"/>
      <c r="AA24" s="63"/>
    </row>
    <row r="25" spans="1:27" ht="45">
      <c r="A25" s="63"/>
      <c r="B25" s="122" t="s">
        <v>6702</v>
      </c>
      <c r="C25" s="511" t="s">
        <v>6690</v>
      </c>
      <c r="D25" s="70" t="s">
        <v>217</v>
      </c>
      <c r="E25" s="71" t="s">
        <v>228</v>
      </c>
      <c r="F25" s="72"/>
      <c r="G25" s="70" t="s">
        <v>238</v>
      </c>
      <c r="H25" s="126" t="s">
        <v>239</v>
      </c>
      <c r="I25" s="328" t="s">
        <v>5309</v>
      </c>
      <c r="J25" s="145" t="s">
        <v>106</v>
      </c>
      <c r="K25" s="73" t="s">
        <v>1910</v>
      </c>
      <c r="L25" s="72"/>
      <c r="M25" s="127" t="str">
        <f t="shared" si="0"/>
        <v xml:space="preserve"> </v>
      </c>
      <c r="N25" s="128" t="str">
        <f t="shared" si="1"/>
        <v xml:space="preserve"> </v>
      </c>
      <c r="O25" s="70"/>
      <c r="P25" s="71"/>
      <c r="Q25" s="71"/>
      <c r="R25" s="72"/>
      <c r="S25" s="70"/>
      <c r="T25" s="71"/>
      <c r="U25" s="71"/>
      <c r="V25" s="72"/>
      <c r="W25" s="73"/>
      <c r="X25" s="74"/>
      <c r="Y25" s="63"/>
      <c r="Z25" s="63"/>
      <c r="AA25" s="63"/>
    </row>
    <row r="26" spans="1:27" ht="45">
      <c r="A26" s="63"/>
      <c r="B26" s="122" t="s">
        <v>241</v>
      </c>
      <c r="C26" s="511" t="s">
        <v>6690</v>
      </c>
      <c r="D26" s="70" t="s">
        <v>217</v>
      </c>
      <c r="E26" s="71" t="s">
        <v>228</v>
      </c>
      <c r="F26" s="72"/>
      <c r="G26" s="70" t="s">
        <v>238</v>
      </c>
      <c r="H26" s="126" t="s">
        <v>242</v>
      </c>
      <c r="I26" s="328" t="s">
        <v>5310</v>
      </c>
      <c r="J26" s="145" t="s">
        <v>106</v>
      </c>
      <c r="K26" s="73" t="s">
        <v>1910</v>
      </c>
      <c r="L26" s="72"/>
      <c r="M26" s="127" t="str">
        <f t="shared" si="0"/>
        <v xml:space="preserve"> </v>
      </c>
      <c r="N26" s="128" t="str">
        <f t="shared" si="1"/>
        <v xml:space="preserve"> </v>
      </c>
      <c r="O26" s="70"/>
      <c r="P26" s="71"/>
      <c r="Q26" s="71"/>
      <c r="R26" s="72"/>
      <c r="S26" s="70"/>
      <c r="T26" s="71"/>
      <c r="U26" s="71"/>
      <c r="V26" s="72"/>
      <c r="W26" s="73"/>
      <c r="X26" s="74"/>
      <c r="Y26" s="63"/>
      <c r="Z26" s="63"/>
      <c r="AA26" s="63"/>
    </row>
    <row r="27" spans="1:27" ht="45">
      <c r="A27" s="63"/>
      <c r="B27" s="122" t="s">
        <v>243</v>
      </c>
      <c r="C27" s="511" t="s">
        <v>6690</v>
      </c>
      <c r="D27" s="70" t="s">
        <v>217</v>
      </c>
      <c r="E27" s="71" t="s">
        <v>228</v>
      </c>
      <c r="F27" s="72"/>
      <c r="G27" s="70" t="s">
        <v>238</v>
      </c>
      <c r="H27" s="126" t="s">
        <v>244</v>
      </c>
      <c r="I27" s="328" t="s">
        <v>5309</v>
      </c>
      <c r="J27" s="145" t="s">
        <v>106</v>
      </c>
      <c r="K27" s="73" t="s">
        <v>1910</v>
      </c>
      <c r="L27" s="72"/>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245</v>
      </c>
      <c r="C28" s="511" t="s">
        <v>6695</v>
      </c>
      <c r="D28" s="70" t="s">
        <v>217</v>
      </c>
      <c r="E28" s="71" t="s">
        <v>228</v>
      </c>
      <c r="F28" s="72"/>
      <c r="G28" s="70" t="s">
        <v>246</v>
      </c>
      <c r="H28" s="126" t="s">
        <v>247</v>
      </c>
      <c r="I28" s="74" t="s">
        <v>248</v>
      </c>
      <c r="J28" s="145" t="s">
        <v>106</v>
      </c>
      <c r="K28" s="73" t="s">
        <v>2598</v>
      </c>
      <c r="L28" s="72"/>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249</v>
      </c>
      <c r="C29" s="511" t="s">
        <v>6690</v>
      </c>
      <c r="D29" s="70" t="s">
        <v>217</v>
      </c>
      <c r="E29" s="71" t="s">
        <v>228</v>
      </c>
      <c r="F29" s="72" t="s">
        <v>250</v>
      </c>
      <c r="G29" s="70"/>
      <c r="H29" s="126" t="s">
        <v>236</v>
      </c>
      <c r="I29" s="328" t="s">
        <v>4341</v>
      </c>
      <c r="J29" s="145" t="s">
        <v>89</v>
      </c>
      <c r="K29" s="73"/>
      <c r="L29" s="72"/>
      <c r="M29" s="127" t="str">
        <f t="shared" si="0"/>
        <v xml:space="preserve"> </v>
      </c>
      <c r="N29" s="128" t="str">
        <f t="shared" si="1"/>
        <v xml:space="preserve"> </v>
      </c>
      <c r="O29" s="70"/>
      <c r="P29" s="71"/>
      <c r="Q29" s="71"/>
      <c r="R29" s="72"/>
      <c r="S29" s="70"/>
      <c r="T29" s="71"/>
      <c r="U29" s="71"/>
      <c r="V29" s="72"/>
      <c r="W29" s="73"/>
      <c r="X29" s="74"/>
      <c r="Y29" s="63"/>
      <c r="Z29" s="63"/>
      <c r="AA29" s="63"/>
    </row>
    <row r="30" spans="1:27" ht="67.5">
      <c r="A30" s="63"/>
      <c r="B30" s="122" t="s">
        <v>251</v>
      </c>
      <c r="C30" s="511" t="s">
        <v>6690</v>
      </c>
      <c r="D30" s="70" t="s">
        <v>217</v>
      </c>
      <c r="E30" s="71" t="s">
        <v>228</v>
      </c>
      <c r="F30" s="72"/>
      <c r="G30" s="70"/>
      <c r="H30" s="329" t="s">
        <v>4386</v>
      </c>
      <c r="I30" s="328" t="s">
        <v>5311</v>
      </c>
      <c r="J30" s="145" t="s">
        <v>95</v>
      </c>
      <c r="K30" s="73"/>
      <c r="L30" s="72"/>
      <c r="M30" s="127" t="str">
        <f t="shared" si="0"/>
        <v xml:space="preserve"> </v>
      </c>
      <c r="N30" s="128" t="str">
        <f t="shared" si="1"/>
        <v xml:space="preserve"> </v>
      </c>
      <c r="O30" s="70"/>
      <c r="P30" s="71"/>
      <c r="Q30" s="71"/>
      <c r="R30" s="72"/>
      <c r="S30" s="70"/>
      <c r="T30" s="71"/>
      <c r="U30" s="71"/>
      <c r="V30" s="72"/>
      <c r="W30" s="73"/>
      <c r="X30" s="74"/>
      <c r="Y30" s="63"/>
      <c r="Z30" s="63"/>
      <c r="AA30" s="63"/>
    </row>
    <row r="31" spans="1:27" ht="33.75">
      <c r="A31" s="63"/>
      <c r="B31" s="122" t="s">
        <v>252</v>
      </c>
      <c r="C31" s="511" t="s">
        <v>6690</v>
      </c>
      <c r="D31" s="70" t="s">
        <v>217</v>
      </c>
      <c r="E31" s="71" t="s">
        <v>228</v>
      </c>
      <c r="F31" s="72"/>
      <c r="G31" s="70"/>
      <c r="H31" s="126" t="s">
        <v>253</v>
      </c>
      <c r="I31" s="328" t="s">
        <v>4342</v>
      </c>
      <c r="J31" s="145" t="s">
        <v>95</v>
      </c>
      <c r="K31" s="73"/>
      <c r="L31" s="72"/>
      <c r="M31" s="127" t="str">
        <f t="shared" si="0"/>
        <v xml:space="preserve"> </v>
      </c>
      <c r="N31" s="128" t="str">
        <f t="shared" si="1"/>
        <v xml:space="preserve"> </v>
      </c>
      <c r="O31" s="70"/>
      <c r="P31" s="71"/>
      <c r="Q31" s="71"/>
      <c r="R31" s="72"/>
      <c r="S31" s="70"/>
      <c r="T31" s="71"/>
      <c r="U31" s="71"/>
      <c r="V31" s="72"/>
      <c r="W31" s="73"/>
      <c r="X31" s="74"/>
      <c r="Y31" s="63"/>
      <c r="Z31" s="63"/>
      <c r="AA31" s="63"/>
    </row>
    <row r="32" spans="1:27" ht="45">
      <c r="A32" s="63"/>
      <c r="B32" s="122" t="s">
        <v>254</v>
      </c>
      <c r="C32" s="511" t="s">
        <v>6690</v>
      </c>
      <c r="D32" s="70" t="s">
        <v>217</v>
      </c>
      <c r="E32" s="71" t="s">
        <v>228</v>
      </c>
      <c r="F32" s="72" t="s">
        <v>255</v>
      </c>
      <c r="G32" s="70"/>
      <c r="H32" s="126" t="s">
        <v>236</v>
      </c>
      <c r="I32" s="328" t="s">
        <v>5312</v>
      </c>
      <c r="J32" s="145" t="s">
        <v>89</v>
      </c>
      <c r="K32" s="73"/>
      <c r="L32" s="72"/>
      <c r="M32" s="127" t="str">
        <f t="shared" si="0"/>
        <v xml:space="preserve"> </v>
      </c>
      <c r="N32" s="128" t="str">
        <f t="shared" si="1"/>
        <v xml:space="preserve"> </v>
      </c>
      <c r="O32" s="70"/>
      <c r="P32" s="71"/>
      <c r="Q32" s="71"/>
      <c r="R32" s="72"/>
      <c r="S32" s="70"/>
      <c r="T32" s="71"/>
      <c r="U32" s="71"/>
      <c r="V32" s="72"/>
      <c r="W32" s="73"/>
      <c r="X32" s="74"/>
      <c r="Y32" s="63"/>
      <c r="Z32" s="63"/>
      <c r="AA32" s="63"/>
    </row>
    <row r="33" spans="1:27" ht="45">
      <c r="A33" s="63"/>
      <c r="B33" s="122" t="s">
        <v>257</v>
      </c>
      <c r="C33" s="511" t="s">
        <v>6690</v>
      </c>
      <c r="D33" s="70" t="s">
        <v>217</v>
      </c>
      <c r="E33" s="71" t="s">
        <v>228</v>
      </c>
      <c r="F33" s="72"/>
      <c r="G33" s="70" t="s">
        <v>238</v>
      </c>
      <c r="H33" s="126" t="s">
        <v>239</v>
      </c>
      <c r="I33" s="328" t="s">
        <v>5309</v>
      </c>
      <c r="J33" s="145" t="s">
        <v>95</v>
      </c>
      <c r="K33" s="73" t="s">
        <v>1910</v>
      </c>
      <c r="L33" s="72"/>
      <c r="M33" s="127" t="str">
        <f t="shared" si="0"/>
        <v xml:space="preserve"> </v>
      </c>
      <c r="N33" s="128" t="str">
        <f t="shared" si="1"/>
        <v xml:space="preserve"> </v>
      </c>
      <c r="O33" s="70"/>
      <c r="P33" s="71"/>
      <c r="Q33" s="71"/>
      <c r="R33" s="72"/>
      <c r="S33" s="70"/>
      <c r="T33" s="71"/>
      <c r="U33" s="71"/>
      <c r="V33" s="72"/>
      <c r="W33" s="73"/>
      <c r="X33" s="74"/>
      <c r="Y33" s="63"/>
      <c r="Z33" s="63"/>
      <c r="AA33" s="63"/>
    </row>
    <row r="34" spans="1:27" ht="45">
      <c r="A34" s="63"/>
      <c r="B34" s="122" t="s">
        <v>258</v>
      </c>
      <c r="C34" s="511" t="s">
        <v>6690</v>
      </c>
      <c r="D34" s="70" t="s">
        <v>217</v>
      </c>
      <c r="E34" s="71" t="s">
        <v>228</v>
      </c>
      <c r="F34" s="72"/>
      <c r="G34" s="70" t="s">
        <v>238</v>
      </c>
      <c r="H34" s="126" t="s">
        <v>242</v>
      </c>
      <c r="I34" s="328" t="s">
        <v>5313</v>
      </c>
      <c r="J34" s="145" t="s">
        <v>95</v>
      </c>
      <c r="K34" s="73" t="s">
        <v>1910</v>
      </c>
      <c r="L34" s="72"/>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1927</v>
      </c>
      <c r="C35" s="511" t="s">
        <v>6690</v>
      </c>
      <c r="D35" s="70" t="s">
        <v>217</v>
      </c>
      <c r="E35" s="71" t="s">
        <v>228</v>
      </c>
      <c r="F35" s="72" t="s">
        <v>260</v>
      </c>
      <c r="G35" s="70"/>
      <c r="H35" s="126" t="s">
        <v>230</v>
      </c>
      <c r="I35" s="74" t="s">
        <v>261</v>
      </c>
      <c r="J35" s="145" t="s">
        <v>89</v>
      </c>
      <c r="K35" s="73"/>
      <c r="L35" s="72"/>
      <c r="M35" s="127" t="str">
        <f t="shared" si="0"/>
        <v xml:space="preserve"> </v>
      </c>
      <c r="N35" s="128" t="str">
        <f t="shared" si="1"/>
        <v xml:space="preserve"> </v>
      </c>
      <c r="O35" s="70"/>
      <c r="P35" s="71"/>
      <c r="Q35" s="71"/>
      <c r="R35" s="72"/>
      <c r="S35" s="70"/>
      <c r="T35" s="71"/>
      <c r="U35" s="71"/>
      <c r="V35" s="72"/>
      <c r="W35" s="73"/>
      <c r="X35" s="74"/>
      <c r="Y35" s="63"/>
      <c r="Z35" s="63"/>
      <c r="AA35" s="63"/>
    </row>
    <row r="36" spans="1:27" ht="78.75">
      <c r="A36" s="63"/>
      <c r="B36" s="122" t="s">
        <v>262</v>
      </c>
      <c r="C36" s="511" t="s">
        <v>6703</v>
      </c>
      <c r="D36" s="70" t="s">
        <v>217</v>
      </c>
      <c r="E36" s="71" t="s">
        <v>263</v>
      </c>
      <c r="F36" s="72" t="s">
        <v>229</v>
      </c>
      <c r="G36" s="70" t="s">
        <v>246</v>
      </c>
      <c r="H36" s="126" t="s">
        <v>230</v>
      </c>
      <c r="I36" s="328" t="s">
        <v>5314</v>
      </c>
      <c r="J36" s="145" t="s">
        <v>89</v>
      </c>
      <c r="K36" s="73" t="s">
        <v>2598</v>
      </c>
      <c r="L36" s="72"/>
      <c r="M36" s="127" t="str">
        <f t="shared" si="0"/>
        <v xml:space="preserve"> </v>
      </c>
      <c r="N36" s="128" t="str">
        <f t="shared" si="1"/>
        <v xml:space="preserve"> </v>
      </c>
      <c r="O36" s="70"/>
      <c r="P36" s="71"/>
      <c r="Q36" s="71"/>
      <c r="R36" s="72"/>
      <c r="S36" s="70"/>
      <c r="T36" s="71"/>
      <c r="U36" s="71"/>
      <c r="V36" s="72"/>
      <c r="W36" s="73"/>
      <c r="X36" s="74"/>
      <c r="Y36" s="63"/>
      <c r="Z36" s="63"/>
      <c r="AA36" s="63"/>
    </row>
    <row r="37" spans="1:27" ht="22.5">
      <c r="A37" s="63"/>
      <c r="B37" s="122" t="s">
        <v>264</v>
      </c>
      <c r="C37" s="511" t="s">
        <v>6704</v>
      </c>
      <c r="D37" s="70" t="s">
        <v>217</v>
      </c>
      <c r="E37" s="71" t="s">
        <v>263</v>
      </c>
      <c r="F37" s="72" t="s">
        <v>223</v>
      </c>
      <c r="G37" s="70" t="s">
        <v>246</v>
      </c>
      <c r="H37" s="126" t="s">
        <v>265</v>
      </c>
      <c r="I37" s="74" t="s">
        <v>266</v>
      </c>
      <c r="J37" s="145" t="s">
        <v>95</v>
      </c>
      <c r="K37" s="73" t="s">
        <v>2598</v>
      </c>
      <c r="L37" s="72"/>
      <c r="M37" s="127" t="str">
        <f t="shared" si="0"/>
        <v xml:space="preserve"> </v>
      </c>
      <c r="N37" s="128" t="str">
        <f t="shared" si="1"/>
        <v xml:space="preserve"> </v>
      </c>
      <c r="O37" s="70"/>
      <c r="P37" s="71"/>
      <c r="Q37" s="71"/>
      <c r="R37" s="72"/>
      <c r="S37" s="70"/>
      <c r="T37" s="71"/>
      <c r="U37" s="71"/>
      <c r="V37" s="72"/>
      <c r="W37" s="73"/>
      <c r="X37" s="74"/>
      <c r="Y37" s="63"/>
      <c r="Z37" s="63"/>
      <c r="AA37" s="63"/>
    </row>
    <row r="38" spans="1:27" ht="45">
      <c r="A38" s="63"/>
      <c r="B38" s="122" t="s">
        <v>267</v>
      </c>
      <c r="C38" s="511" t="s">
        <v>6704</v>
      </c>
      <c r="D38" s="70" t="s">
        <v>217</v>
      </c>
      <c r="E38" s="71" t="s">
        <v>263</v>
      </c>
      <c r="F38" s="72" t="s">
        <v>268</v>
      </c>
      <c r="G38" s="70" t="s">
        <v>246</v>
      </c>
      <c r="H38" s="126" t="s">
        <v>226</v>
      </c>
      <c r="I38" s="74" t="s">
        <v>227</v>
      </c>
      <c r="J38" s="145" t="s">
        <v>106</v>
      </c>
      <c r="K38" s="73" t="s">
        <v>2598</v>
      </c>
      <c r="L38" s="72"/>
      <c r="M38" s="127" t="str">
        <f t="shared" si="0"/>
        <v xml:space="preserve"> </v>
      </c>
      <c r="N38" s="128" t="str">
        <f t="shared" si="1"/>
        <v xml:space="preserve"> </v>
      </c>
      <c r="O38" s="70"/>
      <c r="P38" s="71"/>
      <c r="Q38" s="71"/>
      <c r="R38" s="72"/>
      <c r="S38" s="70"/>
      <c r="T38" s="71"/>
      <c r="U38" s="71"/>
      <c r="V38" s="72"/>
      <c r="W38" s="73"/>
      <c r="X38" s="74"/>
      <c r="Y38" s="63"/>
      <c r="Z38" s="63"/>
      <c r="AA38" s="63"/>
    </row>
    <row r="39" spans="1:27" ht="22.5">
      <c r="A39" s="63"/>
      <c r="B39" s="122" t="s">
        <v>269</v>
      </c>
      <c r="C39" s="511" t="s">
        <v>6704</v>
      </c>
      <c r="D39" s="70" t="s">
        <v>217</v>
      </c>
      <c r="E39" s="71" t="s">
        <v>263</v>
      </c>
      <c r="F39" s="72" t="s">
        <v>270</v>
      </c>
      <c r="G39" s="70" t="s">
        <v>246</v>
      </c>
      <c r="H39" s="126" t="s">
        <v>271</v>
      </c>
      <c r="I39" s="74" t="s">
        <v>272</v>
      </c>
      <c r="J39" s="145" t="s">
        <v>106</v>
      </c>
      <c r="K39" s="73" t="s">
        <v>2598</v>
      </c>
      <c r="L39" s="72"/>
      <c r="M39" s="127" t="str">
        <f t="shared" si="0"/>
        <v xml:space="preserve"> </v>
      </c>
      <c r="N39" s="128" t="str">
        <f t="shared" si="1"/>
        <v xml:space="preserve"> </v>
      </c>
      <c r="O39" s="70"/>
      <c r="P39" s="71"/>
      <c r="Q39" s="71"/>
      <c r="R39" s="72"/>
      <c r="S39" s="70"/>
      <c r="T39" s="71"/>
      <c r="U39" s="71"/>
      <c r="V39" s="72"/>
      <c r="W39" s="73"/>
      <c r="X39" s="74"/>
      <c r="Y39" s="63"/>
      <c r="Z39" s="63"/>
      <c r="AA39" s="63"/>
    </row>
    <row r="40" spans="1:27" ht="22.5">
      <c r="A40" s="63"/>
      <c r="B40" s="122" t="s">
        <v>273</v>
      </c>
      <c r="C40" s="511" t="s">
        <v>6704</v>
      </c>
      <c r="D40" s="70" t="s">
        <v>217</v>
      </c>
      <c r="E40" s="71" t="s">
        <v>263</v>
      </c>
      <c r="F40" s="72"/>
      <c r="G40" s="70" t="s">
        <v>246</v>
      </c>
      <c r="H40" s="126" t="s">
        <v>274</v>
      </c>
      <c r="I40" s="74" t="s">
        <v>272</v>
      </c>
      <c r="J40" s="145" t="s">
        <v>106</v>
      </c>
      <c r="K40" s="73" t="s">
        <v>2598</v>
      </c>
      <c r="L40" s="72"/>
      <c r="M40" s="127" t="str">
        <f t="shared" si="0"/>
        <v xml:space="preserve"> </v>
      </c>
      <c r="N40" s="128" t="str">
        <f t="shared" si="1"/>
        <v xml:space="preserve"> </v>
      </c>
      <c r="O40" s="70"/>
      <c r="P40" s="71"/>
      <c r="Q40" s="71"/>
      <c r="R40" s="72"/>
      <c r="S40" s="70"/>
      <c r="T40" s="71"/>
      <c r="U40" s="71"/>
      <c r="V40" s="72"/>
      <c r="W40" s="73"/>
      <c r="X40" s="74"/>
      <c r="Y40" s="63"/>
      <c r="Z40" s="63"/>
      <c r="AA40" s="63"/>
    </row>
    <row r="41" spans="1:27" ht="22.5">
      <c r="A41" s="63"/>
      <c r="B41" s="122" t="s">
        <v>1913</v>
      </c>
      <c r="C41" s="511" t="s">
        <v>6704</v>
      </c>
      <c r="D41" s="70" t="s">
        <v>217</v>
      </c>
      <c r="E41" s="71" t="s">
        <v>263</v>
      </c>
      <c r="F41" s="72" t="s">
        <v>275</v>
      </c>
      <c r="G41" s="70" t="s">
        <v>246</v>
      </c>
      <c r="H41" s="126" t="s">
        <v>276</v>
      </c>
      <c r="I41" s="74" t="s">
        <v>203</v>
      </c>
      <c r="J41" s="145" t="s">
        <v>89</v>
      </c>
      <c r="K41" s="73" t="s">
        <v>2598</v>
      </c>
      <c r="L41" s="72"/>
      <c r="M41" s="127" t="str">
        <f t="shared" si="0"/>
        <v xml:space="preserve"> </v>
      </c>
      <c r="N41" s="128" t="str">
        <f t="shared" si="1"/>
        <v xml:space="preserve"> </v>
      </c>
      <c r="O41" s="70"/>
      <c r="P41" s="71"/>
      <c r="Q41" s="71"/>
      <c r="R41" s="72"/>
      <c r="S41" s="70"/>
      <c r="T41" s="71"/>
      <c r="U41" s="71"/>
      <c r="V41" s="72"/>
      <c r="W41" s="73"/>
      <c r="X41" s="74"/>
      <c r="Y41" s="63"/>
      <c r="Z41" s="63"/>
      <c r="AA41" s="63"/>
    </row>
    <row r="42" spans="1:27" ht="33.75">
      <c r="A42" s="63"/>
      <c r="B42" s="122" t="s">
        <v>277</v>
      </c>
      <c r="C42" s="511" t="s">
        <v>6704</v>
      </c>
      <c r="D42" s="70" t="s">
        <v>217</v>
      </c>
      <c r="E42" s="71" t="s">
        <v>278</v>
      </c>
      <c r="F42" s="72" t="s">
        <v>229</v>
      </c>
      <c r="G42" s="70" t="s">
        <v>246</v>
      </c>
      <c r="H42" s="126" t="s">
        <v>279</v>
      </c>
      <c r="I42" s="74" t="s">
        <v>280</v>
      </c>
      <c r="J42" s="145" t="s">
        <v>106</v>
      </c>
      <c r="K42" s="73" t="s">
        <v>2598</v>
      </c>
      <c r="L42" s="72"/>
      <c r="M42" s="127" t="str">
        <f t="shared" si="0"/>
        <v xml:space="preserve"> </v>
      </c>
      <c r="N42" s="128" t="str">
        <f t="shared" si="1"/>
        <v xml:space="preserve"> </v>
      </c>
      <c r="O42" s="70"/>
      <c r="P42" s="71"/>
      <c r="Q42" s="71"/>
      <c r="R42" s="72"/>
      <c r="S42" s="70"/>
      <c r="T42" s="71"/>
      <c r="U42" s="71"/>
      <c r="V42" s="72"/>
      <c r="W42" s="73"/>
      <c r="X42" s="74"/>
      <c r="Y42" s="63"/>
      <c r="Z42" s="63"/>
      <c r="AA42" s="63"/>
    </row>
    <row r="43" spans="1:27" ht="45">
      <c r="A43" s="63"/>
      <c r="B43" s="122" t="s">
        <v>281</v>
      </c>
      <c r="C43" s="511" t="s">
        <v>6704</v>
      </c>
      <c r="D43" s="70" t="s">
        <v>217</v>
      </c>
      <c r="E43" s="71" t="s">
        <v>278</v>
      </c>
      <c r="F43" s="72" t="s">
        <v>223</v>
      </c>
      <c r="G43" s="70" t="s">
        <v>246</v>
      </c>
      <c r="H43" s="126" t="s">
        <v>282</v>
      </c>
      <c r="I43" s="74" t="s">
        <v>283</v>
      </c>
      <c r="J43" s="145" t="s">
        <v>95</v>
      </c>
      <c r="K43" s="73" t="s">
        <v>2598</v>
      </c>
      <c r="L43" s="72"/>
      <c r="M43" s="127" t="str">
        <f t="shared" si="0"/>
        <v xml:space="preserve"> </v>
      </c>
      <c r="N43" s="128" t="str">
        <f t="shared" si="1"/>
        <v xml:space="preserve"> </v>
      </c>
      <c r="O43" s="70"/>
      <c r="P43" s="71"/>
      <c r="Q43" s="71"/>
      <c r="R43" s="72"/>
      <c r="S43" s="70"/>
      <c r="T43" s="71"/>
      <c r="U43" s="71"/>
      <c r="V43" s="72"/>
      <c r="W43" s="73"/>
      <c r="X43" s="74"/>
      <c r="Y43" s="63"/>
      <c r="Z43" s="63"/>
      <c r="AA43" s="63"/>
    </row>
    <row r="44" spans="1:27" ht="56.25">
      <c r="A44" s="63"/>
      <c r="B44" s="122" t="s">
        <v>284</v>
      </c>
      <c r="C44" s="511" t="s">
        <v>6704</v>
      </c>
      <c r="D44" s="70" t="s">
        <v>217</v>
      </c>
      <c r="E44" s="71" t="s">
        <v>5315</v>
      </c>
      <c r="F44" s="72" t="s">
        <v>285</v>
      </c>
      <c r="G44" s="70" t="s">
        <v>246</v>
      </c>
      <c r="H44" s="126" t="s">
        <v>286</v>
      </c>
      <c r="I44" s="148" t="s">
        <v>5316</v>
      </c>
      <c r="J44" s="145" t="s">
        <v>106</v>
      </c>
      <c r="K44" s="73" t="s">
        <v>2598</v>
      </c>
      <c r="L44" s="72"/>
      <c r="M44" s="127" t="str">
        <f t="shared" si="0"/>
        <v xml:space="preserve"> </v>
      </c>
      <c r="N44" s="128" t="str">
        <f t="shared" si="1"/>
        <v xml:space="preserve"> </v>
      </c>
      <c r="O44" s="70"/>
      <c r="P44" s="71"/>
      <c r="Q44" s="71"/>
      <c r="R44" s="72"/>
      <c r="S44" s="70"/>
      <c r="T44" s="71"/>
      <c r="U44" s="71"/>
      <c r="V44" s="72"/>
      <c r="W44" s="73"/>
      <c r="X44" s="74"/>
      <c r="Y44" s="63"/>
      <c r="Z44" s="63"/>
      <c r="AA44" s="63"/>
    </row>
    <row r="45" spans="1:27" ht="56.25">
      <c r="A45" s="63"/>
      <c r="B45" s="122" t="s">
        <v>287</v>
      </c>
      <c r="C45" s="511" t="s">
        <v>6704</v>
      </c>
      <c r="D45" s="70" t="s">
        <v>217</v>
      </c>
      <c r="E45" s="71" t="s">
        <v>5315</v>
      </c>
      <c r="F45" s="72"/>
      <c r="G45" s="70" t="s">
        <v>246</v>
      </c>
      <c r="H45" s="126" t="s">
        <v>288</v>
      </c>
      <c r="I45" s="74" t="s">
        <v>289</v>
      </c>
      <c r="J45" s="145" t="s">
        <v>89</v>
      </c>
      <c r="K45" s="73" t="s">
        <v>2598</v>
      </c>
      <c r="L45" s="72"/>
      <c r="M45" s="127" t="str">
        <f t="shared" si="0"/>
        <v xml:space="preserve"> </v>
      </c>
      <c r="N45" s="128" t="str">
        <f t="shared" si="1"/>
        <v xml:space="preserve"> </v>
      </c>
      <c r="O45" s="70"/>
      <c r="P45" s="71"/>
      <c r="Q45" s="71"/>
      <c r="R45" s="72"/>
      <c r="S45" s="70"/>
      <c r="T45" s="71"/>
      <c r="U45" s="71"/>
      <c r="V45" s="72"/>
      <c r="W45" s="73"/>
      <c r="X45" s="74"/>
      <c r="Y45" s="63"/>
      <c r="Z45" s="63"/>
      <c r="AA45" s="63"/>
    </row>
    <row r="46" spans="1:27" ht="67.5">
      <c r="A46" s="63"/>
      <c r="B46" s="122" t="s">
        <v>290</v>
      </c>
      <c r="C46" s="511" t="s">
        <v>6704</v>
      </c>
      <c r="D46" s="70" t="s">
        <v>217</v>
      </c>
      <c r="E46" s="71" t="s">
        <v>5315</v>
      </c>
      <c r="F46" s="72"/>
      <c r="G46" s="70" t="s">
        <v>246</v>
      </c>
      <c r="H46" s="126" t="s">
        <v>291</v>
      </c>
      <c r="I46" s="74" t="s">
        <v>292</v>
      </c>
      <c r="J46" s="145" t="s">
        <v>106</v>
      </c>
      <c r="K46" s="73" t="s">
        <v>2598</v>
      </c>
      <c r="L46" s="72"/>
      <c r="M46" s="127" t="str">
        <f t="shared" si="0"/>
        <v xml:space="preserve"> </v>
      </c>
      <c r="N46" s="128" t="str">
        <f t="shared" si="1"/>
        <v xml:space="preserve"> </v>
      </c>
      <c r="O46" s="70"/>
      <c r="P46" s="71"/>
      <c r="Q46" s="71"/>
      <c r="R46" s="72"/>
      <c r="S46" s="70"/>
      <c r="T46" s="71"/>
      <c r="U46" s="71"/>
      <c r="V46" s="72"/>
      <c r="W46" s="73"/>
      <c r="X46" s="74"/>
      <c r="Y46" s="63"/>
      <c r="Z46" s="63"/>
      <c r="AA46" s="63"/>
    </row>
    <row r="47" spans="1:27" ht="56.25">
      <c r="A47" s="63"/>
      <c r="B47" s="122" t="s">
        <v>6639</v>
      </c>
      <c r="C47" s="511" t="s">
        <v>6704</v>
      </c>
      <c r="D47" s="70" t="s">
        <v>217</v>
      </c>
      <c r="E47" s="71" t="s">
        <v>5315</v>
      </c>
      <c r="F47" s="72"/>
      <c r="G47" s="70" t="s">
        <v>246</v>
      </c>
      <c r="H47" s="126" t="s">
        <v>294</v>
      </c>
      <c r="I47" s="74" t="s">
        <v>295</v>
      </c>
      <c r="J47" s="145" t="s">
        <v>89</v>
      </c>
      <c r="K47" s="73" t="s">
        <v>6678</v>
      </c>
      <c r="L47" s="147"/>
      <c r="M47" s="127" t="str">
        <f t="shared" si="0"/>
        <v xml:space="preserve"> </v>
      </c>
      <c r="N47" s="128" t="str">
        <f t="shared" si="1"/>
        <v xml:space="preserve"> </v>
      </c>
      <c r="O47" s="70"/>
      <c r="P47" s="71"/>
      <c r="Q47" s="71"/>
      <c r="R47" s="72"/>
      <c r="S47" s="70"/>
      <c r="T47" s="71"/>
      <c r="U47" s="71"/>
      <c r="V47" s="72"/>
      <c r="W47" s="73"/>
      <c r="X47" s="74"/>
      <c r="Y47" s="63"/>
      <c r="Z47" s="63"/>
      <c r="AA47" s="63"/>
    </row>
    <row r="48" spans="1:27" ht="67.5">
      <c r="A48" s="63"/>
      <c r="B48" s="122" t="s">
        <v>6640</v>
      </c>
      <c r="C48" s="511" t="s">
        <v>6704</v>
      </c>
      <c r="D48" s="70" t="s">
        <v>217</v>
      </c>
      <c r="E48" s="71" t="s">
        <v>5315</v>
      </c>
      <c r="F48" s="72"/>
      <c r="G48" s="70" t="s">
        <v>246</v>
      </c>
      <c r="H48" s="126" t="s">
        <v>297</v>
      </c>
      <c r="I48" s="328" t="s">
        <v>5317</v>
      </c>
      <c r="J48" s="145" t="s">
        <v>89</v>
      </c>
      <c r="K48" s="73" t="s">
        <v>6678</v>
      </c>
      <c r="L48" s="147"/>
      <c r="M48" s="127" t="str">
        <f t="shared" si="0"/>
        <v xml:space="preserve"> </v>
      </c>
      <c r="N48" s="128" t="str">
        <f t="shared" si="1"/>
        <v xml:space="preserve"> </v>
      </c>
      <c r="O48" s="70"/>
      <c r="P48" s="71"/>
      <c r="Q48" s="71"/>
      <c r="R48" s="72"/>
      <c r="S48" s="70"/>
      <c r="T48" s="71"/>
      <c r="U48" s="71"/>
      <c r="V48" s="72"/>
      <c r="W48" s="73"/>
      <c r="X48" s="74"/>
      <c r="Y48" s="63"/>
      <c r="Z48" s="63"/>
      <c r="AA48" s="63"/>
    </row>
    <row r="49" spans="1:27" ht="22.5">
      <c r="A49" s="63"/>
      <c r="B49" s="122" t="s">
        <v>298</v>
      </c>
      <c r="C49" s="511" t="s">
        <v>6705</v>
      </c>
      <c r="D49" s="70" t="s">
        <v>217</v>
      </c>
      <c r="E49" s="71" t="s">
        <v>278</v>
      </c>
      <c r="F49" s="72" t="s">
        <v>229</v>
      </c>
      <c r="G49" s="70" t="s">
        <v>238</v>
      </c>
      <c r="H49" s="126" t="s">
        <v>230</v>
      </c>
      <c r="I49" s="74" t="s">
        <v>299</v>
      </c>
      <c r="J49" s="145" t="s">
        <v>89</v>
      </c>
      <c r="K49" s="73" t="s">
        <v>1910</v>
      </c>
      <c r="L49" s="72"/>
      <c r="M49" s="127" t="str">
        <f t="shared" si="0"/>
        <v xml:space="preserve"> </v>
      </c>
      <c r="N49" s="128" t="str">
        <f t="shared" si="1"/>
        <v xml:space="preserve"> </v>
      </c>
      <c r="O49" s="70"/>
      <c r="P49" s="71"/>
      <c r="Q49" s="71"/>
      <c r="R49" s="72"/>
      <c r="S49" s="70"/>
      <c r="T49" s="71"/>
      <c r="U49" s="71"/>
      <c r="V49" s="72"/>
      <c r="W49" s="73"/>
      <c r="X49" s="74"/>
      <c r="Y49" s="63"/>
      <c r="Z49" s="63"/>
      <c r="AA49" s="63"/>
    </row>
    <row r="50" spans="1:27" ht="33.75">
      <c r="A50" s="63"/>
      <c r="B50" s="122" t="s">
        <v>300</v>
      </c>
      <c r="C50" s="511" t="s">
        <v>6706</v>
      </c>
      <c r="D50" s="70" t="s">
        <v>217</v>
      </c>
      <c r="E50" s="71" t="s">
        <v>278</v>
      </c>
      <c r="F50" s="72" t="s">
        <v>223</v>
      </c>
      <c r="G50" s="70" t="s">
        <v>238</v>
      </c>
      <c r="H50" s="126" t="s">
        <v>232</v>
      </c>
      <c r="I50" s="74" t="s">
        <v>233</v>
      </c>
      <c r="J50" s="145" t="s">
        <v>95</v>
      </c>
      <c r="K50" s="73" t="s">
        <v>1910</v>
      </c>
      <c r="L50" s="72"/>
      <c r="M50" s="127" t="str">
        <f t="shared" si="0"/>
        <v xml:space="preserve"> </v>
      </c>
      <c r="N50" s="128" t="str">
        <f t="shared" si="1"/>
        <v xml:space="preserve"> </v>
      </c>
      <c r="O50" s="70"/>
      <c r="P50" s="71"/>
      <c r="Q50" s="71"/>
      <c r="R50" s="72"/>
      <c r="S50" s="70"/>
      <c r="T50" s="71"/>
      <c r="U50" s="71"/>
      <c r="V50" s="72"/>
      <c r="W50" s="73"/>
      <c r="X50" s="74"/>
      <c r="Y50" s="63"/>
      <c r="Z50" s="63"/>
      <c r="AA50" s="63"/>
    </row>
    <row r="51" spans="1:27" ht="33.75">
      <c r="A51" s="63"/>
      <c r="B51" s="122" t="s">
        <v>301</v>
      </c>
      <c r="C51" s="511" t="s">
        <v>6706</v>
      </c>
      <c r="D51" s="70" t="s">
        <v>217</v>
      </c>
      <c r="E51" s="71" t="s">
        <v>278</v>
      </c>
      <c r="F51" s="72" t="s">
        <v>268</v>
      </c>
      <c r="G51" s="70" t="s">
        <v>238</v>
      </c>
      <c r="H51" s="126" t="s">
        <v>226</v>
      </c>
      <c r="I51" s="74" t="s">
        <v>302</v>
      </c>
      <c r="J51" s="145" t="s">
        <v>106</v>
      </c>
      <c r="K51" s="73" t="s">
        <v>1910</v>
      </c>
      <c r="L51" s="72"/>
      <c r="M51" s="127" t="str">
        <f t="shared" si="0"/>
        <v xml:space="preserve"> </v>
      </c>
      <c r="N51" s="128" t="str">
        <f t="shared" si="1"/>
        <v xml:space="preserve"> </v>
      </c>
      <c r="O51" s="70"/>
      <c r="P51" s="71"/>
      <c r="Q51" s="71"/>
      <c r="R51" s="72"/>
      <c r="S51" s="70"/>
      <c r="T51" s="71"/>
      <c r="U51" s="71"/>
      <c r="V51" s="72"/>
      <c r="W51" s="73"/>
      <c r="X51" s="74"/>
      <c r="Y51" s="63"/>
      <c r="Z51" s="63"/>
      <c r="AA51" s="63"/>
    </row>
    <row r="52" spans="1:27" ht="22.5">
      <c r="A52" s="63"/>
      <c r="B52" s="122" t="s">
        <v>3044</v>
      </c>
      <c r="C52" s="511" t="s">
        <v>6705</v>
      </c>
      <c r="D52" s="70" t="s">
        <v>217</v>
      </c>
      <c r="E52" s="71" t="s">
        <v>278</v>
      </c>
      <c r="F52" s="72" t="s">
        <v>303</v>
      </c>
      <c r="G52" s="70" t="s">
        <v>238</v>
      </c>
      <c r="H52" s="126" t="s">
        <v>304</v>
      </c>
      <c r="I52" s="74" t="s">
        <v>305</v>
      </c>
      <c r="J52" s="145" t="s">
        <v>106</v>
      </c>
      <c r="K52" s="73" t="s">
        <v>1910</v>
      </c>
      <c r="L52" s="130"/>
      <c r="M52" s="127" t="str">
        <f t="shared" si="0"/>
        <v xml:space="preserve"> </v>
      </c>
      <c r="N52" s="128" t="str">
        <f t="shared" si="1"/>
        <v xml:space="preserve"> </v>
      </c>
      <c r="O52" s="70"/>
      <c r="P52" s="71"/>
      <c r="Q52" s="71"/>
      <c r="R52" s="72"/>
      <c r="S52" s="70"/>
      <c r="T52" s="71"/>
      <c r="U52" s="71"/>
      <c r="V52" s="72"/>
      <c r="W52" s="73"/>
      <c r="X52" s="74"/>
      <c r="Y52" s="63"/>
      <c r="Z52" s="63"/>
      <c r="AA52" s="63"/>
    </row>
    <row r="53" spans="1:27" ht="33.75">
      <c r="A53" s="63"/>
      <c r="B53" s="122" t="s">
        <v>306</v>
      </c>
      <c r="C53" s="511" t="s">
        <v>6704</v>
      </c>
      <c r="D53" s="70" t="s">
        <v>217</v>
      </c>
      <c r="E53" s="71" t="s">
        <v>278</v>
      </c>
      <c r="F53" s="72" t="s">
        <v>307</v>
      </c>
      <c r="G53" s="70" t="s">
        <v>238</v>
      </c>
      <c r="H53" s="126" t="s">
        <v>308</v>
      </c>
      <c r="I53" s="328" t="s">
        <v>5318</v>
      </c>
      <c r="J53" s="145" t="s">
        <v>106</v>
      </c>
      <c r="K53" s="73" t="s">
        <v>1910</v>
      </c>
      <c r="L53" s="72"/>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309</v>
      </c>
      <c r="C54" s="511" t="s">
        <v>6705</v>
      </c>
      <c r="D54" s="70" t="s">
        <v>217</v>
      </c>
      <c r="E54" s="71" t="s">
        <v>278</v>
      </c>
      <c r="F54" s="72" t="s">
        <v>310</v>
      </c>
      <c r="G54" s="70" t="s">
        <v>238</v>
      </c>
      <c r="H54" s="126" t="s">
        <v>311</v>
      </c>
      <c r="I54" s="74" t="s">
        <v>312</v>
      </c>
      <c r="J54" s="145" t="s">
        <v>106</v>
      </c>
      <c r="K54" s="73" t="s">
        <v>1910</v>
      </c>
      <c r="L54" s="72"/>
      <c r="M54" s="127" t="str">
        <f t="shared" si="0"/>
        <v xml:space="preserve"> </v>
      </c>
      <c r="N54" s="128" t="str">
        <f t="shared" si="1"/>
        <v xml:space="preserve"> </v>
      </c>
      <c r="O54" s="70"/>
      <c r="P54" s="71"/>
      <c r="Q54" s="71"/>
      <c r="R54" s="72"/>
      <c r="S54" s="70"/>
      <c r="T54" s="71"/>
      <c r="U54" s="71"/>
      <c r="V54" s="72"/>
      <c r="W54" s="73"/>
      <c r="X54" s="74"/>
      <c r="Y54" s="63"/>
      <c r="Z54" s="63"/>
      <c r="AA54" s="63"/>
    </row>
    <row r="55" spans="1:27" ht="33.75">
      <c r="A55" s="63"/>
      <c r="B55" s="122" t="s">
        <v>313</v>
      </c>
      <c r="C55" s="511" t="s">
        <v>6705</v>
      </c>
      <c r="D55" s="70" t="s">
        <v>217</v>
      </c>
      <c r="E55" s="71" t="s">
        <v>278</v>
      </c>
      <c r="F55" s="72" t="s">
        <v>314</v>
      </c>
      <c r="G55" s="70" t="s">
        <v>238</v>
      </c>
      <c r="H55" s="126" t="s">
        <v>315</v>
      </c>
      <c r="I55" s="74" t="s">
        <v>316</v>
      </c>
      <c r="J55" s="145" t="s">
        <v>106</v>
      </c>
      <c r="K55" s="73" t="s">
        <v>1910</v>
      </c>
      <c r="L55" s="72"/>
      <c r="M55" s="127" t="str">
        <f t="shared" si="0"/>
        <v xml:space="preserve"> </v>
      </c>
      <c r="N55" s="128" t="str">
        <f t="shared" si="1"/>
        <v xml:space="preserve"> </v>
      </c>
      <c r="O55" s="70"/>
      <c r="P55" s="71"/>
      <c r="Q55" s="71"/>
      <c r="R55" s="72"/>
      <c r="S55" s="70"/>
      <c r="T55" s="71"/>
      <c r="U55" s="71"/>
      <c r="V55" s="72"/>
      <c r="W55" s="73"/>
      <c r="X55" s="74"/>
      <c r="Y55" s="63"/>
      <c r="Z55" s="63"/>
      <c r="AA55" s="63"/>
    </row>
    <row r="56" spans="1:27" ht="45">
      <c r="A56" s="63"/>
      <c r="B56" s="122" t="s">
        <v>317</v>
      </c>
      <c r="C56" s="511" t="s">
        <v>6703</v>
      </c>
      <c r="D56" s="70" t="s">
        <v>217</v>
      </c>
      <c r="E56" s="71" t="s">
        <v>278</v>
      </c>
      <c r="F56" s="72"/>
      <c r="G56" s="70" t="s">
        <v>238</v>
      </c>
      <c r="H56" s="126" t="s">
        <v>318</v>
      </c>
      <c r="I56" s="74" t="s">
        <v>319</v>
      </c>
      <c r="J56" s="145" t="s">
        <v>95</v>
      </c>
      <c r="K56" s="73" t="s">
        <v>1910</v>
      </c>
      <c r="L56" s="72"/>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320</v>
      </c>
      <c r="C57" s="511" t="s">
        <v>6707</v>
      </c>
      <c r="D57" s="70" t="s">
        <v>217</v>
      </c>
      <c r="E57" s="71" t="s">
        <v>278</v>
      </c>
      <c r="F57" s="72" t="s">
        <v>321</v>
      </c>
      <c r="G57" s="70" t="s">
        <v>238</v>
      </c>
      <c r="H57" s="126" t="s">
        <v>322</v>
      </c>
      <c r="I57" s="74" t="s">
        <v>323</v>
      </c>
      <c r="J57" s="145" t="s">
        <v>106</v>
      </c>
      <c r="K57" s="73" t="s">
        <v>1910</v>
      </c>
      <c r="L57" s="72"/>
      <c r="M57" s="127" t="str">
        <f t="shared" si="0"/>
        <v xml:space="preserve"> </v>
      </c>
      <c r="N57" s="128" t="str">
        <f t="shared" si="1"/>
        <v xml:space="preserve"> </v>
      </c>
      <c r="O57" s="70"/>
      <c r="P57" s="71"/>
      <c r="Q57" s="71"/>
      <c r="R57" s="72"/>
      <c r="S57" s="70"/>
      <c r="T57" s="71"/>
      <c r="U57" s="71"/>
      <c r="V57" s="72"/>
      <c r="W57" s="73"/>
      <c r="X57" s="74"/>
      <c r="Y57" s="63"/>
      <c r="Z57" s="63"/>
      <c r="AA57" s="63"/>
    </row>
    <row r="58" spans="1:27" ht="22.5">
      <c r="A58" s="63"/>
      <c r="B58" s="122" t="s">
        <v>324</v>
      </c>
      <c r="C58" s="511" t="s">
        <v>6703</v>
      </c>
      <c r="D58" s="70" t="s">
        <v>217</v>
      </c>
      <c r="E58" s="71" t="s">
        <v>278</v>
      </c>
      <c r="F58" s="72"/>
      <c r="G58" s="70" t="s">
        <v>238</v>
      </c>
      <c r="H58" s="133" t="s">
        <v>325</v>
      </c>
      <c r="I58" s="134" t="s">
        <v>326</v>
      </c>
      <c r="J58" s="145" t="s">
        <v>89</v>
      </c>
      <c r="K58" s="73" t="s">
        <v>1910</v>
      </c>
      <c r="L58" s="72"/>
      <c r="M58" s="127" t="str">
        <f t="shared" si="0"/>
        <v xml:space="preserve"> </v>
      </c>
      <c r="N58" s="128" t="str">
        <f t="shared" si="1"/>
        <v xml:space="preserve"> </v>
      </c>
      <c r="O58" s="70"/>
      <c r="P58" s="71"/>
      <c r="Q58" s="71"/>
      <c r="R58" s="72"/>
      <c r="S58" s="70"/>
      <c r="T58" s="71"/>
      <c r="U58" s="71"/>
      <c r="V58" s="72"/>
      <c r="W58" s="73"/>
      <c r="X58" s="74"/>
      <c r="Y58" s="63"/>
      <c r="Z58" s="63"/>
      <c r="AA58" s="63"/>
    </row>
    <row r="59" spans="1:27" ht="45">
      <c r="A59" s="63"/>
      <c r="B59" s="122" t="s">
        <v>2395</v>
      </c>
      <c r="C59" s="511" t="s">
        <v>6703</v>
      </c>
      <c r="D59" s="70" t="s">
        <v>217</v>
      </c>
      <c r="E59" s="71" t="s">
        <v>5315</v>
      </c>
      <c r="F59" s="72" t="s">
        <v>327</v>
      </c>
      <c r="G59" s="70" t="s">
        <v>238</v>
      </c>
      <c r="H59" s="133" t="s">
        <v>328</v>
      </c>
      <c r="I59" s="134" t="s">
        <v>329</v>
      </c>
      <c r="J59" s="145" t="s">
        <v>106</v>
      </c>
      <c r="K59" s="73" t="s">
        <v>1910</v>
      </c>
      <c r="L59" s="147"/>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330</v>
      </c>
      <c r="C60" s="511" t="s">
        <v>6703</v>
      </c>
      <c r="D60" s="70" t="s">
        <v>217</v>
      </c>
      <c r="E60" s="71" t="s">
        <v>5315</v>
      </c>
      <c r="F60" s="72"/>
      <c r="G60" s="70" t="s">
        <v>238</v>
      </c>
      <c r="H60" s="126" t="s">
        <v>331</v>
      </c>
      <c r="I60" s="134" t="s">
        <v>332</v>
      </c>
      <c r="J60" s="145" t="s">
        <v>95</v>
      </c>
      <c r="K60" s="73" t="s">
        <v>1910</v>
      </c>
      <c r="L60" s="147"/>
      <c r="M60" s="127" t="str">
        <f t="shared" si="0"/>
        <v xml:space="preserve"> </v>
      </c>
      <c r="N60" s="128" t="str">
        <f t="shared" si="1"/>
        <v xml:space="preserve"> </v>
      </c>
      <c r="O60" s="70"/>
      <c r="P60" s="71"/>
      <c r="Q60" s="71"/>
      <c r="R60" s="72"/>
      <c r="S60" s="70"/>
      <c r="T60" s="71"/>
      <c r="U60" s="71"/>
      <c r="V60" s="72"/>
      <c r="W60" s="73"/>
      <c r="X60" s="74"/>
      <c r="Y60" s="63"/>
      <c r="Z60" s="63"/>
      <c r="AA60" s="63"/>
    </row>
    <row r="61" spans="1:27" ht="33.75">
      <c r="A61" s="63"/>
      <c r="B61" s="122" t="s">
        <v>333</v>
      </c>
      <c r="C61" s="511" t="s">
        <v>6703</v>
      </c>
      <c r="D61" s="70" t="s">
        <v>217</v>
      </c>
      <c r="E61" s="71" t="s">
        <v>5315</v>
      </c>
      <c r="F61" s="72" t="s">
        <v>334</v>
      </c>
      <c r="G61" s="70" t="s">
        <v>238</v>
      </c>
      <c r="H61" s="126" t="s">
        <v>335</v>
      </c>
      <c r="I61" s="134" t="s">
        <v>336</v>
      </c>
      <c r="J61" s="145" t="s">
        <v>89</v>
      </c>
      <c r="K61" s="73" t="s">
        <v>1910</v>
      </c>
      <c r="L61" s="72"/>
      <c r="M61" s="127" t="str">
        <f t="shared" si="0"/>
        <v xml:space="preserve"> </v>
      </c>
      <c r="N61" s="128" t="str">
        <f t="shared" si="1"/>
        <v xml:space="preserve"> </v>
      </c>
      <c r="O61" s="70"/>
      <c r="P61" s="71"/>
      <c r="Q61" s="71"/>
      <c r="R61" s="72"/>
      <c r="S61" s="70"/>
      <c r="T61" s="71"/>
      <c r="U61" s="71"/>
      <c r="V61" s="72"/>
      <c r="W61" s="73"/>
      <c r="X61" s="74"/>
      <c r="Y61" s="63"/>
      <c r="Z61" s="63"/>
      <c r="AA61" s="63"/>
    </row>
    <row r="62" spans="1:27" ht="33.75">
      <c r="A62" s="63"/>
      <c r="B62" s="122" t="s">
        <v>337</v>
      </c>
      <c r="C62" s="511" t="s">
        <v>6703</v>
      </c>
      <c r="D62" s="70" t="s">
        <v>217</v>
      </c>
      <c r="E62" s="71" t="s">
        <v>338</v>
      </c>
      <c r="F62" s="72" t="s">
        <v>223</v>
      </c>
      <c r="G62" s="70" t="s">
        <v>238</v>
      </c>
      <c r="H62" s="126" t="s">
        <v>339</v>
      </c>
      <c r="I62" s="134" t="s">
        <v>259</v>
      </c>
      <c r="J62" s="145" t="s">
        <v>95</v>
      </c>
      <c r="K62" s="73" t="s">
        <v>1910</v>
      </c>
      <c r="L62" s="72"/>
      <c r="M62" s="127" t="str">
        <f t="shared" si="0"/>
        <v xml:space="preserve"> </v>
      </c>
      <c r="N62" s="128" t="str">
        <f t="shared" si="1"/>
        <v xml:space="preserve"> </v>
      </c>
      <c r="O62" s="70"/>
      <c r="P62" s="71"/>
      <c r="Q62" s="71"/>
      <c r="R62" s="72"/>
      <c r="S62" s="70"/>
      <c r="T62" s="71"/>
      <c r="U62" s="71"/>
      <c r="V62" s="72"/>
      <c r="W62" s="73"/>
      <c r="X62" s="74"/>
      <c r="Y62" s="63"/>
      <c r="Z62" s="63"/>
      <c r="AA62" s="63"/>
    </row>
    <row r="63" spans="1:27" ht="22.5">
      <c r="A63" s="63"/>
      <c r="B63" s="122" t="s">
        <v>340</v>
      </c>
      <c r="C63" s="511" t="s">
        <v>6703</v>
      </c>
      <c r="D63" s="70" t="s">
        <v>217</v>
      </c>
      <c r="E63" s="71" t="s">
        <v>338</v>
      </c>
      <c r="F63" s="72" t="s">
        <v>341</v>
      </c>
      <c r="G63" s="70" t="s">
        <v>238</v>
      </c>
      <c r="H63" s="133" t="s">
        <v>325</v>
      </c>
      <c r="I63" s="134" t="s">
        <v>342</v>
      </c>
      <c r="J63" s="145" t="s">
        <v>106</v>
      </c>
      <c r="K63" s="73" t="s">
        <v>1910</v>
      </c>
      <c r="L63" s="72"/>
      <c r="M63" s="127" t="str">
        <f t="shared" si="0"/>
        <v xml:space="preserve"> </v>
      </c>
      <c r="N63" s="128" t="str">
        <f t="shared" si="1"/>
        <v xml:space="preserve"> </v>
      </c>
      <c r="O63" s="70"/>
      <c r="P63" s="71"/>
      <c r="Q63" s="71"/>
      <c r="R63" s="72"/>
      <c r="S63" s="70"/>
      <c r="T63" s="71"/>
      <c r="U63" s="71"/>
      <c r="V63" s="72"/>
      <c r="W63" s="73"/>
      <c r="X63" s="74"/>
      <c r="Y63" s="63"/>
      <c r="Z63" s="63"/>
      <c r="AA63" s="63"/>
    </row>
    <row r="64" spans="1:27" ht="33.75">
      <c r="A64" s="63"/>
      <c r="B64" s="122" t="s">
        <v>343</v>
      </c>
      <c r="C64" s="511" t="s">
        <v>6703</v>
      </c>
      <c r="D64" s="70" t="s">
        <v>217</v>
      </c>
      <c r="E64" s="71" t="s">
        <v>338</v>
      </c>
      <c r="F64" s="72" t="s">
        <v>344</v>
      </c>
      <c r="G64" s="70" t="s">
        <v>238</v>
      </c>
      <c r="H64" s="133" t="s">
        <v>345</v>
      </c>
      <c r="I64" s="134" t="s">
        <v>346</v>
      </c>
      <c r="J64" s="145" t="s">
        <v>106</v>
      </c>
      <c r="K64" s="73" t="s">
        <v>1910</v>
      </c>
      <c r="L64" s="72"/>
      <c r="M64" s="127" t="str">
        <f t="shared" si="0"/>
        <v xml:space="preserve"> </v>
      </c>
      <c r="N64" s="128" t="str">
        <f t="shared" si="1"/>
        <v xml:space="preserve"> </v>
      </c>
      <c r="O64" s="70"/>
      <c r="P64" s="71"/>
      <c r="Q64" s="71"/>
      <c r="R64" s="72"/>
      <c r="S64" s="70"/>
      <c r="T64" s="71"/>
      <c r="U64" s="71"/>
      <c r="V64" s="72"/>
      <c r="W64" s="73"/>
      <c r="X64" s="74"/>
      <c r="Y64" s="63"/>
      <c r="Z64" s="63"/>
      <c r="AA64" s="63"/>
    </row>
    <row r="65" spans="1:27" ht="56.25">
      <c r="A65" s="63"/>
      <c r="B65" s="122" t="s">
        <v>2396</v>
      </c>
      <c r="C65" s="511" t="s">
        <v>6703</v>
      </c>
      <c r="D65" s="70" t="s">
        <v>217</v>
      </c>
      <c r="E65" s="71" t="s">
        <v>338</v>
      </c>
      <c r="F65" s="72"/>
      <c r="G65" s="70" t="s">
        <v>238</v>
      </c>
      <c r="H65" s="133" t="s">
        <v>347</v>
      </c>
      <c r="I65" s="327" t="s">
        <v>5319</v>
      </c>
      <c r="J65" s="145" t="s">
        <v>89</v>
      </c>
      <c r="K65" s="73" t="s">
        <v>1910</v>
      </c>
      <c r="L65" s="147"/>
      <c r="M65" s="127" t="str">
        <f t="shared" si="0"/>
        <v xml:space="preserve"> </v>
      </c>
      <c r="N65" s="128" t="str">
        <f t="shared" si="1"/>
        <v xml:space="preserve"> </v>
      </c>
      <c r="O65" s="70"/>
      <c r="P65" s="71"/>
      <c r="Q65" s="71"/>
      <c r="R65" s="72"/>
      <c r="S65" s="70"/>
      <c r="T65" s="71"/>
      <c r="U65" s="71"/>
      <c r="V65" s="72"/>
      <c r="W65" s="73"/>
      <c r="X65" s="74"/>
      <c r="Y65" s="63"/>
      <c r="Z65" s="63"/>
      <c r="AA65" s="63"/>
    </row>
    <row r="66" spans="1:27" ht="45">
      <c r="A66" s="63"/>
      <c r="B66" s="122" t="s">
        <v>349</v>
      </c>
      <c r="C66" s="511" t="s">
        <v>6703</v>
      </c>
      <c r="D66" s="70" t="s">
        <v>217</v>
      </c>
      <c r="E66" s="71" t="s">
        <v>338</v>
      </c>
      <c r="F66" s="72" t="s">
        <v>350</v>
      </c>
      <c r="G66" s="70" t="s">
        <v>238</v>
      </c>
      <c r="H66" s="133" t="s">
        <v>351</v>
      </c>
      <c r="I66" s="134" t="s">
        <v>352</v>
      </c>
      <c r="J66" s="145" t="s">
        <v>106</v>
      </c>
      <c r="K66" s="73" t="s">
        <v>1910</v>
      </c>
      <c r="L66" s="72"/>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353</v>
      </c>
      <c r="C67" s="511" t="s">
        <v>6703</v>
      </c>
      <c r="D67" s="70" t="s">
        <v>217</v>
      </c>
      <c r="E67" s="71" t="s">
        <v>338</v>
      </c>
      <c r="F67" s="72" t="s">
        <v>303</v>
      </c>
      <c r="G67" s="70" t="s">
        <v>238</v>
      </c>
      <c r="H67" s="133" t="s">
        <v>354</v>
      </c>
      <c r="I67" s="134" t="s">
        <v>355</v>
      </c>
      <c r="J67" s="145" t="s">
        <v>95</v>
      </c>
      <c r="K67" s="73" t="s">
        <v>1910</v>
      </c>
      <c r="L67" s="72"/>
      <c r="M67" s="127" t="str">
        <f t="shared" si="0"/>
        <v xml:space="preserve"> </v>
      </c>
      <c r="N67" s="128" t="str">
        <f t="shared" si="1"/>
        <v xml:space="preserve"> </v>
      </c>
      <c r="O67" s="70"/>
      <c r="P67" s="71"/>
      <c r="Q67" s="71"/>
      <c r="R67" s="72"/>
      <c r="S67" s="70"/>
      <c r="T67" s="71"/>
      <c r="U67" s="71"/>
      <c r="V67" s="72"/>
      <c r="W67" s="73"/>
      <c r="X67" s="74"/>
      <c r="Y67" s="63"/>
      <c r="Z67" s="63"/>
      <c r="AA67" s="63"/>
    </row>
    <row r="68" spans="1:27" ht="45">
      <c r="A68" s="63"/>
      <c r="B68" s="122" t="s">
        <v>356</v>
      </c>
      <c r="C68" s="511" t="s">
        <v>6703</v>
      </c>
      <c r="D68" s="70" t="s">
        <v>217</v>
      </c>
      <c r="E68" s="71" t="s">
        <v>338</v>
      </c>
      <c r="F68" s="72" t="s">
        <v>310</v>
      </c>
      <c r="G68" s="70" t="s">
        <v>238</v>
      </c>
      <c r="H68" s="133" t="s">
        <v>357</v>
      </c>
      <c r="I68" s="134" t="s">
        <v>358</v>
      </c>
      <c r="J68" s="145" t="s">
        <v>106</v>
      </c>
      <c r="K68" s="73" t="s">
        <v>5320</v>
      </c>
      <c r="L68" s="72"/>
      <c r="M68" s="127" t="str">
        <f t="shared" si="0"/>
        <v xml:space="preserve"> </v>
      </c>
      <c r="N68" s="128" t="str">
        <f t="shared" si="1"/>
        <v xml:space="preserve"> </v>
      </c>
      <c r="O68" s="70"/>
      <c r="P68" s="71"/>
      <c r="Q68" s="71"/>
      <c r="R68" s="72"/>
      <c r="S68" s="70"/>
      <c r="T68" s="71"/>
      <c r="U68" s="71"/>
      <c r="V68" s="72"/>
      <c r="W68" s="73"/>
      <c r="X68" s="74"/>
      <c r="Y68" s="63"/>
      <c r="Z68" s="63"/>
      <c r="AA68" s="63"/>
    </row>
    <row r="69" spans="1:27" ht="45">
      <c r="A69" s="63"/>
      <c r="B69" s="122" t="s">
        <v>359</v>
      </c>
      <c r="C69" s="511" t="s">
        <v>6703</v>
      </c>
      <c r="D69" s="70" t="s">
        <v>217</v>
      </c>
      <c r="E69" s="71" t="s">
        <v>338</v>
      </c>
      <c r="F69" s="72"/>
      <c r="G69" s="70" t="s">
        <v>238</v>
      </c>
      <c r="H69" s="133" t="s">
        <v>360</v>
      </c>
      <c r="I69" s="134" t="s">
        <v>361</v>
      </c>
      <c r="J69" s="145" t="s">
        <v>95</v>
      </c>
      <c r="K69" s="73" t="s">
        <v>5320</v>
      </c>
      <c r="L69" s="72"/>
      <c r="M69" s="127" t="str">
        <f t="shared" si="0"/>
        <v xml:space="preserve"> </v>
      </c>
      <c r="N69" s="128" t="str">
        <f t="shared" si="1"/>
        <v xml:space="preserve"> </v>
      </c>
      <c r="O69" s="70"/>
      <c r="P69" s="71"/>
      <c r="Q69" s="71"/>
      <c r="R69" s="72"/>
      <c r="S69" s="70"/>
      <c r="T69" s="71"/>
      <c r="U69" s="71"/>
      <c r="V69" s="72"/>
      <c r="W69" s="73"/>
      <c r="X69" s="74"/>
      <c r="Y69" s="63"/>
      <c r="Z69" s="63"/>
      <c r="AA69" s="63"/>
    </row>
    <row r="70" spans="1:27" ht="33.75">
      <c r="A70" s="63"/>
      <c r="B70" s="122" t="s">
        <v>362</v>
      </c>
      <c r="C70" s="511" t="s">
        <v>6703</v>
      </c>
      <c r="D70" s="70" t="s">
        <v>217</v>
      </c>
      <c r="E70" s="71" t="s">
        <v>338</v>
      </c>
      <c r="F70" s="72" t="s">
        <v>363</v>
      </c>
      <c r="G70" s="70" t="s">
        <v>238</v>
      </c>
      <c r="H70" s="133" t="s">
        <v>364</v>
      </c>
      <c r="I70" s="134" t="s">
        <v>365</v>
      </c>
      <c r="J70" s="145" t="s">
        <v>89</v>
      </c>
      <c r="K70" s="73" t="s">
        <v>1910</v>
      </c>
      <c r="L70" s="72"/>
      <c r="M70" s="127" t="str">
        <f t="shared" si="0"/>
        <v xml:space="preserve"> </v>
      </c>
      <c r="N70" s="128" t="str">
        <f t="shared" si="1"/>
        <v xml:space="preserve"> </v>
      </c>
      <c r="O70" s="70"/>
      <c r="P70" s="71"/>
      <c r="Q70" s="71"/>
      <c r="R70" s="72"/>
      <c r="S70" s="70"/>
      <c r="T70" s="71"/>
      <c r="U70" s="71"/>
      <c r="V70" s="72"/>
      <c r="W70" s="73"/>
      <c r="X70" s="74"/>
      <c r="Y70" s="63"/>
      <c r="Z70" s="63"/>
      <c r="AA70" s="63"/>
    </row>
    <row r="71" spans="1:27" ht="33.75">
      <c r="A71" s="63"/>
      <c r="B71" s="122" t="s">
        <v>366</v>
      </c>
      <c r="C71" s="511" t="s">
        <v>6703</v>
      </c>
      <c r="D71" s="70" t="s">
        <v>217</v>
      </c>
      <c r="E71" s="71" t="s">
        <v>338</v>
      </c>
      <c r="F71" s="72"/>
      <c r="G71" s="70" t="s">
        <v>238</v>
      </c>
      <c r="H71" s="133" t="s">
        <v>367</v>
      </c>
      <c r="I71" s="134" t="s">
        <v>368</v>
      </c>
      <c r="J71" s="145" t="s">
        <v>95</v>
      </c>
      <c r="K71" s="73" t="s">
        <v>1910</v>
      </c>
      <c r="L71" s="72"/>
      <c r="M71" s="127" t="str">
        <f t="shared" si="0"/>
        <v xml:space="preserve"> </v>
      </c>
      <c r="N71" s="128" t="str">
        <f t="shared" si="1"/>
        <v xml:space="preserve"> </v>
      </c>
      <c r="O71" s="70"/>
      <c r="P71" s="71"/>
      <c r="Q71" s="71"/>
      <c r="R71" s="72"/>
      <c r="S71" s="70"/>
      <c r="T71" s="71"/>
      <c r="U71" s="71"/>
      <c r="V71" s="72"/>
      <c r="W71" s="73"/>
      <c r="X71" s="74"/>
      <c r="Y71" s="63"/>
      <c r="Z71" s="63"/>
      <c r="AA71" s="63"/>
    </row>
    <row r="72" spans="1:27" ht="33.75">
      <c r="A72" s="63"/>
      <c r="B72" s="122" t="s">
        <v>369</v>
      </c>
      <c r="C72" s="511" t="s">
        <v>6703</v>
      </c>
      <c r="D72" s="70" t="s">
        <v>217</v>
      </c>
      <c r="E72" s="71" t="s">
        <v>338</v>
      </c>
      <c r="F72" s="72"/>
      <c r="G72" s="70" t="s">
        <v>238</v>
      </c>
      <c r="H72" s="133" t="s">
        <v>370</v>
      </c>
      <c r="I72" s="134" t="s">
        <v>371</v>
      </c>
      <c r="J72" s="145" t="s">
        <v>95</v>
      </c>
      <c r="K72" s="73" t="s">
        <v>1910</v>
      </c>
      <c r="L72" s="147"/>
      <c r="M72" s="127" t="str">
        <f t="shared" si="0"/>
        <v xml:space="preserve"> </v>
      </c>
      <c r="N72" s="128" t="str">
        <f t="shared" si="1"/>
        <v xml:space="preserve"> </v>
      </c>
      <c r="O72" s="70"/>
      <c r="P72" s="71"/>
      <c r="Q72" s="71"/>
      <c r="R72" s="72"/>
      <c r="S72" s="70"/>
      <c r="T72" s="71"/>
      <c r="U72" s="71"/>
      <c r="V72" s="72"/>
      <c r="W72" s="73"/>
      <c r="X72" s="74"/>
      <c r="Y72" s="63"/>
      <c r="Z72" s="63"/>
      <c r="AA72" s="63"/>
    </row>
    <row r="73" spans="1:27" ht="45">
      <c r="A73" s="63"/>
      <c r="B73" s="122" t="s">
        <v>372</v>
      </c>
      <c r="C73" s="511" t="s">
        <v>6703</v>
      </c>
      <c r="D73" s="70" t="s">
        <v>217</v>
      </c>
      <c r="E73" s="71" t="s">
        <v>338</v>
      </c>
      <c r="F73" s="72"/>
      <c r="G73" s="70" t="s">
        <v>238</v>
      </c>
      <c r="H73" s="133" t="s">
        <v>373</v>
      </c>
      <c r="I73" s="134" t="s">
        <v>374</v>
      </c>
      <c r="J73" s="145" t="s">
        <v>95</v>
      </c>
      <c r="K73" s="73" t="s">
        <v>1910</v>
      </c>
      <c r="L73" s="72"/>
      <c r="M73" s="127" t="str">
        <f t="shared" si="0"/>
        <v xml:space="preserve"> </v>
      </c>
      <c r="N73" s="128" t="str">
        <f t="shared" si="1"/>
        <v xml:space="preserve"> </v>
      </c>
      <c r="O73" s="70"/>
      <c r="P73" s="71"/>
      <c r="Q73" s="71"/>
      <c r="R73" s="72"/>
      <c r="S73" s="70"/>
      <c r="T73" s="71"/>
      <c r="U73" s="71"/>
      <c r="V73" s="72"/>
      <c r="W73" s="73"/>
      <c r="X73" s="74"/>
      <c r="Y73" s="63"/>
      <c r="Z73" s="63"/>
      <c r="AA73" s="63"/>
    </row>
    <row r="74" spans="1:27" ht="56.25">
      <c r="A74" s="63"/>
      <c r="B74" s="122" t="s">
        <v>2397</v>
      </c>
      <c r="C74" s="511" t="s">
        <v>6703</v>
      </c>
      <c r="D74" s="70" t="s">
        <v>217</v>
      </c>
      <c r="E74" s="71" t="s">
        <v>375</v>
      </c>
      <c r="F74" s="72" t="s">
        <v>376</v>
      </c>
      <c r="G74" s="70" t="s">
        <v>238</v>
      </c>
      <c r="H74" s="133" t="s">
        <v>377</v>
      </c>
      <c r="I74" s="134" t="s">
        <v>378</v>
      </c>
      <c r="J74" s="145" t="s">
        <v>106</v>
      </c>
      <c r="K74" s="73" t="s">
        <v>1910</v>
      </c>
      <c r="L74" s="147"/>
      <c r="M74" s="127" t="str">
        <f t="shared" si="0"/>
        <v xml:space="preserve"> </v>
      </c>
      <c r="N74" s="128" t="str">
        <f t="shared" si="1"/>
        <v xml:space="preserve"> </v>
      </c>
      <c r="O74" s="70"/>
      <c r="P74" s="71"/>
      <c r="Q74" s="71"/>
      <c r="R74" s="72"/>
      <c r="S74" s="70"/>
      <c r="T74" s="71"/>
      <c r="U74" s="71"/>
      <c r="V74" s="72"/>
      <c r="W74" s="73"/>
      <c r="X74" s="74"/>
      <c r="Y74" s="63"/>
      <c r="Z74" s="63"/>
      <c r="AA74" s="63"/>
    </row>
    <row r="75" spans="1:27" ht="56.25">
      <c r="A75" s="63"/>
      <c r="B75" s="122" t="s">
        <v>379</v>
      </c>
      <c r="C75" s="511" t="s">
        <v>6703</v>
      </c>
      <c r="D75" s="70" t="s">
        <v>217</v>
      </c>
      <c r="E75" s="71" t="s">
        <v>375</v>
      </c>
      <c r="F75" s="72"/>
      <c r="G75" s="70" t="s">
        <v>238</v>
      </c>
      <c r="H75" s="133" t="s">
        <v>380</v>
      </c>
      <c r="I75" s="134" t="s">
        <v>2390</v>
      </c>
      <c r="J75" s="145" t="s">
        <v>95</v>
      </c>
      <c r="K75" s="73" t="s">
        <v>1910</v>
      </c>
      <c r="L75" s="147"/>
      <c r="M75" s="127" t="str">
        <f t="shared" si="0"/>
        <v xml:space="preserve"> </v>
      </c>
      <c r="N75" s="128" t="str">
        <f t="shared" si="1"/>
        <v xml:space="preserve"> </v>
      </c>
      <c r="O75" s="70"/>
      <c r="P75" s="71"/>
      <c r="Q75" s="71"/>
      <c r="R75" s="72"/>
      <c r="S75" s="70"/>
      <c r="T75" s="71"/>
      <c r="U75" s="71"/>
      <c r="V75" s="72"/>
      <c r="W75" s="73"/>
      <c r="X75" s="74"/>
      <c r="Y75" s="63"/>
      <c r="Z75" s="63"/>
      <c r="AA75" s="63"/>
    </row>
    <row r="76" spans="1:27" ht="45">
      <c r="A76" s="63"/>
      <c r="B76" s="122" t="s">
        <v>381</v>
      </c>
      <c r="C76" s="511" t="s">
        <v>6703</v>
      </c>
      <c r="D76" s="70" t="s">
        <v>217</v>
      </c>
      <c r="E76" s="71" t="s">
        <v>382</v>
      </c>
      <c r="F76" s="72"/>
      <c r="G76" s="70" t="s">
        <v>238</v>
      </c>
      <c r="H76" s="133" t="s">
        <v>383</v>
      </c>
      <c r="I76" s="74" t="s">
        <v>384</v>
      </c>
      <c r="J76" s="145" t="s">
        <v>89</v>
      </c>
      <c r="K76" s="73" t="s">
        <v>1910</v>
      </c>
      <c r="L76" s="147"/>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56.25">
      <c r="A77" s="63"/>
      <c r="B77" s="122" t="s">
        <v>385</v>
      </c>
      <c r="C77" s="511" t="s">
        <v>6703</v>
      </c>
      <c r="D77" s="70" t="s">
        <v>217</v>
      </c>
      <c r="E77" s="71" t="s">
        <v>382</v>
      </c>
      <c r="F77" s="72"/>
      <c r="G77" s="70" t="s">
        <v>238</v>
      </c>
      <c r="H77" s="126" t="s">
        <v>386</v>
      </c>
      <c r="I77" s="328" t="s">
        <v>5317</v>
      </c>
      <c r="J77" s="145" t="s">
        <v>89</v>
      </c>
      <c r="K77" s="73" t="s">
        <v>1910</v>
      </c>
      <c r="L77" s="147"/>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387</v>
      </c>
      <c r="C78" s="511" t="s">
        <v>6705</v>
      </c>
      <c r="D78" s="70" t="s">
        <v>388</v>
      </c>
      <c r="E78" s="71" t="s">
        <v>218</v>
      </c>
      <c r="F78" s="72" t="s">
        <v>229</v>
      </c>
      <c r="G78" s="70"/>
      <c r="H78" s="126" t="s">
        <v>389</v>
      </c>
      <c r="I78" s="74" t="s">
        <v>390</v>
      </c>
      <c r="J78" s="145" t="s">
        <v>89</v>
      </c>
      <c r="K78" s="73"/>
      <c r="L78" s="72"/>
      <c r="M78" s="127" t="str">
        <f t="shared" si="2"/>
        <v xml:space="preserve"> </v>
      </c>
      <c r="N78" s="128" t="str">
        <f t="shared" si="3"/>
        <v xml:space="preserve"> </v>
      </c>
      <c r="O78" s="70"/>
      <c r="P78" s="71"/>
      <c r="Q78" s="71"/>
      <c r="R78" s="72"/>
      <c r="S78" s="70"/>
      <c r="T78" s="71"/>
      <c r="U78" s="71"/>
      <c r="V78" s="72"/>
      <c r="W78" s="73"/>
      <c r="X78" s="74"/>
      <c r="Y78" s="63"/>
      <c r="Z78" s="63"/>
      <c r="AA78" s="63"/>
    </row>
    <row r="79" spans="1:27" ht="22.5">
      <c r="A79" s="63"/>
      <c r="B79" s="122" t="s">
        <v>391</v>
      </c>
      <c r="C79" s="511" t="s">
        <v>6706</v>
      </c>
      <c r="D79" s="70" t="s">
        <v>388</v>
      </c>
      <c r="E79" s="71" t="s">
        <v>218</v>
      </c>
      <c r="F79" s="72" t="s">
        <v>223</v>
      </c>
      <c r="G79" s="70"/>
      <c r="H79" s="126" t="s">
        <v>392</v>
      </c>
      <c r="I79" s="74" t="s">
        <v>203</v>
      </c>
      <c r="J79" s="145" t="s">
        <v>95</v>
      </c>
      <c r="K79" s="73"/>
      <c r="L79" s="72"/>
      <c r="M79" s="127" t="str">
        <f t="shared" si="2"/>
        <v xml:space="preserve"> </v>
      </c>
      <c r="N79" s="128" t="str">
        <f t="shared" si="3"/>
        <v xml:space="preserve"> </v>
      </c>
      <c r="O79" s="70"/>
      <c r="P79" s="71"/>
      <c r="Q79" s="71"/>
      <c r="R79" s="72"/>
      <c r="S79" s="70"/>
      <c r="T79" s="71"/>
      <c r="U79" s="71"/>
      <c r="V79" s="72"/>
      <c r="W79" s="73"/>
      <c r="X79" s="74"/>
      <c r="Y79" s="63"/>
      <c r="Z79" s="63"/>
      <c r="AA79" s="63"/>
    </row>
    <row r="80" spans="1:27" ht="78.75">
      <c r="A80" s="63"/>
      <c r="B80" s="122" t="s">
        <v>393</v>
      </c>
      <c r="C80" s="511" t="s">
        <v>6706</v>
      </c>
      <c r="D80" s="70" t="s">
        <v>388</v>
      </c>
      <c r="E80" s="71" t="s">
        <v>218</v>
      </c>
      <c r="F80" s="72" t="s">
        <v>225</v>
      </c>
      <c r="G80" s="70"/>
      <c r="H80" s="126" t="s">
        <v>394</v>
      </c>
      <c r="I80" s="74" t="s">
        <v>4360</v>
      </c>
      <c r="J80" s="145" t="s">
        <v>106</v>
      </c>
      <c r="K80" s="73"/>
      <c r="L80" s="72"/>
      <c r="M80" s="127" t="str">
        <f t="shared" si="2"/>
        <v xml:space="preserve"> </v>
      </c>
      <c r="N80" s="128" t="str">
        <f t="shared" si="3"/>
        <v xml:space="preserve"> </v>
      </c>
      <c r="O80" s="70"/>
      <c r="P80" s="71"/>
      <c r="Q80" s="71"/>
      <c r="R80" s="72"/>
      <c r="S80" s="70"/>
      <c r="T80" s="71"/>
      <c r="U80" s="71"/>
      <c r="V80" s="72"/>
      <c r="W80" s="73"/>
      <c r="X80" s="74"/>
      <c r="Y80" s="63"/>
      <c r="Z80" s="63"/>
      <c r="AA80" s="63"/>
    </row>
    <row r="81" spans="1:27" ht="101.25">
      <c r="A81" s="63"/>
      <c r="B81" s="122" t="s">
        <v>395</v>
      </c>
      <c r="C81" s="511" t="s">
        <v>6706</v>
      </c>
      <c r="D81" s="70" t="s">
        <v>388</v>
      </c>
      <c r="E81" s="71" t="s">
        <v>228</v>
      </c>
      <c r="F81" s="72" t="s">
        <v>229</v>
      </c>
      <c r="G81" s="70"/>
      <c r="H81" s="126" t="s">
        <v>396</v>
      </c>
      <c r="I81" s="74" t="s">
        <v>4361</v>
      </c>
      <c r="J81" s="145" t="s">
        <v>89</v>
      </c>
      <c r="K81" s="146"/>
      <c r="L81" s="147"/>
      <c r="M81" s="127" t="str">
        <f t="shared" si="2"/>
        <v xml:space="preserve"> </v>
      </c>
      <c r="N81" s="128" t="str">
        <f t="shared" si="3"/>
        <v xml:space="preserve"> </v>
      </c>
      <c r="O81" s="70"/>
      <c r="P81" s="71"/>
      <c r="Q81" s="71"/>
      <c r="R81" s="72"/>
      <c r="S81" s="70"/>
      <c r="T81" s="71"/>
      <c r="U81" s="71"/>
      <c r="V81" s="72"/>
      <c r="W81" s="73"/>
      <c r="X81" s="74"/>
      <c r="Y81" s="63"/>
      <c r="Z81" s="63"/>
      <c r="AA81" s="63"/>
    </row>
    <row r="82" spans="1:27" ht="33.75">
      <c r="A82" s="63"/>
      <c r="B82" s="122" t="s">
        <v>397</v>
      </c>
      <c r="C82" s="511" t="s">
        <v>6706</v>
      </c>
      <c r="D82" s="70" t="s">
        <v>388</v>
      </c>
      <c r="E82" s="71" t="s">
        <v>228</v>
      </c>
      <c r="F82" s="72" t="s">
        <v>223</v>
      </c>
      <c r="G82" s="70"/>
      <c r="H82" s="126" t="s">
        <v>398</v>
      </c>
      <c r="I82" s="74" t="s">
        <v>233</v>
      </c>
      <c r="J82" s="145" t="s">
        <v>95</v>
      </c>
      <c r="K82" s="73"/>
      <c r="L82" s="72"/>
      <c r="M82" s="127" t="str">
        <f t="shared" si="2"/>
        <v xml:space="preserve"> </v>
      </c>
      <c r="N82" s="128" t="str">
        <f t="shared" si="3"/>
        <v xml:space="preserve"> </v>
      </c>
      <c r="O82" s="70"/>
      <c r="P82" s="71"/>
      <c r="Q82" s="71"/>
      <c r="R82" s="72"/>
      <c r="S82" s="70"/>
      <c r="T82" s="71"/>
      <c r="U82" s="71"/>
      <c r="V82" s="72"/>
      <c r="W82" s="73"/>
      <c r="X82" s="74"/>
      <c r="Y82" s="63"/>
      <c r="Z82" s="63"/>
      <c r="AA82" s="63"/>
    </row>
    <row r="83" spans="1:27" ht="45">
      <c r="A83" s="63"/>
      <c r="B83" s="122" t="s">
        <v>399</v>
      </c>
      <c r="C83" s="511" t="s">
        <v>6706</v>
      </c>
      <c r="D83" s="70" t="s">
        <v>388</v>
      </c>
      <c r="E83" s="71" t="s">
        <v>228</v>
      </c>
      <c r="F83" s="72" t="s">
        <v>235</v>
      </c>
      <c r="G83" s="70"/>
      <c r="H83" s="126" t="s">
        <v>400</v>
      </c>
      <c r="I83" s="328" t="s">
        <v>5321</v>
      </c>
      <c r="J83" s="145" t="s">
        <v>106</v>
      </c>
      <c r="K83" s="73" t="s">
        <v>1910</v>
      </c>
      <c r="L83" s="72"/>
      <c r="M83" s="127" t="str">
        <f t="shared" si="2"/>
        <v xml:space="preserve"> </v>
      </c>
      <c r="N83" s="128" t="str">
        <f t="shared" si="3"/>
        <v xml:space="preserve"> </v>
      </c>
      <c r="O83" s="70"/>
      <c r="P83" s="71"/>
      <c r="Q83" s="71"/>
      <c r="R83" s="72"/>
      <c r="S83" s="70"/>
      <c r="T83" s="71"/>
      <c r="U83" s="71"/>
      <c r="V83" s="72"/>
      <c r="W83" s="73"/>
      <c r="X83" s="74"/>
      <c r="Y83" s="63"/>
      <c r="Z83" s="63"/>
      <c r="AA83" s="63"/>
    </row>
    <row r="84" spans="1:27" ht="45">
      <c r="A84" s="63"/>
      <c r="B84" s="122" t="s">
        <v>401</v>
      </c>
      <c r="C84" s="511" t="s">
        <v>6706</v>
      </c>
      <c r="D84" s="70" t="s">
        <v>388</v>
      </c>
      <c r="E84" s="71" t="s">
        <v>228</v>
      </c>
      <c r="F84" s="72"/>
      <c r="G84" s="70" t="s">
        <v>238</v>
      </c>
      <c r="H84" s="149" t="s">
        <v>402</v>
      </c>
      <c r="I84" s="258" t="s">
        <v>5309</v>
      </c>
      <c r="J84" s="145" t="s">
        <v>106</v>
      </c>
      <c r="K84" s="73" t="s">
        <v>1910</v>
      </c>
      <c r="L84" s="72"/>
      <c r="M84" s="127" t="str">
        <f t="shared" si="2"/>
        <v xml:space="preserve"> </v>
      </c>
      <c r="N84" s="128" t="str">
        <f t="shared" si="3"/>
        <v xml:space="preserve"> </v>
      </c>
      <c r="O84" s="70"/>
      <c r="P84" s="71"/>
      <c r="Q84" s="71"/>
      <c r="R84" s="72"/>
      <c r="S84" s="70"/>
      <c r="T84" s="71"/>
      <c r="U84" s="71"/>
      <c r="V84" s="72"/>
      <c r="W84" s="73"/>
      <c r="X84" s="74"/>
      <c r="Y84" s="63"/>
      <c r="Z84" s="63"/>
      <c r="AA84" s="63"/>
    </row>
    <row r="85" spans="1:27" ht="78.75">
      <c r="A85" s="63"/>
      <c r="B85" s="122" t="s">
        <v>403</v>
      </c>
      <c r="C85" s="511" t="s">
        <v>6706</v>
      </c>
      <c r="D85" s="70" t="s">
        <v>388</v>
      </c>
      <c r="E85" s="71" t="s">
        <v>228</v>
      </c>
      <c r="F85" s="72"/>
      <c r="G85" s="70"/>
      <c r="H85" s="149" t="s">
        <v>404</v>
      </c>
      <c r="I85" s="258" t="s">
        <v>4351</v>
      </c>
      <c r="J85" s="145" t="s">
        <v>106</v>
      </c>
      <c r="K85" s="73"/>
      <c r="L85" s="72"/>
      <c r="M85" s="127" t="str">
        <f t="shared" si="2"/>
        <v xml:space="preserve"> </v>
      </c>
      <c r="N85" s="128" t="str">
        <f t="shared" si="3"/>
        <v xml:space="preserve"> </v>
      </c>
      <c r="O85" s="70"/>
      <c r="P85" s="71"/>
      <c r="Q85" s="71"/>
      <c r="R85" s="72"/>
      <c r="S85" s="70"/>
      <c r="T85" s="71"/>
      <c r="U85" s="71"/>
      <c r="V85" s="72"/>
      <c r="W85" s="73"/>
      <c r="X85" s="74"/>
      <c r="Y85" s="63"/>
      <c r="Z85" s="63"/>
      <c r="AA85" s="63"/>
    </row>
    <row r="86" spans="1:27" ht="56.25">
      <c r="A86" s="63"/>
      <c r="B86" s="122" t="s">
        <v>405</v>
      </c>
      <c r="C86" s="511" t="s">
        <v>6706</v>
      </c>
      <c r="D86" s="70" t="s">
        <v>388</v>
      </c>
      <c r="E86" s="71" t="s">
        <v>228</v>
      </c>
      <c r="F86" s="72" t="s">
        <v>250</v>
      </c>
      <c r="G86" s="70"/>
      <c r="H86" s="126" t="s">
        <v>400</v>
      </c>
      <c r="I86" s="328" t="s">
        <v>4352</v>
      </c>
      <c r="J86" s="145" t="s">
        <v>89</v>
      </c>
      <c r="K86" s="73"/>
      <c r="L86" s="72"/>
      <c r="M86" s="127" t="str">
        <f t="shared" si="2"/>
        <v xml:space="preserve"> </v>
      </c>
      <c r="N86" s="128" t="str">
        <f t="shared" si="3"/>
        <v xml:space="preserve"> </v>
      </c>
      <c r="O86" s="70"/>
      <c r="P86" s="71"/>
      <c r="Q86" s="71"/>
      <c r="R86" s="72"/>
      <c r="S86" s="70"/>
      <c r="T86" s="71"/>
      <c r="U86" s="71"/>
      <c r="V86" s="72"/>
      <c r="W86" s="73"/>
      <c r="X86" s="74"/>
      <c r="Y86" s="63"/>
      <c r="Z86" s="63"/>
      <c r="AA86" s="63"/>
    </row>
    <row r="87" spans="1:27" ht="78.75">
      <c r="A87" s="63"/>
      <c r="B87" s="122" t="s">
        <v>406</v>
      </c>
      <c r="C87" s="511" t="s">
        <v>6690</v>
      </c>
      <c r="D87" s="70" t="s">
        <v>388</v>
      </c>
      <c r="E87" s="71" t="s">
        <v>228</v>
      </c>
      <c r="F87" s="72"/>
      <c r="G87" s="70"/>
      <c r="H87" s="126" t="s">
        <v>407</v>
      </c>
      <c r="I87" s="328" t="s">
        <v>5322</v>
      </c>
      <c r="J87" s="145" t="s">
        <v>106</v>
      </c>
      <c r="K87" s="73"/>
      <c r="L87" s="72"/>
      <c r="M87" s="127" t="str">
        <f t="shared" si="2"/>
        <v xml:space="preserve"> </v>
      </c>
      <c r="N87" s="128" t="str">
        <f t="shared" si="3"/>
        <v xml:space="preserve"> </v>
      </c>
      <c r="O87" s="70"/>
      <c r="P87" s="71"/>
      <c r="Q87" s="71"/>
      <c r="R87" s="72"/>
      <c r="S87" s="70"/>
      <c r="T87" s="71"/>
      <c r="U87" s="71"/>
      <c r="V87" s="72"/>
      <c r="W87" s="73"/>
      <c r="X87" s="74"/>
      <c r="Y87" s="63"/>
      <c r="Z87" s="63"/>
      <c r="AA87" s="63"/>
    </row>
    <row r="88" spans="1:27" ht="67.5">
      <c r="A88" s="63"/>
      <c r="B88" s="122" t="s">
        <v>408</v>
      </c>
      <c r="C88" s="511" t="s">
        <v>6690</v>
      </c>
      <c r="D88" s="70" t="s">
        <v>388</v>
      </c>
      <c r="E88" s="71" t="s">
        <v>228</v>
      </c>
      <c r="F88" s="72" t="s">
        <v>255</v>
      </c>
      <c r="G88" s="70"/>
      <c r="H88" s="126" t="s">
        <v>400</v>
      </c>
      <c r="I88" s="328" t="s">
        <v>4355</v>
      </c>
      <c r="J88" s="145" t="s">
        <v>89</v>
      </c>
      <c r="K88" s="73"/>
      <c r="L88" s="72"/>
      <c r="M88" s="127" t="str">
        <f t="shared" si="2"/>
        <v xml:space="preserve"> </v>
      </c>
      <c r="N88" s="128" t="str">
        <f t="shared" si="3"/>
        <v xml:space="preserve"> </v>
      </c>
      <c r="O88" s="70"/>
      <c r="P88" s="71"/>
      <c r="Q88" s="71"/>
      <c r="R88" s="72"/>
      <c r="S88" s="70"/>
      <c r="T88" s="71"/>
      <c r="U88" s="71"/>
      <c r="V88" s="72"/>
      <c r="W88" s="73"/>
      <c r="X88" s="74"/>
      <c r="Y88" s="63"/>
      <c r="Z88" s="63"/>
      <c r="AA88" s="63"/>
    </row>
    <row r="89" spans="1:27" ht="56.25">
      <c r="A89" s="63"/>
      <c r="B89" s="122" t="s">
        <v>409</v>
      </c>
      <c r="C89" s="511" t="s">
        <v>6690</v>
      </c>
      <c r="D89" s="70" t="s">
        <v>388</v>
      </c>
      <c r="E89" s="71" t="s">
        <v>228</v>
      </c>
      <c r="F89" s="72"/>
      <c r="G89" s="70" t="s">
        <v>238</v>
      </c>
      <c r="H89" s="126" t="s">
        <v>410</v>
      </c>
      <c r="I89" s="328" t="s">
        <v>5323</v>
      </c>
      <c r="J89" s="145" t="s">
        <v>106</v>
      </c>
      <c r="K89" s="73" t="s">
        <v>1910</v>
      </c>
      <c r="L89" s="72"/>
      <c r="M89" s="127" t="str">
        <f t="shared" si="2"/>
        <v xml:space="preserve"> </v>
      </c>
      <c r="N89" s="128" t="str">
        <f t="shared" si="3"/>
        <v xml:space="preserve"> </v>
      </c>
      <c r="O89" s="70"/>
      <c r="P89" s="71"/>
      <c r="Q89" s="71"/>
      <c r="R89" s="72"/>
      <c r="S89" s="70"/>
      <c r="T89" s="71"/>
      <c r="U89" s="71"/>
      <c r="V89" s="72"/>
      <c r="W89" s="73"/>
      <c r="X89" s="74"/>
      <c r="Y89" s="63"/>
      <c r="Z89" s="63"/>
      <c r="AA89" s="63"/>
    </row>
    <row r="90" spans="1:27" ht="22.5">
      <c r="A90" s="63"/>
      <c r="B90" s="122" t="s">
        <v>411</v>
      </c>
      <c r="C90" s="511" t="s">
        <v>6690</v>
      </c>
      <c r="D90" s="70" t="s">
        <v>388</v>
      </c>
      <c r="E90" s="71" t="s">
        <v>228</v>
      </c>
      <c r="F90" s="72" t="s">
        <v>260</v>
      </c>
      <c r="G90" s="70"/>
      <c r="H90" s="126" t="s">
        <v>396</v>
      </c>
      <c r="I90" s="74" t="s">
        <v>261</v>
      </c>
      <c r="J90" s="145" t="s">
        <v>89</v>
      </c>
      <c r="K90" s="73"/>
      <c r="L90" s="72"/>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412</v>
      </c>
      <c r="C91" s="511" t="s">
        <v>6708</v>
      </c>
      <c r="D91" s="70" t="s">
        <v>388</v>
      </c>
      <c r="E91" s="71" t="s">
        <v>278</v>
      </c>
      <c r="F91" s="72" t="s">
        <v>413</v>
      </c>
      <c r="G91" s="70" t="s">
        <v>238</v>
      </c>
      <c r="H91" s="126" t="s">
        <v>414</v>
      </c>
      <c r="I91" s="74" t="s">
        <v>415</v>
      </c>
      <c r="J91" s="145" t="s">
        <v>106</v>
      </c>
      <c r="K91" s="73" t="s">
        <v>1910</v>
      </c>
      <c r="L91" s="72"/>
      <c r="M91" s="127" t="str">
        <f t="shared" si="2"/>
        <v xml:space="preserve"> </v>
      </c>
      <c r="N91" s="128" t="str">
        <f t="shared" si="3"/>
        <v xml:space="preserve"> </v>
      </c>
      <c r="O91" s="70"/>
      <c r="P91" s="71"/>
      <c r="Q91" s="71"/>
      <c r="R91" s="72"/>
      <c r="S91" s="70"/>
      <c r="T91" s="71"/>
      <c r="U91" s="71"/>
      <c r="V91" s="72"/>
      <c r="W91" s="73"/>
      <c r="X91" s="74"/>
      <c r="Y91" s="63"/>
      <c r="Z91" s="63"/>
      <c r="AA91" s="63"/>
    </row>
    <row r="92" spans="1:27" ht="33.75">
      <c r="A92" s="63"/>
      <c r="B92" s="122" t="s">
        <v>416</v>
      </c>
      <c r="C92" s="511" t="s">
        <v>6708</v>
      </c>
      <c r="D92" s="70" t="s">
        <v>388</v>
      </c>
      <c r="E92" s="71" t="s">
        <v>278</v>
      </c>
      <c r="F92" s="72" t="s">
        <v>1928</v>
      </c>
      <c r="G92" s="70" t="s">
        <v>4362</v>
      </c>
      <c r="H92" s="126" t="s">
        <v>1929</v>
      </c>
      <c r="I92" s="74" t="s">
        <v>1930</v>
      </c>
      <c r="J92" s="145" t="s">
        <v>89</v>
      </c>
      <c r="K92" s="73" t="s">
        <v>4363</v>
      </c>
      <c r="L92" s="72"/>
      <c r="M92" s="127" t="str">
        <f t="shared" si="2"/>
        <v xml:space="preserve"> </v>
      </c>
      <c r="N92" s="128" t="str">
        <f t="shared" si="3"/>
        <v xml:space="preserve"> </v>
      </c>
      <c r="O92" s="70"/>
      <c r="P92" s="71"/>
      <c r="Q92" s="71"/>
      <c r="R92" s="72"/>
      <c r="S92" s="70"/>
      <c r="T92" s="71"/>
      <c r="U92" s="71"/>
      <c r="V92" s="72"/>
      <c r="W92" s="73"/>
      <c r="X92" s="74"/>
      <c r="Y92" s="63"/>
      <c r="Z92" s="63"/>
      <c r="AA92" s="63"/>
    </row>
    <row r="93" spans="1:27" ht="45">
      <c r="A93" s="63"/>
      <c r="B93" s="122" t="s">
        <v>419</v>
      </c>
      <c r="C93" s="511" t="s">
        <v>6708</v>
      </c>
      <c r="D93" s="70" t="s">
        <v>388</v>
      </c>
      <c r="E93" s="71" t="s">
        <v>278</v>
      </c>
      <c r="F93" s="72"/>
      <c r="G93" s="70" t="s">
        <v>4362</v>
      </c>
      <c r="H93" s="126" t="s">
        <v>1931</v>
      </c>
      <c r="I93" s="74" t="s">
        <v>1932</v>
      </c>
      <c r="J93" s="145" t="s">
        <v>106</v>
      </c>
      <c r="K93" s="73" t="s">
        <v>4363</v>
      </c>
      <c r="L93" s="72"/>
      <c r="M93" s="127" t="str">
        <f t="shared" si="2"/>
        <v xml:space="preserve"> </v>
      </c>
      <c r="N93" s="128" t="str">
        <f t="shared" si="3"/>
        <v xml:space="preserve"> </v>
      </c>
      <c r="O93" s="70"/>
      <c r="P93" s="71"/>
      <c r="Q93" s="71"/>
      <c r="R93" s="72"/>
      <c r="S93" s="70"/>
      <c r="T93" s="71"/>
      <c r="U93" s="71"/>
      <c r="V93" s="72"/>
      <c r="W93" s="73"/>
      <c r="X93" s="74"/>
      <c r="Y93" s="63"/>
      <c r="Z93" s="63"/>
      <c r="AA93" s="63"/>
    </row>
    <row r="94" spans="1:27" ht="56.25">
      <c r="A94" s="63"/>
      <c r="B94" s="122" t="s">
        <v>422</v>
      </c>
      <c r="C94" s="511" t="s">
        <v>6708</v>
      </c>
      <c r="D94" s="70" t="s">
        <v>388</v>
      </c>
      <c r="E94" s="71" t="s">
        <v>278</v>
      </c>
      <c r="F94" s="72"/>
      <c r="G94" s="70" t="s">
        <v>4362</v>
      </c>
      <c r="H94" s="126" t="s">
        <v>1933</v>
      </c>
      <c r="I94" s="74" t="s">
        <v>1934</v>
      </c>
      <c r="J94" s="145" t="s">
        <v>106</v>
      </c>
      <c r="K94" s="73" t="s">
        <v>4363</v>
      </c>
      <c r="L94" s="72"/>
      <c r="M94" s="127" t="str">
        <f t="shared" si="2"/>
        <v xml:space="preserve"> </v>
      </c>
      <c r="N94" s="128" t="str">
        <f t="shared" si="3"/>
        <v xml:space="preserve"> </v>
      </c>
      <c r="O94" s="70"/>
      <c r="P94" s="71"/>
      <c r="Q94" s="71"/>
      <c r="R94" s="72"/>
      <c r="S94" s="70"/>
      <c r="T94" s="71"/>
      <c r="U94" s="71"/>
      <c r="V94" s="72"/>
      <c r="W94" s="73"/>
      <c r="X94" s="74"/>
      <c r="Y94" s="63"/>
      <c r="Z94" s="63"/>
      <c r="AA94" s="63"/>
    </row>
    <row r="95" spans="1:27" ht="67.5">
      <c r="A95" s="63"/>
      <c r="B95" s="122" t="s">
        <v>425</v>
      </c>
      <c r="C95" s="511" t="s">
        <v>6708</v>
      </c>
      <c r="D95" s="70" t="s">
        <v>388</v>
      </c>
      <c r="E95" s="71" t="s">
        <v>278</v>
      </c>
      <c r="F95" s="72"/>
      <c r="G95" s="70" t="s">
        <v>4362</v>
      </c>
      <c r="H95" s="126" t="s">
        <v>1935</v>
      </c>
      <c r="I95" s="74" t="s">
        <v>1936</v>
      </c>
      <c r="J95" s="145" t="s">
        <v>106</v>
      </c>
      <c r="K95" s="73" t="s">
        <v>4363</v>
      </c>
      <c r="L95" s="72"/>
      <c r="M95" s="127" t="str">
        <f t="shared" si="2"/>
        <v xml:space="preserve"> </v>
      </c>
      <c r="N95" s="128" t="str">
        <f t="shared" si="3"/>
        <v xml:space="preserve"> </v>
      </c>
      <c r="O95" s="70"/>
      <c r="P95" s="71"/>
      <c r="Q95" s="71"/>
      <c r="R95" s="72"/>
      <c r="S95" s="70"/>
      <c r="T95" s="71"/>
      <c r="U95" s="71"/>
      <c r="V95" s="72"/>
      <c r="W95" s="73"/>
      <c r="X95" s="74"/>
      <c r="Y95" s="63"/>
      <c r="Z95" s="63"/>
      <c r="AA95" s="63"/>
    </row>
    <row r="96" spans="1:27" ht="33.75">
      <c r="A96" s="63"/>
      <c r="B96" s="122" t="s">
        <v>426</v>
      </c>
      <c r="C96" s="511" t="s">
        <v>6708</v>
      </c>
      <c r="D96" s="70" t="s">
        <v>388</v>
      </c>
      <c r="E96" s="71" t="s">
        <v>278</v>
      </c>
      <c r="F96" s="72" t="s">
        <v>1937</v>
      </c>
      <c r="G96" s="70" t="s">
        <v>246</v>
      </c>
      <c r="H96" s="126" t="s">
        <v>417</v>
      </c>
      <c r="I96" s="74" t="s">
        <v>418</v>
      </c>
      <c r="J96" s="145" t="s">
        <v>106</v>
      </c>
      <c r="K96" s="73" t="s">
        <v>2598</v>
      </c>
      <c r="L96" s="72"/>
      <c r="M96" s="127" t="str">
        <f t="shared" si="2"/>
        <v xml:space="preserve"> </v>
      </c>
      <c r="N96" s="128" t="str">
        <f t="shared" si="3"/>
        <v xml:space="preserve"> </v>
      </c>
      <c r="O96" s="70"/>
      <c r="P96" s="71"/>
      <c r="Q96" s="71"/>
      <c r="R96" s="72"/>
      <c r="S96" s="70"/>
      <c r="T96" s="71"/>
      <c r="U96" s="71"/>
      <c r="V96" s="72"/>
      <c r="W96" s="73"/>
      <c r="X96" s="74"/>
      <c r="Y96" s="63"/>
      <c r="Z96" s="63"/>
      <c r="AA96" s="63"/>
    </row>
    <row r="97" spans="1:27" ht="56.25">
      <c r="A97" s="63"/>
      <c r="B97" s="122" t="s">
        <v>428</v>
      </c>
      <c r="C97" s="511" t="s">
        <v>6708</v>
      </c>
      <c r="D97" s="70" t="s">
        <v>388</v>
      </c>
      <c r="E97" s="71" t="s">
        <v>278</v>
      </c>
      <c r="F97" s="72"/>
      <c r="G97" s="70" t="s">
        <v>246</v>
      </c>
      <c r="H97" s="126" t="s">
        <v>420</v>
      </c>
      <c r="I97" s="74" t="s">
        <v>421</v>
      </c>
      <c r="J97" s="145" t="s">
        <v>106</v>
      </c>
      <c r="K97" s="73" t="s">
        <v>2598</v>
      </c>
      <c r="L97" s="72"/>
      <c r="M97" s="127" t="str">
        <f t="shared" si="2"/>
        <v xml:space="preserve"> </v>
      </c>
      <c r="N97" s="128" t="str">
        <f t="shared" si="3"/>
        <v xml:space="preserve"> </v>
      </c>
      <c r="O97" s="70"/>
      <c r="P97" s="71"/>
      <c r="Q97" s="71"/>
      <c r="R97" s="72"/>
      <c r="S97" s="70"/>
      <c r="T97" s="71"/>
      <c r="U97" s="71"/>
      <c r="V97" s="72"/>
      <c r="W97" s="73"/>
      <c r="X97" s="74"/>
      <c r="Y97" s="63"/>
      <c r="Z97" s="63"/>
      <c r="AA97" s="63"/>
    </row>
    <row r="98" spans="1:27" ht="45">
      <c r="A98" s="63"/>
      <c r="B98" s="122" t="s">
        <v>1938</v>
      </c>
      <c r="C98" s="511" t="s">
        <v>6708</v>
      </c>
      <c r="D98" s="70" t="s">
        <v>388</v>
      </c>
      <c r="E98" s="71" t="s">
        <v>278</v>
      </c>
      <c r="F98" s="72"/>
      <c r="G98" s="70" t="s">
        <v>246</v>
      </c>
      <c r="H98" s="126" t="s">
        <v>423</v>
      </c>
      <c r="I98" s="74" t="s">
        <v>424</v>
      </c>
      <c r="J98" s="145" t="s">
        <v>106</v>
      </c>
      <c r="K98" s="73" t="s">
        <v>2598</v>
      </c>
      <c r="L98" s="72"/>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432</v>
      </c>
      <c r="C99" s="511" t="s">
        <v>6709</v>
      </c>
      <c r="D99" s="70" t="s">
        <v>388</v>
      </c>
      <c r="E99" s="71" t="s">
        <v>278</v>
      </c>
      <c r="F99" s="72" t="s">
        <v>223</v>
      </c>
      <c r="G99" s="70"/>
      <c r="H99" s="126" t="s">
        <v>398</v>
      </c>
      <c r="I99" s="74" t="s">
        <v>233</v>
      </c>
      <c r="J99" s="145" t="s">
        <v>95</v>
      </c>
      <c r="K99" s="73"/>
      <c r="L99" s="72"/>
      <c r="M99" s="127" t="str">
        <f t="shared" si="2"/>
        <v xml:space="preserve"> </v>
      </c>
      <c r="N99" s="128" t="str">
        <f t="shared" si="3"/>
        <v xml:space="preserve"> </v>
      </c>
      <c r="O99" s="70"/>
      <c r="P99" s="71"/>
      <c r="Q99" s="71"/>
      <c r="R99" s="72"/>
      <c r="S99" s="70"/>
      <c r="T99" s="71"/>
      <c r="U99" s="71"/>
      <c r="V99" s="72"/>
      <c r="W99" s="73"/>
      <c r="X99" s="74"/>
      <c r="Y99" s="63"/>
      <c r="Z99" s="63"/>
      <c r="AA99" s="63"/>
    </row>
    <row r="100" spans="1:27" ht="22.5">
      <c r="A100" s="63"/>
      <c r="B100" s="122" t="s">
        <v>435</v>
      </c>
      <c r="C100" s="511" t="s">
        <v>6709</v>
      </c>
      <c r="D100" s="70" t="s">
        <v>388</v>
      </c>
      <c r="E100" s="71" t="s">
        <v>278</v>
      </c>
      <c r="F100" s="72" t="s">
        <v>303</v>
      </c>
      <c r="G100" s="70"/>
      <c r="H100" s="126" t="s">
        <v>427</v>
      </c>
      <c r="I100" s="74" t="s">
        <v>305</v>
      </c>
      <c r="J100" s="145" t="s">
        <v>89</v>
      </c>
      <c r="K100" s="150"/>
      <c r="L100" s="130"/>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437</v>
      </c>
      <c r="C101" s="511" t="s">
        <v>6709</v>
      </c>
      <c r="D101" s="70" t="s">
        <v>388</v>
      </c>
      <c r="E101" s="71" t="s">
        <v>278</v>
      </c>
      <c r="F101" s="72" t="s">
        <v>310</v>
      </c>
      <c r="G101" s="70"/>
      <c r="H101" s="126" t="s">
        <v>429</v>
      </c>
      <c r="I101" s="74" t="s">
        <v>430</v>
      </c>
      <c r="J101" s="145" t="s">
        <v>106</v>
      </c>
      <c r="K101" s="146"/>
      <c r="L101" s="147"/>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33.75">
      <c r="A102" s="63"/>
      <c r="B102" s="122" t="s">
        <v>440</v>
      </c>
      <c r="C102" s="511" t="s">
        <v>6710</v>
      </c>
      <c r="D102" s="70" t="s">
        <v>388</v>
      </c>
      <c r="E102" s="71" t="s">
        <v>278</v>
      </c>
      <c r="F102" s="72" t="s">
        <v>307</v>
      </c>
      <c r="G102" s="70" t="s">
        <v>238</v>
      </c>
      <c r="H102" s="126" t="s">
        <v>431</v>
      </c>
      <c r="I102" s="328" t="s">
        <v>5318</v>
      </c>
      <c r="J102" s="145" t="s">
        <v>106</v>
      </c>
      <c r="K102" s="73" t="s">
        <v>1910</v>
      </c>
      <c r="L102" s="72"/>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45">
      <c r="A103" s="63"/>
      <c r="B103" s="122" t="s">
        <v>2398</v>
      </c>
      <c r="C103" s="511" t="s">
        <v>6708</v>
      </c>
      <c r="D103" s="70" t="s">
        <v>388</v>
      </c>
      <c r="E103" s="71" t="s">
        <v>278</v>
      </c>
      <c r="F103" s="72" t="s">
        <v>314</v>
      </c>
      <c r="G103" s="70" t="s">
        <v>238</v>
      </c>
      <c r="H103" s="126" t="s">
        <v>433</v>
      </c>
      <c r="I103" s="74" t="s">
        <v>434</v>
      </c>
      <c r="J103" s="145" t="s">
        <v>89</v>
      </c>
      <c r="K103" s="73" t="s">
        <v>1910</v>
      </c>
      <c r="L103" s="147"/>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45">
      <c r="A104" s="63"/>
      <c r="B104" s="122" t="s">
        <v>446</v>
      </c>
      <c r="C104" s="511" t="s">
        <v>6709</v>
      </c>
      <c r="D104" s="70" t="s">
        <v>388</v>
      </c>
      <c r="E104" s="71" t="s">
        <v>278</v>
      </c>
      <c r="F104" s="72"/>
      <c r="G104" s="70" t="s">
        <v>238</v>
      </c>
      <c r="H104" s="126" t="s">
        <v>436</v>
      </c>
      <c r="I104" s="74" t="s">
        <v>319</v>
      </c>
      <c r="J104" s="145" t="s">
        <v>95</v>
      </c>
      <c r="K104" s="73" t="s">
        <v>1910</v>
      </c>
      <c r="L104" s="147"/>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449</v>
      </c>
      <c r="C105" s="511" t="s">
        <v>6708</v>
      </c>
      <c r="D105" s="70" t="s">
        <v>388</v>
      </c>
      <c r="E105" s="71" t="s">
        <v>278</v>
      </c>
      <c r="F105" s="72" t="s">
        <v>321</v>
      </c>
      <c r="G105" s="70"/>
      <c r="H105" s="126" t="s">
        <v>438</v>
      </c>
      <c r="I105" s="134" t="s">
        <v>439</v>
      </c>
      <c r="J105" s="145" t="s">
        <v>89</v>
      </c>
      <c r="K105" s="73"/>
      <c r="L105" s="72"/>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33.75">
      <c r="A106" s="63"/>
      <c r="B106" s="122" t="s">
        <v>452</v>
      </c>
      <c r="C106" s="511" t="s">
        <v>6708</v>
      </c>
      <c r="D106" s="70" t="s">
        <v>388</v>
      </c>
      <c r="E106" s="71" t="s">
        <v>278</v>
      </c>
      <c r="F106" s="72" t="s">
        <v>441</v>
      </c>
      <c r="G106" s="70" t="s">
        <v>246</v>
      </c>
      <c r="H106" s="126" t="s">
        <v>442</v>
      </c>
      <c r="I106" s="134" t="s">
        <v>443</v>
      </c>
      <c r="J106" s="145" t="s">
        <v>89</v>
      </c>
      <c r="K106" s="73" t="s">
        <v>2598</v>
      </c>
      <c r="L106" s="72"/>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455</v>
      </c>
      <c r="C107" s="511" t="s">
        <v>6708</v>
      </c>
      <c r="D107" s="70" t="s">
        <v>388</v>
      </c>
      <c r="E107" s="71" t="s">
        <v>278</v>
      </c>
      <c r="F107" s="72"/>
      <c r="G107" s="70" t="s">
        <v>246</v>
      </c>
      <c r="H107" s="126" t="s">
        <v>444</v>
      </c>
      <c r="I107" s="134" t="s">
        <v>445</v>
      </c>
      <c r="J107" s="145" t="s">
        <v>95</v>
      </c>
      <c r="K107" s="73" t="s">
        <v>2598</v>
      </c>
      <c r="L107" s="72"/>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56.25">
      <c r="A108" s="63"/>
      <c r="B108" s="122" t="s">
        <v>457</v>
      </c>
      <c r="C108" s="511" t="s">
        <v>6708</v>
      </c>
      <c r="D108" s="70" t="s">
        <v>388</v>
      </c>
      <c r="E108" s="71" t="s">
        <v>278</v>
      </c>
      <c r="F108" s="72"/>
      <c r="G108" s="70" t="s">
        <v>246</v>
      </c>
      <c r="H108" s="133" t="s">
        <v>447</v>
      </c>
      <c r="I108" s="134" t="s">
        <v>448</v>
      </c>
      <c r="J108" s="145" t="s">
        <v>106</v>
      </c>
      <c r="K108" s="73" t="s">
        <v>2598</v>
      </c>
      <c r="L108" s="72"/>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67.5">
      <c r="A109" s="63"/>
      <c r="B109" s="122" t="s">
        <v>460</v>
      </c>
      <c r="C109" s="511" t="s">
        <v>6708</v>
      </c>
      <c r="D109" s="70" t="s">
        <v>388</v>
      </c>
      <c r="E109" s="71" t="s">
        <v>278</v>
      </c>
      <c r="F109" s="72"/>
      <c r="G109" s="70" t="s">
        <v>246</v>
      </c>
      <c r="H109" s="133" t="s">
        <v>450</v>
      </c>
      <c r="I109" s="134" t="s">
        <v>451</v>
      </c>
      <c r="J109" s="145" t="s">
        <v>106</v>
      </c>
      <c r="K109" s="73" t="s">
        <v>2598</v>
      </c>
      <c r="L109" s="72"/>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67.5">
      <c r="A110" s="63"/>
      <c r="B110" s="122" t="s">
        <v>462</v>
      </c>
      <c r="C110" s="511" t="s">
        <v>6708</v>
      </c>
      <c r="D110" s="70" t="s">
        <v>388</v>
      </c>
      <c r="E110" s="71" t="s">
        <v>278</v>
      </c>
      <c r="F110" s="72"/>
      <c r="G110" s="70" t="s">
        <v>246</v>
      </c>
      <c r="H110" s="133" t="s">
        <v>453</v>
      </c>
      <c r="I110" s="134" t="s">
        <v>454</v>
      </c>
      <c r="J110" s="145" t="s">
        <v>95</v>
      </c>
      <c r="K110" s="73" t="s">
        <v>2598</v>
      </c>
      <c r="L110" s="72"/>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4399</v>
      </c>
      <c r="C111" s="511" t="s">
        <v>6708</v>
      </c>
      <c r="D111" s="70" t="s">
        <v>388</v>
      </c>
      <c r="E111" s="71" t="s">
        <v>278</v>
      </c>
      <c r="F111" s="72"/>
      <c r="G111" s="70" t="s">
        <v>246</v>
      </c>
      <c r="H111" s="133" t="s">
        <v>456</v>
      </c>
      <c r="I111" s="134" t="s">
        <v>1914</v>
      </c>
      <c r="J111" s="145" t="s">
        <v>95</v>
      </c>
      <c r="K111" s="73" t="s">
        <v>2598</v>
      </c>
      <c r="L111" s="147"/>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33.75">
      <c r="A112" s="63"/>
      <c r="B112" s="122" t="s">
        <v>466</v>
      </c>
      <c r="C112" s="511" t="s">
        <v>6708</v>
      </c>
      <c r="D112" s="70" t="s">
        <v>388</v>
      </c>
      <c r="E112" s="71" t="s">
        <v>5315</v>
      </c>
      <c r="F112" s="72" t="s">
        <v>327</v>
      </c>
      <c r="G112" s="70"/>
      <c r="H112" s="126" t="s">
        <v>458</v>
      </c>
      <c r="I112" s="134" t="s">
        <v>459</v>
      </c>
      <c r="J112" s="145" t="s">
        <v>89</v>
      </c>
      <c r="K112" s="73"/>
      <c r="L112" s="72"/>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469</v>
      </c>
      <c r="C113" s="511" t="s">
        <v>6708</v>
      </c>
      <c r="D113" s="70" t="s">
        <v>388</v>
      </c>
      <c r="E113" s="71" t="s">
        <v>5315</v>
      </c>
      <c r="F113" s="72"/>
      <c r="G113" s="70"/>
      <c r="H113" s="126" t="s">
        <v>461</v>
      </c>
      <c r="I113" s="134" t="s">
        <v>4364</v>
      </c>
      <c r="J113" s="145" t="s">
        <v>106</v>
      </c>
      <c r="K113" s="73"/>
      <c r="L113" s="72"/>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33.75">
      <c r="A114" s="63"/>
      <c r="B114" s="122" t="s">
        <v>471</v>
      </c>
      <c r="C114" s="511" t="s">
        <v>6708</v>
      </c>
      <c r="D114" s="70" t="s">
        <v>388</v>
      </c>
      <c r="E114" s="71" t="s">
        <v>5315</v>
      </c>
      <c r="F114" s="72"/>
      <c r="G114" s="70"/>
      <c r="H114" s="126" t="s">
        <v>463</v>
      </c>
      <c r="I114" s="134" t="s">
        <v>464</v>
      </c>
      <c r="J114" s="145" t="s">
        <v>89</v>
      </c>
      <c r="K114" s="73"/>
      <c r="L114" s="147"/>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473</v>
      </c>
      <c r="C115" s="511" t="s">
        <v>6708</v>
      </c>
      <c r="D115" s="70" t="s">
        <v>388</v>
      </c>
      <c r="E115" s="71" t="s">
        <v>5315</v>
      </c>
      <c r="F115" s="72"/>
      <c r="G115" s="70"/>
      <c r="H115" s="133" t="s">
        <v>465</v>
      </c>
      <c r="I115" s="134" t="s">
        <v>4365</v>
      </c>
      <c r="J115" s="145" t="s">
        <v>106</v>
      </c>
      <c r="K115" s="73"/>
      <c r="L115" s="72"/>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33.75">
      <c r="A116" s="63"/>
      <c r="B116" s="122" t="s">
        <v>475</v>
      </c>
      <c r="C116" s="511" t="s">
        <v>6708</v>
      </c>
      <c r="D116" s="70" t="s">
        <v>388</v>
      </c>
      <c r="E116" s="71" t="s">
        <v>5315</v>
      </c>
      <c r="F116" s="72" t="s">
        <v>334</v>
      </c>
      <c r="G116" s="70"/>
      <c r="H116" s="133" t="s">
        <v>467</v>
      </c>
      <c r="I116" s="134" t="s">
        <v>468</v>
      </c>
      <c r="J116" s="145" t="s">
        <v>89</v>
      </c>
      <c r="K116" s="73"/>
      <c r="L116" s="72"/>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33.75">
      <c r="A117" s="63"/>
      <c r="B117" s="122" t="s">
        <v>477</v>
      </c>
      <c r="C117" s="511" t="s">
        <v>6708</v>
      </c>
      <c r="D117" s="70" t="s">
        <v>388</v>
      </c>
      <c r="E117" s="71" t="s">
        <v>338</v>
      </c>
      <c r="F117" s="72" t="s">
        <v>223</v>
      </c>
      <c r="G117" s="70"/>
      <c r="H117" s="133" t="s">
        <v>470</v>
      </c>
      <c r="I117" s="134" t="s">
        <v>259</v>
      </c>
      <c r="J117" s="145" t="s">
        <v>106</v>
      </c>
      <c r="K117" s="73"/>
      <c r="L117" s="72"/>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479</v>
      </c>
      <c r="C118" s="511" t="s">
        <v>6708</v>
      </c>
      <c r="D118" s="70" t="s">
        <v>388</v>
      </c>
      <c r="E118" s="71" t="s">
        <v>338</v>
      </c>
      <c r="F118" s="72" t="s">
        <v>341</v>
      </c>
      <c r="G118" s="70"/>
      <c r="H118" s="133" t="s">
        <v>472</v>
      </c>
      <c r="I118" s="134" t="s">
        <v>342</v>
      </c>
      <c r="J118" s="145" t="s">
        <v>89</v>
      </c>
      <c r="K118" s="73"/>
      <c r="L118" s="72"/>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33.75">
      <c r="A119" s="63"/>
      <c r="B119" s="122" t="s">
        <v>481</v>
      </c>
      <c r="C119" s="511" t="s">
        <v>6708</v>
      </c>
      <c r="D119" s="70" t="s">
        <v>388</v>
      </c>
      <c r="E119" s="71" t="s">
        <v>338</v>
      </c>
      <c r="F119" s="72" t="s">
        <v>344</v>
      </c>
      <c r="G119" s="70"/>
      <c r="H119" s="133" t="s">
        <v>474</v>
      </c>
      <c r="I119" s="134" t="s">
        <v>346</v>
      </c>
      <c r="J119" s="145" t="s">
        <v>89</v>
      </c>
      <c r="K119" s="73"/>
      <c r="L119" s="72"/>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45">
      <c r="A120" s="63"/>
      <c r="B120" s="122" t="s">
        <v>483</v>
      </c>
      <c r="C120" s="511" t="s">
        <v>6708</v>
      </c>
      <c r="D120" s="70" t="s">
        <v>388</v>
      </c>
      <c r="E120" s="71" t="s">
        <v>338</v>
      </c>
      <c r="F120" s="72"/>
      <c r="G120" s="70"/>
      <c r="H120" s="133" t="s">
        <v>476</v>
      </c>
      <c r="I120" s="134" t="s">
        <v>348</v>
      </c>
      <c r="J120" s="145" t="s">
        <v>106</v>
      </c>
      <c r="K120" s="73"/>
      <c r="L120" s="72"/>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45">
      <c r="A121" s="63"/>
      <c r="B121" s="122" t="s">
        <v>485</v>
      </c>
      <c r="C121" s="511" t="s">
        <v>6708</v>
      </c>
      <c r="D121" s="70" t="s">
        <v>388</v>
      </c>
      <c r="E121" s="71" t="s">
        <v>338</v>
      </c>
      <c r="F121" s="72" t="s">
        <v>350</v>
      </c>
      <c r="G121" s="70"/>
      <c r="H121" s="133" t="s">
        <v>478</v>
      </c>
      <c r="I121" s="134" t="s">
        <v>352</v>
      </c>
      <c r="J121" s="145" t="s">
        <v>89</v>
      </c>
      <c r="K121" s="73"/>
      <c r="L121" s="72"/>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33.75">
      <c r="A122" s="63"/>
      <c r="B122" s="122" t="s">
        <v>487</v>
      </c>
      <c r="C122" s="511" t="s">
        <v>6708</v>
      </c>
      <c r="D122" s="70" t="s">
        <v>388</v>
      </c>
      <c r="E122" s="71" t="s">
        <v>338</v>
      </c>
      <c r="F122" s="72" t="s">
        <v>303</v>
      </c>
      <c r="G122" s="70"/>
      <c r="H122" s="133" t="s">
        <v>480</v>
      </c>
      <c r="I122" s="134" t="s">
        <v>355</v>
      </c>
      <c r="J122" s="145" t="s">
        <v>106</v>
      </c>
      <c r="K122" s="73"/>
      <c r="L122" s="72"/>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45">
      <c r="A123" s="63"/>
      <c r="B123" s="122" t="s">
        <v>489</v>
      </c>
      <c r="C123" s="511" t="s">
        <v>6708</v>
      </c>
      <c r="D123" s="70" t="s">
        <v>388</v>
      </c>
      <c r="E123" s="71" t="s">
        <v>338</v>
      </c>
      <c r="F123" s="72" t="s">
        <v>310</v>
      </c>
      <c r="G123" s="70"/>
      <c r="H123" s="133" t="s">
        <v>482</v>
      </c>
      <c r="I123" s="134" t="s">
        <v>358</v>
      </c>
      <c r="J123" s="145" t="s">
        <v>106</v>
      </c>
      <c r="K123" s="73"/>
      <c r="L123" s="72"/>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45">
      <c r="A124" s="63"/>
      <c r="B124" s="122" t="s">
        <v>491</v>
      </c>
      <c r="C124" s="511" t="s">
        <v>6708</v>
      </c>
      <c r="D124" s="70" t="s">
        <v>388</v>
      </c>
      <c r="E124" s="71" t="s">
        <v>338</v>
      </c>
      <c r="F124" s="72"/>
      <c r="G124" s="70"/>
      <c r="H124" s="133" t="s">
        <v>484</v>
      </c>
      <c r="I124" s="134" t="s">
        <v>361</v>
      </c>
      <c r="J124" s="145" t="s">
        <v>95</v>
      </c>
      <c r="K124" s="73"/>
      <c r="L124" s="72"/>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33.75">
      <c r="A125" s="63"/>
      <c r="B125" s="122" t="s">
        <v>493</v>
      </c>
      <c r="C125" s="511" t="s">
        <v>6708</v>
      </c>
      <c r="D125" s="70" t="s">
        <v>388</v>
      </c>
      <c r="E125" s="71" t="s">
        <v>338</v>
      </c>
      <c r="F125" s="72" t="s">
        <v>363</v>
      </c>
      <c r="G125" s="70"/>
      <c r="H125" s="133" t="s">
        <v>486</v>
      </c>
      <c r="I125" s="134" t="s">
        <v>365</v>
      </c>
      <c r="J125" s="145" t="s">
        <v>89</v>
      </c>
      <c r="K125" s="73"/>
      <c r="L125" s="72"/>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33.75">
      <c r="A126" s="63"/>
      <c r="B126" s="122" t="s">
        <v>495</v>
      </c>
      <c r="C126" s="511" t="s">
        <v>6708</v>
      </c>
      <c r="D126" s="70" t="s">
        <v>388</v>
      </c>
      <c r="E126" s="71" t="s">
        <v>338</v>
      </c>
      <c r="F126" s="72"/>
      <c r="G126" s="70"/>
      <c r="H126" s="133" t="s">
        <v>488</v>
      </c>
      <c r="I126" s="134" t="s">
        <v>368</v>
      </c>
      <c r="J126" s="145" t="s">
        <v>95</v>
      </c>
      <c r="K126" s="73"/>
      <c r="L126" s="72"/>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499</v>
      </c>
      <c r="C127" s="511" t="s">
        <v>6708</v>
      </c>
      <c r="D127" s="70" t="s">
        <v>388</v>
      </c>
      <c r="E127" s="71" t="s">
        <v>338</v>
      </c>
      <c r="F127" s="72"/>
      <c r="G127" s="70"/>
      <c r="H127" s="133" t="s">
        <v>490</v>
      </c>
      <c r="I127" s="134" t="s">
        <v>371</v>
      </c>
      <c r="J127" s="145" t="s">
        <v>95</v>
      </c>
      <c r="K127" s="151"/>
      <c r="L127" s="411"/>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45">
      <c r="A128" s="63"/>
      <c r="B128" s="122" t="s">
        <v>504</v>
      </c>
      <c r="C128" s="511" t="s">
        <v>6708</v>
      </c>
      <c r="D128" s="70" t="s">
        <v>388</v>
      </c>
      <c r="E128" s="71" t="s">
        <v>338</v>
      </c>
      <c r="F128" s="72"/>
      <c r="G128" s="70"/>
      <c r="H128" s="133" t="s">
        <v>492</v>
      </c>
      <c r="I128" s="134" t="s">
        <v>374</v>
      </c>
      <c r="J128" s="145" t="s">
        <v>95</v>
      </c>
      <c r="K128" s="151"/>
      <c r="L128" s="411"/>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67.5">
      <c r="A129" s="63"/>
      <c r="B129" s="122" t="s">
        <v>507</v>
      </c>
      <c r="C129" s="511" t="s">
        <v>6708</v>
      </c>
      <c r="D129" s="70" t="s">
        <v>388</v>
      </c>
      <c r="E129" s="71" t="s">
        <v>382</v>
      </c>
      <c r="F129" s="72"/>
      <c r="G129" s="70"/>
      <c r="H129" s="126" t="s">
        <v>494</v>
      </c>
      <c r="I129" s="328" t="s">
        <v>5324</v>
      </c>
      <c r="J129" s="145" t="s">
        <v>89</v>
      </c>
      <c r="K129" s="73"/>
      <c r="L129" s="72"/>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511</v>
      </c>
      <c r="C130" s="511" t="s">
        <v>6708</v>
      </c>
      <c r="D130" s="70" t="s">
        <v>388</v>
      </c>
      <c r="E130" s="71" t="s">
        <v>375</v>
      </c>
      <c r="F130" s="72" t="s">
        <v>496</v>
      </c>
      <c r="G130" s="70"/>
      <c r="H130" s="126" t="s">
        <v>497</v>
      </c>
      <c r="I130" s="74" t="s">
        <v>498</v>
      </c>
      <c r="J130" s="145" t="s">
        <v>89</v>
      </c>
      <c r="K130" s="73"/>
      <c r="L130" s="72"/>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56.25">
      <c r="A131" s="63"/>
      <c r="B131" s="122" t="s">
        <v>513</v>
      </c>
      <c r="C131" s="511" t="s">
        <v>6708</v>
      </c>
      <c r="D131" s="70" t="s">
        <v>388</v>
      </c>
      <c r="E131" s="71" t="s">
        <v>375</v>
      </c>
      <c r="F131" s="72" t="s">
        <v>500</v>
      </c>
      <c r="G131" s="70"/>
      <c r="H131" s="126" t="s">
        <v>501</v>
      </c>
      <c r="I131" s="74" t="s">
        <v>502</v>
      </c>
      <c r="J131" s="145" t="s">
        <v>106</v>
      </c>
      <c r="K131" s="73" t="s">
        <v>503</v>
      </c>
      <c r="L131" s="147"/>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56.25">
      <c r="A132" s="63"/>
      <c r="B132" s="122" t="s">
        <v>515</v>
      </c>
      <c r="C132" s="511" t="s">
        <v>6708</v>
      </c>
      <c r="D132" s="70" t="s">
        <v>388</v>
      </c>
      <c r="E132" s="71" t="s">
        <v>375</v>
      </c>
      <c r="F132" s="72"/>
      <c r="G132" s="70"/>
      <c r="H132" s="126" t="s">
        <v>505</v>
      </c>
      <c r="I132" s="74" t="s">
        <v>506</v>
      </c>
      <c r="J132" s="145" t="s">
        <v>106</v>
      </c>
      <c r="K132" s="73" t="s">
        <v>503</v>
      </c>
      <c r="L132" s="72"/>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45">
      <c r="A133" s="63"/>
      <c r="B133" s="122" t="s">
        <v>517</v>
      </c>
      <c r="C133" s="511" t="s">
        <v>6711</v>
      </c>
      <c r="D133" s="70" t="s">
        <v>508</v>
      </c>
      <c r="E133" s="71" t="s">
        <v>218</v>
      </c>
      <c r="F133" s="72" t="s">
        <v>219</v>
      </c>
      <c r="G133" s="70"/>
      <c r="H133" s="126" t="s">
        <v>509</v>
      </c>
      <c r="I133" s="74" t="s">
        <v>510</v>
      </c>
      <c r="J133" s="145" t="s">
        <v>89</v>
      </c>
      <c r="K133" s="73"/>
      <c r="L133" s="72"/>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22.5">
      <c r="A134" s="63"/>
      <c r="B134" s="122" t="s">
        <v>519</v>
      </c>
      <c r="C134" s="511" t="s">
        <v>6711</v>
      </c>
      <c r="D134" s="70" t="s">
        <v>508</v>
      </c>
      <c r="E134" s="71" t="s">
        <v>218</v>
      </c>
      <c r="F134" s="72" t="s">
        <v>223</v>
      </c>
      <c r="G134" s="70"/>
      <c r="H134" s="126" t="s">
        <v>512</v>
      </c>
      <c r="I134" s="74" t="s">
        <v>203</v>
      </c>
      <c r="J134" s="145" t="s">
        <v>95</v>
      </c>
      <c r="K134" s="73"/>
      <c r="L134" s="72"/>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78.75">
      <c r="A135" s="63"/>
      <c r="B135" s="122" t="s">
        <v>521</v>
      </c>
      <c r="C135" s="511" t="s">
        <v>6711</v>
      </c>
      <c r="D135" s="70" t="s">
        <v>508</v>
      </c>
      <c r="E135" s="71" t="s">
        <v>218</v>
      </c>
      <c r="F135" s="72" t="s">
        <v>225</v>
      </c>
      <c r="G135" s="70"/>
      <c r="H135" s="126" t="s">
        <v>514</v>
      </c>
      <c r="I135" s="74" t="s">
        <v>4366</v>
      </c>
      <c r="J135" s="145" t="s">
        <v>106</v>
      </c>
      <c r="K135" s="73"/>
      <c r="L135" s="72"/>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56.25">
      <c r="A136" s="63"/>
      <c r="B136" s="122" t="s">
        <v>523</v>
      </c>
      <c r="C136" s="511" t="s">
        <v>6711</v>
      </c>
      <c r="D136" s="70" t="s">
        <v>508</v>
      </c>
      <c r="E136" s="71" t="s">
        <v>228</v>
      </c>
      <c r="F136" s="72" t="s">
        <v>229</v>
      </c>
      <c r="G136" s="70"/>
      <c r="H136" s="126" t="s">
        <v>516</v>
      </c>
      <c r="I136" s="74" t="s">
        <v>1915</v>
      </c>
      <c r="J136" s="145" t="s">
        <v>89</v>
      </c>
      <c r="K136" s="73"/>
      <c r="L136" s="147"/>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33.75">
      <c r="A137" s="63"/>
      <c r="B137" s="122" t="s">
        <v>525</v>
      </c>
      <c r="C137" s="511" t="s">
        <v>6711</v>
      </c>
      <c r="D137" s="70" t="s">
        <v>508</v>
      </c>
      <c r="E137" s="71" t="s">
        <v>228</v>
      </c>
      <c r="F137" s="72" t="s">
        <v>223</v>
      </c>
      <c r="G137" s="70"/>
      <c r="H137" s="126" t="s">
        <v>518</v>
      </c>
      <c r="I137" s="74" t="s">
        <v>233</v>
      </c>
      <c r="J137" s="145" t="s">
        <v>95</v>
      </c>
      <c r="K137" s="73"/>
      <c r="L137" s="72"/>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67.5">
      <c r="A138" s="63"/>
      <c r="B138" s="122" t="s">
        <v>1916</v>
      </c>
      <c r="C138" s="511" t="s">
        <v>6711</v>
      </c>
      <c r="D138" s="70" t="s">
        <v>508</v>
      </c>
      <c r="E138" s="71" t="s">
        <v>228</v>
      </c>
      <c r="F138" s="72" t="s">
        <v>235</v>
      </c>
      <c r="G138" s="70"/>
      <c r="H138" s="126" t="s">
        <v>520</v>
      </c>
      <c r="I138" s="328" t="s">
        <v>5325</v>
      </c>
      <c r="J138" s="145" t="s">
        <v>89</v>
      </c>
      <c r="K138" s="73" t="s">
        <v>1910</v>
      </c>
      <c r="L138" s="72"/>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45">
      <c r="A139" s="63"/>
      <c r="B139" s="122" t="s">
        <v>528</v>
      </c>
      <c r="C139" s="511" t="s">
        <v>6711</v>
      </c>
      <c r="D139" s="70" t="s">
        <v>508</v>
      </c>
      <c r="E139" s="71" t="s">
        <v>228</v>
      </c>
      <c r="F139" s="72"/>
      <c r="G139" s="70" t="s">
        <v>238</v>
      </c>
      <c r="H139" s="126" t="s">
        <v>522</v>
      </c>
      <c r="I139" s="328" t="s">
        <v>5309</v>
      </c>
      <c r="J139" s="145" t="s">
        <v>106</v>
      </c>
      <c r="K139" s="73" t="s">
        <v>1910</v>
      </c>
      <c r="L139" s="72"/>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45">
      <c r="A140" s="63"/>
      <c r="B140" s="122" t="s">
        <v>529</v>
      </c>
      <c r="C140" s="511" t="s">
        <v>6711</v>
      </c>
      <c r="D140" s="70" t="s">
        <v>508</v>
      </c>
      <c r="E140" s="71" t="s">
        <v>228</v>
      </c>
      <c r="F140" s="72"/>
      <c r="G140" s="70" t="s">
        <v>238</v>
      </c>
      <c r="H140" s="126" t="s">
        <v>524</v>
      </c>
      <c r="I140" s="328" t="s">
        <v>5310</v>
      </c>
      <c r="J140" s="145" t="s">
        <v>95</v>
      </c>
      <c r="K140" s="73" t="s">
        <v>1910</v>
      </c>
      <c r="L140" s="72"/>
      <c r="M140" s="127" t="str">
        <f t="shared" ref="M140:M203" si="4">IF(COUNTBLANK(O140:Q140)=3," ",IF(COUNTIF(O140:Q140,"F"),"F",IF(COUNTIF(O140:Q140,"P"),"P",IF(COUNTIF(O140:Q140,"NA"),"NA",IF(COUNTIF(O140:Q140,"NT"),"NT")))))</f>
        <v xml:space="preserve"> </v>
      </c>
      <c r="N140" s="128"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45">
      <c r="A141" s="63"/>
      <c r="B141" s="122" t="s">
        <v>530</v>
      </c>
      <c r="C141" s="511" t="s">
        <v>6711</v>
      </c>
      <c r="D141" s="70" t="s">
        <v>508</v>
      </c>
      <c r="E141" s="71" t="s">
        <v>228</v>
      </c>
      <c r="F141" s="72"/>
      <c r="G141" s="70" t="s">
        <v>238</v>
      </c>
      <c r="H141" s="126" t="s">
        <v>526</v>
      </c>
      <c r="I141" s="328" t="s">
        <v>5309</v>
      </c>
      <c r="J141" s="145" t="s">
        <v>95</v>
      </c>
      <c r="K141" s="73" t="s">
        <v>1910</v>
      </c>
      <c r="L141" s="72"/>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532</v>
      </c>
      <c r="C142" s="511" t="s">
        <v>6710</v>
      </c>
      <c r="D142" s="70" t="s">
        <v>508</v>
      </c>
      <c r="E142" s="71" t="s">
        <v>228</v>
      </c>
      <c r="F142" s="72"/>
      <c r="G142" s="70" t="s">
        <v>246</v>
      </c>
      <c r="H142" s="126" t="s">
        <v>527</v>
      </c>
      <c r="I142" s="328" t="s">
        <v>5326</v>
      </c>
      <c r="J142" s="145" t="s">
        <v>106</v>
      </c>
      <c r="K142" s="73" t="s">
        <v>2598</v>
      </c>
      <c r="L142" s="72"/>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533</v>
      </c>
      <c r="C143" s="511" t="s">
        <v>6711</v>
      </c>
      <c r="D143" s="70" t="s">
        <v>508</v>
      </c>
      <c r="E143" s="71" t="s">
        <v>228</v>
      </c>
      <c r="F143" s="72" t="s">
        <v>250</v>
      </c>
      <c r="G143" s="70"/>
      <c r="H143" s="126" t="s">
        <v>520</v>
      </c>
      <c r="I143" s="328" t="s">
        <v>5327</v>
      </c>
      <c r="J143" s="145" t="s">
        <v>89</v>
      </c>
      <c r="K143" s="73"/>
      <c r="L143" s="72"/>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ht="90">
      <c r="A144" s="63"/>
      <c r="B144" s="122" t="s">
        <v>534</v>
      </c>
      <c r="C144" s="511" t="s">
        <v>6711</v>
      </c>
      <c r="D144" s="70" t="s">
        <v>508</v>
      </c>
      <c r="E144" s="71" t="s">
        <v>228</v>
      </c>
      <c r="F144" s="72"/>
      <c r="G144" s="70"/>
      <c r="H144" s="329" t="s">
        <v>4386</v>
      </c>
      <c r="I144" s="328" t="s">
        <v>5328</v>
      </c>
      <c r="J144" s="145" t="s">
        <v>95</v>
      </c>
      <c r="K144" s="73"/>
      <c r="L144" s="72"/>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67.5">
      <c r="A145" s="63"/>
      <c r="B145" s="122" t="s">
        <v>535</v>
      </c>
      <c r="C145" s="511" t="s">
        <v>6711</v>
      </c>
      <c r="D145" s="70" t="s">
        <v>508</v>
      </c>
      <c r="E145" s="71" t="s">
        <v>228</v>
      </c>
      <c r="F145" s="72"/>
      <c r="G145" s="70"/>
      <c r="H145" s="126" t="s">
        <v>531</v>
      </c>
      <c r="I145" s="328" t="s">
        <v>5329</v>
      </c>
      <c r="J145" s="145" t="s">
        <v>106</v>
      </c>
      <c r="K145" s="73"/>
      <c r="L145" s="72"/>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45">
      <c r="A146" s="63"/>
      <c r="B146" s="122" t="s">
        <v>536</v>
      </c>
      <c r="C146" s="511" t="s">
        <v>6711</v>
      </c>
      <c r="D146" s="70" t="s">
        <v>508</v>
      </c>
      <c r="E146" s="71" t="s">
        <v>228</v>
      </c>
      <c r="F146" s="72" t="s">
        <v>255</v>
      </c>
      <c r="G146" s="70"/>
      <c r="H146" s="126" t="s">
        <v>520</v>
      </c>
      <c r="I146" s="328" t="s">
        <v>5312</v>
      </c>
      <c r="J146" s="145" t="s">
        <v>89</v>
      </c>
      <c r="K146" s="73"/>
      <c r="L146" s="72"/>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45">
      <c r="A147" s="63"/>
      <c r="B147" s="122" t="s">
        <v>539</v>
      </c>
      <c r="C147" s="511" t="s">
        <v>6711</v>
      </c>
      <c r="D147" s="70" t="s">
        <v>508</v>
      </c>
      <c r="E147" s="71" t="s">
        <v>228</v>
      </c>
      <c r="F147" s="72"/>
      <c r="G147" s="70" t="s">
        <v>238</v>
      </c>
      <c r="H147" s="126" t="s">
        <v>522</v>
      </c>
      <c r="I147" s="328" t="s">
        <v>5309</v>
      </c>
      <c r="J147" s="145" t="s">
        <v>95</v>
      </c>
      <c r="K147" s="73" t="s">
        <v>1910</v>
      </c>
      <c r="L147" s="72"/>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ht="45">
      <c r="A148" s="63"/>
      <c r="B148" s="122" t="s">
        <v>541</v>
      </c>
      <c r="C148" s="511" t="s">
        <v>6711</v>
      </c>
      <c r="D148" s="70" t="s">
        <v>508</v>
      </c>
      <c r="E148" s="71" t="s">
        <v>228</v>
      </c>
      <c r="F148" s="72"/>
      <c r="G148" s="70" t="s">
        <v>238</v>
      </c>
      <c r="H148" s="126" t="s">
        <v>524</v>
      </c>
      <c r="I148" s="328" t="s">
        <v>5313</v>
      </c>
      <c r="J148" s="145" t="s">
        <v>95</v>
      </c>
      <c r="K148" s="73" t="s">
        <v>1910</v>
      </c>
      <c r="L148" s="72"/>
      <c r="M148" s="127" t="str">
        <f t="shared" si="4"/>
        <v xml:space="preserve"> </v>
      </c>
      <c r="N148" s="128" t="str">
        <f t="shared" si="5"/>
        <v xml:space="preserve"> </v>
      </c>
      <c r="O148" s="70"/>
      <c r="P148" s="71"/>
      <c r="Q148" s="71"/>
      <c r="R148" s="72"/>
      <c r="S148" s="70"/>
      <c r="T148" s="71"/>
      <c r="U148" s="71"/>
      <c r="V148" s="72"/>
      <c r="W148" s="73"/>
      <c r="X148" s="74"/>
      <c r="Y148" s="63"/>
      <c r="Z148" s="63"/>
      <c r="AA148" s="63"/>
    </row>
    <row r="149" spans="1:27" ht="22.5">
      <c r="A149" s="63"/>
      <c r="B149" s="122" t="s">
        <v>544</v>
      </c>
      <c r="C149" s="511" t="s">
        <v>6711</v>
      </c>
      <c r="D149" s="70" t="s">
        <v>508</v>
      </c>
      <c r="E149" s="71" t="s">
        <v>228</v>
      </c>
      <c r="F149" s="72" t="s">
        <v>260</v>
      </c>
      <c r="G149" s="70"/>
      <c r="H149" s="126" t="s">
        <v>516</v>
      </c>
      <c r="I149" s="74" t="s">
        <v>261</v>
      </c>
      <c r="J149" s="145" t="s">
        <v>89</v>
      </c>
      <c r="K149" s="73"/>
      <c r="L149" s="72"/>
      <c r="M149" s="127" t="str">
        <f t="shared" si="4"/>
        <v xml:space="preserve"> </v>
      </c>
      <c r="N149" s="128" t="str">
        <f t="shared" si="5"/>
        <v xml:space="preserve"> </v>
      </c>
      <c r="O149" s="70"/>
      <c r="P149" s="71"/>
      <c r="Q149" s="71"/>
      <c r="R149" s="72"/>
      <c r="S149" s="70"/>
      <c r="T149" s="71"/>
      <c r="U149" s="71"/>
      <c r="V149" s="72"/>
      <c r="W149" s="73"/>
      <c r="X149" s="74"/>
      <c r="Y149" s="63"/>
      <c r="Z149" s="63"/>
      <c r="AA149" s="63"/>
    </row>
    <row r="150" spans="1:27" ht="33.75">
      <c r="A150" s="63"/>
      <c r="B150" s="122" t="s">
        <v>547</v>
      </c>
      <c r="C150" s="511" t="s">
        <v>6708</v>
      </c>
      <c r="D150" s="70" t="s">
        <v>508</v>
      </c>
      <c r="E150" s="71" t="s">
        <v>278</v>
      </c>
      <c r="F150" s="72" t="s">
        <v>413</v>
      </c>
      <c r="G150" s="70" t="s">
        <v>238</v>
      </c>
      <c r="H150" s="126" t="s">
        <v>537</v>
      </c>
      <c r="I150" s="74" t="s">
        <v>538</v>
      </c>
      <c r="J150" s="145" t="s">
        <v>89</v>
      </c>
      <c r="K150" s="73" t="s">
        <v>1910</v>
      </c>
      <c r="L150" s="72"/>
      <c r="M150" s="127" t="str">
        <f t="shared" si="4"/>
        <v xml:space="preserve"> </v>
      </c>
      <c r="N150" s="128" t="str">
        <f t="shared" si="5"/>
        <v xml:space="preserve"> </v>
      </c>
      <c r="O150" s="70"/>
      <c r="P150" s="71"/>
      <c r="Q150" s="71"/>
      <c r="R150" s="72"/>
      <c r="S150" s="70"/>
      <c r="T150" s="71"/>
      <c r="U150" s="71"/>
      <c r="V150" s="72"/>
      <c r="W150" s="73"/>
      <c r="X150" s="74"/>
      <c r="Y150" s="63"/>
      <c r="Z150" s="63"/>
      <c r="AA150" s="63"/>
    </row>
    <row r="151" spans="1:27" ht="33.75">
      <c r="A151" s="63"/>
      <c r="B151" s="122" t="s">
        <v>549</v>
      </c>
      <c r="C151" s="511" t="s">
        <v>6708</v>
      </c>
      <c r="D151" s="70" t="s">
        <v>508</v>
      </c>
      <c r="E151" s="71" t="s">
        <v>278</v>
      </c>
      <c r="F151" s="72" t="s">
        <v>1928</v>
      </c>
      <c r="G151" s="70" t="s">
        <v>4362</v>
      </c>
      <c r="H151" s="126" t="s">
        <v>1939</v>
      </c>
      <c r="I151" s="74" t="s">
        <v>1930</v>
      </c>
      <c r="J151" s="145" t="s">
        <v>89</v>
      </c>
      <c r="K151" s="73" t="s">
        <v>4363</v>
      </c>
      <c r="L151" s="72"/>
      <c r="M151" s="127" t="str">
        <f t="shared" si="4"/>
        <v xml:space="preserve"> </v>
      </c>
      <c r="N151" s="128" t="str">
        <f t="shared" si="5"/>
        <v xml:space="preserve"> </v>
      </c>
      <c r="O151" s="70"/>
      <c r="P151" s="71"/>
      <c r="Q151" s="71"/>
      <c r="R151" s="72"/>
      <c r="S151" s="70"/>
      <c r="T151" s="71"/>
      <c r="U151" s="71"/>
      <c r="V151" s="72"/>
      <c r="W151" s="73"/>
      <c r="X151" s="74"/>
      <c r="Y151" s="63"/>
      <c r="Z151" s="63"/>
      <c r="AA151" s="63"/>
    </row>
    <row r="152" spans="1:27" ht="45">
      <c r="A152" s="63"/>
      <c r="B152" s="122" t="s">
        <v>550</v>
      </c>
      <c r="C152" s="511" t="s">
        <v>6708</v>
      </c>
      <c r="D152" s="70" t="s">
        <v>508</v>
      </c>
      <c r="E152" s="71" t="s">
        <v>278</v>
      </c>
      <c r="F152" s="72"/>
      <c r="G152" s="70" t="s">
        <v>4362</v>
      </c>
      <c r="H152" s="126" t="s">
        <v>1940</v>
      </c>
      <c r="I152" s="74" t="s">
        <v>1932</v>
      </c>
      <c r="J152" s="145" t="s">
        <v>106</v>
      </c>
      <c r="K152" s="73" t="s">
        <v>4363</v>
      </c>
      <c r="L152" s="72"/>
      <c r="M152" s="127" t="str">
        <f t="shared" si="4"/>
        <v xml:space="preserve"> </v>
      </c>
      <c r="N152" s="128" t="str">
        <f t="shared" si="5"/>
        <v xml:space="preserve"> </v>
      </c>
      <c r="O152" s="70"/>
      <c r="P152" s="71"/>
      <c r="Q152" s="71"/>
      <c r="R152" s="72"/>
      <c r="S152" s="70"/>
      <c r="T152" s="71"/>
      <c r="U152" s="71"/>
      <c r="V152" s="72"/>
      <c r="W152" s="73"/>
      <c r="X152" s="74"/>
      <c r="Y152" s="63"/>
      <c r="Z152" s="63"/>
      <c r="AA152" s="63"/>
    </row>
    <row r="153" spans="1:27" ht="56.25">
      <c r="A153" s="63"/>
      <c r="B153" s="122" t="s">
        <v>552</v>
      </c>
      <c r="C153" s="511" t="s">
        <v>6708</v>
      </c>
      <c r="D153" s="70" t="s">
        <v>508</v>
      </c>
      <c r="E153" s="71" t="s">
        <v>278</v>
      </c>
      <c r="F153" s="72"/>
      <c r="G153" s="70" t="s">
        <v>4362</v>
      </c>
      <c r="H153" s="126" t="s">
        <v>1941</v>
      </c>
      <c r="I153" s="74" t="s">
        <v>1934</v>
      </c>
      <c r="J153" s="145" t="s">
        <v>106</v>
      </c>
      <c r="K153" s="73" t="s">
        <v>4363</v>
      </c>
      <c r="L153" s="72"/>
      <c r="M153" s="127" t="str">
        <f t="shared" si="4"/>
        <v xml:space="preserve"> </v>
      </c>
      <c r="N153" s="128" t="str">
        <f t="shared" si="5"/>
        <v xml:space="preserve"> </v>
      </c>
      <c r="O153" s="70"/>
      <c r="P153" s="71"/>
      <c r="Q153" s="71"/>
      <c r="R153" s="72"/>
      <c r="S153" s="70"/>
      <c r="T153" s="71"/>
      <c r="U153" s="71"/>
      <c r="V153" s="72"/>
      <c r="W153" s="73"/>
      <c r="X153" s="74"/>
      <c r="Y153" s="63"/>
      <c r="Z153" s="63"/>
      <c r="AA153" s="63"/>
    </row>
    <row r="154" spans="1:27" ht="67.5">
      <c r="A154" s="63"/>
      <c r="B154" s="122" t="s">
        <v>554</v>
      </c>
      <c r="C154" s="511" t="s">
        <v>6708</v>
      </c>
      <c r="D154" s="70" t="s">
        <v>508</v>
      </c>
      <c r="E154" s="71" t="s">
        <v>278</v>
      </c>
      <c r="F154" s="72"/>
      <c r="G154" s="70" t="s">
        <v>4362</v>
      </c>
      <c r="H154" s="133" t="s">
        <v>1942</v>
      </c>
      <c r="I154" s="74" t="s">
        <v>1936</v>
      </c>
      <c r="J154" s="145" t="s">
        <v>106</v>
      </c>
      <c r="K154" s="73" t="s">
        <v>4363</v>
      </c>
      <c r="L154" s="72"/>
      <c r="M154" s="127" t="str">
        <f t="shared" si="4"/>
        <v xml:space="preserve"> </v>
      </c>
      <c r="N154" s="128" t="str">
        <f t="shared" si="5"/>
        <v xml:space="preserve"> </v>
      </c>
      <c r="O154" s="70"/>
      <c r="P154" s="71"/>
      <c r="Q154" s="71"/>
      <c r="R154" s="72"/>
      <c r="S154" s="70"/>
      <c r="T154" s="71"/>
      <c r="U154" s="71"/>
      <c r="V154" s="72"/>
      <c r="W154" s="73"/>
      <c r="X154" s="74"/>
      <c r="Y154" s="63"/>
      <c r="Z154" s="63"/>
      <c r="AA154" s="63"/>
    </row>
    <row r="155" spans="1:27" ht="33.75">
      <c r="A155" s="63"/>
      <c r="B155" s="122" t="s">
        <v>556</v>
      </c>
      <c r="C155" s="511" t="s">
        <v>6708</v>
      </c>
      <c r="D155" s="70" t="s">
        <v>508</v>
      </c>
      <c r="E155" s="71" t="s">
        <v>278</v>
      </c>
      <c r="F155" s="72" t="s">
        <v>1937</v>
      </c>
      <c r="G155" s="70" t="s">
        <v>246</v>
      </c>
      <c r="H155" s="126" t="s">
        <v>540</v>
      </c>
      <c r="I155" s="74" t="s">
        <v>418</v>
      </c>
      <c r="J155" s="145" t="s">
        <v>95</v>
      </c>
      <c r="K155" s="73" t="s">
        <v>2598</v>
      </c>
      <c r="L155" s="72"/>
      <c r="M155" s="127" t="str">
        <f t="shared" si="4"/>
        <v xml:space="preserve"> </v>
      </c>
      <c r="N155" s="128" t="str">
        <f t="shared" si="5"/>
        <v xml:space="preserve"> </v>
      </c>
      <c r="O155" s="70"/>
      <c r="P155" s="71"/>
      <c r="Q155" s="71"/>
      <c r="R155" s="72"/>
      <c r="S155" s="70"/>
      <c r="T155" s="71"/>
      <c r="U155" s="71"/>
      <c r="V155" s="72"/>
      <c r="W155" s="73"/>
      <c r="X155" s="74"/>
      <c r="Y155" s="63"/>
      <c r="Z155" s="63"/>
      <c r="AA155" s="63"/>
    </row>
    <row r="156" spans="1:27" ht="45">
      <c r="A156" s="63"/>
      <c r="B156" s="122" t="s">
        <v>559</v>
      </c>
      <c r="C156" s="511" t="s">
        <v>6708</v>
      </c>
      <c r="D156" s="70" t="s">
        <v>508</v>
      </c>
      <c r="E156" s="71" t="s">
        <v>278</v>
      </c>
      <c r="F156" s="72"/>
      <c r="G156" s="70" t="s">
        <v>246</v>
      </c>
      <c r="H156" s="126" t="s">
        <v>542</v>
      </c>
      <c r="I156" s="74" t="s">
        <v>543</v>
      </c>
      <c r="J156" s="145" t="s">
        <v>106</v>
      </c>
      <c r="K156" s="73" t="s">
        <v>2598</v>
      </c>
      <c r="L156" s="72"/>
      <c r="M156" s="127" t="str">
        <f t="shared" si="4"/>
        <v xml:space="preserve"> </v>
      </c>
      <c r="N156" s="128" t="str">
        <f t="shared" si="5"/>
        <v xml:space="preserve"> </v>
      </c>
      <c r="O156" s="70"/>
      <c r="P156" s="71"/>
      <c r="Q156" s="71"/>
      <c r="R156" s="72"/>
      <c r="S156" s="70"/>
      <c r="T156" s="71"/>
      <c r="U156" s="71"/>
      <c r="V156" s="72"/>
      <c r="W156" s="73"/>
      <c r="X156" s="74"/>
      <c r="Y156" s="63"/>
      <c r="Z156" s="63"/>
      <c r="AA156" s="63"/>
    </row>
    <row r="157" spans="1:27" ht="33.75">
      <c r="A157" s="63"/>
      <c r="B157" s="122" t="s">
        <v>562</v>
      </c>
      <c r="C157" s="511" t="s">
        <v>6708</v>
      </c>
      <c r="D157" s="70" t="s">
        <v>508</v>
      </c>
      <c r="E157" s="71" t="s">
        <v>278</v>
      </c>
      <c r="F157" s="72"/>
      <c r="G157" s="70" t="s">
        <v>246</v>
      </c>
      <c r="H157" s="126" t="s">
        <v>545</v>
      </c>
      <c r="I157" s="74" t="s">
        <v>546</v>
      </c>
      <c r="J157" s="145" t="s">
        <v>95</v>
      </c>
      <c r="K157" s="73" t="s">
        <v>2598</v>
      </c>
      <c r="L157" s="72"/>
      <c r="M157" s="127" t="str">
        <f t="shared" si="4"/>
        <v xml:space="preserve"> </v>
      </c>
      <c r="N157" s="128" t="str">
        <f t="shared" si="5"/>
        <v xml:space="preserve"> </v>
      </c>
      <c r="O157" s="70"/>
      <c r="P157" s="71"/>
      <c r="Q157" s="71"/>
      <c r="R157" s="72"/>
      <c r="S157" s="70"/>
      <c r="T157" s="71"/>
      <c r="U157" s="71"/>
      <c r="V157" s="72"/>
      <c r="W157" s="73"/>
      <c r="X157" s="74"/>
      <c r="Y157" s="63"/>
      <c r="Z157" s="63"/>
      <c r="AA157" s="63"/>
    </row>
    <row r="158" spans="1:27" ht="45">
      <c r="A158" s="63"/>
      <c r="B158" s="122" t="s">
        <v>564</v>
      </c>
      <c r="C158" s="511" t="s">
        <v>6708</v>
      </c>
      <c r="D158" s="70" t="s">
        <v>508</v>
      </c>
      <c r="E158" s="71" t="s">
        <v>278</v>
      </c>
      <c r="F158" s="72"/>
      <c r="G158" s="70" t="s">
        <v>246</v>
      </c>
      <c r="H158" s="133" t="s">
        <v>548</v>
      </c>
      <c r="I158" s="134" t="s">
        <v>424</v>
      </c>
      <c r="J158" s="145" t="s">
        <v>106</v>
      </c>
      <c r="K158" s="73" t="s">
        <v>2598</v>
      </c>
      <c r="L158" s="72"/>
      <c r="M158" s="127" t="str">
        <f t="shared" si="4"/>
        <v xml:space="preserve"> </v>
      </c>
      <c r="N158" s="128" t="str">
        <f t="shared" si="5"/>
        <v xml:space="preserve"> </v>
      </c>
      <c r="O158" s="70"/>
      <c r="P158" s="71"/>
      <c r="Q158" s="71"/>
      <c r="R158" s="72"/>
      <c r="S158" s="70"/>
      <c r="T158" s="71"/>
      <c r="U158" s="71"/>
      <c r="V158" s="72"/>
      <c r="W158" s="73"/>
      <c r="X158" s="74"/>
      <c r="Y158" s="63"/>
      <c r="Z158" s="63"/>
      <c r="AA158" s="63"/>
    </row>
    <row r="159" spans="1:27" ht="33.75">
      <c r="A159" s="63"/>
      <c r="B159" s="122" t="s">
        <v>567</v>
      </c>
      <c r="C159" s="511" t="s">
        <v>6712</v>
      </c>
      <c r="D159" s="70" t="s">
        <v>508</v>
      </c>
      <c r="E159" s="71" t="s">
        <v>278</v>
      </c>
      <c r="F159" s="72" t="s">
        <v>223</v>
      </c>
      <c r="G159" s="70"/>
      <c r="H159" s="133" t="s">
        <v>518</v>
      </c>
      <c r="I159" s="134" t="s">
        <v>233</v>
      </c>
      <c r="J159" s="145" t="s">
        <v>95</v>
      </c>
      <c r="K159" s="73"/>
      <c r="L159" s="72"/>
      <c r="M159" s="127" t="str">
        <f t="shared" si="4"/>
        <v xml:space="preserve"> </v>
      </c>
      <c r="N159" s="128" t="str">
        <f t="shared" si="5"/>
        <v xml:space="preserve"> </v>
      </c>
      <c r="O159" s="70"/>
      <c r="P159" s="71"/>
      <c r="Q159" s="71"/>
      <c r="R159" s="72"/>
      <c r="S159" s="70"/>
      <c r="T159" s="71"/>
      <c r="U159" s="71"/>
      <c r="V159" s="72"/>
      <c r="W159" s="73"/>
      <c r="X159" s="74"/>
      <c r="Y159" s="63"/>
      <c r="Z159" s="63"/>
      <c r="AA159" s="63"/>
    </row>
    <row r="160" spans="1:27" ht="90">
      <c r="A160" s="63"/>
      <c r="B160" s="122" t="s">
        <v>2399</v>
      </c>
      <c r="C160" s="511" t="s">
        <v>6712</v>
      </c>
      <c r="D160" s="70" t="s">
        <v>508</v>
      </c>
      <c r="E160" s="71" t="s">
        <v>278</v>
      </c>
      <c r="F160" s="72" t="s">
        <v>303</v>
      </c>
      <c r="G160" s="70"/>
      <c r="H160" s="133" t="s">
        <v>551</v>
      </c>
      <c r="I160" s="134" t="s">
        <v>2420</v>
      </c>
      <c r="J160" s="145" t="s">
        <v>106</v>
      </c>
      <c r="K160" s="73"/>
      <c r="L160" s="147"/>
      <c r="M160" s="127" t="str">
        <f t="shared" si="4"/>
        <v xml:space="preserve"> </v>
      </c>
      <c r="N160" s="128" t="str">
        <f t="shared" si="5"/>
        <v xml:space="preserve"> </v>
      </c>
      <c r="O160" s="70"/>
      <c r="P160" s="71"/>
      <c r="Q160" s="71"/>
      <c r="R160" s="72"/>
      <c r="S160" s="70"/>
      <c r="T160" s="71"/>
      <c r="U160" s="71"/>
      <c r="V160" s="72"/>
      <c r="W160" s="73"/>
      <c r="X160" s="74"/>
      <c r="Y160" s="63"/>
      <c r="Z160" s="63"/>
      <c r="AA160" s="63"/>
    </row>
    <row r="161" spans="1:27" ht="33.75">
      <c r="A161" s="63"/>
      <c r="B161" s="122" t="s">
        <v>4400</v>
      </c>
      <c r="C161" s="511" t="s">
        <v>6712</v>
      </c>
      <c r="D161" s="70" t="s">
        <v>508</v>
      </c>
      <c r="E161" s="71" t="s">
        <v>278</v>
      </c>
      <c r="F161" s="72" t="s">
        <v>310</v>
      </c>
      <c r="G161" s="70"/>
      <c r="H161" s="126" t="s">
        <v>553</v>
      </c>
      <c r="I161" s="134" t="s">
        <v>312</v>
      </c>
      <c r="J161" s="145" t="s">
        <v>89</v>
      </c>
      <c r="K161" s="73"/>
      <c r="L161" s="147"/>
      <c r="M161" s="127" t="str">
        <f t="shared" si="4"/>
        <v xml:space="preserve"> </v>
      </c>
      <c r="N161" s="128" t="str">
        <f t="shared" si="5"/>
        <v xml:space="preserve"> </v>
      </c>
      <c r="O161" s="70"/>
      <c r="P161" s="71"/>
      <c r="Q161" s="71"/>
      <c r="R161" s="72"/>
      <c r="S161" s="70"/>
      <c r="T161" s="71"/>
      <c r="U161" s="71"/>
      <c r="V161" s="72"/>
      <c r="W161" s="73"/>
      <c r="X161" s="74"/>
      <c r="Y161" s="63"/>
      <c r="Z161" s="63"/>
      <c r="AA161" s="63"/>
    </row>
    <row r="162" spans="1:27" ht="33.75">
      <c r="A162" s="63"/>
      <c r="B162" s="122" t="s">
        <v>572</v>
      </c>
      <c r="C162" s="511" t="s">
        <v>6710</v>
      </c>
      <c r="D162" s="70" t="s">
        <v>508</v>
      </c>
      <c r="E162" s="71" t="s">
        <v>278</v>
      </c>
      <c r="F162" s="72"/>
      <c r="G162" s="70"/>
      <c r="H162" s="126" t="s">
        <v>555</v>
      </c>
      <c r="I162" s="134" t="s">
        <v>2391</v>
      </c>
      <c r="J162" s="145" t="s">
        <v>106</v>
      </c>
      <c r="K162" s="146"/>
      <c r="L162" s="147"/>
      <c r="M162" s="127" t="str">
        <f t="shared" si="4"/>
        <v xml:space="preserve"> </v>
      </c>
      <c r="N162" s="128" t="str">
        <f t="shared" si="5"/>
        <v xml:space="preserve"> </v>
      </c>
      <c r="O162" s="70"/>
      <c r="P162" s="71"/>
      <c r="Q162" s="71"/>
      <c r="R162" s="72"/>
      <c r="S162" s="70"/>
      <c r="T162" s="71"/>
      <c r="U162" s="71"/>
      <c r="V162" s="72"/>
      <c r="W162" s="73"/>
      <c r="X162" s="74"/>
      <c r="Y162" s="63"/>
      <c r="Z162" s="63"/>
      <c r="AA162" s="63"/>
    </row>
    <row r="163" spans="1:27" ht="33.75">
      <c r="A163" s="63"/>
      <c r="B163" s="122" t="s">
        <v>574</v>
      </c>
      <c r="C163" s="511" t="s">
        <v>6708</v>
      </c>
      <c r="D163" s="70" t="s">
        <v>508</v>
      </c>
      <c r="E163" s="71" t="s">
        <v>278</v>
      </c>
      <c r="F163" s="72" t="s">
        <v>321</v>
      </c>
      <c r="G163" s="70"/>
      <c r="H163" s="126" t="s">
        <v>557</v>
      </c>
      <c r="I163" s="134" t="s">
        <v>558</v>
      </c>
      <c r="J163" s="145" t="s">
        <v>89</v>
      </c>
      <c r="K163" s="73"/>
      <c r="L163" s="72"/>
      <c r="M163" s="127" t="str">
        <f t="shared" si="4"/>
        <v xml:space="preserve"> </v>
      </c>
      <c r="N163" s="128" t="str">
        <f t="shared" si="5"/>
        <v xml:space="preserve"> </v>
      </c>
      <c r="O163" s="70"/>
      <c r="P163" s="71"/>
      <c r="Q163" s="71"/>
      <c r="R163" s="72"/>
      <c r="S163" s="70"/>
      <c r="T163" s="71"/>
      <c r="U163" s="71"/>
      <c r="V163" s="72"/>
      <c r="W163" s="73"/>
      <c r="X163" s="74"/>
      <c r="Y163" s="63"/>
      <c r="Z163" s="63"/>
      <c r="AA163" s="63"/>
    </row>
    <row r="164" spans="1:27" ht="33.75">
      <c r="A164" s="63"/>
      <c r="B164" s="122" t="s">
        <v>576</v>
      </c>
      <c r="C164" s="511" t="s">
        <v>6713</v>
      </c>
      <c r="D164" s="70" t="s">
        <v>508</v>
      </c>
      <c r="E164" s="71" t="s">
        <v>278</v>
      </c>
      <c r="F164" s="72" t="s">
        <v>314</v>
      </c>
      <c r="G164" s="70" t="s">
        <v>238</v>
      </c>
      <c r="H164" s="133" t="s">
        <v>560</v>
      </c>
      <c r="I164" s="134" t="s">
        <v>561</v>
      </c>
      <c r="J164" s="145" t="s">
        <v>106</v>
      </c>
      <c r="K164" s="73" t="s">
        <v>1910</v>
      </c>
      <c r="L164" s="72"/>
      <c r="M164" s="127" t="str">
        <f t="shared" si="4"/>
        <v xml:space="preserve"> </v>
      </c>
      <c r="N164" s="128" t="str">
        <f t="shared" si="5"/>
        <v xml:space="preserve"> </v>
      </c>
      <c r="O164" s="70"/>
      <c r="P164" s="71"/>
      <c r="Q164" s="71"/>
      <c r="R164" s="72"/>
      <c r="S164" s="70"/>
      <c r="T164" s="71"/>
      <c r="U164" s="71"/>
      <c r="V164" s="72"/>
      <c r="W164" s="73"/>
      <c r="X164" s="74"/>
      <c r="Y164" s="63"/>
      <c r="Z164" s="63"/>
      <c r="AA164" s="63"/>
    </row>
    <row r="165" spans="1:27" ht="45">
      <c r="A165" s="63"/>
      <c r="B165" s="122" t="s">
        <v>578</v>
      </c>
      <c r="C165" s="511" t="s">
        <v>6709</v>
      </c>
      <c r="D165" s="70" t="s">
        <v>508</v>
      </c>
      <c r="E165" s="71" t="s">
        <v>278</v>
      </c>
      <c r="F165" s="72"/>
      <c r="G165" s="70" t="s">
        <v>238</v>
      </c>
      <c r="H165" s="133" t="s">
        <v>563</v>
      </c>
      <c r="I165" s="134" t="s">
        <v>319</v>
      </c>
      <c r="J165" s="145" t="s">
        <v>95</v>
      </c>
      <c r="K165" s="73" t="s">
        <v>1910</v>
      </c>
      <c r="L165" s="72"/>
      <c r="M165" s="127" t="str">
        <f t="shared" si="4"/>
        <v xml:space="preserve"> </v>
      </c>
      <c r="N165" s="128" t="str">
        <f t="shared" si="5"/>
        <v xml:space="preserve"> </v>
      </c>
      <c r="O165" s="70"/>
      <c r="P165" s="71"/>
      <c r="Q165" s="71"/>
      <c r="R165" s="72"/>
      <c r="S165" s="70"/>
      <c r="T165" s="71"/>
      <c r="U165" s="71"/>
      <c r="V165" s="72"/>
      <c r="W165" s="73"/>
      <c r="X165" s="74"/>
      <c r="Y165" s="63"/>
      <c r="Z165" s="63"/>
      <c r="AA165" s="63"/>
    </row>
    <row r="166" spans="1:27" ht="33.75">
      <c r="A166" s="63"/>
      <c r="B166" s="122" t="s">
        <v>580</v>
      </c>
      <c r="C166" s="511" t="s">
        <v>6708</v>
      </c>
      <c r="D166" s="70" t="s">
        <v>508</v>
      </c>
      <c r="E166" s="71" t="s">
        <v>5315</v>
      </c>
      <c r="F166" s="72" t="s">
        <v>327</v>
      </c>
      <c r="G166" s="70"/>
      <c r="H166" s="133" t="s">
        <v>565</v>
      </c>
      <c r="I166" s="134" t="s">
        <v>566</v>
      </c>
      <c r="J166" s="145" t="s">
        <v>89</v>
      </c>
      <c r="K166" s="73"/>
      <c r="L166" s="72"/>
      <c r="M166" s="127" t="str">
        <f t="shared" si="4"/>
        <v xml:space="preserve"> </v>
      </c>
      <c r="N166" s="128" t="str">
        <f t="shared" si="5"/>
        <v xml:space="preserve"> </v>
      </c>
      <c r="O166" s="70"/>
      <c r="P166" s="71"/>
      <c r="Q166" s="71"/>
      <c r="R166" s="72"/>
      <c r="S166" s="70"/>
      <c r="T166" s="71"/>
      <c r="U166" s="71"/>
      <c r="V166" s="72"/>
      <c r="W166" s="73"/>
      <c r="X166" s="74"/>
      <c r="Y166" s="63"/>
      <c r="Z166" s="63"/>
      <c r="AA166" s="63"/>
    </row>
    <row r="167" spans="1:27" ht="56.25">
      <c r="A167" s="63"/>
      <c r="B167" s="122" t="s">
        <v>583</v>
      </c>
      <c r="C167" s="511" t="s">
        <v>6708</v>
      </c>
      <c r="D167" s="70" t="s">
        <v>508</v>
      </c>
      <c r="E167" s="71" t="s">
        <v>5315</v>
      </c>
      <c r="F167" s="72"/>
      <c r="G167" s="70"/>
      <c r="H167" s="133" t="s">
        <v>568</v>
      </c>
      <c r="I167" s="134" t="s">
        <v>4365</v>
      </c>
      <c r="J167" s="145" t="s">
        <v>106</v>
      </c>
      <c r="K167" s="73"/>
      <c r="L167" s="72"/>
      <c r="M167" s="127" t="str">
        <f t="shared" si="4"/>
        <v xml:space="preserve"> </v>
      </c>
      <c r="N167" s="128" t="str">
        <f t="shared" si="5"/>
        <v xml:space="preserve"> </v>
      </c>
      <c r="O167" s="70"/>
      <c r="P167" s="71"/>
      <c r="Q167" s="71"/>
      <c r="R167" s="72"/>
      <c r="S167" s="70"/>
      <c r="T167" s="71"/>
      <c r="U167" s="71"/>
      <c r="V167" s="72"/>
      <c r="W167" s="73"/>
      <c r="X167" s="74"/>
      <c r="Y167" s="63"/>
      <c r="Z167" s="63"/>
      <c r="AA167" s="63"/>
    </row>
    <row r="168" spans="1:27" ht="45">
      <c r="A168" s="63"/>
      <c r="B168" s="122" t="s">
        <v>585</v>
      </c>
      <c r="C168" s="511" t="s">
        <v>6708</v>
      </c>
      <c r="D168" s="70" t="s">
        <v>508</v>
      </c>
      <c r="E168" s="71" t="s">
        <v>5315</v>
      </c>
      <c r="F168" s="72"/>
      <c r="G168" s="70"/>
      <c r="H168" s="133" t="s">
        <v>569</v>
      </c>
      <c r="I168" s="134" t="s">
        <v>570</v>
      </c>
      <c r="J168" s="145" t="s">
        <v>106</v>
      </c>
      <c r="K168" s="73"/>
      <c r="L168" s="147"/>
      <c r="M168" s="127" t="str">
        <f t="shared" si="4"/>
        <v xml:space="preserve"> </v>
      </c>
      <c r="N168" s="128" t="str">
        <f t="shared" si="5"/>
        <v xml:space="preserve"> </v>
      </c>
      <c r="O168" s="70"/>
      <c r="P168" s="71"/>
      <c r="Q168" s="71"/>
      <c r="R168" s="72"/>
      <c r="S168" s="70"/>
      <c r="T168" s="71"/>
      <c r="U168" s="71"/>
      <c r="V168" s="72"/>
      <c r="W168" s="73"/>
      <c r="X168" s="74"/>
      <c r="Y168" s="63"/>
      <c r="Z168" s="63"/>
      <c r="AA168" s="63"/>
    </row>
    <row r="169" spans="1:27" ht="33.75">
      <c r="A169" s="63"/>
      <c r="B169" s="122" t="s">
        <v>1917</v>
      </c>
      <c r="C169" s="511" t="s">
        <v>6708</v>
      </c>
      <c r="D169" s="70" t="s">
        <v>508</v>
      </c>
      <c r="E169" s="71" t="s">
        <v>5315</v>
      </c>
      <c r="F169" s="72" t="s">
        <v>334</v>
      </c>
      <c r="G169" s="70"/>
      <c r="H169" s="133" t="s">
        <v>571</v>
      </c>
      <c r="I169" s="134" t="s">
        <v>468</v>
      </c>
      <c r="J169" s="145" t="s">
        <v>89</v>
      </c>
      <c r="K169" s="73"/>
      <c r="L169" s="72"/>
      <c r="M169" s="127" t="str">
        <f t="shared" si="4"/>
        <v xml:space="preserve"> </v>
      </c>
      <c r="N169" s="128" t="str">
        <f t="shared" si="5"/>
        <v xml:space="preserve"> </v>
      </c>
      <c r="O169" s="70"/>
      <c r="P169" s="71"/>
      <c r="Q169" s="71"/>
      <c r="R169" s="72"/>
      <c r="S169" s="70"/>
      <c r="T169" s="71"/>
      <c r="U169" s="71"/>
      <c r="V169" s="72"/>
      <c r="W169" s="73"/>
      <c r="X169" s="74"/>
      <c r="Y169" s="63"/>
      <c r="Z169" s="63"/>
      <c r="AA169" s="63"/>
    </row>
    <row r="170" spans="1:27" ht="33.75">
      <c r="A170" s="63"/>
      <c r="B170" s="122" t="s">
        <v>587</v>
      </c>
      <c r="C170" s="511" t="s">
        <v>6708</v>
      </c>
      <c r="D170" s="70" t="s">
        <v>508</v>
      </c>
      <c r="E170" s="71" t="s">
        <v>338</v>
      </c>
      <c r="F170" s="72" t="s">
        <v>223</v>
      </c>
      <c r="G170" s="70"/>
      <c r="H170" s="133" t="s">
        <v>573</v>
      </c>
      <c r="I170" s="134" t="s">
        <v>259</v>
      </c>
      <c r="J170" s="145" t="s">
        <v>95</v>
      </c>
      <c r="K170" s="73"/>
      <c r="L170" s="72"/>
      <c r="M170" s="127" t="str">
        <f t="shared" si="4"/>
        <v xml:space="preserve"> </v>
      </c>
      <c r="N170" s="128" t="str">
        <f t="shared" si="5"/>
        <v xml:space="preserve"> </v>
      </c>
      <c r="O170" s="70"/>
      <c r="P170" s="71"/>
      <c r="Q170" s="71"/>
      <c r="R170" s="72"/>
      <c r="S170" s="70"/>
      <c r="T170" s="71"/>
      <c r="U170" s="71"/>
      <c r="V170" s="72"/>
      <c r="W170" s="73"/>
      <c r="X170" s="74"/>
      <c r="Y170" s="63"/>
      <c r="Z170" s="63"/>
      <c r="AA170" s="63"/>
    </row>
    <row r="171" spans="1:27" ht="22.5">
      <c r="A171" s="63"/>
      <c r="B171" s="122" t="s">
        <v>589</v>
      </c>
      <c r="C171" s="511" t="s">
        <v>6708</v>
      </c>
      <c r="D171" s="70" t="s">
        <v>508</v>
      </c>
      <c r="E171" s="71" t="s">
        <v>338</v>
      </c>
      <c r="F171" s="72" t="s">
        <v>341</v>
      </c>
      <c r="G171" s="70"/>
      <c r="H171" s="133" t="s">
        <v>575</v>
      </c>
      <c r="I171" s="134" t="s">
        <v>342</v>
      </c>
      <c r="J171" s="145" t="s">
        <v>89</v>
      </c>
      <c r="K171" s="73"/>
      <c r="L171" s="72"/>
      <c r="M171" s="127" t="str">
        <f t="shared" si="4"/>
        <v xml:space="preserve"> </v>
      </c>
      <c r="N171" s="128" t="str">
        <f t="shared" si="5"/>
        <v xml:space="preserve"> </v>
      </c>
      <c r="O171" s="70"/>
      <c r="P171" s="71"/>
      <c r="Q171" s="71"/>
      <c r="R171" s="72"/>
      <c r="S171" s="70"/>
      <c r="T171" s="71"/>
      <c r="U171" s="71"/>
      <c r="V171" s="72"/>
      <c r="W171" s="73"/>
      <c r="X171" s="74"/>
      <c r="Y171" s="63"/>
      <c r="Z171" s="63"/>
      <c r="AA171" s="63"/>
    </row>
    <row r="172" spans="1:27" ht="33.75">
      <c r="A172" s="63"/>
      <c r="B172" s="122" t="s">
        <v>591</v>
      </c>
      <c r="C172" s="511" t="s">
        <v>6708</v>
      </c>
      <c r="D172" s="70" t="s">
        <v>508</v>
      </c>
      <c r="E172" s="71" t="s">
        <v>338</v>
      </c>
      <c r="F172" s="72" t="s">
        <v>344</v>
      </c>
      <c r="G172" s="70"/>
      <c r="H172" s="133" t="s">
        <v>577</v>
      </c>
      <c r="I172" s="134" t="s">
        <v>346</v>
      </c>
      <c r="J172" s="145" t="s">
        <v>106</v>
      </c>
      <c r="K172" s="73"/>
      <c r="L172" s="72"/>
      <c r="M172" s="127" t="str">
        <f t="shared" si="4"/>
        <v xml:space="preserve"> </v>
      </c>
      <c r="N172" s="128" t="str">
        <f t="shared" si="5"/>
        <v xml:space="preserve"> </v>
      </c>
      <c r="O172" s="70"/>
      <c r="P172" s="71"/>
      <c r="Q172" s="71"/>
      <c r="R172" s="72"/>
      <c r="S172" s="70"/>
      <c r="T172" s="71"/>
      <c r="U172" s="71"/>
      <c r="V172" s="72"/>
      <c r="W172" s="73"/>
      <c r="X172" s="74"/>
      <c r="Y172" s="63"/>
      <c r="Z172" s="63"/>
      <c r="AA172" s="63"/>
    </row>
    <row r="173" spans="1:27" ht="45">
      <c r="A173" s="63"/>
      <c r="B173" s="122" t="s">
        <v>593</v>
      </c>
      <c r="C173" s="511" t="s">
        <v>6708</v>
      </c>
      <c r="D173" s="70" t="s">
        <v>508</v>
      </c>
      <c r="E173" s="71" t="s">
        <v>338</v>
      </c>
      <c r="F173" s="72"/>
      <c r="G173" s="70"/>
      <c r="H173" s="133" t="s">
        <v>579</v>
      </c>
      <c r="I173" s="134" t="s">
        <v>348</v>
      </c>
      <c r="J173" s="145" t="s">
        <v>106</v>
      </c>
      <c r="K173" s="73"/>
      <c r="L173" s="72"/>
      <c r="M173" s="127" t="str">
        <f t="shared" si="4"/>
        <v xml:space="preserve"> </v>
      </c>
      <c r="N173" s="128" t="str">
        <f t="shared" si="5"/>
        <v xml:space="preserve"> </v>
      </c>
      <c r="O173" s="70"/>
      <c r="P173" s="71"/>
      <c r="Q173" s="71"/>
      <c r="R173" s="72"/>
      <c r="S173" s="70"/>
      <c r="T173" s="71"/>
      <c r="U173" s="71"/>
      <c r="V173" s="72"/>
      <c r="W173" s="73"/>
      <c r="X173" s="74"/>
      <c r="Y173" s="63"/>
      <c r="Z173" s="63"/>
      <c r="AA173" s="63"/>
    </row>
    <row r="174" spans="1:27" ht="33.75">
      <c r="A174" s="63"/>
      <c r="B174" s="122" t="s">
        <v>595</v>
      </c>
      <c r="C174" s="511" t="s">
        <v>6708</v>
      </c>
      <c r="D174" s="70" t="s">
        <v>508</v>
      </c>
      <c r="E174" s="71" t="s">
        <v>338</v>
      </c>
      <c r="F174" s="72" t="s">
        <v>350</v>
      </c>
      <c r="G174" s="70"/>
      <c r="H174" s="133" t="s">
        <v>581</v>
      </c>
      <c r="I174" s="134" t="s">
        <v>582</v>
      </c>
      <c r="J174" s="145" t="s">
        <v>95</v>
      </c>
      <c r="K174" s="73"/>
      <c r="L174" s="72"/>
      <c r="M174" s="127" t="str">
        <f t="shared" si="4"/>
        <v xml:space="preserve"> </v>
      </c>
      <c r="N174" s="128" t="str">
        <f t="shared" si="5"/>
        <v xml:space="preserve"> </v>
      </c>
      <c r="O174" s="70"/>
      <c r="P174" s="71"/>
      <c r="Q174" s="71"/>
      <c r="R174" s="72"/>
      <c r="S174" s="70"/>
      <c r="T174" s="71"/>
      <c r="U174" s="71"/>
      <c r="V174" s="72"/>
      <c r="W174" s="73"/>
      <c r="X174" s="74"/>
      <c r="Y174" s="63"/>
      <c r="Z174" s="63"/>
      <c r="AA174" s="63"/>
    </row>
    <row r="175" spans="1:27" ht="45">
      <c r="A175" s="63"/>
      <c r="B175" s="122" t="s">
        <v>597</v>
      </c>
      <c r="C175" s="511" t="s">
        <v>6708</v>
      </c>
      <c r="D175" s="70" t="s">
        <v>508</v>
      </c>
      <c r="E175" s="71" t="s">
        <v>338</v>
      </c>
      <c r="F175" s="72"/>
      <c r="G175" s="70"/>
      <c r="H175" s="133" t="s">
        <v>584</v>
      </c>
      <c r="I175" s="134" t="s">
        <v>352</v>
      </c>
      <c r="J175" s="145" t="s">
        <v>106</v>
      </c>
      <c r="K175" s="73"/>
      <c r="L175" s="72"/>
      <c r="M175" s="127" t="str">
        <f t="shared" si="4"/>
        <v xml:space="preserve"> </v>
      </c>
      <c r="N175" s="128" t="str">
        <f t="shared" si="5"/>
        <v xml:space="preserve"> </v>
      </c>
      <c r="O175" s="70"/>
      <c r="P175" s="71"/>
      <c r="Q175" s="71"/>
      <c r="R175" s="72"/>
      <c r="S175" s="70"/>
      <c r="T175" s="71"/>
      <c r="U175" s="71"/>
      <c r="V175" s="72"/>
      <c r="W175" s="73"/>
      <c r="X175" s="74"/>
      <c r="Y175" s="63"/>
      <c r="Z175" s="63"/>
      <c r="AA175" s="63"/>
    </row>
    <row r="176" spans="1:27" ht="33.75">
      <c r="A176" s="63"/>
      <c r="B176" s="122" t="s">
        <v>599</v>
      </c>
      <c r="C176" s="511" t="s">
        <v>6708</v>
      </c>
      <c r="D176" s="70" t="s">
        <v>508</v>
      </c>
      <c r="E176" s="71" t="s">
        <v>338</v>
      </c>
      <c r="F176" s="72" t="s">
        <v>303</v>
      </c>
      <c r="G176" s="70"/>
      <c r="H176" s="133" t="s">
        <v>581</v>
      </c>
      <c r="I176" s="134" t="s">
        <v>355</v>
      </c>
      <c r="J176" s="145" t="s">
        <v>106</v>
      </c>
      <c r="K176" s="73"/>
      <c r="L176" s="72"/>
      <c r="M176" s="127" t="str">
        <f t="shared" si="4"/>
        <v xml:space="preserve"> </v>
      </c>
      <c r="N176" s="128" t="str">
        <f t="shared" si="5"/>
        <v xml:space="preserve"> </v>
      </c>
      <c r="O176" s="70"/>
      <c r="P176" s="71"/>
      <c r="Q176" s="71"/>
      <c r="R176" s="72"/>
      <c r="S176" s="70"/>
      <c r="T176" s="71"/>
      <c r="U176" s="71"/>
      <c r="V176" s="72"/>
      <c r="W176" s="73"/>
      <c r="X176" s="74"/>
      <c r="Y176" s="63"/>
      <c r="Z176" s="63"/>
      <c r="AA176" s="63"/>
    </row>
    <row r="177" spans="1:27" ht="45">
      <c r="A177" s="63"/>
      <c r="B177" s="122" t="s">
        <v>601</v>
      </c>
      <c r="C177" s="511" t="s">
        <v>6708</v>
      </c>
      <c r="D177" s="70" t="s">
        <v>508</v>
      </c>
      <c r="E177" s="71" t="s">
        <v>338</v>
      </c>
      <c r="F177" s="72" t="s">
        <v>310</v>
      </c>
      <c r="G177" s="70"/>
      <c r="H177" s="133" t="s">
        <v>586</v>
      </c>
      <c r="I177" s="134" t="s">
        <v>358</v>
      </c>
      <c r="J177" s="145" t="s">
        <v>106</v>
      </c>
      <c r="K177" s="73" t="s">
        <v>664</v>
      </c>
      <c r="L177" s="72"/>
      <c r="M177" s="127" t="str">
        <f t="shared" si="4"/>
        <v xml:space="preserve"> </v>
      </c>
      <c r="N177" s="128" t="str">
        <f t="shared" si="5"/>
        <v xml:space="preserve"> </v>
      </c>
      <c r="O177" s="70"/>
      <c r="P177" s="71"/>
      <c r="Q177" s="71"/>
      <c r="R177" s="72"/>
      <c r="S177" s="70"/>
      <c r="T177" s="71"/>
      <c r="U177" s="71"/>
      <c r="V177" s="72"/>
      <c r="W177" s="73"/>
      <c r="X177" s="74"/>
      <c r="Y177" s="63"/>
      <c r="Z177" s="63"/>
      <c r="AA177" s="63"/>
    </row>
    <row r="178" spans="1:27" ht="45">
      <c r="A178" s="63"/>
      <c r="B178" s="122" t="s">
        <v>604</v>
      </c>
      <c r="C178" s="511" t="s">
        <v>6708</v>
      </c>
      <c r="D178" s="70" t="s">
        <v>508</v>
      </c>
      <c r="E178" s="71" t="s">
        <v>338</v>
      </c>
      <c r="F178" s="72"/>
      <c r="G178" s="70"/>
      <c r="H178" s="133" t="s">
        <v>588</v>
      </c>
      <c r="I178" s="134" t="s">
        <v>361</v>
      </c>
      <c r="J178" s="145" t="s">
        <v>106</v>
      </c>
      <c r="K178" s="151" t="s">
        <v>664</v>
      </c>
      <c r="L178" s="411"/>
      <c r="M178" s="127" t="str">
        <f t="shared" si="4"/>
        <v xml:space="preserve"> </v>
      </c>
      <c r="N178" s="128" t="str">
        <f t="shared" si="5"/>
        <v xml:space="preserve"> </v>
      </c>
      <c r="O178" s="70"/>
      <c r="P178" s="71"/>
      <c r="Q178" s="71"/>
      <c r="R178" s="72"/>
      <c r="S178" s="70"/>
      <c r="T178" s="71"/>
      <c r="U178" s="71"/>
      <c r="V178" s="72"/>
      <c r="W178" s="73"/>
      <c r="X178" s="74"/>
      <c r="Y178" s="63"/>
      <c r="Z178" s="63"/>
      <c r="AA178" s="63"/>
    </row>
    <row r="179" spans="1:27" ht="33.75">
      <c r="A179" s="63"/>
      <c r="B179" s="122" t="s">
        <v>607</v>
      </c>
      <c r="C179" s="511" t="s">
        <v>6708</v>
      </c>
      <c r="D179" s="70" t="s">
        <v>508</v>
      </c>
      <c r="E179" s="71" t="s">
        <v>338</v>
      </c>
      <c r="F179" s="72" t="s">
        <v>363</v>
      </c>
      <c r="G179" s="70"/>
      <c r="H179" s="133" t="s">
        <v>590</v>
      </c>
      <c r="I179" s="134" t="s">
        <v>365</v>
      </c>
      <c r="J179" s="145" t="s">
        <v>89</v>
      </c>
      <c r="K179" s="151"/>
      <c r="L179" s="411"/>
      <c r="M179" s="127" t="str">
        <f t="shared" si="4"/>
        <v xml:space="preserve"> </v>
      </c>
      <c r="N179" s="128" t="str">
        <f t="shared" si="5"/>
        <v xml:space="preserve"> </v>
      </c>
      <c r="O179" s="70"/>
      <c r="P179" s="71"/>
      <c r="Q179" s="71"/>
      <c r="R179" s="72"/>
      <c r="S179" s="70"/>
      <c r="T179" s="71"/>
      <c r="U179" s="71"/>
      <c r="V179" s="72"/>
      <c r="W179" s="73"/>
      <c r="X179" s="74"/>
      <c r="Y179" s="63"/>
      <c r="Z179" s="63"/>
      <c r="AA179" s="63"/>
    </row>
    <row r="180" spans="1:27" ht="33.75">
      <c r="A180" s="63"/>
      <c r="B180" s="122" t="s">
        <v>609</v>
      </c>
      <c r="C180" s="511" t="s">
        <v>6708</v>
      </c>
      <c r="D180" s="70" t="s">
        <v>508</v>
      </c>
      <c r="E180" s="71" t="s">
        <v>338</v>
      </c>
      <c r="F180" s="72"/>
      <c r="G180" s="70"/>
      <c r="H180" s="126" t="s">
        <v>592</v>
      </c>
      <c r="I180" s="74" t="s">
        <v>368</v>
      </c>
      <c r="J180" s="145" t="s">
        <v>106</v>
      </c>
      <c r="K180" s="73"/>
      <c r="L180" s="72"/>
      <c r="M180" s="127" t="str">
        <f t="shared" si="4"/>
        <v xml:space="preserve"> </v>
      </c>
      <c r="N180" s="128" t="str">
        <f t="shared" si="5"/>
        <v xml:space="preserve"> </v>
      </c>
      <c r="O180" s="70"/>
      <c r="P180" s="71"/>
      <c r="Q180" s="71"/>
      <c r="R180" s="72"/>
      <c r="S180" s="70"/>
      <c r="T180" s="71"/>
      <c r="U180" s="71"/>
      <c r="V180" s="72"/>
      <c r="W180" s="73"/>
      <c r="X180" s="74"/>
      <c r="Y180" s="63"/>
      <c r="Z180" s="63"/>
      <c r="AA180" s="63"/>
    </row>
    <row r="181" spans="1:27" ht="33.75">
      <c r="A181" s="63"/>
      <c r="B181" s="122" t="s">
        <v>612</v>
      </c>
      <c r="C181" s="511" t="s">
        <v>6708</v>
      </c>
      <c r="D181" s="70" t="s">
        <v>508</v>
      </c>
      <c r="E181" s="71" t="s">
        <v>338</v>
      </c>
      <c r="F181" s="72"/>
      <c r="G181" s="70"/>
      <c r="H181" s="126" t="s">
        <v>594</v>
      </c>
      <c r="I181" s="74" t="s">
        <v>371</v>
      </c>
      <c r="J181" s="145" t="s">
        <v>95</v>
      </c>
      <c r="K181" s="73"/>
      <c r="L181" s="72"/>
      <c r="M181" s="127" t="str">
        <f t="shared" si="4"/>
        <v xml:space="preserve"> </v>
      </c>
      <c r="N181" s="128" t="str">
        <f t="shared" si="5"/>
        <v xml:space="preserve"> </v>
      </c>
      <c r="O181" s="70"/>
      <c r="P181" s="71"/>
      <c r="Q181" s="71"/>
      <c r="R181" s="72"/>
      <c r="S181" s="70"/>
      <c r="T181" s="71"/>
      <c r="U181" s="71"/>
      <c r="V181" s="72"/>
      <c r="W181" s="73"/>
      <c r="X181" s="74"/>
      <c r="Y181" s="63"/>
      <c r="Z181" s="63"/>
      <c r="AA181" s="63"/>
    </row>
    <row r="182" spans="1:27" ht="45">
      <c r="A182" s="63"/>
      <c r="B182" s="122" t="s">
        <v>614</v>
      </c>
      <c r="C182" s="511" t="s">
        <v>6708</v>
      </c>
      <c r="D182" s="70" t="s">
        <v>508</v>
      </c>
      <c r="E182" s="71" t="s">
        <v>338</v>
      </c>
      <c r="F182" s="72"/>
      <c r="G182" s="70"/>
      <c r="H182" s="126" t="s">
        <v>596</v>
      </c>
      <c r="I182" s="74" t="s">
        <v>374</v>
      </c>
      <c r="J182" s="145" t="s">
        <v>95</v>
      </c>
      <c r="K182" s="73"/>
      <c r="L182" s="72"/>
      <c r="M182" s="127" t="str">
        <f t="shared" si="4"/>
        <v xml:space="preserve"> </v>
      </c>
      <c r="N182" s="128" t="str">
        <f t="shared" si="5"/>
        <v xml:space="preserve"> </v>
      </c>
      <c r="O182" s="70"/>
      <c r="P182" s="71"/>
      <c r="Q182" s="71"/>
      <c r="R182" s="72"/>
      <c r="S182" s="70"/>
      <c r="T182" s="71"/>
      <c r="U182" s="71"/>
      <c r="V182" s="72"/>
      <c r="W182" s="73"/>
      <c r="X182" s="74"/>
      <c r="Y182" s="63"/>
      <c r="Z182" s="63"/>
      <c r="AA182" s="63"/>
    </row>
    <row r="183" spans="1:27" ht="67.5">
      <c r="A183" s="63"/>
      <c r="B183" s="122" t="s">
        <v>616</v>
      </c>
      <c r="C183" s="511" t="s">
        <v>6708</v>
      </c>
      <c r="D183" s="70" t="s">
        <v>508</v>
      </c>
      <c r="E183" s="71" t="s">
        <v>382</v>
      </c>
      <c r="F183" s="72"/>
      <c r="G183" s="70"/>
      <c r="H183" s="126" t="s">
        <v>598</v>
      </c>
      <c r="I183" s="328" t="s">
        <v>5330</v>
      </c>
      <c r="J183" s="145" t="s">
        <v>89</v>
      </c>
      <c r="K183" s="73"/>
      <c r="L183" s="72"/>
      <c r="M183" s="127" t="str">
        <f t="shared" si="4"/>
        <v xml:space="preserve"> </v>
      </c>
      <c r="N183" s="128" t="str">
        <f t="shared" si="5"/>
        <v xml:space="preserve"> </v>
      </c>
      <c r="O183" s="70"/>
      <c r="P183" s="71"/>
      <c r="Q183" s="71"/>
      <c r="R183" s="72"/>
      <c r="S183" s="70"/>
      <c r="T183" s="71"/>
      <c r="U183" s="71"/>
      <c r="V183" s="72"/>
      <c r="W183" s="73"/>
      <c r="X183" s="74"/>
      <c r="Y183" s="63"/>
      <c r="Z183" s="63"/>
      <c r="AA183" s="63"/>
    </row>
    <row r="184" spans="1:27" ht="45">
      <c r="A184" s="63"/>
      <c r="B184" s="122" t="s">
        <v>617</v>
      </c>
      <c r="C184" s="511" t="s">
        <v>6708</v>
      </c>
      <c r="D184" s="70" t="s">
        <v>508</v>
      </c>
      <c r="E184" s="71" t="s">
        <v>375</v>
      </c>
      <c r="F184" s="72" t="s">
        <v>496</v>
      </c>
      <c r="G184" s="70"/>
      <c r="H184" s="126" t="s">
        <v>600</v>
      </c>
      <c r="I184" s="74" t="s">
        <v>498</v>
      </c>
      <c r="J184" s="145" t="s">
        <v>89</v>
      </c>
      <c r="K184" s="73"/>
      <c r="L184" s="72"/>
      <c r="M184" s="127" t="str">
        <f t="shared" si="4"/>
        <v xml:space="preserve"> </v>
      </c>
      <c r="N184" s="128" t="str">
        <f t="shared" si="5"/>
        <v xml:space="preserve"> </v>
      </c>
      <c r="O184" s="70"/>
      <c r="P184" s="71"/>
      <c r="Q184" s="71"/>
      <c r="R184" s="72"/>
      <c r="S184" s="70"/>
      <c r="T184" s="71"/>
      <c r="U184" s="71"/>
      <c r="V184" s="72"/>
      <c r="W184" s="73"/>
      <c r="X184" s="74"/>
      <c r="Y184" s="63"/>
      <c r="Z184" s="63"/>
      <c r="AA184" s="63"/>
    </row>
    <row r="185" spans="1:27" ht="56.25">
      <c r="A185" s="63"/>
      <c r="B185" s="122" t="s">
        <v>620</v>
      </c>
      <c r="C185" s="511" t="s">
        <v>6708</v>
      </c>
      <c r="D185" s="70" t="s">
        <v>508</v>
      </c>
      <c r="E185" s="71" t="s">
        <v>375</v>
      </c>
      <c r="F185" s="72"/>
      <c r="G185" s="70"/>
      <c r="H185" s="126" t="s">
        <v>602</v>
      </c>
      <c r="I185" s="74" t="s">
        <v>603</v>
      </c>
      <c r="J185" s="145" t="s">
        <v>106</v>
      </c>
      <c r="K185" s="73"/>
      <c r="L185" s="72"/>
      <c r="M185" s="127" t="str">
        <f t="shared" si="4"/>
        <v xml:space="preserve"> </v>
      </c>
      <c r="N185" s="128" t="str">
        <f t="shared" si="5"/>
        <v xml:space="preserve"> </v>
      </c>
      <c r="O185" s="70"/>
      <c r="P185" s="71"/>
      <c r="Q185" s="71"/>
      <c r="R185" s="72"/>
      <c r="S185" s="70"/>
      <c r="T185" s="71"/>
      <c r="U185" s="71"/>
      <c r="V185" s="72"/>
      <c r="W185" s="73"/>
      <c r="X185" s="74"/>
      <c r="Y185" s="63"/>
      <c r="Z185" s="63"/>
      <c r="AA185" s="63"/>
    </row>
    <row r="186" spans="1:27" ht="56.25">
      <c r="A186" s="63"/>
      <c r="B186" s="122" t="s">
        <v>622</v>
      </c>
      <c r="C186" s="511" t="s">
        <v>6708</v>
      </c>
      <c r="D186" s="70" t="s">
        <v>508</v>
      </c>
      <c r="E186" s="71" t="s">
        <v>375</v>
      </c>
      <c r="F186" s="72" t="s">
        <v>500</v>
      </c>
      <c r="G186" s="70"/>
      <c r="H186" s="126" t="s">
        <v>605</v>
      </c>
      <c r="I186" s="74" t="s">
        <v>606</v>
      </c>
      <c r="J186" s="145" t="s">
        <v>106</v>
      </c>
      <c r="K186" s="73" t="s">
        <v>503</v>
      </c>
      <c r="L186" s="147"/>
      <c r="M186" s="127" t="str">
        <f t="shared" si="4"/>
        <v xml:space="preserve"> </v>
      </c>
      <c r="N186" s="128" t="str">
        <f t="shared" si="5"/>
        <v xml:space="preserve"> </v>
      </c>
      <c r="O186" s="70"/>
      <c r="P186" s="71"/>
      <c r="Q186" s="71"/>
      <c r="R186" s="72"/>
      <c r="S186" s="70"/>
      <c r="T186" s="71"/>
      <c r="U186" s="71"/>
      <c r="V186" s="72"/>
      <c r="W186" s="73"/>
      <c r="X186" s="74"/>
      <c r="Y186" s="63"/>
      <c r="Z186" s="63"/>
      <c r="AA186" s="63"/>
    </row>
    <row r="187" spans="1:27" ht="56.25">
      <c r="A187" s="63"/>
      <c r="B187" s="122" t="s">
        <v>624</v>
      </c>
      <c r="C187" s="511" t="s">
        <v>6708</v>
      </c>
      <c r="D187" s="70" t="s">
        <v>508</v>
      </c>
      <c r="E187" s="71" t="s">
        <v>375</v>
      </c>
      <c r="F187" s="72"/>
      <c r="G187" s="70"/>
      <c r="H187" s="126" t="s">
        <v>608</v>
      </c>
      <c r="I187" s="74" t="s">
        <v>506</v>
      </c>
      <c r="J187" s="145" t="s">
        <v>106</v>
      </c>
      <c r="K187" s="73" t="s">
        <v>503</v>
      </c>
      <c r="L187" s="147"/>
      <c r="M187" s="127" t="str">
        <f t="shared" si="4"/>
        <v xml:space="preserve"> </v>
      </c>
      <c r="N187" s="128" t="str">
        <f t="shared" si="5"/>
        <v xml:space="preserve"> </v>
      </c>
      <c r="O187" s="70"/>
      <c r="P187" s="71"/>
      <c r="Q187" s="71"/>
      <c r="R187" s="72"/>
      <c r="S187" s="70"/>
      <c r="T187" s="71"/>
      <c r="U187" s="71"/>
      <c r="V187" s="72"/>
      <c r="W187" s="73"/>
      <c r="X187" s="74"/>
      <c r="Y187" s="63"/>
      <c r="Z187" s="63"/>
      <c r="AA187" s="63"/>
    </row>
    <row r="188" spans="1:27" ht="33.75">
      <c r="A188" s="63"/>
      <c r="B188" s="122" t="s">
        <v>626</v>
      </c>
      <c r="C188" s="511" t="s">
        <v>6714</v>
      </c>
      <c r="D188" s="70" t="s">
        <v>610</v>
      </c>
      <c r="E188" s="71" t="s">
        <v>375</v>
      </c>
      <c r="F188" s="72"/>
      <c r="G188" s="70" t="s">
        <v>238</v>
      </c>
      <c r="H188" s="126" t="s">
        <v>611</v>
      </c>
      <c r="I188" s="74" t="s">
        <v>240</v>
      </c>
      <c r="J188" s="145" t="s">
        <v>95</v>
      </c>
      <c r="K188" s="73" t="s">
        <v>1910</v>
      </c>
      <c r="L188" s="72"/>
      <c r="M188" s="127" t="str">
        <f t="shared" si="4"/>
        <v xml:space="preserve"> </v>
      </c>
      <c r="N188" s="128" t="str">
        <f t="shared" si="5"/>
        <v xml:space="preserve"> </v>
      </c>
      <c r="O188" s="70"/>
      <c r="P188" s="71"/>
      <c r="Q188" s="71"/>
      <c r="R188" s="72"/>
      <c r="S188" s="70"/>
      <c r="T188" s="71"/>
      <c r="U188" s="71"/>
      <c r="V188" s="72"/>
      <c r="W188" s="73"/>
      <c r="X188" s="74"/>
      <c r="Y188" s="63"/>
      <c r="Z188" s="63"/>
      <c r="AA188" s="63"/>
    </row>
    <row r="189" spans="1:27" ht="33.75">
      <c r="A189" s="63"/>
      <c r="B189" s="122" t="s">
        <v>628</v>
      </c>
      <c r="C189" s="511" t="s">
        <v>6714</v>
      </c>
      <c r="D189" s="70" t="s">
        <v>610</v>
      </c>
      <c r="E189" s="71" t="s">
        <v>375</v>
      </c>
      <c r="F189" s="72"/>
      <c r="G189" s="70" t="s">
        <v>238</v>
      </c>
      <c r="H189" s="126" t="s">
        <v>613</v>
      </c>
      <c r="I189" s="74" t="s">
        <v>259</v>
      </c>
      <c r="J189" s="145" t="s">
        <v>95</v>
      </c>
      <c r="K189" s="73" t="s">
        <v>1910</v>
      </c>
      <c r="L189" s="72"/>
      <c r="M189" s="127" t="str">
        <f t="shared" si="4"/>
        <v xml:space="preserve"> </v>
      </c>
      <c r="N189" s="128" t="str">
        <f t="shared" si="5"/>
        <v xml:space="preserve"> </v>
      </c>
      <c r="O189" s="70"/>
      <c r="P189" s="71"/>
      <c r="Q189" s="71"/>
      <c r="R189" s="72"/>
      <c r="S189" s="70"/>
      <c r="T189" s="71"/>
      <c r="U189" s="71"/>
      <c r="V189" s="72"/>
      <c r="W189" s="73"/>
      <c r="X189" s="74"/>
      <c r="Y189" s="63"/>
      <c r="Z189" s="63"/>
      <c r="AA189" s="63"/>
    </row>
    <row r="190" spans="1:27" ht="22.5">
      <c r="A190" s="63"/>
      <c r="B190" s="122" t="s">
        <v>631</v>
      </c>
      <c r="C190" s="511" t="s">
        <v>6714</v>
      </c>
      <c r="D190" s="70" t="s">
        <v>610</v>
      </c>
      <c r="E190" s="71" t="s">
        <v>375</v>
      </c>
      <c r="F190" s="72" t="s">
        <v>260</v>
      </c>
      <c r="G190" s="70"/>
      <c r="H190" s="126" t="s">
        <v>615</v>
      </c>
      <c r="I190" s="74" t="s">
        <v>261</v>
      </c>
      <c r="J190" s="145" t="s">
        <v>89</v>
      </c>
      <c r="K190" s="73"/>
      <c r="L190" s="72"/>
      <c r="M190" s="127" t="str">
        <f t="shared" si="4"/>
        <v xml:space="preserve"> </v>
      </c>
      <c r="N190" s="128" t="str">
        <f t="shared" si="5"/>
        <v xml:space="preserve"> </v>
      </c>
      <c r="O190" s="70"/>
      <c r="P190" s="71"/>
      <c r="Q190" s="71"/>
      <c r="R190" s="72"/>
      <c r="S190" s="70"/>
      <c r="T190" s="71"/>
      <c r="U190" s="71"/>
      <c r="V190" s="72"/>
      <c r="W190" s="73"/>
      <c r="X190" s="74"/>
      <c r="Y190" s="63"/>
      <c r="Z190" s="63"/>
      <c r="AA190" s="63"/>
    </row>
    <row r="191" spans="1:27" ht="33.75">
      <c r="A191" s="63"/>
      <c r="B191" s="122" t="s">
        <v>2400</v>
      </c>
      <c r="C191" s="511" t="s">
        <v>6715</v>
      </c>
      <c r="D191" s="70" t="s">
        <v>610</v>
      </c>
      <c r="E191" s="71" t="s">
        <v>278</v>
      </c>
      <c r="F191" s="72" t="s">
        <v>413</v>
      </c>
      <c r="G191" s="70" t="s">
        <v>238</v>
      </c>
      <c r="H191" s="126" t="s">
        <v>2423</v>
      </c>
      <c r="I191" s="74" t="s">
        <v>4349</v>
      </c>
      <c r="J191" s="145" t="s">
        <v>89</v>
      </c>
      <c r="K191" s="73" t="s">
        <v>1910</v>
      </c>
      <c r="L191" s="72"/>
      <c r="M191" s="127" t="str">
        <f t="shared" si="4"/>
        <v xml:space="preserve"> </v>
      </c>
      <c r="N191" s="128" t="str">
        <f t="shared" si="5"/>
        <v xml:space="preserve"> </v>
      </c>
      <c r="O191" s="70"/>
      <c r="P191" s="71"/>
      <c r="Q191" s="71"/>
      <c r="R191" s="72"/>
      <c r="S191" s="70"/>
      <c r="T191" s="71"/>
      <c r="U191" s="71"/>
      <c r="V191" s="72"/>
      <c r="W191" s="73"/>
      <c r="X191" s="74"/>
      <c r="Y191" s="63"/>
      <c r="Z191" s="63"/>
      <c r="AA191" s="63"/>
    </row>
    <row r="192" spans="1:27" ht="33.75">
      <c r="A192" s="63"/>
      <c r="B192" s="122" t="s">
        <v>635</v>
      </c>
      <c r="C192" s="511" t="s">
        <v>6716</v>
      </c>
      <c r="D192" s="70" t="s">
        <v>610</v>
      </c>
      <c r="E192" s="71" t="s">
        <v>278</v>
      </c>
      <c r="F192" s="72" t="s">
        <v>1928</v>
      </c>
      <c r="G192" s="70" t="s">
        <v>4362</v>
      </c>
      <c r="H192" s="126" t="s">
        <v>1943</v>
      </c>
      <c r="I192" s="74" t="s">
        <v>1930</v>
      </c>
      <c r="J192" s="145" t="s">
        <v>89</v>
      </c>
      <c r="K192" s="73" t="s">
        <v>4363</v>
      </c>
      <c r="L192" s="72"/>
      <c r="M192" s="127" t="str">
        <f t="shared" si="4"/>
        <v xml:space="preserve"> </v>
      </c>
      <c r="N192" s="128" t="str">
        <f t="shared" si="5"/>
        <v xml:space="preserve"> </v>
      </c>
      <c r="O192" s="70"/>
      <c r="P192" s="71"/>
      <c r="Q192" s="71"/>
      <c r="R192" s="72"/>
      <c r="S192" s="70"/>
      <c r="T192" s="71"/>
      <c r="U192" s="71"/>
      <c r="V192" s="72"/>
      <c r="W192" s="73"/>
      <c r="X192" s="74"/>
      <c r="Y192" s="63"/>
      <c r="Z192" s="63"/>
      <c r="AA192" s="63"/>
    </row>
    <row r="193" spans="1:27" ht="45">
      <c r="A193" s="63"/>
      <c r="B193" s="122" t="s">
        <v>637</v>
      </c>
      <c r="C193" s="511" t="s">
        <v>6716</v>
      </c>
      <c r="D193" s="70" t="s">
        <v>610</v>
      </c>
      <c r="E193" s="71" t="s">
        <v>278</v>
      </c>
      <c r="F193" s="72"/>
      <c r="G193" s="70" t="s">
        <v>4362</v>
      </c>
      <c r="H193" s="126" t="s">
        <v>1944</v>
      </c>
      <c r="I193" s="74" t="s">
        <v>1932</v>
      </c>
      <c r="J193" s="145" t="s">
        <v>106</v>
      </c>
      <c r="K193" s="73" t="s">
        <v>4363</v>
      </c>
      <c r="L193" s="72"/>
      <c r="M193" s="127" t="str">
        <f t="shared" si="4"/>
        <v xml:space="preserve"> </v>
      </c>
      <c r="N193" s="128" t="str">
        <f t="shared" si="5"/>
        <v xml:space="preserve"> </v>
      </c>
      <c r="O193" s="70"/>
      <c r="P193" s="71"/>
      <c r="Q193" s="71"/>
      <c r="R193" s="72"/>
      <c r="S193" s="70"/>
      <c r="T193" s="71"/>
      <c r="U193" s="71"/>
      <c r="V193" s="72"/>
      <c r="W193" s="73"/>
      <c r="X193" s="74"/>
      <c r="Y193" s="63"/>
      <c r="Z193" s="63"/>
      <c r="AA193" s="63"/>
    </row>
    <row r="194" spans="1:27" ht="56.25">
      <c r="A194" s="63"/>
      <c r="B194" s="122" t="s">
        <v>640</v>
      </c>
      <c r="C194" s="511" t="s">
        <v>6716</v>
      </c>
      <c r="D194" s="70" t="s">
        <v>610</v>
      </c>
      <c r="E194" s="71" t="s">
        <v>278</v>
      </c>
      <c r="F194" s="72"/>
      <c r="G194" s="70" t="s">
        <v>4362</v>
      </c>
      <c r="H194" s="126" t="s">
        <v>1945</v>
      </c>
      <c r="I194" s="74" t="s">
        <v>1934</v>
      </c>
      <c r="J194" s="145" t="s">
        <v>106</v>
      </c>
      <c r="K194" s="73" t="s">
        <v>4363</v>
      </c>
      <c r="L194" s="72"/>
      <c r="M194" s="127" t="str">
        <f t="shared" si="4"/>
        <v xml:space="preserve"> </v>
      </c>
      <c r="N194" s="128" t="str">
        <f t="shared" si="5"/>
        <v xml:space="preserve"> </v>
      </c>
      <c r="O194" s="70"/>
      <c r="P194" s="71"/>
      <c r="Q194" s="71"/>
      <c r="R194" s="72"/>
      <c r="S194" s="70"/>
      <c r="T194" s="71"/>
      <c r="U194" s="71"/>
      <c r="V194" s="72"/>
      <c r="W194" s="73"/>
      <c r="X194" s="74"/>
      <c r="Y194" s="63"/>
      <c r="Z194" s="63"/>
      <c r="AA194" s="63"/>
    </row>
    <row r="195" spans="1:27" ht="67.5">
      <c r="A195" s="63"/>
      <c r="B195" s="122" t="s">
        <v>643</v>
      </c>
      <c r="C195" s="511" t="s">
        <v>6716</v>
      </c>
      <c r="D195" s="70" t="s">
        <v>610</v>
      </c>
      <c r="E195" s="71" t="s">
        <v>278</v>
      </c>
      <c r="F195" s="72"/>
      <c r="G195" s="70" t="s">
        <v>4362</v>
      </c>
      <c r="H195" s="126" t="s">
        <v>1946</v>
      </c>
      <c r="I195" s="74" t="s">
        <v>1936</v>
      </c>
      <c r="J195" s="145" t="s">
        <v>106</v>
      </c>
      <c r="K195" s="73" t="s">
        <v>4363</v>
      </c>
      <c r="L195" s="72"/>
      <c r="M195" s="127" t="str">
        <f t="shared" si="4"/>
        <v xml:space="preserve"> </v>
      </c>
      <c r="N195" s="128" t="str">
        <f t="shared" si="5"/>
        <v xml:space="preserve"> </v>
      </c>
      <c r="O195" s="70"/>
      <c r="P195" s="71"/>
      <c r="Q195" s="71"/>
      <c r="R195" s="72"/>
      <c r="S195" s="70"/>
      <c r="T195" s="71"/>
      <c r="U195" s="71"/>
      <c r="V195" s="72"/>
      <c r="W195" s="73"/>
      <c r="X195" s="74"/>
      <c r="Y195" s="63"/>
      <c r="Z195" s="63"/>
      <c r="AA195" s="63"/>
    </row>
    <row r="196" spans="1:27" ht="45">
      <c r="A196" s="63"/>
      <c r="B196" s="122" t="s">
        <v>645</v>
      </c>
      <c r="C196" s="511" t="s">
        <v>6716</v>
      </c>
      <c r="D196" s="70" t="s">
        <v>610</v>
      </c>
      <c r="E196" s="71" t="s">
        <v>278</v>
      </c>
      <c r="F196" s="72" t="s">
        <v>1937</v>
      </c>
      <c r="G196" s="70" t="s">
        <v>246</v>
      </c>
      <c r="H196" s="126" t="s">
        <v>618</v>
      </c>
      <c r="I196" s="74" t="s">
        <v>619</v>
      </c>
      <c r="J196" s="145" t="s">
        <v>89</v>
      </c>
      <c r="K196" s="73" t="s">
        <v>2598</v>
      </c>
      <c r="L196" s="72"/>
      <c r="M196" s="127" t="str">
        <f t="shared" si="4"/>
        <v xml:space="preserve"> </v>
      </c>
      <c r="N196" s="128" t="str">
        <f t="shared" si="5"/>
        <v xml:space="preserve"> </v>
      </c>
      <c r="O196" s="70"/>
      <c r="P196" s="71"/>
      <c r="Q196" s="71"/>
      <c r="R196" s="72"/>
      <c r="S196" s="70"/>
      <c r="T196" s="71"/>
      <c r="U196" s="71"/>
      <c r="V196" s="72"/>
      <c r="W196" s="73"/>
      <c r="X196" s="74"/>
      <c r="Y196" s="63"/>
      <c r="Z196" s="63"/>
      <c r="AA196" s="63"/>
    </row>
    <row r="197" spans="1:27" ht="45">
      <c r="A197" s="63"/>
      <c r="B197" s="122" t="s">
        <v>647</v>
      </c>
      <c r="C197" s="511" t="s">
        <v>6716</v>
      </c>
      <c r="D197" s="70" t="s">
        <v>610</v>
      </c>
      <c r="E197" s="71" t="s">
        <v>278</v>
      </c>
      <c r="F197" s="72"/>
      <c r="G197" s="70" t="s">
        <v>246</v>
      </c>
      <c r="H197" s="126" t="s">
        <v>621</v>
      </c>
      <c r="I197" s="74" t="s">
        <v>424</v>
      </c>
      <c r="J197" s="145" t="s">
        <v>106</v>
      </c>
      <c r="K197" s="73" t="s">
        <v>2598</v>
      </c>
      <c r="L197" s="72"/>
      <c r="M197" s="127" t="str">
        <f t="shared" si="4"/>
        <v xml:space="preserve"> </v>
      </c>
      <c r="N197" s="128" t="str">
        <f t="shared" si="5"/>
        <v xml:space="preserve"> </v>
      </c>
      <c r="O197" s="70"/>
      <c r="P197" s="71"/>
      <c r="Q197" s="71"/>
      <c r="R197" s="72"/>
      <c r="S197" s="70"/>
      <c r="T197" s="71"/>
      <c r="U197" s="71"/>
      <c r="V197" s="72"/>
      <c r="W197" s="73"/>
      <c r="X197" s="74"/>
      <c r="Y197" s="63"/>
      <c r="Z197" s="63"/>
      <c r="AA197" s="63"/>
    </row>
    <row r="198" spans="1:27" ht="33.75">
      <c r="A198" s="63"/>
      <c r="B198" s="122" t="s">
        <v>649</v>
      </c>
      <c r="C198" s="511" t="s">
        <v>6716</v>
      </c>
      <c r="D198" s="70" t="s">
        <v>610</v>
      </c>
      <c r="E198" s="71" t="s">
        <v>278</v>
      </c>
      <c r="F198" s="72"/>
      <c r="G198" s="70" t="s">
        <v>246</v>
      </c>
      <c r="H198" s="126" t="s">
        <v>623</v>
      </c>
      <c r="I198" s="74" t="s">
        <v>424</v>
      </c>
      <c r="J198" s="145" t="s">
        <v>106</v>
      </c>
      <c r="K198" s="73" t="s">
        <v>2598</v>
      </c>
      <c r="L198" s="72"/>
      <c r="M198" s="127" t="str">
        <f t="shared" si="4"/>
        <v xml:space="preserve"> </v>
      </c>
      <c r="N198" s="128" t="str">
        <f t="shared" si="5"/>
        <v xml:space="preserve"> </v>
      </c>
      <c r="O198" s="70"/>
      <c r="P198" s="71"/>
      <c r="Q198" s="71"/>
      <c r="R198" s="72"/>
      <c r="S198" s="70"/>
      <c r="T198" s="71"/>
      <c r="U198" s="71"/>
      <c r="V198" s="72"/>
      <c r="W198" s="73"/>
      <c r="X198" s="74"/>
      <c r="Y198" s="63"/>
      <c r="Z198" s="63"/>
      <c r="AA198" s="63"/>
    </row>
    <row r="199" spans="1:27" ht="33.75">
      <c r="A199" s="63"/>
      <c r="B199" s="122" t="s">
        <v>651</v>
      </c>
      <c r="C199" s="511" t="s">
        <v>6718</v>
      </c>
      <c r="D199" s="70" t="s">
        <v>610</v>
      </c>
      <c r="E199" s="71" t="s">
        <v>278</v>
      </c>
      <c r="F199" s="72" t="s">
        <v>223</v>
      </c>
      <c r="G199" s="70"/>
      <c r="H199" s="126" t="s">
        <v>625</v>
      </c>
      <c r="I199" s="74" t="s">
        <v>233</v>
      </c>
      <c r="J199" s="145" t="s">
        <v>95</v>
      </c>
      <c r="K199" s="73"/>
      <c r="L199" s="72"/>
      <c r="M199" s="127" t="str">
        <f t="shared" si="4"/>
        <v xml:space="preserve"> </v>
      </c>
      <c r="N199" s="128" t="str">
        <f t="shared" si="5"/>
        <v xml:space="preserve"> </v>
      </c>
      <c r="O199" s="70"/>
      <c r="P199" s="71"/>
      <c r="Q199" s="71"/>
      <c r="R199" s="72"/>
      <c r="S199" s="70"/>
      <c r="T199" s="71"/>
      <c r="U199" s="71"/>
      <c r="V199" s="72"/>
      <c r="W199" s="73"/>
      <c r="X199" s="74"/>
      <c r="Y199" s="63"/>
      <c r="Z199" s="63"/>
      <c r="AA199" s="63"/>
    </row>
    <row r="200" spans="1:27" ht="90">
      <c r="A200" s="63"/>
      <c r="B200" s="122" t="s">
        <v>653</v>
      </c>
      <c r="C200" s="511" t="s">
        <v>6718</v>
      </c>
      <c r="D200" s="70" t="s">
        <v>610</v>
      </c>
      <c r="E200" s="71" t="s">
        <v>278</v>
      </c>
      <c r="F200" s="72" t="s">
        <v>303</v>
      </c>
      <c r="G200" s="70"/>
      <c r="H200" s="126" t="s">
        <v>627</v>
      </c>
      <c r="I200" s="74" t="s">
        <v>2420</v>
      </c>
      <c r="J200" s="145" t="s">
        <v>95</v>
      </c>
      <c r="K200" s="73"/>
      <c r="L200" s="147"/>
      <c r="M200" s="127" t="str">
        <f t="shared" si="4"/>
        <v xml:space="preserve"> </v>
      </c>
      <c r="N200" s="128" t="str">
        <f t="shared" si="5"/>
        <v xml:space="preserve"> </v>
      </c>
      <c r="O200" s="70"/>
      <c r="P200" s="71"/>
      <c r="Q200" s="71"/>
      <c r="R200" s="72"/>
      <c r="S200" s="70"/>
      <c r="T200" s="71"/>
      <c r="U200" s="71"/>
      <c r="V200" s="72"/>
      <c r="W200" s="73"/>
      <c r="X200" s="74"/>
      <c r="Y200" s="63"/>
      <c r="Z200" s="63"/>
      <c r="AA200" s="63"/>
    </row>
    <row r="201" spans="1:27" ht="33.75">
      <c r="A201" s="63"/>
      <c r="B201" s="122" t="s">
        <v>654</v>
      </c>
      <c r="C201" s="511" t="s">
        <v>6718</v>
      </c>
      <c r="D201" s="70" t="s">
        <v>610</v>
      </c>
      <c r="E201" s="71" t="s">
        <v>278</v>
      </c>
      <c r="F201" s="72" t="s">
        <v>310</v>
      </c>
      <c r="G201" s="70"/>
      <c r="H201" s="126" t="s">
        <v>629</v>
      </c>
      <c r="I201" s="74" t="s">
        <v>630</v>
      </c>
      <c r="J201" s="145" t="s">
        <v>106</v>
      </c>
      <c r="K201" s="146"/>
      <c r="L201" s="147"/>
      <c r="M201" s="127" t="str">
        <f t="shared" si="4"/>
        <v xml:space="preserve"> </v>
      </c>
      <c r="N201" s="128" t="str">
        <f t="shared" si="5"/>
        <v xml:space="preserve"> </v>
      </c>
      <c r="O201" s="70"/>
      <c r="P201" s="71"/>
      <c r="Q201" s="71"/>
      <c r="R201" s="72"/>
      <c r="S201" s="70"/>
      <c r="T201" s="71"/>
      <c r="U201" s="71"/>
      <c r="V201" s="72"/>
      <c r="W201" s="73"/>
      <c r="X201" s="74"/>
      <c r="Y201" s="63"/>
      <c r="Z201" s="63"/>
      <c r="AA201" s="63"/>
    </row>
    <row r="202" spans="1:27" ht="45">
      <c r="A202" s="63"/>
      <c r="B202" s="122" t="s">
        <v>656</v>
      </c>
      <c r="C202" s="511" t="s">
        <v>6718</v>
      </c>
      <c r="D202" s="70" t="s">
        <v>610</v>
      </c>
      <c r="E202" s="71" t="s">
        <v>278</v>
      </c>
      <c r="F202" s="72"/>
      <c r="G202" s="70"/>
      <c r="H202" s="126" t="s">
        <v>632</v>
      </c>
      <c r="I202" s="74" t="s">
        <v>633</v>
      </c>
      <c r="J202" s="145" t="s">
        <v>95</v>
      </c>
      <c r="K202" s="146"/>
      <c r="L202" s="147"/>
      <c r="M202" s="127" t="str">
        <f t="shared" si="4"/>
        <v xml:space="preserve"> </v>
      </c>
      <c r="N202" s="128" t="str">
        <f t="shared" si="5"/>
        <v xml:space="preserve"> </v>
      </c>
      <c r="O202" s="70"/>
      <c r="P202" s="71"/>
      <c r="Q202" s="71"/>
      <c r="R202" s="72"/>
      <c r="S202" s="70"/>
      <c r="T202" s="71"/>
      <c r="U202" s="71"/>
      <c r="V202" s="72"/>
      <c r="W202" s="73"/>
      <c r="X202" s="74"/>
      <c r="Y202" s="63"/>
      <c r="Z202" s="63"/>
      <c r="AA202" s="63"/>
    </row>
    <row r="203" spans="1:27" ht="45">
      <c r="A203" s="63"/>
      <c r="B203" s="122" t="s">
        <v>658</v>
      </c>
      <c r="C203" s="511" t="s">
        <v>6718</v>
      </c>
      <c r="D203" s="70" t="s">
        <v>610</v>
      </c>
      <c r="E203" s="71" t="s">
        <v>278</v>
      </c>
      <c r="F203" s="72" t="s">
        <v>314</v>
      </c>
      <c r="G203" s="70" t="s">
        <v>238</v>
      </c>
      <c r="H203" s="126" t="s">
        <v>634</v>
      </c>
      <c r="I203" s="74" t="s">
        <v>434</v>
      </c>
      <c r="J203" s="145" t="s">
        <v>95</v>
      </c>
      <c r="K203" s="73" t="s">
        <v>1910</v>
      </c>
      <c r="L203" s="72"/>
      <c r="M203" s="127" t="str">
        <f t="shared" si="4"/>
        <v xml:space="preserve"> </v>
      </c>
      <c r="N203" s="128" t="str">
        <f t="shared" si="5"/>
        <v xml:space="preserve"> </v>
      </c>
      <c r="O203" s="70"/>
      <c r="P203" s="71"/>
      <c r="Q203" s="71"/>
      <c r="R203" s="72"/>
      <c r="S203" s="70"/>
      <c r="T203" s="71"/>
      <c r="U203" s="71"/>
      <c r="V203" s="72"/>
      <c r="W203" s="73"/>
      <c r="X203" s="74"/>
      <c r="Y203" s="63"/>
      <c r="Z203" s="63"/>
      <c r="AA203" s="63"/>
    </row>
    <row r="204" spans="1:27" ht="45">
      <c r="A204" s="63"/>
      <c r="B204" s="122" t="s">
        <v>660</v>
      </c>
      <c r="C204" s="511" t="s">
        <v>6718</v>
      </c>
      <c r="D204" s="70" t="s">
        <v>610</v>
      </c>
      <c r="E204" s="71" t="s">
        <v>278</v>
      </c>
      <c r="F204" s="72"/>
      <c r="G204" s="70" t="s">
        <v>238</v>
      </c>
      <c r="H204" s="126" t="s">
        <v>636</v>
      </c>
      <c r="I204" s="74" t="s">
        <v>319</v>
      </c>
      <c r="J204" s="145" t="s">
        <v>106</v>
      </c>
      <c r="K204" s="73" t="s">
        <v>1910</v>
      </c>
      <c r="L204" s="72"/>
      <c r="M204" s="127" t="str">
        <f t="shared" ref="M204:M267" si="6">IF(COUNTBLANK(O204:Q204)=3," ",IF(COUNTIF(O204:Q204,"F"),"F",IF(COUNTIF(O204:Q204,"P"),"P",IF(COUNTIF(O204:Q204,"NA"),"NA",IF(COUNTIF(O204:Q204,"NT"),"NT")))))</f>
        <v xml:space="preserve"> </v>
      </c>
      <c r="N204" s="128"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63"/>
      <c r="Z204" s="63"/>
      <c r="AA204" s="63"/>
    </row>
    <row r="205" spans="1:27" ht="22.5">
      <c r="A205" s="63"/>
      <c r="B205" s="122" t="s">
        <v>662</v>
      </c>
      <c r="C205" s="511"/>
      <c r="D205" s="70" t="s">
        <v>610</v>
      </c>
      <c r="E205" s="71" t="s">
        <v>278</v>
      </c>
      <c r="F205" s="72" t="s">
        <v>321</v>
      </c>
      <c r="G205" s="70"/>
      <c r="H205" s="126" t="s">
        <v>638</v>
      </c>
      <c r="I205" s="74" t="s">
        <v>639</v>
      </c>
      <c r="J205" s="145" t="s">
        <v>89</v>
      </c>
      <c r="K205" s="73"/>
      <c r="L205" s="72"/>
      <c r="M205" s="127" t="str">
        <f t="shared" si="6"/>
        <v xml:space="preserve"> </v>
      </c>
      <c r="N205" s="128" t="str">
        <f t="shared" si="7"/>
        <v xml:space="preserve"> </v>
      </c>
      <c r="O205" s="70"/>
      <c r="P205" s="71"/>
      <c r="Q205" s="71"/>
      <c r="R205" s="72"/>
      <c r="S205" s="70"/>
      <c r="T205" s="71"/>
      <c r="U205" s="71"/>
      <c r="V205" s="72"/>
      <c r="W205" s="73"/>
      <c r="X205" s="74"/>
      <c r="Y205" s="63"/>
      <c r="Z205" s="63"/>
      <c r="AA205" s="63"/>
    </row>
    <row r="206" spans="1:27" ht="22.5">
      <c r="A206" s="63"/>
      <c r="B206" s="122" t="s">
        <v>665</v>
      </c>
      <c r="C206" s="511" t="s">
        <v>6717</v>
      </c>
      <c r="D206" s="70" t="s">
        <v>610</v>
      </c>
      <c r="E206" s="71" t="s">
        <v>278</v>
      </c>
      <c r="F206" s="72"/>
      <c r="G206" s="70"/>
      <c r="H206" s="126" t="s">
        <v>641</v>
      </c>
      <c r="I206" s="74" t="s">
        <v>642</v>
      </c>
      <c r="J206" s="145" t="s">
        <v>89</v>
      </c>
      <c r="K206" s="73"/>
      <c r="L206" s="72"/>
      <c r="M206" s="127" t="str">
        <f t="shared" si="6"/>
        <v xml:space="preserve"> </v>
      </c>
      <c r="N206" s="128" t="str">
        <f t="shared" si="7"/>
        <v xml:space="preserve"> </v>
      </c>
      <c r="O206" s="70"/>
      <c r="P206" s="71"/>
      <c r="Q206" s="71"/>
      <c r="R206" s="72"/>
      <c r="S206" s="70"/>
      <c r="T206" s="71"/>
      <c r="U206" s="71"/>
      <c r="V206" s="72"/>
      <c r="W206" s="73"/>
      <c r="X206" s="74"/>
      <c r="Y206" s="63"/>
      <c r="Z206" s="63"/>
      <c r="AA206" s="63"/>
    </row>
    <row r="207" spans="1:27" ht="33.75">
      <c r="A207" s="63"/>
      <c r="B207" s="122" t="s">
        <v>667</v>
      </c>
      <c r="C207" s="511" t="s">
        <v>6716</v>
      </c>
      <c r="D207" s="70" t="s">
        <v>610</v>
      </c>
      <c r="E207" s="71" t="s">
        <v>5315</v>
      </c>
      <c r="F207" s="72" t="s">
        <v>327</v>
      </c>
      <c r="G207" s="70"/>
      <c r="H207" s="126" t="s">
        <v>644</v>
      </c>
      <c r="I207" s="74" t="s">
        <v>459</v>
      </c>
      <c r="J207" s="145" t="s">
        <v>106</v>
      </c>
      <c r="K207" s="73"/>
      <c r="L207" s="72"/>
      <c r="M207" s="127" t="str">
        <f t="shared" si="6"/>
        <v xml:space="preserve"> </v>
      </c>
      <c r="N207" s="128" t="str">
        <f t="shared" si="7"/>
        <v xml:space="preserve"> </v>
      </c>
      <c r="O207" s="70"/>
      <c r="P207" s="71"/>
      <c r="Q207" s="71"/>
      <c r="R207" s="72"/>
      <c r="S207" s="70"/>
      <c r="T207" s="71"/>
      <c r="U207" s="71"/>
      <c r="V207" s="72"/>
      <c r="W207" s="73"/>
      <c r="X207" s="74"/>
      <c r="Y207" s="63"/>
      <c r="Z207" s="63"/>
      <c r="AA207" s="63"/>
    </row>
    <row r="208" spans="1:27" ht="56.25">
      <c r="A208" s="63"/>
      <c r="B208" s="122" t="s">
        <v>669</v>
      </c>
      <c r="C208" s="511" t="s">
        <v>6716</v>
      </c>
      <c r="D208" s="70" t="s">
        <v>610</v>
      </c>
      <c r="E208" s="71" t="s">
        <v>5315</v>
      </c>
      <c r="F208" s="72"/>
      <c r="G208" s="70"/>
      <c r="H208" s="126" t="s">
        <v>646</v>
      </c>
      <c r="I208" s="74" t="s">
        <v>4365</v>
      </c>
      <c r="J208" s="145" t="s">
        <v>106</v>
      </c>
      <c r="K208" s="73"/>
      <c r="L208" s="72"/>
      <c r="M208" s="127" t="str">
        <f t="shared" si="6"/>
        <v xml:space="preserve"> </v>
      </c>
      <c r="N208" s="128" t="str">
        <f t="shared" si="7"/>
        <v xml:space="preserve"> </v>
      </c>
      <c r="O208" s="70"/>
      <c r="P208" s="71"/>
      <c r="Q208" s="71"/>
      <c r="R208" s="72"/>
      <c r="S208" s="70"/>
      <c r="T208" s="71"/>
      <c r="U208" s="71"/>
      <c r="V208" s="72"/>
      <c r="W208" s="73"/>
      <c r="X208" s="74"/>
      <c r="Y208" s="63"/>
      <c r="Z208" s="63"/>
      <c r="AA208" s="63"/>
    </row>
    <row r="209" spans="1:27" ht="45">
      <c r="A209" s="63"/>
      <c r="B209" s="122" t="s">
        <v>671</v>
      </c>
      <c r="C209" s="511" t="s">
        <v>6716</v>
      </c>
      <c r="D209" s="70" t="s">
        <v>610</v>
      </c>
      <c r="E209" s="71" t="s">
        <v>5315</v>
      </c>
      <c r="F209" s="72"/>
      <c r="G209" s="70"/>
      <c r="H209" s="133" t="s">
        <v>648</v>
      </c>
      <c r="I209" s="134" t="s">
        <v>570</v>
      </c>
      <c r="J209" s="145" t="s">
        <v>106</v>
      </c>
      <c r="K209" s="73"/>
      <c r="L209" s="147"/>
      <c r="M209" s="127" t="str">
        <f t="shared" si="6"/>
        <v xml:space="preserve"> </v>
      </c>
      <c r="N209" s="128" t="str">
        <f t="shared" si="7"/>
        <v xml:space="preserve"> </v>
      </c>
      <c r="O209" s="70"/>
      <c r="P209" s="71"/>
      <c r="Q209" s="71"/>
      <c r="R209" s="72"/>
      <c r="S209" s="70"/>
      <c r="T209" s="71"/>
      <c r="U209" s="71"/>
      <c r="V209" s="72"/>
      <c r="W209" s="73"/>
      <c r="X209" s="74"/>
      <c r="Y209" s="63"/>
      <c r="Z209" s="63"/>
      <c r="AA209" s="63"/>
    </row>
    <row r="210" spans="1:27" ht="33.75">
      <c r="A210" s="63"/>
      <c r="B210" s="122" t="s">
        <v>673</v>
      </c>
      <c r="C210" s="511" t="s">
        <v>6716</v>
      </c>
      <c r="D210" s="70" t="s">
        <v>610</v>
      </c>
      <c r="E210" s="71" t="s">
        <v>5315</v>
      </c>
      <c r="F210" s="72" t="s">
        <v>334</v>
      </c>
      <c r="G210" s="70"/>
      <c r="H210" s="133" t="s">
        <v>650</v>
      </c>
      <c r="I210" s="134" t="s">
        <v>468</v>
      </c>
      <c r="J210" s="145" t="s">
        <v>89</v>
      </c>
      <c r="K210" s="73"/>
      <c r="L210" s="72"/>
      <c r="M210" s="127" t="str">
        <f t="shared" si="6"/>
        <v xml:space="preserve"> </v>
      </c>
      <c r="N210" s="128" t="str">
        <f t="shared" si="7"/>
        <v xml:space="preserve"> </v>
      </c>
      <c r="O210" s="70"/>
      <c r="P210" s="71"/>
      <c r="Q210" s="71"/>
      <c r="R210" s="72"/>
      <c r="S210" s="70"/>
      <c r="T210" s="71"/>
      <c r="U210" s="71"/>
      <c r="V210" s="72"/>
      <c r="W210" s="73"/>
      <c r="X210" s="74"/>
      <c r="Y210" s="63"/>
      <c r="Z210" s="63"/>
      <c r="AA210" s="63"/>
    </row>
    <row r="211" spans="1:27" ht="33.75">
      <c r="A211" s="63"/>
      <c r="B211" s="122" t="s">
        <v>675</v>
      </c>
      <c r="C211" s="511" t="s">
        <v>6716</v>
      </c>
      <c r="D211" s="70" t="s">
        <v>610</v>
      </c>
      <c r="E211" s="71" t="s">
        <v>338</v>
      </c>
      <c r="F211" s="72" t="s">
        <v>223</v>
      </c>
      <c r="G211" s="70"/>
      <c r="H211" s="133" t="s">
        <v>652</v>
      </c>
      <c r="I211" s="134" t="s">
        <v>259</v>
      </c>
      <c r="J211" s="145" t="s">
        <v>95</v>
      </c>
      <c r="K211" s="73"/>
      <c r="L211" s="72"/>
      <c r="M211" s="127" t="str">
        <f t="shared" si="6"/>
        <v xml:space="preserve"> </v>
      </c>
      <c r="N211" s="128" t="str">
        <f t="shared" si="7"/>
        <v xml:space="preserve"> </v>
      </c>
      <c r="O211" s="70"/>
      <c r="P211" s="71"/>
      <c r="Q211" s="71"/>
      <c r="R211" s="72"/>
      <c r="S211" s="70"/>
      <c r="T211" s="71"/>
      <c r="U211" s="71"/>
      <c r="V211" s="72"/>
      <c r="W211" s="73"/>
      <c r="X211" s="74"/>
      <c r="Y211" s="63"/>
      <c r="Z211" s="63"/>
      <c r="AA211" s="63"/>
    </row>
    <row r="212" spans="1:27" ht="22.5">
      <c r="A212" s="63"/>
      <c r="B212" s="122" t="s">
        <v>678</v>
      </c>
      <c r="C212" s="511" t="s">
        <v>6716</v>
      </c>
      <c r="D212" s="70" t="s">
        <v>610</v>
      </c>
      <c r="E212" s="71" t="s">
        <v>338</v>
      </c>
      <c r="F212" s="72" t="s">
        <v>341</v>
      </c>
      <c r="G212" s="70"/>
      <c r="H212" s="126" t="s">
        <v>641</v>
      </c>
      <c r="I212" s="134" t="s">
        <v>342</v>
      </c>
      <c r="J212" s="145" t="s">
        <v>106</v>
      </c>
      <c r="K212" s="73"/>
      <c r="L212" s="72"/>
      <c r="M212" s="127" t="str">
        <f t="shared" si="6"/>
        <v xml:space="preserve"> </v>
      </c>
      <c r="N212" s="128" t="str">
        <f t="shared" si="7"/>
        <v xml:space="preserve"> </v>
      </c>
      <c r="O212" s="70"/>
      <c r="P212" s="71"/>
      <c r="Q212" s="71"/>
      <c r="R212" s="72"/>
      <c r="S212" s="70"/>
      <c r="T212" s="71"/>
      <c r="U212" s="71"/>
      <c r="V212" s="72"/>
      <c r="W212" s="73"/>
      <c r="X212" s="74"/>
      <c r="Y212" s="63"/>
      <c r="Z212" s="63"/>
      <c r="AA212" s="63"/>
    </row>
    <row r="213" spans="1:27" ht="33.75">
      <c r="A213" s="63"/>
      <c r="B213" s="122" t="s">
        <v>681</v>
      </c>
      <c r="C213" s="511" t="s">
        <v>6716</v>
      </c>
      <c r="D213" s="70" t="s">
        <v>610</v>
      </c>
      <c r="E213" s="71" t="s">
        <v>338</v>
      </c>
      <c r="F213" s="72" t="s">
        <v>344</v>
      </c>
      <c r="G213" s="70"/>
      <c r="H213" s="126" t="s">
        <v>655</v>
      </c>
      <c r="I213" s="134" t="s">
        <v>346</v>
      </c>
      <c r="J213" s="145" t="s">
        <v>106</v>
      </c>
      <c r="K213" s="73"/>
      <c r="L213" s="72"/>
      <c r="M213" s="127" t="str">
        <f t="shared" si="6"/>
        <v xml:space="preserve"> </v>
      </c>
      <c r="N213" s="128" t="str">
        <f t="shared" si="7"/>
        <v xml:space="preserve"> </v>
      </c>
      <c r="O213" s="70"/>
      <c r="P213" s="71"/>
      <c r="Q213" s="71"/>
      <c r="R213" s="72"/>
      <c r="S213" s="70"/>
      <c r="T213" s="71"/>
      <c r="U213" s="71"/>
      <c r="V213" s="72"/>
      <c r="W213" s="73"/>
      <c r="X213" s="74"/>
      <c r="Y213" s="63"/>
      <c r="Z213" s="63"/>
      <c r="AA213" s="63"/>
    </row>
    <row r="214" spans="1:27" ht="45">
      <c r="A214" s="63"/>
      <c r="B214" s="122" t="s">
        <v>683</v>
      </c>
      <c r="C214" s="511" t="s">
        <v>6716</v>
      </c>
      <c r="D214" s="70" t="s">
        <v>610</v>
      </c>
      <c r="E214" s="71" t="s">
        <v>338</v>
      </c>
      <c r="F214" s="72"/>
      <c r="G214" s="70"/>
      <c r="H214" s="126" t="s">
        <v>657</v>
      </c>
      <c r="I214" s="134" t="s">
        <v>348</v>
      </c>
      <c r="J214" s="145" t="s">
        <v>106</v>
      </c>
      <c r="K214" s="73"/>
      <c r="L214" s="72"/>
      <c r="M214" s="127" t="str">
        <f t="shared" si="6"/>
        <v xml:space="preserve"> </v>
      </c>
      <c r="N214" s="128" t="str">
        <f t="shared" si="7"/>
        <v xml:space="preserve"> </v>
      </c>
      <c r="O214" s="70"/>
      <c r="P214" s="71"/>
      <c r="Q214" s="71"/>
      <c r="R214" s="72"/>
      <c r="S214" s="70"/>
      <c r="T214" s="71"/>
      <c r="U214" s="71"/>
      <c r="V214" s="72"/>
      <c r="W214" s="73"/>
      <c r="X214" s="74"/>
      <c r="Y214" s="63"/>
      <c r="Z214" s="63"/>
      <c r="AA214" s="63"/>
    </row>
    <row r="215" spans="1:27" ht="45">
      <c r="A215" s="63"/>
      <c r="B215" s="122" t="s">
        <v>685</v>
      </c>
      <c r="C215" s="511" t="s">
        <v>6716</v>
      </c>
      <c r="D215" s="70" t="s">
        <v>610</v>
      </c>
      <c r="E215" s="71" t="s">
        <v>338</v>
      </c>
      <c r="F215" s="72" t="s">
        <v>350</v>
      </c>
      <c r="G215" s="70"/>
      <c r="H215" s="133" t="s">
        <v>659</v>
      </c>
      <c r="I215" s="134" t="s">
        <v>352</v>
      </c>
      <c r="J215" s="145" t="s">
        <v>106</v>
      </c>
      <c r="K215" s="73"/>
      <c r="L215" s="72"/>
      <c r="M215" s="127" t="str">
        <f t="shared" si="6"/>
        <v xml:space="preserve"> </v>
      </c>
      <c r="N215" s="128" t="str">
        <f t="shared" si="7"/>
        <v xml:space="preserve"> </v>
      </c>
      <c r="O215" s="70"/>
      <c r="P215" s="71"/>
      <c r="Q215" s="71"/>
      <c r="R215" s="72"/>
      <c r="S215" s="70"/>
      <c r="T215" s="71"/>
      <c r="U215" s="71"/>
      <c r="V215" s="72"/>
      <c r="W215" s="73"/>
      <c r="X215" s="74"/>
      <c r="Y215" s="63"/>
      <c r="Z215" s="63"/>
      <c r="AA215" s="63"/>
    </row>
    <row r="216" spans="1:27" ht="33.75">
      <c r="A216" s="63"/>
      <c r="B216" s="122" t="s">
        <v>688</v>
      </c>
      <c r="C216" s="511" t="s">
        <v>6716</v>
      </c>
      <c r="D216" s="70" t="s">
        <v>610</v>
      </c>
      <c r="E216" s="71" t="s">
        <v>338</v>
      </c>
      <c r="F216" s="72" t="s">
        <v>303</v>
      </c>
      <c r="G216" s="70"/>
      <c r="H216" s="126" t="s">
        <v>661</v>
      </c>
      <c r="I216" s="74" t="s">
        <v>355</v>
      </c>
      <c r="J216" s="145" t="s">
        <v>95</v>
      </c>
      <c r="K216" s="73"/>
      <c r="L216" s="72"/>
      <c r="M216" s="127" t="str">
        <f t="shared" si="6"/>
        <v xml:space="preserve"> </v>
      </c>
      <c r="N216" s="128" t="str">
        <f t="shared" si="7"/>
        <v xml:space="preserve"> </v>
      </c>
      <c r="O216" s="70"/>
      <c r="P216" s="71"/>
      <c r="Q216" s="71"/>
      <c r="R216" s="72"/>
      <c r="S216" s="70"/>
      <c r="T216" s="71"/>
      <c r="U216" s="71"/>
      <c r="V216" s="72"/>
      <c r="W216" s="73"/>
      <c r="X216" s="74"/>
      <c r="Y216" s="63"/>
      <c r="Z216" s="63"/>
      <c r="AA216" s="63"/>
    </row>
    <row r="217" spans="1:27" ht="45">
      <c r="A217" s="63"/>
      <c r="B217" s="122" t="s">
        <v>692</v>
      </c>
      <c r="C217" s="511" t="s">
        <v>6716</v>
      </c>
      <c r="D217" s="70" t="s">
        <v>610</v>
      </c>
      <c r="E217" s="71" t="s">
        <v>338</v>
      </c>
      <c r="F217" s="72" t="s">
        <v>310</v>
      </c>
      <c r="G217" s="70"/>
      <c r="H217" s="149" t="s">
        <v>663</v>
      </c>
      <c r="I217" s="74" t="s">
        <v>358</v>
      </c>
      <c r="J217" s="145" t="s">
        <v>95</v>
      </c>
      <c r="K217" s="73" t="s">
        <v>664</v>
      </c>
      <c r="L217" s="72"/>
      <c r="M217" s="127" t="str">
        <f t="shared" si="6"/>
        <v xml:space="preserve"> </v>
      </c>
      <c r="N217" s="128" t="str">
        <f t="shared" si="7"/>
        <v xml:space="preserve"> </v>
      </c>
      <c r="O217" s="70"/>
      <c r="P217" s="71"/>
      <c r="Q217" s="71"/>
      <c r="R217" s="72"/>
      <c r="S217" s="70"/>
      <c r="T217" s="71"/>
      <c r="U217" s="71"/>
      <c r="V217" s="72"/>
      <c r="W217" s="73"/>
      <c r="X217" s="74"/>
      <c r="Y217" s="63"/>
      <c r="Z217" s="63"/>
      <c r="AA217" s="63"/>
    </row>
    <row r="218" spans="1:27" ht="45">
      <c r="A218" s="63"/>
      <c r="B218" s="122" t="s">
        <v>694</v>
      </c>
      <c r="C218" s="511" t="s">
        <v>6716</v>
      </c>
      <c r="D218" s="70" t="s">
        <v>610</v>
      </c>
      <c r="E218" s="71" t="s">
        <v>338</v>
      </c>
      <c r="F218" s="72"/>
      <c r="G218" s="70"/>
      <c r="H218" s="126" t="s">
        <v>666</v>
      </c>
      <c r="I218" s="74" t="s">
        <v>361</v>
      </c>
      <c r="J218" s="145" t="s">
        <v>95</v>
      </c>
      <c r="K218" s="73" t="s">
        <v>664</v>
      </c>
      <c r="L218" s="72"/>
      <c r="M218" s="127" t="str">
        <f t="shared" si="6"/>
        <v xml:space="preserve"> </v>
      </c>
      <c r="N218" s="128" t="str">
        <f t="shared" si="7"/>
        <v xml:space="preserve"> </v>
      </c>
      <c r="O218" s="70"/>
      <c r="P218" s="71"/>
      <c r="Q218" s="71"/>
      <c r="R218" s="72"/>
      <c r="S218" s="70"/>
      <c r="T218" s="71"/>
      <c r="U218" s="71"/>
      <c r="V218" s="72"/>
      <c r="W218" s="73"/>
      <c r="X218" s="74"/>
      <c r="Y218" s="63"/>
      <c r="Z218" s="63"/>
      <c r="AA218" s="63"/>
    </row>
    <row r="219" spans="1:27" ht="33.75">
      <c r="A219" s="63"/>
      <c r="B219" s="122" t="s">
        <v>697</v>
      </c>
      <c r="C219" s="511" t="s">
        <v>6716</v>
      </c>
      <c r="D219" s="70" t="s">
        <v>610</v>
      </c>
      <c r="E219" s="71" t="s">
        <v>338</v>
      </c>
      <c r="F219" s="72" t="s">
        <v>363</v>
      </c>
      <c r="G219" s="70"/>
      <c r="H219" s="126" t="s">
        <v>668</v>
      </c>
      <c r="I219" s="74" t="s">
        <v>365</v>
      </c>
      <c r="J219" s="145" t="s">
        <v>89</v>
      </c>
      <c r="K219" s="73"/>
      <c r="L219" s="72"/>
      <c r="M219" s="127" t="str">
        <f t="shared" si="6"/>
        <v xml:space="preserve"> </v>
      </c>
      <c r="N219" s="128" t="str">
        <f t="shared" si="7"/>
        <v xml:space="preserve"> </v>
      </c>
      <c r="O219" s="70"/>
      <c r="P219" s="71"/>
      <c r="Q219" s="71"/>
      <c r="R219" s="72"/>
      <c r="S219" s="70"/>
      <c r="T219" s="71"/>
      <c r="U219" s="71"/>
      <c r="V219" s="72"/>
      <c r="W219" s="73"/>
      <c r="X219" s="74"/>
      <c r="Y219" s="63"/>
      <c r="Z219" s="63"/>
      <c r="AA219" s="63"/>
    </row>
    <row r="220" spans="1:27" ht="33.75">
      <c r="A220" s="63"/>
      <c r="B220" s="122" t="s">
        <v>701</v>
      </c>
      <c r="C220" s="511" t="s">
        <v>6716</v>
      </c>
      <c r="D220" s="70" t="s">
        <v>610</v>
      </c>
      <c r="E220" s="71" t="s">
        <v>338</v>
      </c>
      <c r="F220" s="72"/>
      <c r="G220" s="70"/>
      <c r="H220" s="126" t="s">
        <v>670</v>
      </c>
      <c r="I220" s="74" t="s">
        <v>368</v>
      </c>
      <c r="J220" s="145" t="s">
        <v>106</v>
      </c>
      <c r="K220" s="73"/>
      <c r="L220" s="72"/>
      <c r="M220" s="127" t="str">
        <f t="shared" si="6"/>
        <v xml:space="preserve"> </v>
      </c>
      <c r="N220" s="128" t="str">
        <f t="shared" si="7"/>
        <v xml:space="preserve"> </v>
      </c>
      <c r="O220" s="70"/>
      <c r="P220" s="71"/>
      <c r="Q220" s="71"/>
      <c r="R220" s="72"/>
      <c r="S220" s="70"/>
      <c r="T220" s="71"/>
      <c r="U220" s="71"/>
      <c r="V220" s="72"/>
      <c r="W220" s="73"/>
      <c r="X220" s="74"/>
      <c r="Y220" s="63"/>
      <c r="Z220" s="63"/>
      <c r="AA220" s="63"/>
    </row>
    <row r="221" spans="1:27" ht="33.75">
      <c r="A221" s="63"/>
      <c r="B221" s="122" t="s">
        <v>703</v>
      </c>
      <c r="C221" s="511" t="s">
        <v>6716</v>
      </c>
      <c r="D221" s="70" t="s">
        <v>610</v>
      </c>
      <c r="E221" s="71" t="s">
        <v>338</v>
      </c>
      <c r="F221" s="72"/>
      <c r="G221" s="70"/>
      <c r="H221" s="126" t="s">
        <v>672</v>
      </c>
      <c r="I221" s="74" t="s">
        <v>371</v>
      </c>
      <c r="J221" s="145" t="s">
        <v>95</v>
      </c>
      <c r="K221" s="73"/>
      <c r="L221" s="72"/>
      <c r="M221" s="127" t="str">
        <f t="shared" si="6"/>
        <v xml:space="preserve"> </v>
      </c>
      <c r="N221" s="128" t="str">
        <f t="shared" si="7"/>
        <v xml:space="preserve"> </v>
      </c>
      <c r="O221" s="70"/>
      <c r="P221" s="71"/>
      <c r="Q221" s="71"/>
      <c r="R221" s="72"/>
      <c r="S221" s="70"/>
      <c r="T221" s="71"/>
      <c r="U221" s="71"/>
      <c r="V221" s="72"/>
      <c r="W221" s="73"/>
      <c r="X221" s="74"/>
      <c r="Y221" s="63"/>
      <c r="Z221" s="63"/>
      <c r="AA221" s="63"/>
    </row>
    <row r="222" spans="1:27" ht="45">
      <c r="A222" s="63"/>
      <c r="B222" s="122" t="s">
        <v>705</v>
      </c>
      <c r="C222" s="511" t="s">
        <v>6716</v>
      </c>
      <c r="D222" s="70" t="s">
        <v>610</v>
      </c>
      <c r="E222" s="71" t="s">
        <v>338</v>
      </c>
      <c r="F222" s="72"/>
      <c r="G222" s="70"/>
      <c r="H222" s="126" t="s">
        <v>674</v>
      </c>
      <c r="I222" s="74" t="s">
        <v>374</v>
      </c>
      <c r="J222" s="145" t="s">
        <v>95</v>
      </c>
      <c r="K222" s="73"/>
      <c r="L222" s="72"/>
      <c r="M222" s="127" t="str">
        <f t="shared" si="6"/>
        <v xml:space="preserve"> </v>
      </c>
      <c r="N222" s="128" t="str">
        <f t="shared" si="7"/>
        <v xml:space="preserve"> </v>
      </c>
      <c r="O222" s="70"/>
      <c r="P222" s="71"/>
      <c r="Q222" s="71"/>
      <c r="R222" s="72"/>
      <c r="S222" s="70"/>
      <c r="T222" s="71"/>
      <c r="U222" s="71"/>
      <c r="V222" s="72"/>
      <c r="W222" s="73"/>
      <c r="X222" s="74"/>
      <c r="Y222" s="63"/>
      <c r="Z222" s="63"/>
      <c r="AA222" s="63"/>
    </row>
    <row r="223" spans="1:27" ht="45">
      <c r="A223" s="63"/>
      <c r="B223" s="122" t="s">
        <v>708</v>
      </c>
      <c r="C223" s="511" t="s">
        <v>6716</v>
      </c>
      <c r="D223" s="70" t="s">
        <v>610</v>
      </c>
      <c r="E223" s="71" t="s">
        <v>382</v>
      </c>
      <c r="F223" s="72"/>
      <c r="G223" s="70"/>
      <c r="H223" s="126" t="s">
        <v>676</v>
      </c>
      <c r="I223" s="74" t="s">
        <v>677</v>
      </c>
      <c r="J223" s="145" t="s">
        <v>89</v>
      </c>
      <c r="K223" s="73"/>
      <c r="L223" s="72"/>
      <c r="M223" s="127" t="str">
        <f t="shared" si="6"/>
        <v xml:space="preserve"> </v>
      </c>
      <c r="N223" s="128" t="str">
        <f t="shared" si="7"/>
        <v xml:space="preserve"> </v>
      </c>
      <c r="O223" s="70"/>
      <c r="P223" s="71"/>
      <c r="Q223" s="71"/>
      <c r="R223" s="72"/>
      <c r="S223" s="70"/>
      <c r="T223" s="71"/>
      <c r="U223" s="71"/>
      <c r="V223" s="72"/>
      <c r="W223" s="73"/>
      <c r="X223" s="74"/>
      <c r="Y223" s="63"/>
      <c r="Z223" s="63"/>
      <c r="AA223" s="63"/>
    </row>
    <row r="224" spans="1:27" ht="45">
      <c r="A224" s="63"/>
      <c r="B224" s="122" t="s">
        <v>712</v>
      </c>
      <c r="C224" s="511" t="s">
        <v>6716</v>
      </c>
      <c r="D224" s="70" t="s">
        <v>610</v>
      </c>
      <c r="E224" s="71" t="s">
        <v>375</v>
      </c>
      <c r="F224" s="72" t="s">
        <v>496</v>
      </c>
      <c r="G224" s="70"/>
      <c r="H224" s="126" t="s">
        <v>679</v>
      </c>
      <c r="I224" s="74" t="s">
        <v>680</v>
      </c>
      <c r="J224" s="145" t="s">
        <v>89</v>
      </c>
      <c r="K224" s="73"/>
      <c r="L224" s="72"/>
      <c r="M224" s="127" t="str">
        <f t="shared" si="6"/>
        <v xml:space="preserve"> </v>
      </c>
      <c r="N224" s="128" t="str">
        <f t="shared" si="7"/>
        <v xml:space="preserve"> </v>
      </c>
      <c r="O224" s="70"/>
      <c r="P224" s="71"/>
      <c r="Q224" s="71"/>
      <c r="R224" s="72"/>
      <c r="S224" s="70"/>
      <c r="T224" s="71"/>
      <c r="U224" s="71"/>
      <c r="V224" s="72"/>
      <c r="W224" s="73"/>
      <c r="X224" s="74"/>
      <c r="Y224" s="63"/>
      <c r="Z224" s="63"/>
      <c r="AA224" s="63"/>
    </row>
    <row r="225" spans="1:27" ht="56.25">
      <c r="A225" s="63"/>
      <c r="B225" s="122" t="s">
        <v>716</v>
      </c>
      <c r="C225" s="511" t="s">
        <v>6716</v>
      </c>
      <c r="D225" s="70" t="s">
        <v>610</v>
      </c>
      <c r="E225" s="71" t="s">
        <v>375</v>
      </c>
      <c r="F225" s="72" t="s">
        <v>500</v>
      </c>
      <c r="G225" s="70"/>
      <c r="H225" s="126" t="s">
        <v>682</v>
      </c>
      <c r="I225" s="74" t="s">
        <v>502</v>
      </c>
      <c r="J225" s="145" t="s">
        <v>106</v>
      </c>
      <c r="K225" s="73"/>
      <c r="L225" s="147"/>
      <c r="M225" s="127" t="str">
        <f t="shared" si="6"/>
        <v xml:space="preserve"> </v>
      </c>
      <c r="N225" s="128" t="str">
        <f t="shared" si="7"/>
        <v xml:space="preserve"> </v>
      </c>
      <c r="O225" s="70"/>
      <c r="P225" s="71"/>
      <c r="Q225" s="71"/>
      <c r="R225" s="72"/>
      <c r="S225" s="70"/>
      <c r="T225" s="71"/>
      <c r="U225" s="71"/>
      <c r="V225" s="72"/>
      <c r="W225" s="73"/>
      <c r="X225" s="74"/>
      <c r="Y225" s="63"/>
      <c r="Z225" s="63"/>
      <c r="AA225" s="63"/>
    </row>
    <row r="226" spans="1:27" ht="56.25">
      <c r="A226" s="63"/>
      <c r="B226" s="122" t="s">
        <v>1947</v>
      </c>
      <c r="C226" s="511" t="s">
        <v>6716</v>
      </c>
      <c r="D226" s="70" t="s">
        <v>610</v>
      </c>
      <c r="E226" s="71" t="s">
        <v>375</v>
      </c>
      <c r="F226" s="72"/>
      <c r="G226" s="70"/>
      <c r="H226" s="126" t="s">
        <v>684</v>
      </c>
      <c r="I226" s="74" t="s">
        <v>506</v>
      </c>
      <c r="J226" s="145" t="s">
        <v>95</v>
      </c>
      <c r="K226" s="73"/>
      <c r="L226" s="72"/>
      <c r="M226" s="127" t="str">
        <f t="shared" si="6"/>
        <v xml:space="preserve"> </v>
      </c>
      <c r="N226" s="128" t="str">
        <f t="shared" si="7"/>
        <v xml:space="preserve"> </v>
      </c>
      <c r="O226" s="70"/>
      <c r="P226" s="71"/>
      <c r="Q226" s="71"/>
      <c r="R226" s="72"/>
      <c r="S226" s="70"/>
      <c r="T226" s="71"/>
      <c r="U226" s="71"/>
      <c r="V226" s="72"/>
      <c r="W226" s="73"/>
      <c r="X226" s="74"/>
      <c r="Y226" s="63"/>
      <c r="Z226" s="63"/>
      <c r="AA226" s="63"/>
    </row>
    <row r="227" spans="1:27" ht="67.5">
      <c r="A227" s="63"/>
      <c r="B227" s="122" t="s">
        <v>721</v>
      </c>
      <c r="C227" s="511" t="s">
        <v>6716</v>
      </c>
      <c r="D227" s="70" t="s">
        <v>610</v>
      </c>
      <c r="E227" s="71" t="s">
        <v>686</v>
      </c>
      <c r="F227" s="72"/>
      <c r="G227" s="70"/>
      <c r="H227" s="126" t="s">
        <v>687</v>
      </c>
      <c r="I227" s="74" t="s">
        <v>5331</v>
      </c>
      <c r="J227" s="145" t="s">
        <v>89</v>
      </c>
      <c r="K227" s="73"/>
      <c r="L227" s="72"/>
      <c r="M227" s="127" t="str">
        <f t="shared" si="6"/>
        <v xml:space="preserve"> </v>
      </c>
      <c r="N227" s="128" t="str">
        <f t="shared" si="7"/>
        <v xml:space="preserve"> </v>
      </c>
      <c r="O227" s="70"/>
      <c r="P227" s="71"/>
      <c r="Q227" s="71"/>
      <c r="R227" s="72"/>
      <c r="S227" s="70"/>
      <c r="T227" s="71"/>
      <c r="U227" s="71"/>
      <c r="V227" s="72"/>
      <c r="W227" s="73"/>
      <c r="X227" s="74"/>
      <c r="Y227" s="63"/>
      <c r="Z227" s="63"/>
      <c r="AA227" s="63"/>
    </row>
    <row r="228" spans="1:27" ht="33.75">
      <c r="A228" s="63"/>
      <c r="B228" s="122" t="s">
        <v>723</v>
      </c>
      <c r="C228" s="511" t="s">
        <v>6718</v>
      </c>
      <c r="D228" s="70" t="s">
        <v>689</v>
      </c>
      <c r="E228" s="71" t="s">
        <v>218</v>
      </c>
      <c r="F228" s="72" t="s">
        <v>219</v>
      </c>
      <c r="G228" s="70"/>
      <c r="H228" s="149" t="s">
        <v>690</v>
      </c>
      <c r="I228" s="74" t="s">
        <v>691</v>
      </c>
      <c r="J228" s="145" t="s">
        <v>89</v>
      </c>
      <c r="K228" s="73"/>
      <c r="L228" s="72"/>
      <c r="M228" s="127" t="str">
        <f t="shared" si="6"/>
        <v xml:space="preserve"> </v>
      </c>
      <c r="N228" s="128" t="str">
        <f t="shared" si="7"/>
        <v xml:space="preserve"> </v>
      </c>
      <c r="O228" s="70"/>
      <c r="P228" s="71"/>
      <c r="Q228" s="71"/>
      <c r="R228" s="72"/>
      <c r="S228" s="70"/>
      <c r="T228" s="71"/>
      <c r="U228" s="71"/>
      <c r="V228" s="72"/>
      <c r="W228" s="73"/>
      <c r="X228" s="74"/>
      <c r="Y228" s="63"/>
      <c r="Z228" s="63"/>
      <c r="AA228" s="63"/>
    </row>
    <row r="229" spans="1:27" ht="33.75">
      <c r="A229" s="63"/>
      <c r="B229" s="122" t="s">
        <v>724</v>
      </c>
      <c r="C229" s="511" t="s">
        <v>6718</v>
      </c>
      <c r="D229" s="70" t="s">
        <v>689</v>
      </c>
      <c r="E229" s="71" t="s">
        <v>218</v>
      </c>
      <c r="F229" s="72" t="s">
        <v>223</v>
      </c>
      <c r="G229" s="70"/>
      <c r="H229" s="126" t="s">
        <v>693</v>
      </c>
      <c r="I229" s="74" t="s">
        <v>203</v>
      </c>
      <c r="J229" s="145" t="s">
        <v>95</v>
      </c>
      <c r="K229" s="73"/>
      <c r="L229" s="72"/>
      <c r="M229" s="127" t="str">
        <f t="shared" si="6"/>
        <v xml:space="preserve"> </v>
      </c>
      <c r="N229" s="128" t="str">
        <f t="shared" si="7"/>
        <v xml:space="preserve"> </v>
      </c>
      <c r="O229" s="70"/>
      <c r="P229" s="71"/>
      <c r="Q229" s="71"/>
      <c r="R229" s="72"/>
      <c r="S229" s="70"/>
      <c r="T229" s="71"/>
      <c r="U229" s="71"/>
      <c r="V229" s="72"/>
      <c r="W229" s="73"/>
      <c r="X229" s="74"/>
      <c r="Y229" s="63"/>
      <c r="Z229" s="63"/>
      <c r="AA229" s="63"/>
    </row>
    <row r="230" spans="1:27" ht="56.25">
      <c r="A230" s="63"/>
      <c r="B230" s="122" t="s">
        <v>725</v>
      </c>
      <c r="C230" s="511" t="s">
        <v>6718</v>
      </c>
      <c r="D230" s="70" t="s">
        <v>689</v>
      </c>
      <c r="E230" s="71" t="s">
        <v>218</v>
      </c>
      <c r="F230" s="72" t="s">
        <v>225</v>
      </c>
      <c r="G230" s="70"/>
      <c r="H230" s="126" t="s">
        <v>695</v>
      </c>
      <c r="I230" s="74" t="s">
        <v>696</v>
      </c>
      <c r="J230" s="145" t="s">
        <v>106</v>
      </c>
      <c r="K230" s="73"/>
      <c r="L230" s="72"/>
      <c r="M230" s="127" t="str">
        <f t="shared" si="6"/>
        <v xml:space="preserve"> </v>
      </c>
      <c r="N230" s="128" t="str">
        <f t="shared" si="7"/>
        <v xml:space="preserve"> </v>
      </c>
      <c r="O230" s="70"/>
      <c r="P230" s="71"/>
      <c r="Q230" s="71"/>
      <c r="R230" s="72"/>
      <c r="S230" s="70"/>
      <c r="T230" s="71"/>
      <c r="U230" s="71"/>
      <c r="V230" s="72"/>
      <c r="W230" s="73"/>
      <c r="X230" s="74"/>
      <c r="Y230" s="63"/>
      <c r="Z230" s="63"/>
      <c r="AA230" s="63"/>
    </row>
    <row r="231" spans="1:27" ht="33.75">
      <c r="A231" s="63"/>
      <c r="B231" s="122" t="s">
        <v>727</v>
      </c>
      <c r="C231" s="511" t="s">
        <v>6716</v>
      </c>
      <c r="D231" s="70" t="s">
        <v>689</v>
      </c>
      <c r="E231" s="71" t="s">
        <v>698</v>
      </c>
      <c r="F231" s="72"/>
      <c r="G231" s="70"/>
      <c r="H231" s="126" t="s">
        <v>699</v>
      </c>
      <c r="I231" s="74" t="s">
        <v>700</v>
      </c>
      <c r="J231" s="145" t="s">
        <v>89</v>
      </c>
      <c r="K231" s="73"/>
      <c r="L231" s="72"/>
      <c r="M231" s="127" t="str">
        <f t="shared" si="6"/>
        <v xml:space="preserve"> </v>
      </c>
      <c r="N231" s="128" t="str">
        <f t="shared" si="7"/>
        <v xml:space="preserve"> </v>
      </c>
      <c r="O231" s="70"/>
      <c r="P231" s="71"/>
      <c r="Q231" s="71"/>
      <c r="R231" s="72"/>
      <c r="S231" s="70"/>
      <c r="T231" s="71"/>
      <c r="U231" s="71"/>
      <c r="V231" s="72"/>
      <c r="W231" s="73"/>
      <c r="X231" s="74"/>
      <c r="Y231" s="63"/>
      <c r="Z231" s="63"/>
      <c r="AA231" s="63"/>
    </row>
    <row r="232" spans="1:27" ht="33.75">
      <c r="A232" s="63"/>
      <c r="B232" s="122" t="s">
        <v>728</v>
      </c>
      <c r="C232" s="511" t="s">
        <v>6716</v>
      </c>
      <c r="D232" s="70" t="s">
        <v>689</v>
      </c>
      <c r="E232" s="71" t="s">
        <v>698</v>
      </c>
      <c r="F232" s="72"/>
      <c r="G232" s="70"/>
      <c r="H232" s="126" t="s">
        <v>702</v>
      </c>
      <c r="I232" s="74" t="s">
        <v>233</v>
      </c>
      <c r="J232" s="145" t="s">
        <v>106</v>
      </c>
      <c r="K232" s="73"/>
      <c r="L232" s="72"/>
      <c r="M232" s="127" t="str">
        <f t="shared" si="6"/>
        <v xml:space="preserve"> </v>
      </c>
      <c r="N232" s="128" t="str">
        <f t="shared" si="7"/>
        <v xml:space="preserve"> </v>
      </c>
      <c r="O232" s="70"/>
      <c r="P232" s="71"/>
      <c r="Q232" s="71"/>
      <c r="R232" s="72"/>
      <c r="S232" s="70"/>
      <c r="T232" s="71"/>
      <c r="U232" s="71"/>
      <c r="V232" s="72"/>
      <c r="W232" s="73"/>
      <c r="X232" s="74"/>
      <c r="Y232" s="63"/>
      <c r="Z232" s="63"/>
      <c r="AA232" s="63"/>
    </row>
    <row r="233" spans="1:27" ht="33.75">
      <c r="A233" s="63"/>
      <c r="B233" s="122" t="s">
        <v>729</v>
      </c>
      <c r="C233" s="511" t="s">
        <v>6716</v>
      </c>
      <c r="D233" s="70" t="s">
        <v>689</v>
      </c>
      <c r="E233" s="71" t="s">
        <v>698</v>
      </c>
      <c r="F233" s="72" t="s">
        <v>223</v>
      </c>
      <c r="G233" s="70"/>
      <c r="H233" s="126" t="s">
        <v>704</v>
      </c>
      <c r="I233" s="74" t="s">
        <v>233</v>
      </c>
      <c r="J233" s="145" t="s">
        <v>95</v>
      </c>
      <c r="K233" s="73"/>
      <c r="L233" s="72"/>
      <c r="M233" s="127" t="str">
        <f t="shared" si="6"/>
        <v xml:space="preserve"> </v>
      </c>
      <c r="N233" s="128" t="str">
        <f t="shared" si="7"/>
        <v xml:space="preserve"> </v>
      </c>
      <c r="O233" s="70"/>
      <c r="P233" s="71"/>
      <c r="Q233" s="71"/>
      <c r="R233" s="72"/>
      <c r="S233" s="70"/>
      <c r="T233" s="71"/>
      <c r="U233" s="71"/>
      <c r="V233" s="72"/>
      <c r="W233" s="73"/>
      <c r="X233" s="74"/>
      <c r="Y233" s="63"/>
      <c r="Z233" s="63"/>
      <c r="AA233" s="63"/>
    </row>
    <row r="234" spans="1:27" ht="45">
      <c r="A234" s="63"/>
      <c r="B234" s="122" t="s">
        <v>730</v>
      </c>
      <c r="C234" s="511" t="s">
        <v>6718</v>
      </c>
      <c r="D234" s="70" t="s">
        <v>689</v>
      </c>
      <c r="E234" s="71" t="s">
        <v>5332</v>
      </c>
      <c r="F234" s="72" t="s">
        <v>219</v>
      </c>
      <c r="G234" s="70"/>
      <c r="H234" s="126" t="s">
        <v>706</v>
      </c>
      <c r="I234" s="74" t="s">
        <v>6719</v>
      </c>
      <c r="J234" s="145" t="s">
        <v>89</v>
      </c>
      <c r="K234" s="73"/>
      <c r="L234" s="72"/>
      <c r="M234" s="127" t="str">
        <f t="shared" si="6"/>
        <v xml:space="preserve"> </v>
      </c>
      <c r="N234" s="128" t="str">
        <f t="shared" si="7"/>
        <v xml:space="preserve"> </v>
      </c>
      <c r="O234" s="70"/>
      <c r="P234" s="71"/>
      <c r="Q234" s="71"/>
      <c r="R234" s="72"/>
      <c r="S234" s="70"/>
      <c r="T234" s="71"/>
      <c r="U234" s="71"/>
      <c r="V234" s="72"/>
      <c r="W234" s="73"/>
      <c r="X234" s="74"/>
      <c r="Y234" s="63"/>
      <c r="Z234" s="63"/>
      <c r="AA234" s="63"/>
    </row>
    <row r="235" spans="1:27" ht="56.25">
      <c r="A235" s="63"/>
      <c r="B235" s="122" t="s">
        <v>731</v>
      </c>
      <c r="C235" s="511" t="s">
        <v>6714</v>
      </c>
      <c r="D235" s="70" t="s">
        <v>689</v>
      </c>
      <c r="E235" s="71" t="s">
        <v>5332</v>
      </c>
      <c r="F235" s="72" t="s">
        <v>709</v>
      </c>
      <c r="G235" s="70"/>
      <c r="H235" s="126" t="s">
        <v>710</v>
      </c>
      <c r="I235" s="74" t="s">
        <v>711</v>
      </c>
      <c r="J235" s="145" t="s">
        <v>106</v>
      </c>
      <c r="K235" s="73"/>
      <c r="L235" s="72"/>
      <c r="M235" s="127" t="str">
        <f t="shared" si="6"/>
        <v xml:space="preserve"> </v>
      </c>
      <c r="N235" s="128" t="str">
        <f t="shared" si="7"/>
        <v xml:space="preserve"> </v>
      </c>
      <c r="O235" s="70"/>
      <c r="P235" s="71"/>
      <c r="Q235" s="71"/>
      <c r="R235" s="72"/>
      <c r="S235" s="70"/>
      <c r="T235" s="71"/>
      <c r="U235" s="71"/>
      <c r="V235" s="72"/>
      <c r="W235" s="73"/>
      <c r="X235" s="74"/>
      <c r="Y235" s="63"/>
      <c r="Z235" s="63"/>
      <c r="AA235" s="63"/>
    </row>
    <row r="236" spans="1:27" ht="45">
      <c r="A236" s="63"/>
      <c r="B236" s="122" t="s">
        <v>1948</v>
      </c>
      <c r="C236" s="511" t="s">
        <v>6718</v>
      </c>
      <c r="D236" s="70" t="s">
        <v>689</v>
      </c>
      <c r="E236" s="71" t="s">
        <v>5332</v>
      </c>
      <c r="F236" s="72" t="s">
        <v>713</v>
      </c>
      <c r="G236" s="70"/>
      <c r="H236" s="126" t="s">
        <v>714</v>
      </c>
      <c r="I236" s="74" t="s">
        <v>715</v>
      </c>
      <c r="J236" s="145" t="s">
        <v>106</v>
      </c>
      <c r="K236" s="73"/>
      <c r="L236" s="72"/>
      <c r="M236" s="127" t="str">
        <f t="shared" si="6"/>
        <v xml:space="preserve"> </v>
      </c>
      <c r="N236" s="128" t="str">
        <f t="shared" si="7"/>
        <v xml:space="preserve"> </v>
      </c>
      <c r="O236" s="70"/>
      <c r="P236" s="71"/>
      <c r="Q236" s="71"/>
      <c r="R236" s="72"/>
      <c r="S236" s="70"/>
      <c r="T236" s="71"/>
      <c r="U236" s="71"/>
      <c r="V236" s="72"/>
      <c r="W236" s="73"/>
      <c r="X236" s="74"/>
      <c r="Y236" s="63"/>
      <c r="Z236" s="63"/>
      <c r="AA236" s="63"/>
    </row>
    <row r="237" spans="1:27" ht="45">
      <c r="A237" s="63"/>
      <c r="B237" s="122" t="s">
        <v>1949</v>
      </c>
      <c r="C237" s="511" t="s">
        <v>6716</v>
      </c>
      <c r="D237" s="70" t="s">
        <v>689</v>
      </c>
      <c r="E237" s="71" t="s">
        <v>5332</v>
      </c>
      <c r="F237" s="72" t="s">
        <v>717</v>
      </c>
      <c r="G237" s="70"/>
      <c r="H237" s="126" t="s">
        <v>710</v>
      </c>
      <c r="I237" s="74" t="s">
        <v>718</v>
      </c>
      <c r="J237" s="145" t="s">
        <v>89</v>
      </c>
      <c r="K237" s="73"/>
      <c r="L237" s="72"/>
      <c r="M237" s="127" t="str">
        <f t="shared" si="6"/>
        <v xml:space="preserve"> </v>
      </c>
      <c r="N237" s="128" t="str">
        <f t="shared" si="7"/>
        <v xml:space="preserve"> </v>
      </c>
      <c r="O237" s="70"/>
      <c r="P237" s="71"/>
      <c r="Q237" s="71"/>
      <c r="R237" s="72"/>
      <c r="S237" s="70"/>
      <c r="T237" s="71"/>
      <c r="U237" s="71"/>
      <c r="V237" s="72"/>
      <c r="W237" s="73"/>
      <c r="X237" s="74"/>
      <c r="Y237" s="63"/>
      <c r="Z237" s="63"/>
      <c r="AA237" s="63"/>
    </row>
    <row r="238" spans="1:27" ht="56.25">
      <c r="A238" s="63"/>
      <c r="B238" s="122" t="s">
        <v>732</v>
      </c>
      <c r="C238" s="511" t="s">
        <v>6716</v>
      </c>
      <c r="D238" s="70" t="s">
        <v>689</v>
      </c>
      <c r="E238" s="71" t="s">
        <v>686</v>
      </c>
      <c r="F238" s="72" t="s">
        <v>719</v>
      </c>
      <c r="G238" s="70"/>
      <c r="H238" s="126" t="s">
        <v>720</v>
      </c>
      <c r="I238" s="74" t="s">
        <v>1950</v>
      </c>
      <c r="J238" s="145" t="s">
        <v>89</v>
      </c>
      <c r="K238" s="73"/>
      <c r="L238" s="72"/>
      <c r="M238" s="127" t="str">
        <f t="shared" si="6"/>
        <v xml:space="preserve"> </v>
      </c>
      <c r="N238" s="128" t="str">
        <f t="shared" si="7"/>
        <v xml:space="preserve"> </v>
      </c>
      <c r="O238" s="70"/>
      <c r="P238" s="71"/>
      <c r="Q238" s="71"/>
      <c r="R238" s="72"/>
      <c r="S238" s="70"/>
      <c r="T238" s="71"/>
      <c r="U238" s="71"/>
      <c r="V238" s="72"/>
      <c r="W238" s="73"/>
      <c r="X238" s="74"/>
      <c r="Y238" s="63"/>
      <c r="Z238" s="63"/>
      <c r="AA238" s="63"/>
    </row>
    <row r="239" spans="1:27" ht="33.75">
      <c r="A239" s="63"/>
      <c r="B239" s="122" t="s">
        <v>735</v>
      </c>
      <c r="C239" s="511" t="s">
        <v>6718</v>
      </c>
      <c r="D239" s="70" t="s">
        <v>722</v>
      </c>
      <c r="E239" s="71" t="s">
        <v>218</v>
      </c>
      <c r="F239" s="72" t="s">
        <v>219</v>
      </c>
      <c r="G239" s="70"/>
      <c r="H239" s="126" t="s">
        <v>690</v>
      </c>
      <c r="I239" s="74" t="s">
        <v>691</v>
      </c>
      <c r="J239" s="145" t="s">
        <v>89</v>
      </c>
      <c r="K239" s="73"/>
      <c r="L239" s="72"/>
      <c r="M239" s="127" t="str">
        <f t="shared" si="6"/>
        <v xml:space="preserve"> </v>
      </c>
      <c r="N239" s="128" t="str">
        <f t="shared" si="7"/>
        <v xml:space="preserve"> </v>
      </c>
      <c r="O239" s="70"/>
      <c r="P239" s="71"/>
      <c r="Q239" s="71"/>
      <c r="R239" s="72"/>
      <c r="S239" s="70"/>
      <c r="T239" s="71"/>
      <c r="U239" s="71"/>
      <c r="V239" s="72"/>
      <c r="W239" s="73"/>
      <c r="X239" s="74"/>
      <c r="Y239" s="63"/>
      <c r="Z239" s="63"/>
      <c r="AA239" s="63"/>
    </row>
    <row r="240" spans="1:27" ht="33.75">
      <c r="A240" s="63"/>
      <c r="B240" s="122" t="s">
        <v>737</v>
      </c>
      <c r="C240" s="511" t="s">
        <v>6718</v>
      </c>
      <c r="D240" s="70" t="s">
        <v>722</v>
      </c>
      <c r="E240" s="71" t="s">
        <v>218</v>
      </c>
      <c r="F240" s="72" t="s">
        <v>223</v>
      </c>
      <c r="G240" s="70"/>
      <c r="H240" s="126" t="s">
        <v>693</v>
      </c>
      <c r="I240" s="74" t="s">
        <v>203</v>
      </c>
      <c r="J240" s="145" t="s">
        <v>95</v>
      </c>
      <c r="K240" s="73"/>
      <c r="L240" s="72"/>
      <c r="M240" s="127" t="str">
        <f t="shared" si="6"/>
        <v xml:space="preserve"> </v>
      </c>
      <c r="N240" s="128" t="str">
        <f t="shared" si="7"/>
        <v xml:space="preserve"> </v>
      </c>
      <c r="O240" s="70"/>
      <c r="P240" s="71"/>
      <c r="Q240" s="71"/>
      <c r="R240" s="72"/>
      <c r="S240" s="70"/>
      <c r="T240" s="71"/>
      <c r="U240" s="71"/>
      <c r="V240" s="72"/>
      <c r="W240" s="73"/>
      <c r="X240" s="74"/>
      <c r="Y240" s="63"/>
      <c r="Z240" s="63"/>
      <c r="AA240" s="63"/>
    </row>
    <row r="241" spans="1:27" ht="56.25">
      <c r="A241" s="63"/>
      <c r="B241" s="122" t="s">
        <v>741</v>
      </c>
      <c r="C241" s="511" t="s">
        <v>6718</v>
      </c>
      <c r="D241" s="70" t="s">
        <v>722</v>
      </c>
      <c r="E241" s="71" t="s">
        <v>218</v>
      </c>
      <c r="F241" s="72" t="s">
        <v>225</v>
      </c>
      <c r="G241" s="70"/>
      <c r="H241" s="126" t="s">
        <v>695</v>
      </c>
      <c r="I241" s="74" t="s">
        <v>696</v>
      </c>
      <c r="J241" s="145" t="s">
        <v>106</v>
      </c>
      <c r="K241" s="73"/>
      <c r="L241" s="72"/>
      <c r="M241" s="127" t="str">
        <f t="shared" si="6"/>
        <v xml:space="preserve"> </v>
      </c>
      <c r="N241" s="128" t="str">
        <f t="shared" si="7"/>
        <v xml:space="preserve"> </v>
      </c>
      <c r="O241" s="70"/>
      <c r="P241" s="71"/>
      <c r="Q241" s="71"/>
      <c r="R241" s="72"/>
      <c r="S241" s="70"/>
      <c r="T241" s="71"/>
      <c r="U241" s="71"/>
      <c r="V241" s="72"/>
      <c r="W241" s="73"/>
      <c r="X241" s="74"/>
      <c r="Y241" s="63"/>
      <c r="Z241" s="63"/>
      <c r="AA241" s="63"/>
    </row>
    <row r="242" spans="1:27" ht="33.75">
      <c r="A242" s="63"/>
      <c r="B242" s="122" t="s">
        <v>745</v>
      </c>
      <c r="C242" s="511" t="s">
        <v>6716</v>
      </c>
      <c r="D242" s="70" t="s">
        <v>722</v>
      </c>
      <c r="E242" s="71" t="s">
        <v>698</v>
      </c>
      <c r="F242" s="72"/>
      <c r="G242" s="70"/>
      <c r="H242" s="126" t="s">
        <v>699</v>
      </c>
      <c r="I242" s="74" t="s">
        <v>726</v>
      </c>
      <c r="J242" s="145" t="s">
        <v>89</v>
      </c>
      <c r="K242" s="73"/>
      <c r="L242" s="72"/>
      <c r="M242" s="127" t="str">
        <f t="shared" si="6"/>
        <v xml:space="preserve"> </v>
      </c>
      <c r="N242" s="128" t="str">
        <f t="shared" si="7"/>
        <v xml:space="preserve"> </v>
      </c>
      <c r="O242" s="70"/>
      <c r="P242" s="71"/>
      <c r="Q242" s="71"/>
      <c r="R242" s="72"/>
      <c r="S242" s="70"/>
      <c r="T242" s="71"/>
      <c r="U242" s="71"/>
      <c r="V242" s="72"/>
      <c r="W242" s="73"/>
      <c r="X242" s="74"/>
      <c r="Y242" s="63"/>
      <c r="Z242" s="63"/>
      <c r="AA242" s="63"/>
    </row>
    <row r="243" spans="1:27" ht="33.75">
      <c r="A243" s="63"/>
      <c r="B243" s="122" t="s">
        <v>748</v>
      </c>
      <c r="C243" s="511" t="s">
        <v>6716</v>
      </c>
      <c r="D243" s="70" t="s">
        <v>722</v>
      </c>
      <c r="E243" s="71" t="s">
        <v>5332</v>
      </c>
      <c r="F243" s="72"/>
      <c r="G243" s="70"/>
      <c r="H243" s="126" t="s">
        <v>702</v>
      </c>
      <c r="I243" s="74" t="s">
        <v>233</v>
      </c>
      <c r="J243" s="145" t="s">
        <v>106</v>
      </c>
      <c r="K243" s="73"/>
      <c r="L243" s="72"/>
      <c r="M243" s="127" t="str">
        <f t="shared" si="6"/>
        <v xml:space="preserve"> </v>
      </c>
      <c r="N243" s="128" t="str">
        <f t="shared" si="7"/>
        <v xml:space="preserve"> </v>
      </c>
      <c r="O243" s="70"/>
      <c r="P243" s="71"/>
      <c r="Q243" s="71"/>
      <c r="R243" s="72"/>
      <c r="S243" s="70"/>
      <c r="T243" s="71"/>
      <c r="U243" s="71"/>
      <c r="V243" s="72"/>
      <c r="W243" s="73"/>
      <c r="X243" s="74"/>
      <c r="Y243" s="63"/>
      <c r="Z243" s="63"/>
      <c r="AA243" s="63"/>
    </row>
    <row r="244" spans="1:27" ht="33.75">
      <c r="A244" s="63"/>
      <c r="B244" s="122" t="s">
        <v>751</v>
      </c>
      <c r="C244" s="511" t="s">
        <v>6716</v>
      </c>
      <c r="D244" s="70" t="s">
        <v>722</v>
      </c>
      <c r="E244" s="71" t="s">
        <v>5332</v>
      </c>
      <c r="F244" s="72" t="s">
        <v>223</v>
      </c>
      <c r="G244" s="70"/>
      <c r="H244" s="126" t="s">
        <v>704</v>
      </c>
      <c r="I244" s="74" t="s">
        <v>233</v>
      </c>
      <c r="J244" s="145" t="s">
        <v>95</v>
      </c>
      <c r="K244" s="73"/>
      <c r="L244" s="72"/>
      <c r="M244" s="127" t="str">
        <f t="shared" si="6"/>
        <v xml:space="preserve"> </v>
      </c>
      <c r="N244" s="128" t="str">
        <f t="shared" si="7"/>
        <v xml:space="preserve"> </v>
      </c>
      <c r="O244" s="70"/>
      <c r="P244" s="71"/>
      <c r="Q244" s="71"/>
      <c r="R244" s="72"/>
      <c r="S244" s="70"/>
      <c r="T244" s="71"/>
      <c r="U244" s="71"/>
      <c r="V244" s="72"/>
      <c r="W244" s="73"/>
      <c r="X244" s="74"/>
      <c r="Y244" s="63"/>
      <c r="Z244" s="63"/>
      <c r="AA244" s="63"/>
    </row>
    <row r="245" spans="1:27" ht="45">
      <c r="A245" s="63"/>
      <c r="B245" s="122" t="s">
        <v>755</v>
      </c>
      <c r="C245" s="511" t="s">
        <v>6718</v>
      </c>
      <c r="D245" s="70" t="s">
        <v>722</v>
      </c>
      <c r="E245" s="71" t="s">
        <v>5332</v>
      </c>
      <c r="F245" s="72" t="s">
        <v>219</v>
      </c>
      <c r="G245" s="70"/>
      <c r="H245" s="126" t="s">
        <v>706</v>
      </c>
      <c r="I245" s="74" t="s">
        <v>707</v>
      </c>
      <c r="J245" s="145" t="s">
        <v>89</v>
      </c>
      <c r="K245" s="73"/>
      <c r="L245" s="72"/>
      <c r="M245" s="127" t="str">
        <f t="shared" si="6"/>
        <v xml:space="preserve"> </v>
      </c>
      <c r="N245" s="128" t="str">
        <f t="shared" si="7"/>
        <v xml:space="preserve"> </v>
      </c>
      <c r="O245" s="70"/>
      <c r="P245" s="71"/>
      <c r="Q245" s="71"/>
      <c r="R245" s="72"/>
      <c r="S245" s="70"/>
      <c r="T245" s="71"/>
      <c r="U245" s="71"/>
      <c r="V245" s="72"/>
      <c r="W245" s="73"/>
      <c r="X245" s="74"/>
      <c r="Y245" s="63"/>
      <c r="Z245" s="63"/>
      <c r="AA245" s="63"/>
    </row>
    <row r="246" spans="1:27" ht="56.25">
      <c r="A246" s="63"/>
      <c r="B246" s="122" t="s">
        <v>759</v>
      </c>
      <c r="C246" s="511" t="s">
        <v>6714</v>
      </c>
      <c r="D246" s="70" t="s">
        <v>722</v>
      </c>
      <c r="E246" s="71" t="s">
        <v>5332</v>
      </c>
      <c r="F246" s="72" t="s">
        <v>709</v>
      </c>
      <c r="G246" s="70"/>
      <c r="H246" s="126" t="s">
        <v>710</v>
      </c>
      <c r="I246" s="74" t="s">
        <v>711</v>
      </c>
      <c r="J246" s="145" t="s">
        <v>106</v>
      </c>
      <c r="K246" s="73"/>
      <c r="L246" s="72"/>
      <c r="M246" s="127" t="str">
        <f t="shared" si="6"/>
        <v xml:space="preserve"> </v>
      </c>
      <c r="N246" s="128" t="str">
        <f t="shared" si="7"/>
        <v xml:space="preserve"> </v>
      </c>
      <c r="O246" s="70"/>
      <c r="P246" s="71"/>
      <c r="Q246" s="71"/>
      <c r="R246" s="72"/>
      <c r="S246" s="70"/>
      <c r="T246" s="71"/>
      <c r="U246" s="71"/>
      <c r="V246" s="72"/>
      <c r="W246" s="73"/>
      <c r="X246" s="74"/>
      <c r="Y246" s="63"/>
      <c r="Z246" s="63"/>
      <c r="AA246" s="63"/>
    </row>
    <row r="247" spans="1:27" ht="45">
      <c r="A247" s="63"/>
      <c r="B247" s="122" t="s">
        <v>760</v>
      </c>
      <c r="C247" s="511" t="s">
        <v>6718</v>
      </c>
      <c r="D247" s="70" t="s">
        <v>722</v>
      </c>
      <c r="E247" s="71" t="s">
        <v>5332</v>
      </c>
      <c r="F247" s="72" t="s">
        <v>713</v>
      </c>
      <c r="G247" s="70"/>
      <c r="H247" s="126" t="s">
        <v>714</v>
      </c>
      <c r="I247" s="74" t="s">
        <v>715</v>
      </c>
      <c r="J247" s="145" t="s">
        <v>106</v>
      </c>
      <c r="K247" s="73"/>
      <c r="L247" s="72"/>
      <c r="M247" s="127" t="str">
        <f t="shared" si="6"/>
        <v xml:space="preserve"> </v>
      </c>
      <c r="N247" s="128" t="str">
        <f t="shared" si="7"/>
        <v xml:space="preserve"> </v>
      </c>
      <c r="O247" s="70"/>
      <c r="P247" s="71"/>
      <c r="Q247" s="71"/>
      <c r="R247" s="72"/>
      <c r="S247" s="70"/>
      <c r="T247" s="71"/>
      <c r="U247" s="71"/>
      <c r="V247" s="72"/>
      <c r="W247" s="73"/>
      <c r="X247" s="74"/>
      <c r="Y247" s="63"/>
      <c r="Z247" s="63"/>
      <c r="AA247" s="63"/>
    </row>
    <row r="248" spans="1:27" ht="45">
      <c r="A248" s="63"/>
      <c r="B248" s="122" t="s">
        <v>761</v>
      </c>
      <c r="C248" s="511" t="s">
        <v>6716</v>
      </c>
      <c r="D248" s="70" t="s">
        <v>722</v>
      </c>
      <c r="E248" s="71" t="s">
        <v>5332</v>
      </c>
      <c r="F248" s="72" t="s">
        <v>717</v>
      </c>
      <c r="G248" s="70"/>
      <c r="H248" s="126" t="s">
        <v>710</v>
      </c>
      <c r="I248" s="74" t="s">
        <v>718</v>
      </c>
      <c r="J248" s="145" t="s">
        <v>89</v>
      </c>
      <c r="K248" s="73"/>
      <c r="L248" s="72"/>
      <c r="M248" s="127" t="str">
        <f t="shared" si="6"/>
        <v xml:space="preserve"> </v>
      </c>
      <c r="N248" s="128" t="str">
        <f t="shared" si="7"/>
        <v xml:space="preserve"> </v>
      </c>
      <c r="O248" s="70"/>
      <c r="P248" s="71"/>
      <c r="Q248" s="71"/>
      <c r="R248" s="72"/>
      <c r="S248" s="70"/>
      <c r="T248" s="71"/>
      <c r="U248" s="71"/>
      <c r="V248" s="72"/>
      <c r="W248" s="73"/>
      <c r="X248" s="74"/>
      <c r="Y248" s="63"/>
      <c r="Z248" s="63"/>
      <c r="AA248" s="63"/>
    </row>
    <row r="249" spans="1:27" ht="56.25">
      <c r="A249" s="63"/>
      <c r="B249" s="122" t="s">
        <v>762</v>
      </c>
      <c r="C249" s="511" t="s">
        <v>6716</v>
      </c>
      <c r="D249" s="70" t="s">
        <v>722</v>
      </c>
      <c r="E249" s="71" t="s">
        <v>686</v>
      </c>
      <c r="F249" s="72" t="s">
        <v>719</v>
      </c>
      <c r="G249" s="70"/>
      <c r="H249" s="126" t="s">
        <v>720</v>
      </c>
      <c r="I249" s="74" t="s">
        <v>1951</v>
      </c>
      <c r="J249" s="145" t="s">
        <v>89</v>
      </c>
      <c r="K249" s="73"/>
      <c r="L249" s="72"/>
      <c r="M249" s="127" t="str">
        <f t="shared" si="6"/>
        <v xml:space="preserve"> </v>
      </c>
      <c r="N249" s="128" t="str">
        <f t="shared" si="7"/>
        <v xml:space="preserve"> </v>
      </c>
      <c r="O249" s="70"/>
      <c r="P249" s="71"/>
      <c r="Q249" s="71"/>
      <c r="R249" s="72"/>
      <c r="S249" s="70"/>
      <c r="T249" s="71"/>
      <c r="U249" s="71"/>
      <c r="V249" s="72"/>
      <c r="W249" s="73"/>
      <c r="X249" s="74"/>
      <c r="Y249" s="63"/>
      <c r="Z249" s="63"/>
      <c r="AA249" s="63"/>
    </row>
    <row r="250" spans="1:27" ht="33.75">
      <c r="A250" s="63"/>
      <c r="B250" s="122" t="s">
        <v>763</v>
      </c>
      <c r="C250" s="511" t="s">
        <v>6718</v>
      </c>
      <c r="D250" s="70" t="s">
        <v>733</v>
      </c>
      <c r="E250" s="71" t="s">
        <v>5315</v>
      </c>
      <c r="F250" s="72" t="s">
        <v>219</v>
      </c>
      <c r="G250" s="70"/>
      <c r="H250" s="126" t="s">
        <v>690</v>
      </c>
      <c r="I250" s="74" t="s">
        <v>734</v>
      </c>
      <c r="J250" s="145" t="s">
        <v>89</v>
      </c>
      <c r="K250" s="73"/>
      <c r="L250" s="72"/>
      <c r="M250" s="127" t="str">
        <f t="shared" si="6"/>
        <v xml:space="preserve"> </v>
      </c>
      <c r="N250" s="128" t="str">
        <f t="shared" si="7"/>
        <v xml:space="preserve"> </v>
      </c>
      <c r="O250" s="70"/>
      <c r="P250" s="71"/>
      <c r="Q250" s="71"/>
      <c r="R250" s="72"/>
      <c r="S250" s="70"/>
      <c r="T250" s="71"/>
      <c r="U250" s="71"/>
      <c r="V250" s="72"/>
      <c r="W250" s="73"/>
      <c r="X250" s="74"/>
      <c r="Y250" s="63"/>
      <c r="Z250" s="63"/>
      <c r="AA250" s="63"/>
    </row>
    <row r="251" spans="1:27" ht="33.75">
      <c r="A251" s="63"/>
      <c r="B251" s="122" t="s">
        <v>766</v>
      </c>
      <c r="C251" s="511" t="s">
        <v>6718</v>
      </c>
      <c r="D251" s="70" t="s">
        <v>733</v>
      </c>
      <c r="E251" s="71" t="s">
        <v>5315</v>
      </c>
      <c r="F251" s="72" t="s">
        <v>223</v>
      </c>
      <c r="G251" s="70"/>
      <c r="H251" s="126" t="s">
        <v>736</v>
      </c>
      <c r="I251" s="74" t="s">
        <v>203</v>
      </c>
      <c r="J251" s="145" t="s">
        <v>95</v>
      </c>
      <c r="K251" s="73"/>
      <c r="L251" s="72"/>
      <c r="M251" s="127" t="str">
        <f t="shared" si="6"/>
        <v xml:space="preserve"> </v>
      </c>
      <c r="N251" s="128" t="str">
        <f t="shared" si="7"/>
        <v xml:space="preserve"> </v>
      </c>
      <c r="O251" s="70"/>
      <c r="P251" s="71"/>
      <c r="Q251" s="71"/>
      <c r="R251" s="72"/>
      <c r="S251" s="70"/>
      <c r="T251" s="71"/>
      <c r="U251" s="71"/>
      <c r="V251" s="72"/>
      <c r="W251" s="73"/>
      <c r="X251" s="74"/>
      <c r="Y251" s="63"/>
      <c r="Z251" s="63"/>
      <c r="AA251" s="63"/>
    </row>
    <row r="252" spans="1:27" ht="33.75">
      <c r="A252" s="63"/>
      <c r="B252" s="122" t="s">
        <v>770</v>
      </c>
      <c r="C252" s="511" t="s">
        <v>6718</v>
      </c>
      <c r="D252" s="70" t="s">
        <v>733</v>
      </c>
      <c r="E252" s="71" t="s">
        <v>5315</v>
      </c>
      <c r="F252" s="72" t="s">
        <v>738</v>
      </c>
      <c r="G252" s="70"/>
      <c r="H252" s="126" t="s">
        <v>739</v>
      </c>
      <c r="I252" s="74" t="s">
        <v>740</v>
      </c>
      <c r="J252" s="145" t="s">
        <v>89</v>
      </c>
      <c r="K252" s="73"/>
      <c r="L252" s="72"/>
      <c r="M252" s="127" t="str">
        <f t="shared" si="6"/>
        <v xml:space="preserve"> </v>
      </c>
      <c r="N252" s="128" t="str">
        <f t="shared" si="7"/>
        <v xml:space="preserve"> </v>
      </c>
      <c r="O252" s="70"/>
      <c r="P252" s="71"/>
      <c r="Q252" s="71"/>
      <c r="R252" s="72"/>
      <c r="S252" s="70"/>
      <c r="T252" s="71"/>
      <c r="U252" s="71"/>
      <c r="V252" s="72"/>
      <c r="W252" s="73"/>
      <c r="X252" s="74"/>
      <c r="Y252" s="63"/>
      <c r="Z252" s="63"/>
      <c r="AA252" s="63"/>
    </row>
    <row r="253" spans="1:27" ht="33.75">
      <c r="A253" s="63"/>
      <c r="B253" s="122" t="s">
        <v>771</v>
      </c>
      <c r="C253" s="511" t="s">
        <v>6718</v>
      </c>
      <c r="D253" s="70" t="s">
        <v>733</v>
      </c>
      <c r="E253" s="71" t="s">
        <v>5315</v>
      </c>
      <c r="F253" s="72" t="s">
        <v>742</v>
      </c>
      <c r="G253" s="70"/>
      <c r="H253" s="126" t="s">
        <v>743</v>
      </c>
      <c r="I253" s="74" t="s">
        <v>744</v>
      </c>
      <c r="J253" s="145" t="s">
        <v>106</v>
      </c>
      <c r="K253" s="73"/>
      <c r="L253" s="72"/>
      <c r="M253" s="127" t="str">
        <f t="shared" si="6"/>
        <v xml:space="preserve"> </v>
      </c>
      <c r="N253" s="128" t="str">
        <f t="shared" si="7"/>
        <v xml:space="preserve"> </v>
      </c>
      <c r="O253" s="70"/>
      <c r="P253" s="71"/>
      <c r="Q253" s="71"/>
      <c r="R253" s="72"/>
      <c r="S253" s="70"/>
      <c r="T253" s="71"/>
      <c r="U253" s="71"/>
      <c r="V253" s="72"/>
      <c r="W253" s="73"/>
      <c r="X253" s="74"/>
      <c r="Y253" s="63"/>
      <c r="Z253" s="63"/>
      <c r="AA253" s="63"/>
    </row>
    <row r="254" spans="1:27" ht="33.75">
      <c r="A254" s="63"/>
      <c r="B254" s="122" t="s">
        <v>774</v>
      </c>
      <c r="C254" s="511" t="s">
        <v>6715</v>
      </c>
      <c r="D254" s="70" t="s">
        <v>733</v>
      </c>
      <c r="E254" s="71" t="s">
        <v>698</v>
      </c>
      <c r="F254" s="72"/>
      <c r="G254" s="70"/>
      <c r="H254" s="126" t="s">
        <v>746</v>
      </c>
      <c r="I254" s="74" t="s">
        <v>747</v>
      </c>
      <c r="J254" s="145" t="s">
        <v>89</v>
      </c>
      <c r="K254" s="73"/>
      <c r="L254" s="72"/>
      <c r="M254" s="127" t="str">
        <f t="shared" si="6"/>
        <v xml:space="preserve"> </v>
      </c>
      <c r="N254" s="128" t="str">
        <f t="shared" si="7"/>
        <v xml:space="preserve"> </v>
      </c>
      <c r="O254" s="70"/>
      <c r="P254" s="71"/>
      <c r="Q254" s="71"/>
      <c r="R254" s="72"/>
      <c r="S254" s="70"/>
      <c r="T254" s="71"/>
      <c r="U254" s="71"/>
      <c r="V254" s="72"/>
      <c r="W254" s="73"/>
      <c r="X254" s="74"/>
      <c r="Y254" s="63"/>
      <c r="Z254" s="63"/>
      <c r="AA254" s="63"/>
    </row>
    <row r="255" spans="1:27" ht="45">
      <c r="A255" s="63"/>
      <c r="B255" s="122" t="s">
        <v>777</v>
      </c>
      <c r="C255" s="511" t="s">
        <v>6715</v>
      </c>
      <c r="D255" s="70" t="s">
        <v>733</v>
      </c>
      <c r="E255" s="71" t="s">
        <v>698</v>
      </c>
      <c r="F255" s="72"/>
      <c r="G255" s="70"/>
      <c r="H255" s="126" t="s">
        <v>749</v>
      </c>
      <c r="I255" s="74" t="s">
        <v>750</v>
      </c>
      <c r="J255" s="145" t="s">
        <v>106</v>
      </c>
      <c r="K255" s="73"/>
      <c r="L255" s="72"/>
      <c r="M255" s="127" t="str">
        <f t="shared" si="6"/>
        <v xml:space="preserve"> </v>
      </c>
      <c r="N255" s="128" t="str">
        <f t="shared" si="7"/>
        <v xml:space="preserve"> </v>
      </c>
      <c r="O255" s="70"/>
      <c r="P255" s="71"/>
      <c r="Q255" s="71"/>
      <c r="R255" s="72"/>
      <c r="S255" s="70"/>
      <c r="T255" s="71"/>
      <c r="U255" s="71"/>
      <c r="V255" s="72"/>
      <c r="W255" s="73"/>
      <c r="X255" s="74"/>
      <c r="Y255" s="63"/>
      <c r="Z255" s="63"/>
      <c r="AA255" s="63"/>
    </row>
    <row r="256" spans="1:27" ht="33.75">
      <c r="A256" s="63"/>
      <c r="B256" s="122" t="s">
        <v>779</v>
      </c>
      <c r="C256" s="511" t="s">
        <v>6718</v>
      </c>
      <c r="D256" s="70" t="s">
        <v>733</v>
      </c>
      <c r="E256" s="71" t="s">
        <v>5332</v>
      </c>
      <c r="F256" s="72" t="s">
        <v>752</v>
      </c>
      <c r="G256" s="70"/>
      <c r="H256" s="126" t="s">
        <v>753</v>
      </c>
      <c r="I256" s="74" t="s">
        <v>754</v>
      </c>
      <c r="J256" s="145" t="s">
        <v>106</v>
      </c>
      <c r="K256" s="73"/>
      <c r="L256" s="72"/>
      <c r="M256" s="127" t="str">
        <f t="shared" si="6"/>
        <v xml:space="preserve"> </v>
      </c>
      <c r="N256" s="128" t="str">
        <f t="shared" si="7"/>
        <v xml:space="preserve"> </v>
      </c>
      <c r="O256" s="70"/>
      <c r="P256" s="71"/>
      <c r="Q256" s="71"/>
      <c r="R256" s="72"/>
      <c r="S256" s="70"/>
      <c r="T256" s="71"/>
      <c r="U256" s="71"/>
      <c r="V256" s="72"/>
      <c r="W256" s="73"/>
      <c r="X256" s="74"/>
      <c r="Y256" s="63"/>
      <c r="Z256" s="63"/>
      <c r="AA256" s="63"/>
    </row>
    <row r="257" spans="1:27" ht="33.75">
      <c r="A257" s="63"/>
      <c r="B257" s="122" t="s">
        <v>782</v>
      </c>
      <c r="C257" s="511" t="s">
        <v>6718</v>
      </c>
      <c r="D257" s="70" t="s">
        <v>733</v>
      </c>
      <c r="E257" s="71" t="s">
        <v>5332</v>
      </c>
      <c r="F257" s="72" t="s">
        <v>756</v>
      </c>
      <c r="G257" s="70"/>
      <c r="H257" s="126" t="s">
        <v>757</v>
      </c>
      <c r="I257" s="74" t="s">
        <v>758</v>
      </c>
      <c r="J257" s="145" t="s">
        <v>106</v>
      </c>
      <c r="K257" s="73"/>
      <c r="L257" s="72"/>
      <c r="M257" s="127" t="str">
        <f t="shared" si="6"/>
        <v xml:space="preserve"> </v>
      </c>
      <c r="N257" s="128" t="str">
        <f t="shared" si="7"/>
        <v xml:space="preserve"> </v>
      </c>
      <c r="O257" s="70"/>
      <c r="P257" s="71"/>
      <c r="Q257" s="71"/>
      <c r="R257" s="72"/>
      <c r="S257" s="70"/>
      <c r="T257" s="71"/>
      <c r="U257" s="71"/>
      <c r="V257" s="72"/>
      <c r="W257" s="73"/>
      <c r="X257" s="74"/>
      <c r="Y257" s="63"/>
      <c r="Z257" s="63"/>
      <c r="AA257" s="63"/>
    </row>
    <row r="258" spans="1:27" ht="45">
      <c r="A258" s="63"/>
      <c r="B258" s="122" t="s">
        <v>783</v>
      </c>
      <c r="C258" s="511" t="s">
        <v>6718</v>
      </c>
      <c r="D258" s="70" t="s">
        <v>733</v>
      </c>
      <c r="E258" s="71" t="s">
        <v>5332</v>
      </c>
      <c r="F258" s="72" t="s">
        <v>219</v>
      </c>
      <c r="G258" s="70"/>
      <c r="H258" s="126" t="s">
        <v>706</v>
      </c>
      <c r="I258" s="74" t="s">
        <v>707</v>
      </c>
      <c r="J258" s="145" t="s">
        <v>89</v>
      </c>
      <c r="K258" s="73"/>
      <c r="L258" s="72"/>
      <c r="M258" s="127" t="str">
        <f t="shared" si="6"/>
        <v xml:space="preserve"> </v>
      </c>
      <c r="N258" s="128" t="str">
        <f t="shared" si="7"/>
        <v xml:space="preserve"> </v>
      </c>
      <c r="O258" s="70"/>
      <c r="P258" s="71"/>
      <c r="Q258" s="71"/>
      <c r="R258" s="72"/>
      <c r="S258" s="70"/>
      <c r="T258" s="71"/>
      <c r="U258" s="71"/>
      <c r="V258" s="72"/>
      <c r="W258" s="73"/>
      <c r="X258" s="74"/>
      <c r="Y258" s="63"/>
      <c r="Z258" s="63"/>
      <c r="AA258" s="63"/>
    </row>
    <row r="259" spans="1:27" ht="56.25">
      <c r="A259" s="63"/>
      <c r="B259" s="122" t="s">
        <v>785</v>
      </c>
      <c r="C259" s="511" t="s">
        <v>6718</v>
      </c>
      <c r="D259" s="70" t="s">
        <v>733</v>
      </c>
      <c r="E259" s="71" t="s">
        <v>5332</v>
      </c>
      <c r="F259" s="72" t="s">
        <v>709</v>
      </c>
      <c r="G259" s="70"/>
      <c r="H259" s="126" t="s">
        <v>710</v>
      </c>
      <c r="I259" s="74" t="s">
        <v>711</v>
      </c>
      <c r="J259" s="145" t="s">
        <v>106</v>
      </c>
      <c r="K259" s="73"/>
      <c r="L259" s="72"/>
      <c r="M259" s="127" t="str">
        <f t="shared" si="6"/>
        <v xml:space="preserve"> </v>
      </c>
      <c r="N259" s="128" t="str">
        <f t="shared" si="7"/>
        <v xml:space="preserve"> </v>
      </c>
      <c r="O259" s="70"/>
      <c r="P259" s="71"/>
      <c r="Q259" s="71"/>
      <c r="R259" s="72"/>
      <c r="S259" s="70"/>
      <c r="T259" s="71"/>
      <c r="U259" s="71"/>
      <c r="V259" s="72"/>
      <c r="W259" s="73"/>
      <c r="X259" s="74"/>
      <c r="Y259" s="63"/>
      <c r="Z259" s="63"/>
      <c r="AA259" s="63"/>
    </row>
    <row r="260" spans="1:27" ht="45">
      <c r="A260" s="63"/>
      <c r="B260" s="122" t="s">
        <v>787</v>
      </c>
      <c r="C260" s="511" t="s">
        <v>6718</v>
      </c>
      <c r="D260" s="70" t="s">
        <v>733</v>
      </c>
      <c r="E260" s="71" t="s">
        <v>5332</v>
      </c>
      <c r="F260" s="72" t="s">
        <v>713</v>
      </c>
      <c r="G260" s="70"/>
      <c r="H260" s="126" t="s">
        <v>714</v>
      </c>
      <c r="I260" s="74" t="s">
        <v>715</v>
      </c>
      <c r="J260" s="145" t="s">
        <v>106</v>
      </c>
      <c r="K260" s="73"/>
      <c r="L260" s="72"/>
      <c r="M260" s="127" t="str">
        <f t="shared" si="6"/>
        <v xml:space="preserve"> </v>
      </c>
      <c r="N260" s="128" t="str">
        <f t="shared" si="7"/>
        <v xml:space="preserve"> </v>
      </c>
      <c r="O260" s="70"/>
      <c r="P260" s="71"/>
      <c r="Q260" s="71"/>
      <c r="R260" s="72"/>
      <c r="S260" s="70"/>
      <c r="T260" s="71"/>
      <c r="U260" s="71"/>
      <c r="V260" s="72"/>
      <c r="W260" s="73"/>
      <c r="X260" s="74"/>
      <c r="Y260" s="63"/>
      <c r="Z260" s="63"/>
      <c r="AA260" s="63"/>
    </row>
    <row r="261" spans="1:27" ht="45">
      <c r="A261" s="63"/>
      <c r="B261" s="122" t="s">
        <v>789</v>
      </c>
      <c r="C261" s="511" t="s">
        <v>6716</v>
      </c>
      <c r="D261" s="70" t="s">
        <v>733</v>
      </c>
      <c r="E261" s="71" t="s">
        <v>5332</v>
      </c>
      <c r="F261" s="72" t="s">
        <v>717</v>
      </c>
      <c r="G261" s="70"/>
      <c r="H261" s="126" t="s">
        <v>710</v>
      </c>
      <c r="I261" s="74" t="s">
        <v>718</v>
      </c>
      <c r="J261" s="145" t="s">
        <v>89</v>
      </c>
      <c r="K261" s="73"/>
      <c r="L261" s="72"/>
      <c r="M261" s="127" t="str">
        <f t="shared" si="6"/>
        <v xml:space="preserve"> </v>
      </c>
      <c r="N261" s="128" t="str">
        <f t="shared" si="7"/>
        <v xml:space="preserve"> </v>
      </c>
      <c r="O261" s="70"/>
      <c r="P261" s="71"/>
      <c r="Q261" s="71"/>
      <c r="R261" s="72"/>
      <c r="S261" s="70"/>
      <c r="T261" s="71"/>
      <c r="U261" s="71"/>
      <c r="V261" s="72"/>
      <c r="W261" s="73"/>
      <c r="X261" s="74"/>
      <c r="Y261" s="63"/>
      <c r="Z261" s="63"/>
      <c r="AA261" s="63"/>
    </row>
    <row r="262" spans="1:27" ht="56.25">
      <c r="A262" s="63"/>
      <c r="B262" s="122" t="s">
        <v>791</v>
      </c>
      <c r="C262" s="511" t="s">
        <v>6716</v>
      </c>
      <c r="D262" s="70" t="s">
        <v>733</v>
      </c>
      <c r="E262" s="71" t="s">
        <v>686</v>
      </c>
      <c r="F262" s="72" t="s">
        <v>719</v>
      </c>
      <c r="G262" s="70"/>
      <c r="H262" s="126" t="s">
        <v>764</v>
      </c>
      <c r="I262" s="74" t="s">
        <v>765</v>
      </c>
      <c r="J262" s="145" t="s">
        <v>89</v>
      </c>
      <c r="K262" s="73"/>
      <c r="L262" s="72"/>
      <c r="M262" s="127" t="str">
        <f t="shared" si="6"/>
        <v xml:space="preserve"> </v>
      </c>
      <c r="N262" s="128" t="str">
        <f t="shared" si="7"/>
        <v xml:space="preserve"> </v>
      </c>
      <c r="O262" s="70"/>
      <c r="P262" s="71"/>
      <c r="Q262" s="71"/>
      <c r="R262" s="72"/>
      <c r="S262" s="70"/>
      <c r="T262" s="71"/>
      <c r="U262" s="71"/>
      <c r="V262" s="72"/>
      <c r="W262" s="73"/>
      <c r="X262" s="74"/>
      <c r="Y262" s="63"/>
      <c r="Z262" s="63"/>
      <c r="AA262" s="63"/>
    </row>
    <row r="263" spans="1:27" ht="22.5">
      <c r="A263" s="63"/>
      <c r="B263" s="122" t="s">
        <v>793</v>
      </c>
      <c r="C263" s="511" t="s">
        <v>6718</v>
      </c>
      <c r="D263" s="70" t="s">
        <v>767</v>
      </c>
      <c r="E263" s="71" t="s">
        <v>5315</v>
      </c>
      <c r="F263" s="72" t="s">
        <v>219</v>
      </c>
      <c r="G263" s="70"/>
      <c r="H263" s="126" t="s">
        <v>768</v>
      </c>
      <c r="I263" s="74" t="s">
        <v>769</v>
      </c>
      <c r="J263" s="145" t="s">
        <v>89</v>
      </c>
      <c r="K263" s="73"/>
      <c r="L263" s="72"/>
      <c r="M263" s="127" t="str">
        <f t="shared" si="6"/>
        <v xml:space="preserve"> </v>
      </c>
      <c r="N263" s="128" t="str">
        <f t="shared" si="7"/>
        <v xml:space="preserve"> </v>
      </c>
      <c r="O263" s="70"/>
      <c r="P263" s="71"/>
      <c r="Q263" s="71"/>
      <c r="R263" s="72"/>
      <c r="S263" s="70"/>
      <c r="T263" s="71"/>
      <c r="U263" s="71"/>
      <c r="V263" s="72"/>
      <c r="W263" s="73"/>
      <c r="X263" s="74"/>
      <c r="Y263" s="63"/>
      <c r="Z263" s="63"/>
      <c r="AA263" s="63"/>
    </row>
    <row r="264" spans="1:27" ht="22.5">
      <c r="A264" s="63"/>
      <c r="B264" s="122" t="s">
        <v>794</v>
      </c>
      <c r="C264" s="511" t="s">
        <v>6718</v>
      </c>
      <c r="D264" s="70" t="s">
        <v>767</v>
      </c>
      <c r="E264" s="71" t="s">
        <v>5315</v>
      </c>
      <c r="F264" s="72" t="s">
        <v>223</v>
      </c>
      <c r="G264" s="70"/>
      <c r="H264" s="126" t="s">
        <v>736</v>
      </c>
      <c r="I264" s="74" t="s">
        <v>203</v>
      </c>
      <c r="J264" s="145" t="s">
        <v>95</v>
      </c>
      <c r="K264" s="73"/>
      <c r="L264" s="72"/>
      <c r="M264" s="127" t="str">
        <f t="shared" si="6"/>
        <v xml:space="preserve"> </v>
      </c>
      <c r="N264" s="128" t="str">
        <f t="shared" si="7"/>
        <v xml:space="preserve"> </v>
      </c>
      <c r="O264" s="70"/>
      <c r="P264" s="71"/>
      <c r="Q264" s="71"/>
      <c r="R264" s="72"/>
      <c r="S264" s="70"/>
      <c r="T264" s="71"/>
      <c r="U264" s="71"/>
      <c r="V264" s="72"/>
      <c r="W264" s="73"/>
      <c r="X264" s="74"/>
      <c r="Y264" s="63"/>
      <c r="Z264" s="63"/>
      <c r="AA264" s="63"/>
    </row>
    <row r="265" spans="1:27" ht="33.75">
      <c r="A265" s="63"/>
      <c r="B265" s="122" t="s">
        <v>796</v>
      </c>
      <c r="C265" s="511" t="s">
        <v>6718</v>
      </c>
      <c r="D265" s="70" t="s">
        <v>767</v>
      </c>
      <c r="E265" s="71" t="s">
        <v>5315</v>
      </c>
      <c r="F265" s="72" t="s">
        <v>772</v>
      </c>
      <c r="G265" s="70"/>
      <c r="H265" s="126" t="s">
        <v>739</v>
      </c>
      <c r="I265" s="74" t="s">
        <v>773</v>
      </c>
      <c r="J265" s="145" t="s">
        <v>106</v>
      </c>
      <c r="K265" s="73"/>
      <c r="L265" s="72"/>
      <c r="M265" s="127" t="str">
        <f t="shared" si="6"/>
        <v xml:space="preserve"> </v>
      </c>
      <c r="N265" s="128" t="str">
        <f t="shared" si="7"/>
        <v xml:space="preserve"> </v>
      </c>
      <c r="O265" s="70"/>
      <c r="P265" s="71"/>
      <c r="Q265" s="71"/>
      <c r="R265" s="72"/>
      <c r="S265" s="70"/>
      <c r="T265" s="71"/>
      <c r="U265" s="71"/>
      <c r="V265" s="72"/>
      <c r="W265" s="73"/>
      <c r="X265" s="74"/>
      <c r="Y265" s="63"/>
      <c r="Z265" s="63"/>
      <c r="AA265" s="63"/>
    </row>
    <row r="266" spans="1:27" ht="22.5">
      <c r="A266" s="63"/>
      <c r="B266" s="122" t="s">
        <v>799</v>
      </c>
      <c r="C266" s="511" t="s">
        <v>6718</v>
      </c>
      <c r="D266" s="70" t="s">
        <v>767</v>
      </c>
      <c r="E266" s="71" t="s">
        <v>5315</v>
      </c>
      <c r="F266" s="72" t="s">
        <v>742</v>
      </c>
      <c r="G266" s="70"/>
      <c r="H266" s="126" t="s">
        <v>775</v>
      </c>
      <c r="I266" s="74" t="s">
        <v>776</v>
      </c>
      <c r="J266" s="145" t="s">
        <v>106</v>
      </c>
      <c r="K266" s="73"/>
      <c r="L266" s="72"/>
      <c r="M266" s="127" t="str">
        <f t="shared" si="6"/>
        <v xml:space="preserve"> </v>
      </c>
      <c r="N266" s="128" t="str">
        <f t="shared" si="7"/>
        <v xml:space="preserve"> </v>
      </c>
      <c r="O266" s="70"/>
      <c r="P266" s="71"/>
      <c r="Q266" s="71"/>
      <c r="R266" s="72"/>
      <c r="S266" s="70"/>
      <c r="T266" s="71"/>
      <c r="U266" s="71"/>
      <c r="V266" s="72"/>
      <c r="W266" s="73"/>
      <c r="X266" s="74"/>
      <c r="Y266" s="63"/>
      <c r="Z266" s="63"/>
      <c r="AA266" s="63"/>
    </row>
    <row r="267" spans="1:27" ht="22.5">
      <c r="A267" s="63"/>
      <c r="B267" s="122" t="s">
        <v>800</v>
      </c>
      <c r="C267" s="511" t="s">
        <v>6718</v>
      </c>
      <c r="D267" s="70" t="s">
        <v>767</v>
      </c>
      <c r="E267" s="71" t="s">
        <v>5315</v>
      </c>
      <c r="F267" s="72" t="s">
        <v>742</v>
      </c>
      <c r="G267" s="70" t="s">
        <v>756</v>
      </c>
      <c r="H267" s="126" t="s">
        <v>778</v>
      </c>
      <c r="I267" s="74" t="s">
        <v>758</v>
      </c>
      <c r="J267" s="145" t="s">
        <v>95</v>
      </c>
      <c r="K267" s="73"/>
      <c r="L267" s="72"/>
      <c r="M267" s="127" t="str">
        <f t="shared" si="6"/>
        <v xml:space="preserve"> </v>
      </c>
      <c r="N267" s="128" t="str">
        <f t="shared" si="7"/>
        <v xml:space="preserve"> </v>
      </c>
      <c r="O267" s="70"/>
      <c r="P267" s="71"/>
      <c r="Q267" s="71"/>
      <c r="R267" s="72"/>
      <c r="S267" s="70"/>
      <c r="T267" s="71"/>
      <c r="U267" s="71"/>
      <c r="V267" s="72"/>
      <c r="W267" s="73"/>
      <c r="X267" s="74"/>
      <c r="Y267" s="63"/>
      <c r="Z267" s="63"/>
      <c r="AA267" s="63"/>
    </row>
    <row r="268" spans="1:27" ht="22.5">
      <c r="A268" s="63"/>
      <c r="B268" s="122" t="s">
        <v>802</v>
      </c>
      <c r="C268" s="511" t="s">
        <v>6716</v>
      </c>
      <c r="D268" s="70" t="s">
        <v>767</v>
      </c>
      <c r="E268" s="71" t="s">
        <v>698</v>
      </c>
      <c r="F268" s="72"/>
      <c r="G268" s="70"/>
      <c r="H268" s="126" t="s">
        <v>780</v>
      </c>
      <c r="I268" s="74" t="s">
        <v>781</v>
      </c>
      <c r="J268" s="145" t="s">
        <v>89</v>
      </c>
      <c r="K268" s="73"/>
      <c r="L268" s="72"/>
      <c r="M268" s="127" t="str">
        <f t="shared" ref="M268:M331" si="8">IF(COUNTBLANK(O268:Q268)=3," ",IF(COUNTIF(O268:Q268,"F"),"F",IF(COUNTIF(O268:Q268,"P"),"P",IF(COUNTIF(O268:Q268,"NA"),"NA",IF(COUNTIF(O268:Q268,"NT"),"NT")))))</f>
        <v xml:space="preserve"> </v>
      </c>
      <c r="N268" s="128" t="str">
        <f t="shared" ref="N268:N331" si="9">IF(COUNTBLANK(S268:U268)=3," ",IF(COUNTIF(S268:U268,"F"),"F",IF(COUNTIF(S268:U268,"P"),"P",IF(COUNTIF(S268:U268,"NA"),"NA",IF(COUNTIF(S268:U268,"NT"),"NT")))))</f>
        <v xml:space="preserve"> </v>
      </c>
      <c r="O268" s="70"/>
      <c r="P268" s="71"/>
      <c r="Q268" s="71"/>
      <c r="R268" s="72"/>
      <c r="S268" s="70"/>
      <c r="T268" s="71"/>
      <c r="U268" s="71"/>
      <c r="V268" s="72"/>
      <c r="W268" s="73"/>
      <c r="X268" s="74"/>
      <c r="Y268" s="63"/>
      <c r="Z268" s="63"/>
      <c r="AA268" s="63"/>
    </row>
    <row r="269" spans="1:27" ht="45">
      <c r="A269" s="63"/>
      <c r="B269" s="122" t="s">
        <v>803</v>
      </c>
      <c r="C269" s="511" t="s">
        <v>6720</v>
      </c>
      <c r="D269" s="70" t="s">
        <v>767</v>
      </c>
      <c r="E269" s="71" t="s">
        <v>698</v>
      </c>
      <c r="F269" s="72"/>
      <c r="G269" s="70"/>
      <c r="H269" s="126" t="s">
        <v>749</v>
      </c>
      <c r="I269" s="74" t="s">
        <v>750</v>
      </c>
      <c r="J269" s="145" t="s">
        <v>106</v>
      </c>
      <c r="K269" s="73"/>
      <c r="L269" s="72"/>
      <c r="M269" s="127" t="str">
        <f t="shared" si="8"/>
        <v xml:space="preserve"> </v>
      </c>
      <c r="N269" s="128" t="str">
        <f t="shared" si="9"/>
        <v xml:space="preserve"> </v>
      </c>
      <c r="O269" s="70"/>
      <c r="P269" s="71"/>
      <c r="Q269" s="71"/>
      <c r="R269" s="72"/>
      <c r="S269" s="70"/>
      <c r="T269" s="71"/>
      <c r="U269" s="71"/>
      <c r="V269" s="72"/>
      <c r="W269" s="73"/>
      <c r="X269" s="74"/>
      <c r="Y269" s="63"/>
      <c r="Z269" s="63"/>
      <c r="AA269" s="63"/>
    </row>
    <row r="270" spans="1:27" ht="22.5">
      <c r="A270" s="63"/>
      <c r="B270" s="122" t="s">
        <v>804</v>
      </c>
      <c r="C270" s="511" t="s">
        <v>6718</v>
      </c>
      <c r="D270" s="70" t="s">
        <v>767</v>
      </c>
      <c r="E270" s="71" t="s">
        <v>5332</v>
      </c>
      <c r="F270" s="72" t="s">
        <v>752</v>
      </c>
      <c r="G270" s="70"/>
      <c r="H270" s="126" t="s">
        <v>784</v>
      </c>
      <c r="I270" s="74" t="s">
        <v>754</v>
      </c>
      <c r="J270" s="145" t="s">
        <v>89</v>
      </c>
      <c r="K270" s="73"/>
      <c r="L270" s="72"/>
      <c r="M270" s="127" t="str">
        <f t="shared" si="8"/>
        <v xml:space="preserve"> </v>
      </c>
      <c r="N270" s="128" t="str">
        <f t="shared" si="9"/>
        <v xml:space="preserve"> </v>
      </c>
      <c r="O270" s="70"/>
      <c r="P270" s="71"/>
      <c r="Q270" s="71"/>
      <c r="R270" s="72"/>
      <c r="S270" s="70"/>
      <c r="T270" s="71"/>
      <c r="U270" s="71"/>
      <c r="V270" s="72"/>
      <c r="W270" s="73"/>
      <c r="X270" s="74"/>
      <c r="Y270" s="63"/>
      <c r="Z270" s="63"/>
      <c r="AA270" s="63"/>
    </row>
    <row r="271" spans="1:27" ht="22.5">
      <c r="A271" s="63"/>
      <c r="B271" s="122" t="s">
        <v>805</v>
      </c>
      <c r="C271" s="511" t="s">
        <v>6718</v>
      </c>
      <c r="D271" s="70" t="s">
        <v>767</v>
      </c>
      <c r="E271" s="71" t="s">
        <v>5332</v>
      </c>
      <c r="F271" s="72" t="s">
        <v>756</v>
      </c>
      <c r="G271" s="70"/>
      <c r="H271" s="126" t="s">
        <v>786</v>
      </c>
      <c r="I271" s="74" t="s">
        <v>758</v>
      </c>
      <c r="J271" s="145" t="s">
        <v>95</v>
      </c>
      <c r="K271" s="73"/>
      <c r="L271" s="72"/>
      <c r="M271" s="127" t="str">
        <f t="shared" si="8"/>
        <v xml:space="preserve"> </v>
      </c>
      <c r="N271" s="128" t="str">
        <f t="shared" si="9"/>
        <v xml:space="preserve"> </v>
      </c>
      <c r="O271" s="70"/>
      <c r="P271" s="71"/>
      <c r="Q271" s="71"/>
      <c r="R271" s="72"/>
      <c r="S271" s="70"/>
      <c r="T271" s="71"/>
      <c r="U271" s="71"/>
      <c r="V271" s="72"/>
      <c r="W271" s="73"/>
      <c r="X271" s="74"/>
      <c r="Y271" s="63"/>
      <c r="Z271" s="63"/>
      <c r="AA271" s="63"/>
    </row>
    <row r="272" spans="1:27" ht="45">
      <c r="A272" s="63"/>
      <c r="B272" s="122" t="s">
        <v>806</v>
      </c>
      <c r="C272" s="511" t="s">
        <v>6718</v>
      </c>
      <c r="D272" s="70" t="s">
        <v>767</v>
      </c>
      <c r="E272" s="71" t="s">
        <v>5332</v>
      </c>
      <c r="F272" s="72" t="s">
        <v>219</v>
      </c>
      <c r="G272" s="70"/>
      <c r="H272" s="126" t="s">
        <v>788</v>
      </c>
      <c r="I272" s="74" t="s">
        <v>707</v>
      </c>
      <c r="J272" s="145" t="s">
        <v>89</v>
      </c>
      <c r="K272" s="73"/>
      <c r="L272" s="72"/>
      <c r="M272" s="127" t="str">
        <f t="shared" si="8"/>
        <v xml:space="preserve"> </v>
      </c>
      <c r="N272" s="128" t="str">
        <f t="shared" si="9"/>
        <v xml:space="preserve"> </v>
      </c>
      <c r="O272" s="70"/>
      <c r="P272" s="71"/>
      <c r="Q272" s="71"/>
      <c r="R272" s="72"/>
      <c r="S272" s="70"/>
      <c r="T272" s="71"/>
      <c r="U272" s="71"/>
      <c r="V272" s="72"/>
      <c r="W272" s="73"/>
      <c r="X272" s="74"/>
      <c r="Y272" s="63"/>
      <c r="Z272" s="63"/>
      <c r="AA272" s="63"/>
    </row>
    <row r="273" spans="1:27" ht="56.25">
      <c r="A273" s="63"/>
      <c r="B273" s="122" t="s">
        <v>807</v>
      </c>
      <c r="C273" s="511" t="s">
        <v>6714</v>
      </c>
      <c r="D273" s="70" t="s">
        <v>767</v>
      </c>
      <c r="E273" s="71" t="s">
        <v>5332</v>
      </c>
      <c r="F273" s="72" t="s">
        <v>709</v>
      </c>
      <c r="G273" s="70"/>
      <c r="H273" s="126" t="s">
        <v>790</v>
      </c>
      <c r="I273" s="74" t="s">
        <v>711</v>
      </c>
      <c r="J273" s="145" t="s">
        <v>106</v>
      </c>
      <c r="K273" s="73"/>
      <c r="L273" s="72"/>
      <c r="M273" s="127" t="str">
        <f t="shared" si="8"/>
        <v xml:space="preserve"> </v>
      </c>
      <c r="N273" s="128" t="str">
        <f t="shared" si="9"/>
        <v xml:space="preserve"> </v>
      </c>
      <c r="O273" s="70"/>
      <c r="P273" s="71"/>
      <c r="Q273" s="71"/>
      <c r="R273" s="72"/>
      <c r="S273" s="70"/>
      <c r="T273" s="71"/>
      <c r="U273" s="71"/>
      <c r="V273" s="72"/>
      <c r="W273" s="73"/>
      <c r="X273" s="74"/>
      <c r="Y273" s="63"/>
      <c r="Z273" s="63"/>
      <c r="AA273" s="63"/>
    </row>
    <row r="274" spans="1:27" ht="45">
      <c r="A274" s="63"/>
      <c r="B274" s="122" t="s">
        <v>808</v>
      </c>
      <c r="C274" s="511" t="s">
        <v>6718</v>
      </c>
      <c r="D274" s="70" t="s">
        <v>767</v>
      </c>
      <c r="E274" s="71" t="s">
        <v>5332</v>
      </c>
      <c r="F274" s="72" t="s">
        <v>713</v>
      </c>
      <c r="G274" s="70"/>
      <c r="H274" s="126" t="s">
        <v>792</v>
      </c>
      <c r="I274" s="74" t="s">
        <v>715</v>
      </c>
      <c r="J274" s="145" t="s">
        <v>106</v>
      </c>
      <c r="K274" s="73"/>
      <c r="L274" s="72"/>
      <c r="M274" s="127" t="str">
        <f t="shared" si="8"/>
        <v xml:space="preserve"> </v>
      </c>
      <c r="N274" s="128" t="str">
        <f t="shared" si="9"/>
        <v xml:space="preserve"> </v>
      </c>
      <c r="O274" s="70"/>
      <c r="P274" s="71"/>
      <c r="Q274" s="71"/>
      <c r="R274" s="72"/>
      <c r="S274" s="70"/>
      <c r="T274" s="71"/>
      <c r="U274" s="71"/>
      <c r="V274" s="72"/>
      <c r="W274" s="73"/>
      <c r="X274" s="74"/>
      <c r="Y274" s="63"/>
      <c r="Z274" s="63"/>
      <c r="AA274" s="63"/>
    </row>
    <row r="275" spans="1:27" ht="45">
      <c r="A275" s="63"/>
      <c r="B275" s="122" t="s">
        <v>809</v>
      </c>
      <c r="C275" s="511" t="s">
        <v>6716</v>
      </c>
      <c r="D275" s="70" t="s">
        <v>767</v>
      </c>
      <c r="E275" s="71" t="s">
        <v>5332</v>
      </c>
      <c r="F275" s="72" t="s">
        <v>717</v>
      </c>
      <c r="G275" s="70"/>
      <c r="H275" s="126" t="s">
        <v>790</v>
      </c>
      <c r="I275" s="74" t="s">
        <v>718</v>
      </c>
      <c r="J275" s="145" t="s">
        <v>89</v>
      </c>
      <c r="K275" s="73"/>
      <c r="L275" s="72"/>
      <c r="M275" s="127" t="str">
        <f t="shared" si="8"/>
        <v xml:space="preserve"> </v>
      </c>
      <c r="N275" s="128" t="str">
        <f t="shared" si="9"/>
        <v xml:space="preserve"> </v>
      </c>
      <c r="O275" s="70"/>
      <c r="P275" s="71"/>
      <c r="Q275" s="71"/>
      <c r="R275" s="72"/>
      <c r="S275" s="70"/>
      <c r="T275" s="71"/>
      <c r="U275" s="71"/>
      <c r="V275" s="72"/>
      <c r="W275" s="73"/>
      <c r="X275" s="74"/>
      <c r="Y275" s="63"/>
      <c r="Z275" s="63"/>
      <c r="AA275" s="63"/>
    </row>
    <row r="276" spans="1:27" ht="56.25">
      <c r="A276" s="63"/>
      <c r="B276" s="122" t="s">
        <v>810</v>
      </c>
      <c r="C276" s="511" t="s">
        <v>6715</v>
      </c>
      <c r="D276" s="70" t="s">
        <v>767</v>
      </c>
      <c r="E276" s="71" t="s">
        <v>686</v>
      </c>
      <c r="F276" s="72" t="s">
        <v>719</v>
      </c>
      <c r="G276" s="70"/>
      <c r="H276" s="126" t="s">
        <v>720</v>
      </c>
      <c r="I276" s="74" t="s">
        <v>795</v>
      </c>
      <c r="J276" s="145" t="s">
        <v>89</v>
      </c>
      <c r="K276" s="73"/>
      <c r="L276" s="72"/>
      <c r="M276" s="127" t="str">
        <f t="shared" si="8"/>
        <v xml:space="preserve"> </v>
      </c>
      <c r="N276" s="128" t="str">
        <f t="shared" si="9"/>
        <v xml:space="preserve"> </v>
      </c>
      <c r="O276" s="70"/>
      <c r="P276" s="71"/>
      <c r="Q276" s="71"/>
      <c r="R276" s="72"/>
      <c r="S276" s="70"/>
      <c r="T276" s="71"/>
      <c r="U276" s="71"/>
      <c r="V276" s="72"/>
      <c r="W276" s="73"/>
      <c r="X276" s="74"/>
      <c r="Y276" s="63"/>
      <c r="Z276" s="63"/>
      <c r="AA276" s="63"/>
    </row>
    <row r="277" spans="1:27" ht="22.5">
      <c r="A277" s="63"/>
      <c r="B277" s="122" t="s">
        <v>811</v>
      </c>
      <c r="C277" s="511" t="s">
        <v>6718</v>
      </c>
      <c r="D277" s="70" t="s">
        <v>797</v>
      </c>
      <c r="E277" s="71" t="s">
        <v>5315</v>
      </c>
      <c r="F277" s="72" t="s">
        <v>219</v>
      </c>
      <c r="G277" s="70"/>
      <c r="H277" s="126" t="s">
        <v>768</v>
      </c>
      <c r="I277" s="74" t="s">
        <v>798</v>
      </c>
      <c r="J277" s="145" t="s">
        <v>89</v>
      </c>
      <c r="K277" s="73"/>
      <c r="L277" s="72"/>
      <c r="M277" s="127" t="str">
        <f t="shared" si="8"/>
        <v xml:space="preserve"> </v>
      </c>
      <c r="N277" s="128" t="str">
        <f t="shared" si="9"/>
        <v xml:space="preserve"> </v>
      </c>
      <c r="O277" s="70"/>
      <c r="P277" s="71"/>
      <c r="Q277" s="71"/>
      <c r="R277" s="72"/>
      <c r="S277" s="70"/>
      <c r="T277" s="71"/>
      <c r="U277" s="71"/>
      <c r="V277" s="72"/>
      <c r="W277" s="73"/>
      <c r="X277" s="74"/>
      <c r="Y277" s="63"/>
      <c r="Z277" s="63"/>
      <c r="AA277" s="63"/>
    </row>
    <row r="278" spans="1:27" ht="22.5">
      <c r="A278" s="63"/>
      <c r="B278" s="122" t="s">
        <v>812</v>
      </c>
      <c r="C278" s="511" t="s">
        <v>6714</v>
      </c>
      <c r="D278" s="70" t="s">
        <v>797</v>
      </c>
      <c r="E278" s="71" t="s">
        <v>5315</v>
      </c>
      <c r="F278" s="72" t="s">
        <v>223</v>
      </c>
      <c r="G278" s="70"/>
      <c r="H278" s="126" t="s">
        <v>736</v>
      </c>
      <c r="I278" s="74" t="s">
        <v>203</v>
      </c>
      <c r="J278" s="145" t="s">
        <v>95</v>
      </c>
      <c r="K278" s="73"/>
      <c r="L278" s="72"/>
      <c r="M278" s="127" t="str">
        <f t="shared" si="8"/>
        <v xml:space="preserve"> </v>
      </c>
      <c r="N278" s="128" t="str">
        <f t="shared" si="9"/>
        <v xml:space="preserve"> </v>
      </c>
      <c r="O278" s="70"/>
      <c r="P278" s="71"/>
      <c r="Q278" s="71"/>
      <c r="R278" s="72"/>
      <c r="S278" s="70"/>
      <c r="T278" s="71"/>
      <c r="U278" s="71"/>
      <c r="V278" s="72"/>
      <c r="W278" s="73"/>
      <c r="X278" s="74"/>
      <c r="Y278" s="63"/>
      <c r="Z278" s="63"/>
      <c r="AA278" s="63"/>
    </row>
    <row r="279" spans="1:27" ht="33.75">
      <c r="A279" s="63"/>
      <c r="B279" s="122" t="s">
        <v>814</v>
      </c>
      <c r="C279" s="511" t="s">
        <v>6718</v>
      </c>
      <c r="D279" s="70" t="s">
        <v>797</v>
      </c>
      <c r="E279" s="71" t="s">
        <v>5315</v>
      </c>
      <c r="F279" s="72" t="s">
        <v>801</v>
      </c>
      <c r="G279" s="70"/>
      <c r="H279" s="126" t="s">
        <v>739</v>
      </c>
      <c r="I279" s="74" t="s">
        <v>773</v>
      </c>
      <c r="J279" s="145" t="s">
        <v>106</v>
      </c>
      <c r="K279" s="73"/>
      <c r="L279" s="72"/>
      <c r="M279" s="127" t="str">
        <f t="shared" si="8"/>
        <v xml:space="preserve"> </v>
      </c>
      <c r="N279" s="128" t="str">
        <f t="shared" si="9"/>
        <v xml:space="preserve"> </v>
      </c>
      <c r="O279" s="70"/>
      <c r="P279" s="71"/>
      <c r="Q279" s="71"/>
      <c r="R279" s="72"/>
      <c r="S279" s="70"/>
      <c r="T279" s="71"/>
      <c r="U279" s="71"/>
      <c r="V279" s="72"/>
      <c r="W279" s="73"/>
      <c r="X279" s="74"/>
      <c r="Y279" s="63"/>
      <c r="Z279" s="63"/>
      <c r="AA279" s="63"/>
    </row>
    <row r="280" spans="1:27" ht="22.5">
      <c r="A280" s="63"/>
      <c r="B280" s="122" t="s">
        <v>816</v>
      </c>
      <c r="C280" s="511" t="s">
        <v>6718</v>
      </c>
      <c r="D280" s="70" t="s">
        <v>797</v>
      </c>
      <c r="E280" s="71" t="s">
        <v>5315</v>
      </c>
      <c r="F280" s="72" t="s">
        <v>742</v>
      </c>
      <c r="G280" s="70"/>
      <c r="H280" s="126" t="s">
        <v>775</v>
      </c>
      <c r="I280" s="74" t="s">
        <v>776</v>
      </c>
      <c r="J280" s="145" t="s">
        <v>106</v>
      </c>
      <c r="K280" s="73"/>
      <c r="L280" s="72"/>
      <c r="M280" s="127" t="str">
        <f t="shared" si="8"/>
        <v xml:space="preserve"> </v>
      </c>
      <c r="N280" s="128" t="str">
        <f t="shared" si="9"/>
        <v xml:space="preserve"> </v>
      </c>
      <c r="O280" s="70"/>
      <c r="P280" s="71"/>
      <c r="Q280" s="71"/>
      <c r="R280" s="72"/>
      <c r="S280" s="70"/>
      <c r="T280" s="71"/>
      <c r="U280" s="71"/>
      <c r="V280" s="72"/>
      <c r="W280" s="73"/>
      <c r="X280" s="74"/>
      <c r="Y280" s="63"/>
      <c r="Z280" s="63"/>
      <c r="AA280" s="63"/>
    </row>
    <row r="281" spans="1:27" ht="22.5">
      <c r="A281" s="63"/>
      <c r="B281" s="122" t="s">
        <v>817</v>
      </c>
      <c r="C281" s="511" t="s">
        <v>6718</v>
      </c>
      <c r="D281" s="70" t="s">
        <v>797</v>
      </c>
      <c r="E281" s="71" t="s">
        <v>5315</v>
      </c>
      <c r="F281" s="72" t="s">
        <v>742</v>
      </c>
      <c r="G281" s="70" t="s">
        <v>756</v>
      </c>
      <c r="H281" s="126" t="s">
        <v>778</v>
      </c>
      <c r="I281" s="74" t="s">
        <v>758</v>
      </c>
      <c r="J281" s="145" t="s">
        <v>95</v>
      </c>
      <c r="K281" s="73"/>
      <c r="L281" s="72"/>
      <c r="M281" s="127" t="str">
        <f t="shared" si="8"/>
        <v xml:space="preserve"> </v>
      </c>
      <c r="N281" s="128" t="str">
        <f t="shared" si="9"/>
        <v xml:space="preserve"> </v>
      </c>
      <c r="O281" s="70"/>
      <c r="P281" s="71"/>
      <c r="Q281" s="71"/>
      <c r="R281" s="72"/>
      <c r="S281" s="70"/>
      <c r="T281" s="71"/>
      <c r="U281" s="71"/>
      <c r="V281" s="72"/>
      <c r="W281" s="73"/>
      <c r="X281" s="74"/>
      <c r="Y281" s="63"/>
      <c r="Z281" s="63"/>
      <c r="AA281" s="63"/>
    </row>
    <row r="282" spans="1:27" ht="22.5">
      <c r="A282" s="63"/>
      <c r="B282" s="122" t="s">
        <v>818</v>
      </c>
      <c r="C282" s="511" t="s">
        <v>6715</v>
      </c>
      <c r="D282" s="70" t="s">
        <v>797</v>
      </c>
      <c r="E282" s="71" t="s">
        <v>698</v>
      </c>
      <c r="F282" s="72"/>
      <c r="G282" s="70"/>
      <c r="H282" s="126" t="s">
        <v>780</v>
      </c>
      <c r="I282" s="74" t="s">
        <v>781</v>
      </c>
      <c r="J282" s="145" t="s">
        <v>89</v>
      </c>
      <c r="K282" s="73"/>
      <c r="L282" s="72"/>
      <c r="M282" s="127" t="str">
        <f t="shared" si="8"/>
        <v xml:space="preserve"> </v>
      </c>
      <c r="N282" s="128" t="str">
        <f t="shared" si="9"/>
        <v xml:space="preserve"> </v>
      </c>
      <c r="O282" s="70"/>
      <c r="P282" s="71"/>
      <c r="Q282" s="71"/>
      <c r="R282" s="72"/>
      <c r="S282" s="70"/>
      <c r="T282" s="71"/>
      <c r="U282" s="71"/>
      <c r="V282" s="72"/>
      <c r="W282" s="73"/>
      <c r="X282" s="74"/>
      <c r="Y282" s="63"/>
      <c r="Z282" s="63"/>
      <c r="AA282" s="63"/>
    </row>
    <row r="283" spans="1:27" ht="45">
      <c r="A283" s="63"/>
      <c r="B283" s="122" t="s">
        <v>822</v>
      </c>
      <c r="C283" s="511" t="s">
        <v>6721</v>
      </c>
      <c r="D283" s="70" t="s">
        <v>797</v>
      </c>
      <c r="E283" s="71" t="s">
        <v>698</v>
      </c>
      <c r="F283" s="72"/>
      <c r="G283" s="70"/>
      <c r="H283" s="126" t="s">
        <v>749</v>
      </c>
      <c r="I283" s="74" t="s">
        <v>750</v>
      </c>
      <c r="J283" s="145" t="s">
        <v>106</v>
      </c>
      <c r="K283" s="73"/>
      <c r="L283" s="72"/>
      <c r="M283" s="127" t="str">
        <f t="shared" si="8"/>
        <v xml:space="preserve"> </v>
      </c>
      <c r="N283" s="128" t="str">
        <f t="shared" si="9"/>
        <v xml:space="preserve"> </v>
      </c>
      <c r="O283" s="70"/>
      <c r="P283" s="71"/>
      <c r="Q283" s="71"/>
      <c r="R283" s="72"/>
      <c r="S283" s="70"/>
      <c r="T283" s="71"/>
      <c r="U283" s="71"/>
      <c r="V283" s="72"/>
      <c r="W283" s="73"/>
      <c r="X283" s="74"/>
      <c r="Y283" s="63"/>
      <c r="Z283" s="63"/>
      <c r="AA283" s="63"/>
    </row>
    <row r="284" spans="1:27" ht="22.5">
      <c r="A284" s="63"/>
      <c r="B284" s="122" t="s">
        <v>826</v>
      </c>
      <c r="C284" s="511" t="s">
        <v>6714</v>
      </c>
      <c r="D284" s="70" t="s">
        <v>797</v>
      </c>
      <c r="E284" s="71" t="s">
        <v>5332</v>
      </c>
      <c r="F284" s="72" t="s">
        <v>752</v>
      </c>
      <c r="G284" s="70"/>
      <c r="H284" s="126" t="s">
        <v>784</v>
      </c>
      <c r="I284" s="74" t="s">
        <v>754</v>
      </c>
      <c r="J284" s="145" t="s">
        <v>89</v>
      </c>
      <c r="K284" s="73"/>
      <c r="L284" s="72"/>
      <c r="M284" s="127" t="str">
        <f t="shared" si="8"/>
        <v xml:space="preserve"> </v>
      </c>
      <c r="N284" s="128" t="str">
        <f t="shared" si="9"/>
        <v xml:space="preserve"> </v>
      </c>
      <c r="O284" s="70"/>
      <c r="P284" s="71"/>
      <c r="Q284" s="71"/>
      <c r="R284" s="72"/>
      <c r="S284" s="70"/>
      <c r="T284" s="71"/>
      <c r="U284" s="71"/>
      <c r="V284" s="72"/>
      <c r="W284" s="73"/>
      <c r="X284" s="74"/>
      <c r="Y284" s="63"/>
      <c r="Z284" s="63"/>
      <c r="AA284" s="63"/>
    </row>
    <row r="285" spans="1:27" ht="22.5">
      <c r="A285" s="63"/>
      <c r="B285" s="122" t="s">
        <v>829</v>
      </c>
      <c r="C285" s="511" t="s">
        <v>6718</v>
      </c>
      <c r="D285" s="70" t="s">
        <v>797</v>
      </c>
      <c r="E285" s="71" t="s">
        <v>5332</v>
      </c>
      <c r="F285" s="72" t="s">
        <v>756</v>
      </c>
      <c r="G285" s="70"/>
      <c r="H285" s="133" t="s">
        <v>786</v>
      </c>
      <c r="I285" s="134" t="s">
        <v>758</v>
      </c>
      <c r="J285" s="145" t="s">
        <v>95</v>
      </c>
      <c r="K285" s="73"/>
      <c r="L285" s="72"/>
      <c r="M285" s="127" t="str">
        <f t="shared" si="8"/>
        <v xml:space="preserve"> </v>
      </c>
      <c r="N285" s="128" t="str">
        <f t="shared" si="9"/>
        <v xml:space="preserve"> </v>
      </c>
      <c r="O285" s="70"/>
      <c r="P285" s="71"/>
      <c r="Q285" s="71"/>
      <c r="R285" s="72"/>
      <c r="S285" s="70"/>
      <c r="T285" s="71"/>
      <c r="U285" s="71"/>
      <c r="V285" s="72"/>
      <c r="W285" s="73"/>
      <c r="X285" s="74"/>
      <c r="Y285" s="63"/>
      <c r="Z285" s="63"/>
      <c r="AA285" s="63"/>
    </row>
    <row r="286" spans="1:27" ht="45">
      <c r="A286" s="63"/>
      <c r="B286" s="122" t="s">
        <v>830</v>
      </c>
      <c r="C286" s="511" t="s">
        <v>6718</v>
      </c>
      <c r="D286" s="70" t="s">
        <v>797</v>
      </c>
      <c r="E286" s="71" t="s">
        <v>5332</v>
      </c>
      <c r="F286" s="72" t="s">
        <v>219</v>
      </c>
      <c r="G286" s="70"/>
      <c r="H286" s="133" t="s">
        <v>788</v>
      </c>
      <c r="I286" s="134" t="s">
        <v>707</v>
      </c>
      <c r="J286" s="145" t="s">
        <v>89</v>
      </c>
      <c r="K286" s="73"/>
      <c r="L286" s="72"/>
      <c r="M286" s="127" t="str">
        <f t="shared" si="8"/>
        <v xml:space="preserve"> </v>
      </c>
      <c r="N286" s="128" t="str">
        <f t="shared" si="9"/>
        <v xml:space="preserve"> </v>
      </c>
      <c r="O286" s="70"/>
      <c r="P286" s="71"/>
      <c r="Q286" s="71"/>
      <c r="R286" s="72"/>
      <c r="S286" s="70"/>
      <c r="T286" s="71"/>
      <c r="U286" s="71"/>
      <c r="V286" s="72"/>
      <c r="W286" s="73"/>
      <c r="X286" s="74"/>
      <c r="Y286" s="63"/>
      <c r="Z286" s="63"/>
      <c r="AA286" s="63"/>
    </row>
    <row r="287" spans="1:27" ht="56.25">
      <c r="A287" s="63"/>
      <c r="B287" s="122" t="s">
        <v>831</v>
      </c>
      <c r="C287" s="511" t="s">
        <v>6714</v>
      </c>
      <c r="D287" s="70" t="s">
        <v>797</v>
      </c>
      <c r="E287" s="71" t="s">
        <v>5332</v>
      </c>
      <c r="F287" s="72" t="s">
        <v>709</v>
      </c>
      <c r="G287" s="70"/>
      <c r="H287" s="133" t="s">
        <v>790</v>
      </c>
      <c r="I287" s="134" t="s">
        <v>711</v>
      </c>
      <c r="J287" s="145" t="s">
        <v>106</v>
      </c>
      <c r="K287" s="73"/>
      <c r="L287" s="72"/>
      <c r="M287" s="127" t="str">
        <f t="shared" si="8"/>
        <v xml:space="preserve"> </v>
      </c>
      <c r="N287" s="128" t="str">
        <f t="shared" si="9"/>
        <v xml:space="preserve"> </v>
      </c>
      <c r="O287" s="70"/>
      <c r="P287" s="71"/>
      <c r="Q287" s="71"/>
      <c r="R287" s="72"/>
      <c r="S287" s="70"/>
      <c r="T287" s="71"/>
      <c r="U287" s="71"/>
      <c r="V287" s="72"/>
      <c r="W287" s="73"/>
      <c r="X287" s="74"/>
      <c r="Y287" s="63"/>
      <c r="Z287" s="63"/>
      <c r="AA287" s="63"/>
    </row>
    <row r="288" spans="1:27" ht="45">
      <c r="A288" s="63"/>
      <c r="B288" s="122" t="s">
        <v>832</v>
      </c>
      <c r="C288" s="511" t="s">
        <v>6718</v>
      </c>
      <c r="D288" s="70" t="s">
        <v>797</v>
      </c>
      <c r="E288" s="71" t="s">
        <v>5332</v>
      </c>
      <c r="F288" s="72" t="s">
        <v>713</v>
      </c>
      <c r="G288" s="70"/>
      <c r="H288" s="133" t="s">
        <v>792</v>
      </c>
      <c r="I288" s="134" t="s">
        <v>715</v>
      </c>
      <c r="J288" s="145" t="s">
        <v>106</v>
      </c>
      <c r="K288" s="73"/>
      <c r="L288" s="72"/>
      <c r="M288" s="127" t="str">
        <f t="shared" si="8"/>
        <v xml:space="preserve"> </v>
      </c>
      <c r="N288" s="128" t="str">
        <f t="shared" si="9"/>
        <v xml:space="preserve"> </v>
      </c>
      <c r="O288" s="70"/>
      <c r="P288" s="71"/>
      <c r="Q288" s="71"/>
      <c r="R288" s="72"/>
      <c r="S288" s="70"/>
      <c r="T288" s="71"/>
      <c r="U288" s="71"/>
      <c r="V288" s="72"/>
      <c r="W288" s="73"/>
      <c r="X288" s="74"/>
      <c r="Y288" s="63"/>
      <c r="Z288" s="63"/>
      <c r="AA288" s="63"/>
    </row>
    <row r="289" spans="1:27" ht="45">
      <c r="A289" s="63"/>
      <c r="B289" s="122" t="s">
        <v>833</v>
      </c>
      <c r="C289" s="511" t="s">
        <v>6716</v>
      </c>
      <c r="D289" s="70" t="s">
        <v>797</v>
      </c>
      <c r="E289" s="71" t="s">
        <v>5332</v>
      </c>
      <c r="F289" s="72" t="s">
        <v>717</v>
      </c>
      <c r="G289" s="70"/>
      <c r="H289" s="133" t="s">
        <v>790</v>
      </c>
      <c r="I289" s="134" t="s">
        <v>718</v>
      </c>
      <c r="J289" s="145" t="s">
        <v>89</v>
      </c>
      <c r="K289" s="73"/>
      <c r="L289" s="72"/>
      <c r="M289" s="127" t="str">
        <f t="shared" si="8"/>
        <v xml:space="preserve"> </v>
      </c>
      <c r="N289" s="128" t="str">
        <f t="shared" si="9"/>
        <v xml:space="preserve"> </v>
      </c>
      <c r="O289" s="70"/>
      <c r="P289" s="71"/>
      <c r="Q289" s="71"/>
      <c r="R289" s="72"/>
      <c r="S289" s="70"/>
      <c r="T289" s="71"/>
      <c r="U289" s="71"/>
      <c r="V289" s="72"/>
      <c r="W289" s="73"/>
      <c r="X289" s="74"/>
      <c r="Y289" s="63"/>
      <c r="Z289" s="63"/>
      <c r="AA289" s="63"/>
    </row>
    <row r="290" spans="1:27" ht="56.25">
      <c r="A290" s="63"/>
      <c r="B290" s="122" t="s">
        <v>834</v>
      </c>
      <c r="C290" s="511" t="s">
        <v>6716</v>
      </c>
      <c r="D290" s="70" t="s">
        <v>797</v>
      </c>
      <c r="E290" s="71" t="s">
        <v>686</v>
      </c>
      <c r="F290" s="72" t="s">
        <v>719</v>
      </c>
      <c r="G290" s="70"/>
      <c r="H290" s="133" t="s">
        <v>720</v>
      </c>
      <c r="I290" s="134" t="s">
        <v>813</v>
      </c>
      <c r="J290" s="145" t="s">
        <v>89</v>
      </c>
      <c r="K290" s="73"/>
      <c r="L290" s="72"/>
      <c r="M290" s="127" t="str">
        <f t="shared" si="8"/>
        <v xml:space="preserve"> </v>
      </c>
      <c r="N290" s="128" t="str">
        <f t="shared" si="9"/>
        <v xml:space="preserve"> </v>
      </c>
      <c r="O290" s="70"/>
      <c r="P290" s="71"/>
      <c r="Q290" s="71"/>
      <c r="R290" s="72"/>
      <c r="S290" s="70"/>
      <c r="T290" s="71"/>
      <c r="U290" s="71"/>
      <c r="V290" s="72"/>
      <c r="W290" s="73"/>
      <c r="X290" s="74"/>
      <c r="Y290" s="63"/>
      <c r="Z290" s="63"/>
      <c r="AA290" s="63"/>
    </row>
    <row r="291" spans="1:27" ht="45">
      <c r="A291" s="63"/>
      <c r="B291" s="122" t="s">
        <v>1952</v>
      </c>
      <c r="C291" s="511" t="s">
        <v>6714</v>
      </c>
      <c r="D291" s="70" t="s">
        <v>1953</v>
      </c>
      <c r="E291" s="71" t="s">
        <v>218</v>
      </c>
      <c r="F291" s="72" t="s">
        <v>219</v>
      </c>
      <c r="G291" s="70"/>
      <c r="H291" s="133" t="s">
        <v>1954</v>
      </c>
      <c r="I291" s="134" t="s">
        <v>1955</v>
      </c>
      <c r="J291" s="145" t="s">
        <v>89</v>
      </c>
      <c r="K291" s="73"/>
      <c r="L291" s="72"/>
      <c r="M291" s="127" t="str">
        <f t="shared" si="8"/>
        <v xml:space="preserve"> </v>
      </c>
      <c r="N291" s="128" t="str">
        <f t="shared" si="9"/>
        <v xml:space="preserve"> </v>
      </c>
      <c r="O291" s="70"/>
      <c r="P291" s="71"/>
      <c r="Q291" s="71"/>
      <c r="R291" s="72"/>
      <c r="S291" s="70"/>
      <c r="T291" s="71"/>
      <c r="U291" s="71"/>
      <c r="V291" s="72"/>
      <c r="W291" s="73"/>
      <c r="X291" s="74"/>
      <c r="Y291" s="63"/>
      <c r="Z291" s="63"/>
      <c r="AA291" s="63"/>
    </row>
    <row r="292" spans="1:27" ht="22.5">
      <c r="A292" s="63"/>
      <c r="B292" s="122" t="s">
        <v>1925</v>
      </c>
      <c r="C292" s="511" t="s">
        <v>6714</v>
      </c>
      <c r="D292" s="70" t="s">
        <v>1953</v>
      </c>
      <c r="E292" s="71" t="s">
        <v>218</v>
      </c>
      <c r="F292" s="72" t="s">
        <v>223</v>
      </c>
      <c r="G292" s="70"/>
      <c r="H292" s="133" t="s">
        <v>1956</v>
      </c>
      <c r="I292" s="134" t="s">
        <v>203</v>
      </c>
      <c r="J292" s="145" t="s">
        <v>95</v>
      </c>
      <c r="K292" s="73"/>
      <c r="L292" s="72"/>
      <c r="M292" s="127" t="str">
        <f t="shared" si="8"/>
        <v xml:space="preserve"> </v>
      </c>
      <c r="N292" s="128" t="str">
        <f t="shared" si="9"/>
        <v xml:space="preserve"> </v>
      </c>
      <c r="O292" s="70"/>
      <c r="P292" s="71"/>
      <c r="Q292" s="71"/>
      <c r="R292" s="72"/>
      <c r="S292" s="70"/>
      <c r="T292" s="71"/>
      <c r="U292" s="71"/>
      <c r="V292" s="72"/>
      <c r="W292" s="73"/>
      <c r="X292" s="74"/>
      <c r="Y292" s="63"/>
      <c r="Z292" s="63"/>
      <c r="AA292" s="63"/>
    </row>
    <row r="293" spans="1:27" ht="67.5">
      <c r="A293" s="63"/>
      <c r="B293" s="122" t="s">
        <v>841</v>
      </c>
      <c r="C293" s="511" t="s">
        <v>6714</v>
      </c>
      <c r="D293" s="70" t="s">
        <v>1953</v>
      </c>
      <c r="E293" s="71" t="s">
        <v>218</v>
      </c>
      <c r="F293" s="72" t="s">
        <v>225</v>
      </c>
      <c r="G293" s="70"/>
      <c r="H293" s="133" t="s">
        <v>1957</v>
      </c>
      <c r="I293" s="134" t="s">
        <v>2392</v>
      </c>
      <c r="J293" s="145" t="s">
        <v>106</v>
      </c>
      <c r="K293" s="73"/>
      <c r="L293" s="72"/>
      <c r="M293" s="127" t="str">
        <f t="shared" si="8"/>
        <v xml:space="preserve"> </v>
      </c>
      <c r="N293" s="128" t="str">
        <f t="shared" si="9"/>
        <v xml:space="preserve"> </v>
      </c>
      <c r="O293" s="70"/>
      <c r="P293" s="71"/>
      <c r="Q293" s="71"/>
      <c r="R293" s="72"/>
      <c r="S293" s="70"/>
      <c r="T293" s="71"/>
      <c r="U293" s="71"/>
      <c r="V293" s="72"/>
      <c r="W293" s="73"/>
      <c r="X293" s="74"/>
      <c r="Y293" s="63"/>
      <c r="Z293" s="63"/>
      <c r="AA293" s="63"/>
    </row>
    <row r="294" spans="1:27" ht="56.25">
      <c r="A294" s="63"/>
      <c r="B294" s="122" t="s">
        <v>1926</v>
      </c>
      <c r="C294" s="511" t="s">
        <v>6714</v>
      </c>
      <c r="D294" s="70" t="s">
        <v>1953</v>
      </c>
      <c r="E294" s="71" t="s">
        <v>228</v>
      </c>
      <c r="F294" s="72" t="s">
        <v>229</v>
      </c>
      <c r="G294" s="70"/>
      <c r="H294" s="133" t="s">
        <v>1958</v>
      </c>
      <c r="I294" s="134" t="s">
        <v>1915</v>
      </c>
      <c r="J294" s="145" t="s">
        <v>89</v>
      </c>
      <c r="K294" s="73"/>
      <c r="L294" s="147"/>
      <c r="M294" s="127" t="str">
        <f t="shared" si="8"/>
        <v xml:space="preserve"> </v>
      </c>
      <c r="N294" s="128" t="str">
        <f t="shared" si="9"/>
        <v xml:space="preserve"> </v>
      </c>
      <c r="O294" s="70"/>
      <c r="P294" s="71"/>
      <c r="Q294" s="71"/>
      <c r="R294" s="72"/>
      <c r="S294" s="70"/>
      <c r="T294" s="71"/>
      <c r="U294" s="71"/>
      <c r="V294" s="72"/>
      <c r="W294" s="73"/>
      <c r="X294" s="74"/>
      <c r="Y294" s="63"/>
      <c r="Z294" s="63"/>
      <c r="AA294" s="63"/>
    </row>
    <row r="295" spans="1:27" ht="33.75">
      <c r="A295" s="63"/>
      <c r="B295" s="122" t="s">
        <v>1959</v>
      </c>
      <c r="C295" s="511" t="s">
        <v>6714</v>
      </c>
      <c r="D295" s="70" t="s">
        <v>1953</v>
      </c>
      <c r="E295" s="71" t="s">
        <v>228</v>
      </c>
      <c r="F295" s="72" t="s">
        <v>223</v>
      </c>
      <c r="G295" s="70"/>
      <c r="H295" s="133" t="s">
        <v>1960</v>
      </c>
      <c r="I295" s="134" t="s">
        <v>233</v>
      </c>
      <c r="J295" s="145" t="s">
        <v>95</v>
      </c>
      <c r="K295" s="73"/>
      <c r="L295" s="72"/>
      <c r="M295" s="127" t="str">
        <f t="shared" si="8"/>
        <v xml:space="preserve"> </v>
      </c>
      <c r="N295" s="128" t="str">
        <f t="shared" si="9"/>
        <v xml:space="preserve"> </v>
      </c>
      <c r="O295" s="70"/>
      <c r="P295" s="71"/>
      <c r="Q295" s="71"/>
      <c r="R295" s="72"/>
      <c r="S295" s="70"/>
      <c r="T295" s="71"/>
      <c r="U295" s="71"/>
      <c r="V295" s="72"/>
      <c r="W295" s="73"/>
      <c r="X295" s="74"/>
      <c r="Y295" s="63"/>
      <c r="Z295" s="63"/>
      <c r="AA295" s="63"/>
    </row>
    <row r="296" spans="1:27" ht="67.5">
      <c r="A296" s="63"/>
      <c r="B296" s="122" t="s">
        <v>1961</v>
      </c>
      <c r="C296" s="511" t="s">
        <v>6714</v>
      </c>
      <c r="D296" s="70" t="s">
        <v>1953</v>
      </c>
      <c r="E296" s="71" t="s">
        <v>228</v>
      </c>
      <c r="F296" s="72" t="s">
        <v>235</v>
      </c>
      <c r="G296" s="70"/>
      <c r="H296" s="133" t="s">
        <v>1962</v>
      </c>
      <c r="I296" s="134" t="s">
        <v>5325</v>
      </c>
      <c r="J296" s="145" t="s">
        <v>89</v>
      </c>
      <c r="K296" s="73"/>
      <c r="L296" s="72"/>
      <c r="M296" s="127" t="str">
        <f t="shared" si="8"/>
        <v xml:space="preserve"> </v>
      </c>
      <c r="N296" s="128" t="str">
        <f t="shared" si="9"/>
        <v xml:space="preserve"> </v>
      </c>
      <c r="O296" s="70"/>
      <c r="P296" s="71"/>
      <c r="Q296" s="71"/>
      <c r="R296" s="72"/>
      <c r="S296" s="70"/>
      <c r="T296" s="71"/>
      <c r="U296" s="71"/>
      <c r="V296" s="72"/>
      <c r="W296" s="73"/>
      <c r="X296" s="74"/>
      <c r="Y296" s="63"/>
      <c r="Z296" s="63"/>
      <c r="AA296" s="63"/>
    </row>
    <row r="297" spans="1:27" ht="45">
      <c r="A297" s="63"/>
      <c r="B297" s="122" t="s">
        <v>1963</v>
      </c>
      <c r="C297" s="511" t="s">
        <v>6714</v>
      </c>
      <c r="D297" s="70" t="s">
        <v>1953</v>
      </c>
      <c r="E297" s="71" t="s">
        <v>228</v>
      </c>
      <c r="F297" s="72"/>
      <c r="G297" s="70" t="s">
        <v>238</v>
      </c>
      <c r="H297" s="133" t="s">
        <v>1964</v>
      </c>
      <c r="I297" s="327" t="s">
        <v>5309</v>
      </c>
      <c r="J297" s="145" t="s">
        <v>106</v>
      </c>
      <c r="K297" s="73" t="s">
        <v>1910</v>
      </c>
      <c r="L297" s="72"/>
      <c r="M297" s="127" t="str">
        <f t="shared" si="8"/>
        <v xml:space="preserve"> </v>
      </c>
      <c r="N297" s="128" t="str">
        <f t="shared" si="9"/>
        <v xml:space="preserve"> </v>
      </c>
      <c r="O297" s="70"/>
      <c r="P297" s="71"/>
      <c r="Q297" s="71"/>
      <c r="R297" s="72"/>
      <c r="S297" s="70"/>
      <c r="T297" s="71"/>
      <c r="U297" s="71"/>
      <c r="V297" s="72"/>
      <c r="W297" s="73"/>
      <c r="X297" s="74"/>
      <c r="Y297" s="63"/>
      <c r="Z297" s="63"/>
      <c r="AA297" s="63"/>
    </row>
    <row r="298" spans="1:27" ht="45">
      <c r="A298" s="63"/>
      <c r="B298" s="122" t="s">
        <v>1965</v>
      </c>
      <c r="C298" s="511" t="s">
        <v>6714</v>
      </c>
      <c r="D298" s="70" t="s">
        <v>1953</v>
      </c>
      <c r="E298" s="71" t="s">
        <v>228</v>
      </c>
      <c r="F298" s="72"/>
      <c r="G298" s="70" t="s">
        <v>238</v>
      </c>
      <c r="H298" s="133" t="s">
        <v>1966</v>
      </c>
      <c r="I298" s="327" t="s">
        <v>5310</v>
      </c>
      <c r="J298" s="145" t="s">
        <v>95</v>
      </c>
      <c r="K298" s="73" t="s">
        <v>1910</v>
      </c>
      <c r="L298" s="72"/>
      <c r="M298" s="127" t="str">
        <f t="shared" si="8"/>
        <v xml:space="preserve"> </v>
      </c>
      <c r="N298" s="128" t="str">
        <f t="shared" si="9"/>
        <v xml:space="preserve"> </v>
      </c>
      <c r="O298" s="70"/>
      <c r="P298" s="71"/>
      <c r="Q298" s="71"/>
      <c r="R298" s="72"/>
      <c r="S298" s="70"/>
      <c r="T298" s="71"/>
      <c r="U298" s="71"/>
      <c r="V298" s="72"/>
      <c r="W298" s="73"/>
      <c r="X298" s="74"/>
      <c r="Y298" s="63"/>
      <c r="Z298" s="63"/>
      <c r="AA298" s="63"/>
    </row>
    <row r="299" spans="1:27" ht="45">
      <c r="A299" s="63"/>
      <c r="B299" s="122" t="s">
        <v>1967</v>
      </c>
      <c r="C299" s="511" t="s">
        <v>6714</v>
      </c>
      <c r="D299" s="70" t="s">
        <v>1953</v>
      </c>
      <c r="E299" s="71" t="s">
        <v>228</v>
      </c>
      <c r="F299" s="72"/>
      <c r="G299" s="70" t="s">
        <v>238</v>
      </c>
      <c r="H299" s="133" t="s">
        <v>1968</v>
      </c>
      <c r="I299" s="327" t="s">
        <v>5309</v>
      </c>
      <c r="J299" s="145" t="s">
        <v>95</v>
      </c>
      <c r="K299" s="73" t="s">
        <v>1910</v>
      </c>
      <c r="L299" s="72"/>
      <c r="M299" s="127" t="str">
        <f t="shared" si="8"/>
        <v xml:space="preserve"> </v>
      </c>
      <c r="N299" s="128" t="str">
        <f t="shared" si="9"/>
        <v xml:space="preserve"> </v>
      </c>
      <c r="O299" s="70"/>
      <c r="P299" s="71"/>
      <c r="Q299" s="71"/>
      <c r="R299" s="72"/>
      <c r="S299" s="70"/>
      <c r="T299" s="71"/>
      <c r="U299" s="71"/>
      <c r="V299" s="72"/>
      <c r="W299" s="73"/>
      <c r="X299" s="74"/>
      <c r="Y299" s="63"/>
      <c r="Z299" s="63"/>
      <c r="AA299" s="63"/>
    </row>
    <row r="300" spans="1:27" ht="45">
      <c r="A300" s="63"/>
      <c r="B300" s="122" t="s">
        <v>1969</v>
      </c>
      <c r="C300" s="511" t="s">
        <v>6716</v>
      </c>
      <c r="D300" s="70" t="s">
        <v>1953</v>
      </c>
      <c r="E300" s="71" t="s">
        <v>228</v>
      </c>
      <c r="F300" s="72"/>
      <c r="G300" s="70" t="s">
        <v>246</v>
      </c>
      <c r="H300" s="133" t="s">
        <v>1970</v>
      </c>
      <c r="I300" s="327" t="s">
        <v>5326</v>
      </c>
      <c r="J300" s="145" t="s">
        <v>106</v>
      </c>
      <c r="K300" s="73" t="s">
        <v>2598</v>
      </c>
      <c r="L300" s="72"/>
      <c r="M300" s="127" t="str">
        <f t="shared" si="8"/>
        <v xml:space="preserve"> </v>
      </c>
      <c r="N300" s="128" t="str">
        <f t="shared" si="9"/>
        <v xml:space="preserve"> </v>
      </c>
      <c r="O300" s="70"/>
      <c r="P300" s="71"/>
      <c r="Q300" s="71"/>
      <c r="R300" s="72"/>
      <c r="S300" s="70"/>
      <c r="T300" s="71"/>
      <c r="U300" s="71"/>
      <c r="V300" s="72"/>
      <c r="W300" s="73"/>
      <c r="X300" s="74"/>
      <c r="Y300" s="63"/>
      <c r="Z300" s="63"/>
      <c r="AA300" s="63"/>
    </row>
    <row r="301" spans="1:27" ht="45">
      <c r="A301" s="63"/>
      <c r="B301" s="122" t="s">
        <v>1971</v>
      </c>
      <c r="C301" s="511" t="s">
        <v>6714</v>
      </c>
      <c r="D301" s="70" t="s">
        <v>1953</v>
      </c>
      <c r="E301" s="71" t="s">
        <v>228</v>
      </c>
      <c r="F301" s="72" t="s">
        <v>250</v>
      </c>
      <c r="G301" s="70"/>
      <c r="H301" s="133" t="s">
        <v>1962</v>
      </c>
      <c r="I301" s="327" t="s">
        <v>5333</v>
      </c>
      <c r="J301" s="145" t="s">
        <v>89</v>
      </c>
      <c r="K301" s="73"/>
      <c r="L301" s="72"/>
      <c r="M301" s="127" t="str">
        <f t="shared" si="8"/>
        <v xml:space="preserve"> </v>
      </c>
      <c r="N301" s="128" t="str">
        <f t="shared" si="9"/>
        <v xml:space="preserve"> </v>
      </c>
      <c r="O301" s="70"/>
      <c r="P301" s="71"/>
      <c r="Q301" s="71"/>
      <c r="R301" s="72"/>
      <c r="S301" s="70"/>
      <c r="T301" s="71"/>
      <c r="U301" s="71"/>
      <c r="V301" s="72"/>
      <c r="W301" s="73"/>
      <c r="X301" s="74"/>
      <c r="Y301" s="63"/>
      <c r="Z301" s="63"/>
      <c r="AA301" s="63"/>
    </row>
    <row r="302" spans="1:27" ht="67.5">
      <c r="A302" s="63"/>
      <c r="B302" s="122" t="s">
        <v>1972</v>
      </c>
      <c r="C302" s="511" t="s">
        <v>6714</v>
      </c>
      <c r="D302" s="70" t="s">
        <v>1953</v>
      </c>
      <c r="E302" s="71" t="s">
        <v>228</v>
      </c>
      <c r="F302" s="72"/>
      <c r="G302" s="70"/>
      <c r="H302" s="330" t="s">
        <v>4388</v>
      </c>
      <c r="I302" s="327" t="s">
        <v>5334</v>
      </c>
      <c r="J302" s="145" t="s">
        <v>95</v>
      </c>
      <c r="K302" s="73"/>
      <c r="L302" s="72"/>
      <c r="M302" s="127" t="str">
        <f t="shared" si="8"/>
        <v xml:space="preserve"> </v>
      </c>
      <c r="N302" s="128" t="str">
        <f t="shared" si="9"/>
        <v xml:space="preserve"> </v>
      </c>
      <c r="O302" s="70"/>
      <c r="P302" s="71"/>
      <c r="Q302" s="71"/>
      <c r="R302" s="72"/>
      <c r="S302" s="70"/>
      <c r="T302" s="71"/>
      <c r="U302" s="71"/>
      <c r="V302" s="72"/>
      <c r="W302" s="73"/>
      <c r="X302" s="74"/>
      <c r="Y302" s="63"/>
      <c r="Z302" s="63"/>
      <c r="AA302" s="63"/>
    </row>
    <row r="303" spans="1:27" ht="45">
      <c r="A303" s="63"/>
      <c r="B303" s="122" t="s">
        <v>1973</v>
      </c>
      <c r="C303" s="511" t="s">
        <v>6714</v>
      </c>
      <c r="D303" s="70" t="s">
        <v>1953</v>
      </c>
      <c r="E303" s="71" t="s">
        <v>228</v>
      </c>
      <c r="F303" s="72"/>
      <c r="G303" s="70"/>
      <c r="H303" s="133" t="s">
        <v>1974</v>
      </c>
      <c r="I303" s="327" t="s">
        <v>5326</v>
      </c>
      <c r="J303" s="145" t="s">
        <v>106</v>
      </c>
      <c r="K303" s="73"/>
      <c r="L303" s="72"/>
      <c r="M303" s="127" t="str">
        <f t="shared" si="8"/>
        <v xml:space="preserve"> </v>
      </c>
      <c r="N303" s="128" t="str">
        <f t="shared" si="9"/>
        <v xml:space="preserve"> </v>
      </c>
      <c r="O303" s="70"/>
      <c r="P303" s="71"/>
      <c r="Q303" s="71"/>
      <c r="R303" s="72"/>
      <c r="S303" s="70"/>
      <c r="T303" s="71"/>
      <c r="U303" s="71"/>
      <c r="V303" s="72"/>
      <c r="W303" s="73"/>
      <c r="X303" s="74"/>
      <c r="Y303" s="63"/>
      <c r="Z303" s="63"/>
      <c r="AA303" s="63"/>
    </row>
    <row r="304" spans="1:27" ht="33.75">
      <c r="A304" s="63"/>
      <c r="B304" s="122" t="s">
        <v>1975</v>
      </c>
      <c r="C304" s="511" t="s">
        <v>6714</v>
      </c>
      <c r="D304" s="70" t="s">
        <v>1953</v>
      </c>
      <c r="E304" s="71" t="s">
        <v>228</v>
      </c>
      <c r="F304" s="72" t="s">
        <v>255</v>
      </c>
      <c r="G304" s="70"/>
      <c r="H304" s="133" t="s">
        <v>1962</v>
      </c>
      <c r="I304" s="134" t="s">
        <v>256</v>
      </c>
      <c r="J304" s="145" t="s">
        <v>89</v>
      </c>
      <c r="K304" s="73"/>
      <c r="L304" s="72"/>
      <c r="M304" s="127" t="str">
        <f t="shared" si="8"/>
        <v xml:space="preserve"> </v>
      </c>
      <c r="N304" s="128" t="str">
        <f t="shared" si="9"/>
        <v xml:space="preserve"> </v>
      </c>
      <c r="O304" s="70"/>
      <c r="P304" s="71"/>
      <c r="Q304" s="71"/>
      <c r="R304" s="72"/>
      <c r="S304" s="70"/>
      <c r="T304" s="71"/>
      <c r="U304" s="71"/>
      <c r="V304" s="72"/>
      <c r="W304" s="73"/>
      <c r="X304" s="74"/>
      <c r="Y304" s="63"/>
      <c r="Z304" s="63"/>
      <c r="AA304" s="63"/>
    </row>
    <row r="305" spans="1:27" ht="45">
      <c r="A305" s="63"/>
      <c r="B305" s="122" t="s">
        <v>1976</v>
      </c>
      <c r="C305" s="511" t="s">
        <v>6714</v>
      </c>
      <c r="D305" s="70" t="s">
        <v>1953</v>
      </c>
      <c r="E305" s="71" t="s">
        <v>228</v>
      </c>
      <c r="F305" s="72"/>
      <c r="G305" s="70" t="s">
        <v>238</v>
      </c>
      <c r="H305" s="133" t="s">
        <v>1964</v>
      </c>
      <c r="I305" s="327" t="s">
        <v>5309</v>
      </c>
      <c r="J305" s="145" t="s">
        <v>95</v>
      </c>
      <c r="K305" s="73" t="s">
        <v>1910</v>
      </c>
      <c r="L305" s="72"/>
      <c r="M305" s="127" t="str">
        <f t="shared" si="8"/>
        <v xml:space="preserve"> </v>
      </c>
      <c r="N305" s="128" t="str">
        <f t="shared" si="9"/>
        <v xml:space="preserve"> </v>
      </c>
      <c r="O305" s="70"/>
      <c r="P305" s="71"/>
      <c r="Q305" s="71"/>
      <c r="R305" s="72"/>
      <c r="S305" s="70"/>
      <c r="T305" s="71"/>
      <c r="U305" s="71"/>
      <c r="V305" s="72"/>
      <c r="W305" s="73"/>
      <c r="X305" s="74"/>
      <c r="Y305" s="63"/>
      <c r="Z305" s="63"/>
      <c r="AA305" s="63"/>
    </row>
    <row r="306" spans="1:27" ht="45">
      <c r="A306" s="63"/>
      <c r="B306" s="122" t="s">
        <v>1977</v>
      </c>
      <c r="C306" s="511" t="s">
        <v>6714</v>
      </c>
      <c r="D306" s="70" t="s">
        <v>1953</v>
      </c>
      <c r="E306" s="71" t="s">
        <v>228</v>
      </c>
      <c r="F306" s="72"/>
      <c r="G306" s="70" t="s">
        <v>238</v>
      </c>
      <c r="H306" s="133" t="s">
        <v>1966</v>
      </c>
      <c r="I306" s="327" t="s">
        <v>5313</v>
      </c>
      <c r="J306" s="145" t="s">
        <v>95</v>
      </c>
      <c r="K306" s="73" t="s">
        <v>1910</v>
      </c>
      <c r="L306" s="72"/>
      <c r="M306" s="127" t="str">
        <f t="shared" si="8"/>
        <v xml:space="preserve"> </v>
      </c>
      <c r="N306" s="128" t="str">
        <f t="shared" si="9"/>
        <v xml:space="preserve"> </v>
      </c>
      <c r="O306" s="70"/>
      <c r="P306" s="71"/>
      <c r="Q306" s="71"/>
      <c r="R306" s="72"/>
      <c r="S306" s="70"/>
      <c r="T306" s="71"/>
      <c r="U306" s="71"/>
      <c r="V306" s="72"/>
      <c r="W306" s="73"/>
      <c r="X306" s="74"/>
      <c r="Y306" s="63"/>
      <c r="Z306" s="63"/>
      <c r="AA306" s="63"/>
    </row>
    <row r="307" spans="1:27" ht="22.5">
      <c r="A307" s="63"/>
      <c r="B307" s="122" t="s">
        <v>1978</v>
      </c>
      <c r="C307" s="511" t="s">
        <v>6714</v>
      </c>
      <c r="D307" s="70" t="s">
        <v>1953</v>
      </c>
      <c r="E307" s="71" t="s">
        <v>228</v>
      </c>
      <c r="F307" s="72" t="s">
        <v>260</v>
      </c>
      <c r="G307" s="70"/>
      <c r="H307" s="133" t="s">
        <v>1958</v>
      </c>
      <c r="I307" s="134" t="s">
        <v>261</v>
      </c>
      <c r="J307" s="145" t="s">
        <v>89</v>
      </c>
      <c r="K307" s="73"/>
      <c r="L307" s="72"/>
      <c r="M307" s="127" t="str">
        <f t="shared" si="8"/>
        <v xml:space="preserve"> </v>
      </c>
      <c r="N307" s="128" t="str">
        <f t="shared" si="9"/>
        <v xml:space="preserve"> </v>
      </c>
      <c r="O307" s="70"/>
      <c r="P307" s="71"/>
      <c r="Q307" s="71"/>
      <c r="R307" s="72"/>
      <c r="S307" s="70"/>
      <c r="T307" s="71"/>
      <c r="U307" s="71"/>
      <c r="V307" s="72"/>
      <c r="W307" s="73"/>
      <c r="X307" s="74"/>
      <c r="Y307" s="63"/>
      <c r="Z307" s="63"/>
      <c r="AA307" s="63"/>
    </row>
    <row r="308" spans="1:27" ht="33.75">
      <c r="A308" s="63"/>
      <c r="B308" s="122" t="s">
        <v>1979</v>
      </c>
      <c r="C308" s="511" t="s">
        <v>6715</v>
      </c>
      <c r="D308" s="70" t="s">
        <v>1953</v>
      </c>
      <c r="E308" s="71" t="s">
        <v>278</v>
      </c>
      <c r="F308" s="72" t="s">
        <v>413</v>
      </c>
      <c r="G308" s="70" t="s">
        <v>238</v>
      </c>
      <c r="H308" s="133" t="s">
        <v>1980</v>
      </c>
      <c r="I308" s="134" t="s">
        <v>538</v>
      </c>
      <c r="J308" s="145" t="s">
        <v>89</v>
      </c>
      <c r="K308" s="73" t="s">
        <v>1910</v>
      </c>
      <c r="L308" s="72"/>
      <c r="M308" s="127" t="str">
        <f t="shared" si="8"/>
        <v xml:space="preserve"> </v>
      </c>
      <c r="N308" s="128" t="str">
        <f t="shared" si="9"/>
        <v xml:space="preserve"> </v>
      </c>
      <c r="O308" s="70"/>
      <c r="P308" s="71"/>
      <c r="Q308" s="71"/>
      <c r="R308" s="72"/>
      <c r="S308" s="70"/>
      <c r="T308" s="71"/>
      <c r="U308" s="71"/>
      <c r="V308" s="72"/>
      <c r="W308" s="73"/>
      <c r="X308" s="74"/>
      <c r="Y308" s="63"/>
      <c r="Z308" s="63"/>
      <c r="AA308" s="63"/>
    </row>
    <row r="309" spans="1:27" ht="33.75">
      <c r="A309" s="63"/>
      <c r="B309" s="122" t="s">
        <v>1981</v>
      </c>
      <c r="C309" s="511" t="s">
        <v>6715</v>
      </c>
      <c r="D309" s="70" t="s">
        <v>1953</v>
      </c>
      <c r="E309" s="71" t="s">
        <v>278</v>
      </c>
      <c r="F309" s="72" t="s">
        <v>1928</v>
      </c>
      <c r="G309" s="70" t="s">
        <v>4362</v>
      </c>
      <c r="H309" s="133" t="s">
        <v>1982</v>
      </c>
      <c r="I309" s="134" t="s">
        <v>1930</v>
      </c>
      <c r="J309" s="145" t="s">
        <v>89</v>
      </c>
      <c r="K309" s="73" t="s">
        <v>4363</v>
      </c>
      <c r="L309" s="72"/>
      <c r="M309" s="127" t="str">
        <f t="shared" si="8"/>
        <v xml:space="preserve"> </v>
      </c>
      <c r="N309" s="128" t="str">
        <f t="shared" si="9"/>
        <v xml:space="preserve"> </v>
      </c>
      <c r="O309" s="70"/>
      <c r="P309" s="71"/>
      <c r="Q309" s="71"/>
      <c r="R309" s="72"/>
      <c r="S309" s="70"/>
      <c r="T309" s="71"/>
      <c r="U309" s="71"/>
      <c r="V309" s="72"/>
      <c r="W309" s="73"/>
      <c r="X309" s="74"/>
      <c r="Y309" s="63"/>
      <c r="Z309" s="63"/>
      <c r="AA309" s="63"/>
    </row>
    <row r="310" spans="1:27" ht="45">
      <c r="A310" s="63"/>
      <c r="B310" s="122" t="s">
        <v>1983</v>
      </c>
      <c r="C310" s="511" t="s">
        <v>6715</v>
      </c>
      <c r="D310" s="70" t="s">
        <v>1953</v>
      </c>
      <c r="E310" s="71" t="s">
        <v>278</v>
      </c>
      <c r="F310" s="72"/>
      <c r="G310" s="70" t="s">
        <v>4362</v>
      </c>
      <c r="H310" s="133" t="s">
        <v>1984</v>
      </c>
      <c r="I310" s="134" t="s">
        <v>1932</v>
      </c>
      <c r="J310" s="145" t="s">
        <v>106</v>
      </c>
      <c r="K310" s="73" t="s">
        <v>4363</v>
      </c>
      <c r="L310" s="72"/>
      <c r="M310" s="127" t="str">
        <f t="shared" si="8"/>
        <v xml:space="preserve"> </v>
      </c>
      <c r="N310" s="128" t="str">
        <f t="shared" si="9"/>
        <v xml:space="preserve"> </v>
      </c>
      <c r="O310" s="70"/>
      <c r="P310" s="71"/>
      <c r="Q310" s="71"/>
      <c r="R310" s="72"/>
      <c r="S310" s="70"/>
      <c r="T310" s="71"/>
      <c r="U310" s="71"/>
      <c r="V310" s="72"/>
      <c r="W310" s="73"/>
      <c r="X310" s="74"/>
      <c r="Y310" s="63"/>
      <c r="Z310" s="63"/>
      <c r="AA310" s="63"/>
    </row>
    <row r="311" spans="1:27" ht="56.25">
      <c r="A311" s="63"/>
      <c r="B311" s="122" t="s">
        <v>1985</v>
      </c>
      <c r="C311" s="511" t="s">
        <v>6715</v>
      </c>
      <c r="D311" s="70" t="s">
        <v>1953</v>
      </c>
      <c r="E311" s="71" t="s">
        <v>278</v>
      </c>
      <c r="F311" s="72"/>
      <c r="G311" s="70" t="s">
        <v>4362</v>
      </c>
      <c r="H311" s="133" t="s">
        <v>1986</v>
      </c>
      <c r="I311" s="134" t="s">
        <v>1934</v>
      </c>
      <c r="J311" s="145" t="s">
        <v>106</v>
      </c>
      <c r="K311" s="73" t="s">
        <v>4363</v>
      </c>
      <c r="L311" s="72"/>
      <c r="M311" s="127" t="str">
        <f t="shared" si="8"/>
        <v xml:space="preserve"> </v>
      </c>
      <c r="N311" s="128" t="str">
        <f t="shared" si="9"/>
        <v xml:space="preserve"> </v>
      </c>
      <c r="O311" s="70"/>
      <c r="P311" s="71"/>
      <c r="Q311" s="71"/>
      <c r="R311" s="72"/>
      <c r="S311" s="70"/>
      <c r="T311" s="71"/>
      <c r="U311" s="71"/>
      <c r="V311" s="72"/>
      <c r="W311" s="73"/>
      <c r="X311" s="74"/>
      <c r="Y311" s="63"/>
      <c r="Z311" s="63"/>
      <c r="AA311" s="63"/>
    </row>
    <row r="312" spans="1:27" ht="67.5">
      <c r="A312" s="63"/>
      <c r="B312" s="122" t="s">
        <v>1987</v>
      </c>
      <c r="C312" s="511" t="s">
        <v>6715</v>
      </c>
      <c r="D312" s="70" t="s">
        <v>1953</v>
      </c>
      <c r="E312" s="71" t="s">
        <v>278</v>
      </c>
      <c r="F312" s="72"/>
      <c r="G312" s="70" t="s">
        <v>4362</v>
      </c>
      <c r="H312" s="133" t="s">
        <v>1988</v>
      </c>
      <c r="I312" s="134" t="s">
        <v>1936</v>
      </c>
      <c r="J312" s="145" t="s">
        <v>106</v>
      </c>
      <c r="K312" s="73" t="s">
        <v>4363</v>
      </c>
      <c r="L312" s="72"/>
      <c r="M312" s="127" t="str">
        <f t="shared" si="8"/>
        <v xml:space="preserve"> </v>
      </c>
      <c r="N312" s="128" t="str">
        <f t="shared" si="9"/>
        <v xml:space="preserve"> </v>
      </c>
      <c r="O312" s="70"/>
      <c r="P312" s="71"/>
      <c r="Q312" s="71"/>
      <c r="R312" s="72"/>
      <c r="S312" s="70"/>
      <c r="T312" s="71"/>
      <c r="U312" s="71"/>
      <c r="V312" s="72"/>
      <c r="W312" s="73"/>
      <c r="X312" s="74"/>
      <c r="Y312" s="63"/>
      <c r="Z312" s="63"/>
      <c r="AA312" s="63"/>
    </row>
    <row r="313" spans="1:27" ht="33.75">
      <c r="A313" s="63"/>
      <c r="B313" s="122" t="s">
        <v>1989</v>
      </c>
      <c r="C313" s="511" t="s">
        <v>6715</v>
      </c>
      <c r="D313" s="70" t="s">
        <v>1953</v>
      </c>
      <c r="E313" s="71" t="s">
        <v>278</v>
      </c>
      <c r="F313" s="72" t="s">
        <v>1937</v>
      </c>
      <c r="G313" s="70" t="s">
        <v>246</v>
      </c>
      <c r="H313" s="133" t="s">
        <v>1990</v>
      </c>
      <c r="I313" s="134" t="s">
        <v>418</v>
      </c>
      <c r="J313" s="145" t="s">
        <v>95</v>
      </c>
      <c r="K313" s="73" t="s">
        <v>2598</v>
      </c>
      <c r="L313" s="72"/>
      <c r="M313" s="127" t="str">
        <f t="shared" si="8"/>
        <v xml:space="preserve"> </v>
      </c>
      <c r="N313" s="128" t="str">
        <f t="shared" si="9"/>
        <v xml:space="preserve"> </v>
      </c>
      <c r="O313" s="70"/>
      <c r="P313" s="71"/>
      <c r="Q313" s="71"/>
      <c r="R313" s="72"/>
      <c r="S313" s="70"/>
      <c r="T313" s="71"/>
      <c r="U313" s="71"/>
      <c r="V313" s="72"/>
      <c r="W313" s="73"/>
      <c r="X313" s="74"/>
      <c r="Y313" s="63"/>
      <c r="Z313" s="63"/>
      <c r="AA313" s="63"/>
    </row>
    <row r="314" spans="1:27" ht="45">
      <c r="A314" s="63"/>
      <c r="B314" s="122" t="s">
        <v>1991</v>
      </c>
      <c r="C314" s="511" t="s">
        <v>6715</v>
      </c>
      <c r="D314" s="70" t="s">
        <v>1953</v>
      </c>
      <c r="E314" s="71" t="s">
        <v>278</v>
      </c>
      <c r="F314" s="72"/>
      <c r="G314" s="70" t="s">
        <v>246</v>
      </c>
      <c r="H314" s="133" t="s">
        <v>1992</v>
      </c>
      <c r="I314" s="134" t="s">
        <v>543</v>
      </c>
      <c r="J314" s="145" t="s">
        <v>106</v>
      </c>
      <c r="K314" s="73" t="s">
        <v>2598</v>
      </c>
      <c r="L314" s="72"/>
      <c r="M314" s="127" t="str">
        <f t="shared" si="8"/>
        <v xml:space="preserve"> </v>
      </c>
      <c r="N314" s="128" t="str">
        <f t="shared" si="9"/>
        <v xml:space="preserve"> </v>
      </c>
      <c r="O314" s="70"/>
      <c r="P314" s="71"/>
      <c r="Q314" s="71"/>
      <c r="R314" s="72"/>
      <c r="S314" s="70"/>
      <c r="T314" s="71"/>
      <c r="U314" s="71"/>
      <c r="V314" s="72"/>
      <c r="W314" s="73"/>
      <c r="X314" s="74"/>
      <c r="Y314" s="63"/>
      <c r="Z314" s="63"/>
      <c r="AA314" s="63"/>
    </row>
    <row r="315" spans="1:27" ht="33.75">
      <c r="A315" s="63"/>
      <c r="B315" s="122" t="s">
        <v>1993</v>
      </c>
      <c r="C315" s="511" t="s">
        <v>6715</v>
      </c>
      <c r="D315" s="70" t="s">
        <v>1953</v>
      </c>
      <c r="E315" s="71" t="s">
        <v>278</v>
      </c>
      <c r="F315" s="72"/>
      <c r="G315" s="70" t="s">
        <v>246</v>
      </c>
      <c r="H315" s="133" t="s">
        <v>1994</v>
      </c>
      <c r="I315" s="134" t="s">
        <v>546</v>
      </c>
      <c r="J315" s="145" t="s">
        <v>95</v>
      </c>
      <c r="K315" s="73" t="s">
        <v>2598</v>
      </c>
      <c r="L315" s="72"/>
      <c r="M315" s="127" t="str">
        <f t="shared" si="8"/>
        <v xml:space="preserve"> </v>
      </c>
      <c r="N315" s="128" t="str">
        <f t="shared" si="9"/>
        <v xml:space="preserve"> </v>
      </c>
      <c r="O315" s="70"/>
      <c r="P315" s="71"/>
      <c r="Q315" s="71"/>
      <c r="R315" s="72"/>
      <c r="S315" s="70"/>
      <c r="T315" s="71"/>
      <c r="U315" s="71"/>
      <c r="V315" s="72"/>
      <c r="W315" s="73"/>
      <c r="X315" s="74"/>
      <c r="Y315" s="63"/>
      <c r="Z315" s="63"/>
      <c r="AA315" s="63"/>
    </row>
    <row r="316" spans="1:27" ht="45">
      <c r="A316" s="63"/>
      <c r="B316" s="122" t="s">
        <v>1995</v>
      </c>
      <c r="C316" s="511" t="s">
        <v>6715</v>
      </c>
      <c r="D316" s="70" t="s">
        <v>1953</v>
      </c>
      <c r="E316" s="71" t="s">
        <v>278</v>
      </c>
      <c r="F316" s="72"/>
      <c r="G316" s="70" t="s">
        <v>246</v>
      </c>
      <c r="H316" s="133" t="s">
        <v>1996</v>
      </c>
      <c r="I316" s="134" t="s">
        <v>424</v>
      </c>
      <c r="J316" s="145" t="s">
        <v>106</v>
      </c>
      <c r="K316" s="73" t="s">
        <v>2598</v>
      </c>
      <c r="L316" s="72"/>
      <c r="M316" s="127" t="str">
        <f t="shared" si="8"/>
        <v xml:space="preserve"> </v>
      </c>
      <c r="N316" s="128" t="str">
        <f t="shared" si="9"/>
        <v xml:space="preserve"> </v>
      </c>
      <c r="O316" s="70"/>
      <c r="P316" s="71"/>
      <c r="Q316" s="71"/>
      <c r="R316" s="72"/>
      <c r="S316" s="70"/>
      <c r="T316" s="71"/>
      <c r="U316" s="71"/>
      <c r="V316" s="72"/>
      <c r="W316" s="73"/>
      <c r="X316" s="74"/>
      <c r="Y316" s="63"/>
      <c r="Z316" s="63"/>
      <c r="AA316" s="63"/>
    </row>
    <row r="317" spans="1:27" ht="33.75">
      <c r="A317" s="63"/>
      <c r="B317" s="122" t="s">
        <v>1997</v>
      </c>
      <c r="C317" s="511" t="s">
        <v>6722</v>
      </c>
      <c r="D317" s="70" t="s">
        <v>1953</v>
      </c>
      <c r="E317" s="71" t="s">
        <v>278</v>
      </c>
      <c r="F317" s="72" t="s">
        <v>223</v>
      </c>
      <c r="G317" s="70"/>
      <c r="H317" s="133" t="s">
        <v>1960</v>
      </c>
      <c r="I317" s="134" t="s">
        <v>233</v>
      </c>
      <c r="J317" s="145" t="s">
        <v>95</v>
      </c>
      <c r="K317" s="73"/>
      <c r="L317" s="72"/>
      <c r="M317" s="127" t="str">
        <f t="shared" si="8"/>
        <v xml:space="preserve"> </v>
      </c>
      <c r="N317" s="128" t="str">
        <f t="shared" si="9"/>
        <v xml:space="preserve"> </v>
      </c>
      <c r="O317" s="70"/>
      <c r="P317" s="71"/>
      <c r="Q317" s="71"/>
      <c r="R317" s="72"/>
      <c r="S317" s="70"/>
      <c r="T317" s="71"/>
      <c r="U317" s="71"/>
      <c r="V317" s="72"/>
      <c r="W317" s="73"/>
      <c r="X317" s="74"/>
      <c r="Y317" s="63"/>
      <c r="Z317" s="63"/>
      <c r="AA317" s="63"/>
    </row>
    <row r="318" spans="1:27" ht="22.5">
      <c r="A318" s="63"/>
      <c r="B318" s="122" t="s">
        <v>1998</v>
      </c>
      <c r="C318" s="511" t="s">
        <v>6722</v>
      </c>
      <c r="D318" s="70" t="s">
        <v>1953</v>
      </c>
      <c r="E318" s="71" t="s">
        <v>278</v>
      </c>
      <c r="F318" s="72" t="s">
        <v>303</v>
      </c>
      <c r="G318" s="70"/>
      <c r="H318" s="133" t="s">
        <v>1999</v>
      </c>
      <c r="I318" s="327" t="s">
        <v>5335</v>
      </c>
      <c r="J318" s="145" t="s">
        <v>89</v>
      </c>
      <c r="K318" s="150"/>
      <c r="L318" s="130"/>
      <c r="M318" s="127" t="str">
        <f t="shared" si="8"/>
        <v xml:space="preserve"> </v>
      </c>
      <c r="N318" s="128" t="str">
        <f t="shared" si="9"/>
        <v xml:space="preserve"> </v>
      </c>
      <c r="O318" s="70"/>
      <c r="P318" s="71"/>
      <c r="Q318" s="71"/>
      <c r="R318" s="72"/>
      <c r="S318" s="70"/>
      <c r="T318" s="71"/>
      <c r="U318" s="71"/>
      <c r="V318" s="72"/>
      <c r="W318" s="73"/>
      <c r="X318" s="74"/>
      <c r="Y318" s="63"/>
      <c r="Z318" s="63"/>
      <c r="AA318" s="63"/>
    </row>
    <row r="319" spans="1:27" ht="45">
      <c r="A319" s="63"/>
      <c r="B319" s="122" t="s">
        <v>2000</v>
      </c>
      <c r="C319" s="511" t="s">
        <v>6722</v>
      </c>
      <c r="D319" s="70" t="s">
        <v>1953</v>
      </c>
      <c r="E319" s="71" t="s">
        <v>278</v>
      </c>
      <c r="F319" s="72" t="s">
        <v>310</v>
      </c>
      <c r="G319" s="70"/>
      <c r="H319" s="133" t="s">
        <v>2001</v>
      </c>
      <c r="I319" s="134" t="s">
        <v>430</v>
      </c>
      <c r="J319" s="145" t="s">
        <v>106</v>
      </c>
      <c r="K319" s="146"/>
      <c r="L319" s="147"/>
      <c r="M319" s="127" t="str">
        <f t="shared" si="8"/>
        <v xml:space="preserve"> </v>
      </c>
      <c r="N319" s="128" t="str">
        <f t="shared" si="9"/>
        <v xml:space="preserve"> </v>
      </c>
      <c r="O319" s="70"/>
      <c r="P319" s="71"/>
      <c r="Q319" s="71"/>
      <c r="R319" s="72"/>
      <c r="S319" s="70"/>
      <c r="T319" s="71"/>
      <c r="U319" s="71"/>
      <c r="V319" s="72"/>
      <c r="W319" s="73"/>
      <c r="X319" s="74"/>
      <c r="Y319" s="63"/>
      <c r="Z319" s="63"/>
      <c r="AA319" s="63"/>
    </row>
    <row r="320" spans="1:27" ht="45">
      <c r="A320" s="63"/>
      <c r="B320" s="122" t="s">
        <v>3045</v>
      </c>
      <c r="C320" s="511" t="s">
        <v>6722</v>
      </c>
      <c r="D320" s="70" t="s">
        <v>1953</v>
      </c>
      <c r="E320" s="71" t="s">
        <v>278</v>
      </c>
      <c r="F320" s="72" t="s">
        <v>314</v>
      </c>
      <c r="G320" s="70" t="s">
        <v>238</v>
      </c>
      <c r="H320" s="133" t="s">
        <v>2003</v>
      </c>
      <c r="I320" s="134" t="s">
        <v>434</v>
      </c>
      <c r="J320" s="145" t="s">
        <v>89</v>
      </c>
      <c r="K320" s="73" t="s">
        <v>1910</v>
      </c>
      <c r="L320" s="72"/>
      <c r="M320" s="127" t="str">
        <f t="shared" si="8"/>
        <v xml:space="preserve"> </v>
      </c>
      <c r="N320" s="128" t="str">
        <f t="shared" si="9"/>
        <v xml:space="preserve"> </v>
      </c>
      <c r="O320" s="70"/>
      <c r="P320" s="71"/>
      <c r="Q320" s="71"/>
      <c r="R320" s="72"/>
      <c r="S320" s="70"/>
      <c r="T320" s="71"/>
      <c r="U320" s="71"/>
      <c r="V320" s="72"/>
      <c r="W320" s="73"/>
      <c r="X320" s="74"/>
      <c r="Y320" s="63"/>
      <c r="Z320" s="63"/>
      <c r="AA320" s="63"/>
    </row>
    <row r="321" spans="1:27" ht="45">
      <c r="A321" s="63"/>
      <c r="B321" s="122" t="s">
        <v>2002</v>
      </c>
      <c r="C321" s="511" t="s">
        <v>6722</v>
      </c>
      <c r="D321" s="70" t="s">
        <v>1953</v>
      </c>
      <c r="E321" s="71" t="s">
        <v>278</v>
      </c>
      <c r="F321" s="72"/>
      <c r="G321" s="70" t="s">
        <v>238</v>
      </c>
      <c r="H321" s="133" t="s">
        <v>2005</v>
      </c>
      <c r="I321" s="134" t="s">
        <v>319</v>
      </c>
      <c r="J321" s="145" t="s">
        <v>95</v>
      </c>
      <c r="K321" s="73" t="s">
        <v>1910</v>
      </c>
      <c r="L321" s="72"/>
      <c r="M321" s="127" t="str">
        <f t="shared" si="8"/>
        <v xml:space="preserve"> </v>
      </c>
      <c r="N321" s="128" t="str">
        <f t="shared" si="9"/>
        <v xml:space="preserve"> </v>
      </c>
      <c r="O321" s="70"/>
      <c r="P321" s="71"/>
      <c r="Q321" s="71"/>
      <c r="R321" s="72"/>
      <c r="S321" s="70"/>
      <c r="T321" s="71"/>
      <c r="U321" s="71"/>
      <c r="V321" s="72"/>
      <c r="W321" s="73"/>
      <c r="X321" s="74"/>
      <c r="Y321" s="63"/>
      <c r="Z321" s="63"/>
      <c r="AA321" s="63"/>
    </row>
    <row r="322" spans="1:27" ht="33.75">
      <c r="A322" s="63"/>
      <c r="B322" s="122" t="s">
        <v>2004</v>
      </c>
      <c r="C322" s="511" t="s">
        <v>6716</v>
      </c>
      <c r="D322" s="70" t="s">
        <v>1953</v>
      </c>
      <c r="E322" s="71" t="s">
        <v>278</v>
      </c>
      <c r="F322" s="72" t="s">
        <v>321</v>
      </c>
      <c r="G322" s="70"/>
      <c r="H322" s="133" t="s">
        <v>2006</v>
      </c>
      <c r="I322" s="134" t="s">
        <v>2007</v>
      </c>
      <c r="J322" s="145" t="s">
        <v>89</v>
      </c>
      <c r="K322" s="73"/>
      <c r="L322" s="72"/>
      <c r="M322" s="127" t="str">
        <f t="shared" si="8"/>
        <v xml:space="preserve"> </v>
      </c>
      <c r="N322" s="128" t="str">
        <f t="shared" si="9"/>
        <v xml:space="preserve"> </v>
      </c>
      <c r="O322" s="70"/>
      <c r="P322" s="71"/>
      <c r="Q322" s="71"/>
      <c r="R322" s="72"/>
      <c r="S322" s="70"/>
      <c r="T322" s="71"/>
      <c r="U322" s="71"/>
      <c r="V322" s="72"/>
      <c r="W322" s="73"/>
      <c r="X322" s="74"/>
      <c r="Y322" s="63"/>
      <c r="Z322" s="63"/>
      <c r="AA322" s="63"/>
    </row>
    <row r="323" spans="1:27" ht="33.75">
      <c r="A323" s="63"/>
      <c r="B323" s="122" t="s">
        <v>4401</v>
      </c>
      <c r="C323" s="511" t="s">
        <v>6716</v>
      </c>
      <c r="D323" s="70" t="s">
        <v>1953</v>
      </c>
      <c r="E323" s="71" t="s">
        <v>5315</v>
      </c>
      <c r="F323" s="72" t="s">
        <v>327</v>
      </c>
      <c r="G323" s="70"/>
      <c r="H323" s="133" t="s">
        <v>2009</v>
      </c>
      <c r="I323" s="134" t="s">
        <v>459</v>
      </c>
      <c r="J323" s="145" t="s">
        <v>89</v>
      </c>
      <c r="K323" s="146"/>
      <c r="L323" s="147"/>
      <c r="M323" s="127" t="str">
        <f t="shared" si="8"/>
        <v xml:space="preserve"> </v>
      </c>
      <c r="N323" s="128" t="str">
        <f t="shared" si="9"/>
        <v xml:space="preserve"> </v>
      </c>
      <c r="O323" s="70"/>
      <c r="P323" s="71"/>
      <c r="Q323" s="71"/>
      <c r="R323" s="72"/>
      <c r="S323" s="70"/>
      <c r="T323" s="71"/>
      <c r="U323" s="71"/>
      <c r="V323" s="72"/>
      <c r="W323" s="73"/>
      <c r="X323" s="74"/>
      <c r="Y323" s="63"/>
      <c r="Z323" s="63"/>
      <c r="AA323" s="63"/>
    </row>
    <row r="324" spans="1:27" ht="56.25">
      <c r="A324" s="63"/>
      <c r="B324" s="122" t="s">
        <v>2008</v>
      </c>
      <c r="C324" s="511" t="s">
        <v>6716</v>
      </c>
      <c r="D324" s="70" t="s">
        <v>1953</v>
      </c>
      <c r="E324" s="71" t="s">
        <v>5315</v>
      </c>
      <c r="F324" s="72"/>
      <c r="G324" s="70"/>
      <c r="H324" s="133" t="s">
        <v>2011</v>
      </c>
      <c r="I324" s="134" t="s">
        <v>4364</v>
      </c>
      <c r="J324" s="145" t="s">
        <v>106</v>
      </c>
      <c r="K324" s="146"/>
      <c r="L324" s="147"/>
      <c r="M324" s="127" t="str">
        <f t="shared" si="8"/>
        <v xml:space="preserve"> </v>
      </c>
      <c r="N324" s="128" t="str">
        <f t="shared" si="9"/>
        <v xml:space="preserve"> </v>
      </c>
      <c r="O324" s="70"/>
      <c r="P324" s="71"/>
      <c r="Q324" s="71"/>
      <c r="R324" s="72"/>
      <c r="S324" s="70"/>
      <c r="T324" s="71"/>
      <c r="U324" s="71"/>
      <c r="V324" s="72"/>
      <c r="W324" s="73"/>
      <c r="X324" s="74"/>
      <c r="Y324" s="63"/>
      <c r="Z324" s="63"/>
      <c r="AA324" s="63"/>
    </row>
    <row r="325" spans="1:27" ht="33.75">
      <c r="A325" s="63"/>
      <c r="B325" s="122" t="s">
        <v>2010</v>
      </c>
      <c r="C325" s="511" t="s">
        <v>6716</v>
      </c>
      <c r="D325" s="70" t="s">
        <v>1953</v>
      </c>
      <c r="E325" s="71" t="s">
        <v>5315</v>
      </c>
      <c r="F325" s="72"/>
      <c r="G325" s="70"/>
      <c r="H325" s="133" t="s">
        <v>2012</v>
      </c>
      <c r="I325" s="134" t="s">
        <v>464</v>
      </c>
      <c r="J325" s="145" t="s">
        <v>89</v>
      </c>
      <c r="K325" s="146"/>
      <c r="L325" s="147"/>
      <c r="M325" s="127" t="str">
        <f t="shared" si="8"/>
        <v xml:space="preserve"> </v>
      </c>
      <c r="N325" s="128" t="str">
        <f t="shared" si="9"/>
        <v xml:space="preserve"> </v>
      </c>
      <c r="O325" s="70"/>
      <c r="P325" s="71"/>
      <c r="Q325" s="71"/>
      <c r="R325" s="72"/>
      <c r="S325" s="70"/>
      <c r="T325" s="71"/>
      <c r="U325" s="71"/>
      <c r="V325" s="72"/>
      <c r="W325" s="73"/>
      <c r="X325" s="74"/>
      <c r="Y325" s="63"/>
      <c r="Z325" s="63"/>
      <c r="AA325" s="63"/>
    </row>
    <row r="326" spans="1:27" ht="56.25">
      <c r="A326" s="63"/>
      <c r="B326" s="122" t="s">
        <v>2401</v>
      </c>
      <c r="C326" s="511" t="s">
        <v>6716</v>
      </c>
      <c r="D326" s="70" t="s">
        <v>1953</v>
      </c>
      <c r="E326" s="71" t="s">
        <v>5315</v>
      </c>
      <c r="F326" s="72"/>
      <c r="G326" s="70"/>
      <c r="H326" s="133" t="s">
        <v>2014</v>
      </c>
      <c r="I326" s="134" t="s">
        <v>4365</v>
      </c>
      <c r="J326" s="145" t="s">
        <v>106</v>
      </c>
      <c r="K326" s="73"/>
      <c r="L326" s="72"/>
      <c r="M326" s="127" t="str">
        <f t="shared" si="8"/>
        <v xml:space="preserve"> </v>
      </c>
      <c r="N326" s="128" t="str">
        <f t="shared" si="9"/>
        <v xml:space="preserve"> </v>
      </c>
      <c r="O326" s="70"/>
      <c r="P326" s="71"/>
      <c r="Q326" s="71"/>
      <c r="R326" s="72"/>
      <c r="S326" s="70"/>
      <c r="T326" s="71"/>
      <c r="U326" s="71"/>
      <c r="V326" s="72"/>
      <c r="W326" s="73"/>
      <c r="X326" s="74"/>
      <c r="Y326" s="63"/>
      <c r="Z326" s="63"/>
      <c r="AA326" s="63"/>
    </row>
    <row r="327" spans="1:27" ht="33.75">
      <c r="A327" s="63"/>
      <c r="B327" s="122" t="s">
        <v>2013</v>
      </c>
      <c r="C327" s="511" t="s">
        <v>6716</v>
      </c>
      <c r="D327" s="70" t="s">
        <v>1953</v>
      </c>
      <c r="E327" s="71" t="s">
        <v>5315</v>
      </c>
      <c r="F327" s="72" t="s">
        <v>334</v>
      </c>
      <c r="G327" s="70"/>
      <c r="H327" s="133" t="s">
        <v>2016</v>
      </c>
      <c r="I327" s="134" t="s">
        <v>468</v>
      </c>
      <c r="J327" s="145" t="s">
        <v>89</v>
      </c>
      <c r="K327" s="73"/>
      <c r="L327" s="72"/>
      <c r="M327" s="127" t="str">
        <f t="shared" si="8"/>
        <v xml:space="preserve"> </v>
      </c>
      <c r="N327" s="128" t="str">
        <f t="shared" si="9"/>
        <v xml:space="preserve"> </v>
      </c>
      <c r="O327" s="70"/>
      <c r="P327" s="71"/>
      <c r="Q327" s="71"/>
      <c r="R327" s="72"/>
      <c r="S327" s="70"/>
      <c r="T327" s="71"/>
      <c r="U327" s="71"/>
      <c r="V327" s="72"/>
      <c r="W327" s="73"/>
      <c r="X327" s="74"/>
      <c r="Y327" s="63"/>
      <c r="Z327" s="63"/>
      <c r="AA327" s="63"/>
    </row>
    <row r="328" spans="1:27" ht="33.75">
      <c r="A328" s="63"/>
      <c r="B328" s="122" t="s">
        <v>2015</v>
      </c>
      <c r="C328" s="511" t="s">
        <v>6716</v>
      </c>
      <c r="D328" s="70" t="s">
        <v>1953</v>
      </c>
      <c r="E328" s="71" t="s">
        <v>338</v>
      </c>
      <c r="F328" s="72" t="s">
        <v>223</v>
      </c>
      <c r="G328" s="70"/>
      <c r="H328" s="133" t="s">
        <v>2017</v>
      </c>
      <c r="I328" s="134" t="s">
        <v>259</v>
      </c>
      <c r="J328" s="145" t="s">
        <v>106</v>
      </c>
      <c r="K328" s="73"/>
      <c r="L328" s="72"/>
      <c r="M328" s="127" t="str">
        <f t="shared" si="8"/>
        <v xml:space="preserve"> </v>
      </c>
      <c r="N328" s="128" t="str">
        <f t="shared" si="9"/>
        <v xml:space="preserve"> </v>
      </c>
      <c r="O328" s="70"/>
      <c r="P328" s="71"/>
      <c r="Q328" s="71"/>
      <c r="R328" s="72"/>
      <c r="S328" s="70"/>
      <c r="T328" s="71"/>
      <c r="U328" s="71"/>
      <c r="V328" s="72"/>
      <c r="W328" s="73"/>
      <c r="X328" s="74"/>
      <c r="Y328" s="63"/>
      <c r="Z328" s="63"/>
      <c r="AA328" s="63"/>
    </row>
    <row r="329" spans="1:27" ht="22.5">
      <c r="A329" s="63"/>
      <c r="B329" s="122" t="s">
        <v>4402</v>
      </c>
      <c r="C329" s="511" t="s">
        <v>6716</v>
      </c>
      <c r="D329" s="70" t="s">
        <v>1953</v>
      </c>
      <c r="E329" s="71" t="s">
        <v>338</v>
      </c>
      <c r="F329" s="72" t="s">
        <v>341</v>
      </c>
      <c r="G329" s="70"/>
      <c r="H329" s="133" t="s">
        <v>2019</v>
      </c>
      <c r="I329" s="134" t="s">
        <v>342</v>
      </c>
      <c r="J329" s="145" t="s">
        <v>89</v>
      </c>
      <c r="K329" s="73"/>
      <c r="L329" s="72"/>
      <c r="M329" s="127" t="str">
        <f t="shared" si="8"/>
        <v xml:space="preserve"> </v>
      </c>
      <c r="N329" s="128" t="str">
        <f t="shared" si="9"/>
        <v xml:space="preserve"> </v>
      </c>
      <c r="O329" s="70"/>
      <c r="P329" s="71"/>
      <c r="Q329" s="71"/>
      <c r="R329" s="72"/>
      <c r="S329" s="70"/>
      <c r="T329" s="71"/>
      <c r="U329" s="71"/>
      <c r="V329" s="72"/>
      <c r="W329" s="73"/>
      <c r="X329" s="74"/>
      <c r="Y329" s="63"/>
      <c r="Z329" s="63"/>
      <c r="AA329" s="63"/>
    </row>
    <row r="330" spans="1:27" ht="33.75">
      <c r="A330" s="63"/>
      <c r="B330" s="122" t="s">
        <v>2018</v>
      </c>
      <c r="C330" s="511" t="s">
        <v>6716</v>
      </c>
      <c r="D330" s="70" t="s">
        <v>1953</v>
      </c>
      <c r="E330" s="71" t="s">
        <v>338</v>
      </c>
      <c r="F330" s="72" t="s">
        <v>344</v>
      </c>
      <c r="G330" s="70"/>
      <c r="H330" s="133" t="s">
        <v>2021</v>
      </c>
      <c r="I330" s="134" t="s">
        <v>346</v>
      </c>
      <c r="J330" s="145" t="s">
        <v>89</v>
      </c>
      <c r="K330" s="73"/>
      <c r="L330" s="72"/>
      <c r="M330" s="127" t="str">
        <f t="shared" si="8"/>
        <v xml:space="preserve"> </v>
      </c>
      <c r="N330" s="128" t="str">
        <f t="shared" si="9"/>
        <v xml:space="preserve"> </v>
      </c>
      <c r="O330" s="70"/>
      <c r="P330" s="71"/>
      <c r="Q330" s="71"/>
      <c r="R330" s="72"/>
      <c r="S330" s="70"/>
      <c r="T330" s="71"/>
      <c r="U330" s="71"/>
      <c r="V330" s="72"/>
      <c r="W330" s="73"/>
      <c r="X330" s="74"/>
      <c r="Y330" s="63"/>
      <c r="Z330" s="63"/>
      <c r="AA330" s="63"/>
    </row>
    <row r="331" spans="1:27" ht="45">
      <c r="A331" s="63"/>
      <c r="B331" s="122" t="s">
        <v>2020</v>
      </c>
      <c r="C331" s="511" t="s">
        <v>6716</v>
      </c>
      <c r="D331" s="70" t="s">
        <v>1953</v>
      </c>
      <c r="E331" s="71" t="s">
        <v>338</v>
      </c>
      <c r="F331" s="72"/>
      <c r="G331" s="70"/>
      <c r="H331" s="133" t="s">
        <v>2023</v>
      </c>
      <c r="I331" s="134" t="s">
        <v>348</v>
      </c>
      <c r="J331" s="145" t="s">
        <v>106</v>
      </c>
      <c r="K331" s="73"/>
      <c r="L331" s="72"/>
      <c r="M331" s="127" t="str">
        <f t="shared" si="8"/>
        <v xml:space="preserve"> </v>
      </c>
      <c r="N331" s="128" t="str">
        <f t="shared" si="9"/>
        <v xml:space="preserve"> </v>
      </c>
      <c r="O331" s="70"/>
      <c r="P331" s="71"/>
      <c r="Q331" s="71"/>
      <c r="R331" s="72"/>
      <c r="S331" s="70"/>
      <c r="T331" s="71"/>
      <c r="U331" s="71"/>
      <c r="V331" s="72"/>
      <c r="W331" s="73"/>
      <c r="X331" s="74"/>
      <c r="Y331" s="63"/>
      <c r="Z331" s="63"/>
      <c r="AA331" s="63"/>
    </row>
    <row r="332" spans="1:27" ht="45">
      <c r="A332" s="63"/>
      <c r="B332" s="122" t="s">
        <v>2022</v>
      </c>
      <c r="C332" s="511" t="s">
        <v>6716</v>
      </c>
      <c r="D332" s="70" t="s">
        <v>1953</v>
      </c>
      <c r="E332" s="71" t="s">
        <v>338</v>
      </c>
      <c r="F332" s="72" t="s">
        <v>350</v>
      </c>
      <c r="G332" s="70"/>
      <c r="H332" s="133" t="s">
        <v>2025</v>
      </c>
      <c r="I332" s="134" t="s">
        <v>352</v>
      </c>
      <c r="J332" s="145" t="s">
        <v>89</v>
      </c>
      <c r="K332" s="73"/>
      <c r="L332" s="72"/>
      <c r="M332" s="127" t="str">
        <f t="shared" ref="M332:M387" si="10">IF(COUNTBLANK(O332:Q332)=3," ",IF(COUNTIF(O332:Q332,"F"),"F",IF(COUNTIF(O332:Q332,"P"),"P",IF(COUNTIF(O332:Q332,"NA"),"NA",IF(COUNTIF(O332:Q332,"NT"),"NT")))))</f>
        <v xml:space="preserve"> </v>
      </c>
      <c r="N332" s="128" t="str">
        <f t="shared" ref="N332:N387" si="11">IF(COUNTBLANK(S332:U332)=3," ",IF(COUNTIF(S332:U332,"F"),"F",IF(COUNTIF(S332:U332,"P"),"P",IF(COUNTIF(S332:U332,"NA"),"NA",IF(COUNTIF(S332:U332,"NT"),"NT")))))</f>
        <v xml:space="preserve"> </v>
      </c>
      <c r="O332" s="70"/>
      <c r="P332" s="71"/>
      <c r="Q332" s="71"/>
      <c r="R332" s="72"/>
      <c r="S332" s="70"/>
      <c r="T332" s="71"/>
      <c r="U332" s="71"/>
      <c r="V332" s="72"/>
      <c r="W332" s="73"/>
      <c r="X332" s="74"/>
      <c r="Y332" s="63"/>
      <c r="Z332" s="63"/>
      <c r="AA332" s="63"/>
    </row>
    <row r="333" spans="1:27" ht="33.75">
      <c r="A333" s="63"/>
      <c r="B333" s="122" t="s">
        <v>2024</v>
      </c>
      <c r="C333" s="511" t="s">
        <v>6716</v>
      </c>
      <c r="D333" s="70" t="s">
        <v>1953</v>
      </c>
      <c r="E333" s="71" t="s">
        <v>338</v>
      </c>
      <c r="F333" s="72" t="s">
        <v>303</v>
      </c>
      <c r="G333" s="70"/>
      <c r="H333" s="133" t="s">
        <v>2027</v>
      </c>
      <c r="I333" s="134" t="s">
        <v>355</v>
      </c>
      <c r="J333" s="145" t="s">
        <v>106</v>
      </c>
      <c r="K333" s="73"/>
      <c r="L333" s="72"/>
      <c r="M333" s="127" t="str">
        <f t="shared" si="10"/>
        <v xml:space="preserve"> </v>
      </c>
      <c r="N333" s="128" t="str">
        <f t="shared" si="11"/>
        <v xml:space="preserve"> </v>
      </c>
      <c r="O333" s="70"/>
      <c r="P333" s="71"/>
      <c r="Q333" s="71"/>
      <c r="R333" s="72"/>
      <c r="S333" s="70"/>
      <c r="T333" s="71"/>
      <c r="U333" s="71"/>
      <c r="V333" s="72"/>
      <c r="W333" s="73"/>
      <c r="X333" s="74"/>
      <c r="Y333" s="63"/>
      <c r="Z333" s="63"/>
      <c r="AA333" s="63"/>
    </row>
    <row r="334" spans="1:27" ht="45">
      <c r="A334" s="63"/>
      <c r="B334" s="122" t="s">
        <v>2026</v>
      </c>
      <c r="C334" s="511" t="s">
        <v>6716</v>
      </c>
      <c r="D334" s="70" t="s">
        <v>1953</v>
      </c>
      <c r="E334" s="71" t="s">
        <v>338</v>
      </c>
      <c r="F334" s="72" t="s">
        <v>310</v>
      </c>
      <c r="G334" s="70"/>
      <c r="H334" s="133" t="s">
        <v>2029</v>
      </c>
      <c r="I334" s="134" t="s">
        <v>358</v>
      </c>
      <c r="J334" s="145" t="s">
        <v>106</v>
      </c>
      <c r="K334" s="73" t="s">
        <v>2422</v>
      </c>
      <c r="L334" s="72"/>
      <c r="M334" s="127" t="str">
        <f t="shared" si="10"/>
        <v xml:space="preserve"> </v>
      </c>
      <c r="N334" s="128" t="str">
        <f t="shared" si="11"/>
        <v xml:space="preserve"> </v>
      </c>
      <c r="O334" s="70"/>
      <c r="P334" s="71"/>
      <c r="Q334" s="71"/>
      <c r="R334" s="72"/>
      <c r="S334" s="70"/>
      <c r="T334" s="71"/>
      <c r="U334" s="71"/>
      <c r="V334" s="72"/>
      <c r="W334" s="73"/>
      <c r="X334" s="74"/>
      <c r="Y334" s="63"/>
      <c r="Z334" s="63"/>
      <c r="AA334" s="63"/>
    </row>
    <row r="335" spans="1:27" ht="45">
      <c r="A335" s="63"/>
      <c r="B335" s="122" t="s">
        <v>2028</v>
      </c>
      <c r="C335" s="511" t="s">
        <v>6716</v>
      </c>
      <c r="D335" s="70" t="s">
        <v>1953</v>
      </c>
      <c r="E335" s="71" t="s">
        <v>338</v>
      </c>
      <c r="F335" s="72"/>
      <c r="G335" s="70"/>
      <c r="H335" s="133" t="s">
        <v>2031</v>
      </c>
      <c r="I335" s="134" t="s">
        <v>361</v>
      </c>
      <c r="J335" s="145" t="s">
        <v>95</v>
      </c>
      <c r="K335" s="73" t="s">
        <v>2422</v>
      </c>
      <c r="L335" s="72"/>
      <c r="M335" s="127" t="str">
        <f t="shared" si="10"/>
        <v xml:space="preserve"> </v>
      </c>
      <c r="N335" s="128" t="str">
        <f t="shared" si="11"/>
        <v xml:space="preserve"> </v>
      </c>
      <c r="O335" s="70"/>
      <c r="P335" s="71"/>
      <c r="Q335" s="71"/>
      <c r="R335" s="72"/>
      <c r="S335" s="70"/>
      <c r="T335" s="71"/>
      <c r="U335" s="71"/>
      <c r="V335" s="72"/>
      <c r="W335" s="73"/>
      <c r="X335" s="74"/>
      <c r="Y335" s="63"/>
      <c r="Z335" s="63"/>
      <c r="AA335" s="63"/>
    </row>
    <row r="336" spans="1:27" ht="33.75">
      <c r="A336" s="63"/>
      <c r="B336" s="122" t="s">
        <v>2030</v>
      </c>
      <c r="C336" s="511" t="s">
        <v>6716</v>
      </c>
      <c r="D336" s="70" t="s">
        <v>1953</v>
      </c>
      <c r="E336" s="71" t="s">
        <v>338</v>
      </c>
      <c r="F336" s="72" t="s">
        <v>363</v>
      </c>
      <c r="G336" s="70"/>
      <c r="H336" s="133" t="s">
        <v>2033</v>
      </c>
      <c r="I336" s="134" t="s">
        <v>365</v>
      </c>
      <c r="J336" s="145" t="s">
        <v>89</v>
      </c>
      <c r="K336" s="73"/>
      <c r="L336" s="72"/>
      <c r="M336" s="127" t="str">
        <f t="shared" si="10"/>
        <v xml:space="preserve"> </v>
      </c>
      <c r="N336" s="128" t="str">
        <f t="shared" si="11"/>
        <v xml:space="preserve"> </v>
      </c>
      <c r="O336" s="70"/>
      <c r="P336" s="71"/>
      <c r="Q336" s="71"/>
      <c r="R336" s="72"/>
      <c r="S336" s="70"/>
      <c r="T336" s="71"/>
      <c r="U336" s="71"/>
      <c r="V336" s="72"/>
      <c r="W336" s="73"/>
      <c r="X336" s="74"/>
      <c r="Y336" s="63"/>
      <c r="Z336" s="63"/>
      <c r="AA336" s="63"/>
    </row>
    <row r="337" spans="1:27" ht="33.75">
      <c r="A337" s="63"/>
      <c r="B337" s="122" t="s">
        <v>2032</v>
      </c>
      <c r="C337" s="511" t="s">
        <v>6716</v>
      </c>
      <c r="D337" s="70" t="s">
        <v>1953</v>
      </c>
      <c r="E337" s="71" t="s">
        <v>338</v>
      </c>
      <c r="F337" s="72"/>
      <c r="G337" s="70"/>
      <c r="H337" s="133" t="s">
        <v>2035</v>
      </c>
      <c r="I337" s="134" t="s">
        <v>368</v>
      </c>
      <c r="J337" s="145" t="s">
        <v>95</v>
      </c>
      <c r="K337" s="73"/>
      <c r="L337" s="72"/>
      <c r="M337" s="127" t="str">
        <f t="shared" si="10"/>
        <v xml:space="preserve"> </v>
      </c>
      <c r="N337" s="128" t="str">
        <f t="shared" si="11"/>
        <v xml:space="preserve"> </v>
      </c>
      <c r="O337" s="70"/>
      <c r="P337" s="71"/>
      <c r="Q337" s="71"/>
      <c r="R337" s="72"/>
      <c r="S337" s="70"/>
      <c r="T337" s="71"/>
      <c r="U337" s="71"/>
      <c r="V337" s="72"/>
      <c r="W337" s="73"/>
      <c r="X337" s="74"/>
      <c r="Y337" s="63"/>
      <c r="Z337" s="63"/>
      <c r="AA337" s="63"/>
    </row>
    <row r="338" spans="1:27" ht="33.75">
      <c r="A338" s="63"/>
      <c r="B338" s="122" t="s">
        <v>2034</v>
      </c>
      <c r="C338" s="511" t="s">
        <v>6716</v>
      </c>
      <c r="D338" s="70" t="s">
        <v>1953</v>
      </c>
      <c r="E338" s="71" t="s">
        <v>338</v>
      </c>
      <c r="F338" s="72"/>
      <c r="G338" s="70"/>
      <c r="H338" s="133" t="s">
        <v>2037</v>
      </c>
      <c r="I338" s="134" t="s">
        <v>371</v>
      </c>
      <c r="J338" s="145" t="s">
        <v>95</v>
      </c>
      <c r="K338" s="73"/>
      <c r="L338" s="72"/>
      <c r="M338" s="127" t="str">
        <f t="shared" si="10"/>
        <v xml:space="preserve"> </v>
      </c>
      <c r="N338" s="128" t="str">
        <f t="shared" si="11"/>
        <v xml:space="preserve"> </v>
      </c>
      <c r="O338" s="70"/>
      <c r="P338" s="71"/>
      <c r="Q338" s="71"/>
      <c r="R338" s="72"/>
      <c r="S338" s="70"/>
      <c r="T338" s="71"/>
      <c r="U338" s="71"/>
      <c r="V338" s="72"/>
      <c r="W338" s="73"/>
      <c r="X338" s="74"/>
      <c r="Y338" s="63"/>
      <c r="Z338" s="63"/>
      <c r="AA338" s="63"/>
    </row>
    <row r="339" spans="1:27" ht="45">
      <c r="A339" s="63"/>
      <c r="B339" s="122" t="s">
        <v>2036</v>
      </c>
      <c r="C339" s="511" t="s">
        <v>6716</v>
      </c>
      <c r="D339" s="70" t="s">
        <v>1953</v>
      </c>
      <c r="E339" s="71" t="s">
        <v>338</v>
      </c>
      <c r="F339" s="72"/>
      <c r="G339" s="70"/>
      <c r="H339" s="133" t="s">
        <v>2039</v>
      </c>
      <c r="I339" s="134" t="s">
        <v>374</v>
      </c>
      <c r="J339" s="145" t="s">
        <v>95</v>
      </c>
      <c r="K339" s="73"/>
      <c r="L339" s="72"/>
      <c r="M339" s="127" t="str">
        <f t="shared" si="10"/>
        <v xml:space="preserve"> </v>
      </c>
      <c r="N339" s="128" t="str">
        <f t="shared" si="11"/>
        <v xml:space="preserve"> </v>
      </c>
      <c r="O339" s="70"/>
      <c r="P339" s="71"/>
      <c r="Q339" s="71"/>
      <c r="R339" s="72"/>
      <c r="S339" s="70"/>
      <c r="T339" s="71"/>
      <c r="U339" s="71"/>
      <c r="V339" s="72"/>
      <c r="W339" s="73"/>
      <c r="X339" s="74"/>
      <c r="Y339" s="63"/>
      <c r="Z339" s="63"/>
      <c r="AA339" s="63"/>
    </row>
    <row r="340" spans="1:27" ht="78.75">
      <c r="A340" s="63"/>
      <c r="B340" s="122" t="s">
        <v>2038</v>
      </c>
      <c r="C340" s="511" t="s">
        <v>6716</v>
      </c>
      <c r="D340" s="70" t="s">
        <v>1953</v>
      </c>
      <c r="E340" s="71" t="s">
        <v>382</v>
      </c>
      <c r="F340" s="72"/>
      <c r="G340" s="70"/>
      <c r="H340" s="133" t="s">
        <v>2040</v>
      </c>
      <c r="I340" s="327" t="s">
        <v>5336</v>
      </c>
      <c r="J340" s="145" t="s">
        <v>89</v>
      </c>
      <c r="K340" s="73"/>
      <c r="L340" s="72"/>
      <c r="M340" s="127" t="str">
        <f t="shared" si="10"/>
        <v xml:space="preserve"> </v>
      </c>
      <c r="N340" s="128" t="str">
        <f t="shared" si="11"/>
        <v xml:space="preserve"> </v>
      </c>
      <c r="O340" s="70"/>
      <c r="P340" s="71"/>
      <c r="Q340" s="71"/>
      <c r="R340" s="72"/>
      <c r="S340" s="70"/>
      <c r="T340" s="71"/>
      <c r="U340" s="71"/>
      <c r="V340" s="72"/>
      <c r="W340" s="73"/>
      <c r="X340" s="74"/>
      <c r="Y340" s="63"/>
      <c r="Z340" s="63"/>
      <c r="AA340" s="63"/>
    </row>
    <row r="341" spans="1:27" ht="45">
      <c r="A341" s="63"/>
      <c r="B341" s="122" t="s">
        <v>2402</v>
      </c>
      <c r="C341" s="511" t="s">
        <v>6716</v>
      </c>
      <c r="D341" s="70" t="s">
        <v>1953</v>
      </c>
      <c r="E341" s="71" t="s">
        <v>375</v>
      </c>
      <c r="F341" s="72" t="s">
        <v>496</v>
      </c>
      <c r="G341" s="70"/>
      <c r="H341" s="133" t="s">
        <v>2042</v>
      </c>
      <c r="I341" s="134" t="s">
        <v>498</v>
      </c>
      <c r="J341" s="145" t="s">
        <v>89</v>
      </c>
      <c r="K341" s="73"/>
      <c r="L341" s="72"/>
      <c r="M341" s="127" t="str">
        <f t="shared" si="10"/>
        <v xml:space="preserve"> </v>
      </c>
      <c r="N341" s="128" t="str">
        <f t="shared" si="11"/>
        <v xml:space="preserve"> </v>
      </c>
      <c r="O341" s="70"/>
      <c r="P341" s="71"/>
      <c r="Q341" s="71"/>
      <c r="R341" s="72"/>
      <c r="S341" s="70"/>
      <c r="T341" s="71"/>
      <c r="U341" s="71"/>
      <c r="V341" s="72"/>
      <c r="W341" s="73"/>
      <c r="X341" s="74"/>
      <c r="Y341" s="63"/>
      <c r="Z341" s="63"/>
      <c r="AA341" s="63"/>
    </row>
    <row r="342" spans="1:27" ht="56.25">
      <c r="A342" s="63"/>
      <c r="B342" s="122" t="s">
        <v>2041</v>
      </c>
      <c r="C342" s="511" t="s">
        <v>6716</v>
      </c>
      <c r="D342" s="70" t="s">
        <v>1953</v>
      </c>
      <c r="E342" s="71" t="s">
        <v>375</v>
      </c>
      <c r="F342" s="72" t="s">
        <v>500</v>
      </c>
      <c r="G342" s="70"/>
      <c r="H342" s="133" t="s">
        <v>2043</v>
      </c>
      <c r="I342" s="134" t="s">
        <v>502</v>
      </c>
      <c r="J342" s="145" t="s">
        <v>106</v>
      </c>
      <c r="K342" s="73"/>
      <c r="L342" s="147"/>
      <c r="M342" s="127" t="str">
        <f t="shared" si="10"/>
        <v xml:space="preserve"> </v>
      </c>
      <c r="N342" s="128" t="str">
        <f t="shared" si="11"/>
        <v xml:space="preserve"> </v>
      </c>
      <c r="O342" s="70"/>
      <c r="P342" s="71"/>
      <c r="Q342" s="71"/>
      <c r="R342" s="72"/>
      <c r="S342" s="70"/>
      <c r="T342" s="71"/>
      <c r="U342" s="71"/>
      <c r="V342" s="72"/>
      <c r="W342" s="73"/>
      <c r="X342" s="74"/>
      <c r="Y342" s="63"/>
      <c r="Z342" s="63"/>
      <c r="AA342" s="63"/>
    </row>
    <row r="343" spans="1:27" ht="56.25">
      <c r="A343" s="63"/>
      <c r="B343" s="122" t="s">
        <v>2403</v>
      </c>
      <c r="C343" s="511" t="s">
        <v>6716</v>
      </c>
      <c r="D343" s="70" t="s">
        <v>1953</v>
      </c>
      <c r="E343" s="71" t="s">
        <v>375</v>
      </c>
      <c r="F343" s="72"/>
      <c r="G343" s="70"/>
      <c r="H343" s="133" t="s">
        <v>2045</v>
      </c>
      <c r="I343" s="134" t="s">
        <v>506</v>
      </c>
      <c r="J343" s="145" t="s">
        <v>106</v>
      </c>
      <c r="K343" s="73"/>
      <c r="L343" s="72"/>
      <c r="M343" s="127" t="str">
        <f t="shared" si="10"/>
        <v xml:space="preserve"> </v>
      </c>
      <c r="N343" s="128" t="str">
        <f t="shared" si="11"/>
        <v xml:space="preserve"> </v>
      </c>
      <c r="O343" s="70"/>
      <c r="P343" s="71"/>
      <c r="Q343" s="71"/>
      <c r="R343" s="72"/>
      <c r="S343" s="70"/>
      <c r="T343" s="71"/>
      <c r="U343" s="71"/>
      <c r="V343" s="72"/>
      <c r="W343" s="73"/>
      <c r="X343" s="74"/>
      <c r="Y343" s="63"/>
      <c r="Z343" s="63"/>
      <c r="AA343" s="63"/>
    </row>
    <row r="344" spans="1:27" ht="22.5">
      <c r="A344" s="63"/>
      <c r="B344" s="122" t="s">
        <v>2044</v>
      </c>
      <c r="C344" s="511" t="s">
        <v>6718</v>
      </c>
      <c r="D344" s="70" t="s">
        <v>815</v>
      </c>
      <c r="E344" s="71" t="s">
        <v>5315</v>
      </c>
      <c r="F344" s="72" t="s">
        <v>819</v>
      </c>
      <c r="G344" s="70"/>
      <c r="H344" s="133" t="s">
        <v>820</v>
      </c>
      <c r="I344" s="134" t="s">
        <v>821</v>
      </c>
      <c r="J344" s="145" t="s">
        <v>89</v>
      </c>
      <c r="K344" s="73"/>
      <c r="L344" s="72"/>
      <c r="M344" s="127" t="str">
        <f t="shared" si="10"/>
        <v xml:space="preserve"> </v>
      </c>
      <c r="N344" s="128" t="str">
        <f t="shared" si="11"/>
        <v xml:space="preserve"> </v>
      </c>
      <c r="O344" s="70"/>
      <c r="P344" s="71"/>
      <c r="Q344" s="71"/>
      <c r="R344" s="72"/>
      <c r="S344" s="70"/>
      <c r="T344" s="71"/>
      <c r="U344" s="71"/>
      <c r="V344" s="72"/>
      <c r="W344" s="73"/>
      <c r="X344" s="74"/>
      <c r="Y344" s="63"/>
      <c r="Z344" s="63"/>
      <c r="AA344" s="63"/>
    </row>
    <row r="345" spans="1:27" ht="78.75">
      <c r="A345" s="63"/>
      <c r="B345" s="122" t="s">
        <v>2046</v>
      </c>
      <c r="C345" s="511" t="s">
        <v>6716</v>
      </c>
      <c r="D345" s="70" t="s">
        <v>815</v>
      </c>
      <c r="E345" s="71" t="s">
        <v>5315</v>
      </c>
      <c r="F345" s="72" t="s">
        <v>823</v>
      </c>
      <c r="G345" s="70"/>
      <c r="H345" s="133" t="s">
        <v>824</v>
      </c>
      <c r="I345" s="134" t="s">
        <v>825</v>
      </c>
      <c r="J345" s="145" t="s">
        <v>106</v>
      </c>
      <c r="K345" s="73"/>
      <c r="L345" s="72"/>
      <c r="M345" s="127" t="str">
        <f t="shared" si="10"/>
        <v xml:space="preserve"> </v>
      </c>
      <c r="N345" s="128" t="str">
        <f t="shared" si="11"/>
        <v xml:space="preserve"> </v>
      </c>
      <c r="O345" s="70"/>
      <c r="P345" s="71"/>
      <c r="Q345" s="71"/>
      <c r="R345" s="72"/>
      <c r="S345" s="70"/>
      <c r="T345" s="71"/>
      <c r="U345" s="71"/>
      <c r="V345" s="72"/>
      <c r="W345" s="73"/>
      <c r="X345" s="74"/>
      <c r="Y345" s="63"/>
      <c r="Z345" s="63"/>
      <c r="AA345" s="63"/>
    </row>
    <row r="346" spans="1:27" ht="33.75">
      <c r="A346" s="63"/>
      <c r="B346" s="122" t="s">
        <v>2047</v>
      </c>
      <c r="C346" s="511" t="s">
        <v>6718</v>
      </c>
      <c r="D346" s="70" t="s">
        <v>815</v>
      </c>
      <c r="E346" s="71" t="s">
        <v>686</v>
      </c>
      <c r="F346" s="72" t="s">
        <v>827</v>
      </c>
      <c r="G346" s="70"/>
      <c r="H346" s="133" t="s">
        <v>828</v>
      </c>
      <c r="I346" s="134" t="s">
        <v>5337</v>
      </c>
      <c r="J346" s="145" t="s">
        <v>89</v>
      </c>
      <c r="K346" s="73"/>
      <c r="L346" s="72"/>
      <c r="M346" s="127" t="str">
        <f t="shared" si="10"/>
        <v xml:space="preserve"> </v>
      </c>
      <c r="N346" s="128" t="str">
        <f t="shared" si="11"/>
        <v xml:space="preserve"> </v>
      </c>
      <c r="O346" s="70"/>
      <c r="P346" s="71"/>
      <c r="Q346" s="71"/>
      <c r="R346" s="72"/>
      <c r="S346" s="70"/>
      <c r="T346" s="71"/>
      <c r="U346" s="71"/>
      <c r="V346" s="72"/>
      <c r="W346" s="73"/>
      <c r="X346" s="74"/>
      <c r="Y346" s="63"/>
      <c r="Z346" s="63"/>
      <c r="AA346" s="63"/>
    </row>
    <row r="347" spans="1:27" ht="78.75">
      <c r="A347" s="63"/>
      <c r="B347" s="122" t="s">
        <v>2048</v>
      </c>
      <c r="C347" s="511" t="s">
        <v>6716</v>
      </c>
      <c r="D347" s="70" t="s">
        <v>2056</v>
      </c>
      <c r="E347" s="71" t="s">
        <v>686</v>
      </c>
      <c r="F347" s="72" t="s">
        <v>2057</v>
      </c>
      <c r="G347" s="70"/>
      <c r="H347" s="133" t="s">
        <v>2058</v>
      </c>
      <c r="I347" s="327" t="s">
        <v>5338</v>
      </c>
      <c r="J347" s="145" t="s">
        <v>89</v>
      </c>
      <c r="K347" s="73"/>
      <c r="L347" s="72"/>
      <c r="M347" s="127" t="str">
        <f t="shared" si="10"/>
        <v xml:space="preserve"> </v>
      </c>
      <c r="N347" s="128" t="str">
        <f t="shared" si="11"/>
        <v xml:space="preserve"> </v>
      </c>
      <c r="O347" s="70"/>
      <c r="P347" s="71"/>
      <c r="Q347" s="71"/>
      <c r="R347" s="72"/>
      <c r="S347" s="70"/>
      <c r="T347" s="71"/>
      <c r="U347" s="71"/>
      <c r="V347" s="72"/>
      <c r="W347" s="73"/>
      <c r="X347" s="74"/>
      <c r="Y347" s="63"/>
      <c r="Z347" s="63"/>
      <c r="AA347" s="63"/>
    </row>
    <row r="348" spans="1:27" ht="45">
      <c r="A348" s="63"/>
      <c r="B348" s="122" t="s">
        <v>2049</v>
      </c>
      <c r="C348" s="511" t="s">
        <v>6718</v>
      </c>
      <c r="D348" s="70" t="s">
        <v>5339</v>
      </c>
      <c r="E348" s="71" t="s">
        <v>5315</v>
      </c>
      <c r="F348" s="72" t="s">
        <v>3182</v>
      </c>
      <c r="G348" s="70"/>
      <c r="H348" s="133" t="s">
        <v>2943</v>
      </c>
      <c r="I348" s="134" t="s">
        <v>2944</v>
      </c>
      <c r="J348" s="145" t="s">
        <v>89</v>
      </c>
      <c r="K348" s="73"/>
      <c r="L348" s="72"/>
      <c r="M348" s="127" t="str">
        <f t="shared" si="10"/>
        <v xml:space="preserve"> </v>
      </c>
      <c r="N348" s="128" t="str">
        <f t="shared" si="11"/>
        <v xml:space="preserve"> </v>
      </c>
      <c r="O348" s="70"/>
      <c r="P348" s="71"/>
      <c r="Q348" s="71"/>
      <c r="R348" s="72"/>
      <c r="S348" s="70"/>
      <c r="T348" s="71"/>
      <c r="U348" s="71"/>
      <c r="V348" s="72"/>
      <c r="W348" s="73"/>
      <c r="X348" s="74"/>
      <c r="Y348" s="63"/>
      <c r="Z348" s="63"/>
      <c r="AA348" s="63"/>
    </row>
    <row r="349" spans="1:27" ht="112.5">
      <c r="A349" s="63"/>
      <c r="B349" s="122" t="s">
        <v>2050</v>
      </c>
      <c r="C349" s="511" t="s">
        <v>6714</v>
      </c>
      <c r="D349" s="70" t="s">
        <v>5339</v>
      </c>
      <c r="E349" s="71" t="s">
        <v>5315</v>
      </c>
      <c r="F349" s="72"/>
      <c r="G349" s="70"/>
      <c r="H349" s="133" t="s">
        <v>2945</v>
      </c>
      <c r="I349" s="134" t="s">
        <v>2946</v>
      </c>
      <c r="J349" s="145" t="s">
        <v>89</v>
      </c>
      <c r="K349" s="73"/>
      <c r="L349" s="72"/>
      <c r="M349" s="127" t="str">
        <f t="shared" si="10"/>
        <v xml:space="preserve"> </v>
      </c>
      <c r="N349" s="128" t="str">
        <f t="shared" si="11"/>
        <v xml:space="preserve"> </v>
      </c>
      <c r="O349" s="70"/>
      <c r="P349" s="71"/>
      <c r="Q349" s="71"/>
      <c r="R349" s="72"/>
      <c r="S349" s="70"/>
      <c r="T349" s="71"/>
      <c r="U349" s="71"/>
      <c r="V349" s="72"/>
      <c r="W349" s="73"/>
      <c r="X349" s="74"/>
      <c r="Y349" s="63"/>
      <c r="Z349" s="63"/>
      <c r="AA349" s="63"/>
    </row>
    <row r="350" spans="1:27" ht="67.5">
      <c r="A350" s="63"/>
      <c r="B350" s="122" t="s">
        <v>2051</v>
      </c>
      <c r="C350" s="511" t="s">
        <v>6718</v>
      </c>
      <c r="D350" s="70" t="s">
        <v>5339</v>
      </c>
      <c r="E350" s="71" t="s">
        <v>5315</v>
      </c>
      <c r="F350" s="72"/>
      <c r="G350" s="70"/>
      <c r="H350" s="133" t="s">
        <v>2947</v>
      </c>
      <c r="I350" s="134" t="s">
        <v>5340</v>
      </c>
      <c r="J350" s="145" t="s">
        <v>89</v>
      </c>
      <c r="K350" s="73"/>
      <c r="L350" s="72"/>
      <c r="M350" s="127" t="str">
        <f t="shared" si="10"/>
        <v xml:space="preserve"> </v>
      </c>
      <c r="N350" s="128" t="str">
        <f t="shared" si="11"/>
        <v xml:space="preserve"> </v>
      </c>
      <c r="O350" s="70"/>
      <c r="P350" s="71"/>
      <c r="Q350" s="71"/>
      <c r="R350" s="72"/>
      <c r="S350" s="70"/>
      <c r="T350" s="71"/>
      <c r="U350" s="71"/>
      <c r="V350" s="72"/>
      <c r="W350" s="73"/>
      <c r="X350" s="74"/>
      <c r="Y350" s="63"/>
      <c r="Z350" s="63"/>
      <c r="AA350" s="63"/>
    </row>
    <row r="351" spans="1:27" ht="72" customHeight="1">
      <c r="A351" s="63"/>
      <c r="B351" s="122" t="s">
        <v>2052</v>
      </c>
      <c r="C351" s="511" t="s">
        <v>6723</v>
      </c>
      <c r="D351" s="70" t="s">
        <v>5339</v>
      </c>
      <c r="E351" s="71" t="s">
        <v>5315</v>
      </c>
      <c r="F351" s="72"/>
      <c r="G351" s="70"/>
      <c r="H351" s="133" t="s">
        <v>2948</v>
      </c>
      <c r="I351" s="134" t="s">
        <v>2949</v>
      </c>
      <c r="J351" s="145" t="s">
        <v>89</v>
      </c>
      <c r="K351" s="73"/>
      <c r="L351" s="72"/>
      <c r="M351" s="127" t="str">
        <f t="shared" si="10"/>
        <v xml:space="preserve"> </v>
      </c>
      <c r="N351" s="128" t="str">
        <f t="shared" si="11"/>
        <v xml:space="preserve"> </v>
      </c>
      <c r="O351" s="70"/>
      <c r="P351" s="71"/>
      <c r="Q351" s="71"/>
      <c r="R351" s="72"/>
      <c r="S351" s="70"/>
      <c r="T351" s="71"/>
      <c r="U351" s="71"/>
      <c r="V351" s="72"/>
      <c r="W351" s="73"/>
      <c r="X351" s="74"/>
      <c r="Y351" s="63"/>
      <c r="Z351" s="63"/>
      <c r="AA351" s="63"/>
    </row>
    <row r="352" spans="1:27" ht="101.25">
      <c r="A352" s="63"/>
      <c r="B352" s="122" t="s">
        <v>2053</v>
      </c>
      <c r="C352" s="511" t="s">
        <v>6718</v>
      </c>
      <c r="D352" s="70" t="s">
        <v>5339</v>
      </c>
      <c r="E352" s="71" t="s">
        <v>5315</v>
      </c>
      <c r="F352" s="72"/>
      <c r="G352" s="70"/>
      <c r="H352" s="133" t="s">
        <v>2950</v>
      </c>
      <c r="I352" s="134" t="s">
        <v>2951</v>
      </c>
      <c r="J352" s="145" t="s">
        <v>89</v>
      </c>
      <c r="K352" s="73"/>
      <c r="L352" s="72"/>
      <c r="M352" s="127" t="str">
        <f t="shared" si="10"/>
        <v xml:space="preserve"> </v>
      </c>
      <c r="N352" s="128" t="str">
        <f t="shared" si="11"/>
        <v xml:space="preserve"> </v>
      </c>
      <c r="O352" s="70"/>
      <c r="P352" s="71"/>
      <c r="Q352" s="71"/>
      <c r="R352" s="72"/>
      <c r="S352" s="70"/>
      <c r="T352" s="71"/>
      <c r="U352" s="71"/>
      <c r="V352" s="72"/>
      <c r="W352" s="73"/>
      <c r="X352" s="74"/>
      <c r="Y352" s="63"/>
      <c r="Z352" s="63"/>
      <c r="AA352" s="63"/>
    </row>
    <row r="353" spans="1:27" ht="112.5">
      <c r="A353" s="63"/>
      <c r="B353" s="122" t="s">
        <v>2054</v>
      </c>
      <c r="C353" s="511" t="s">
        <v>6718</v>
      </c>
      <c r="D353" s="70" t="s">
        <v>5339</v>
      </c>
      <c r="E353" s="71" t="s">
        <v>5315</v>
      </c>
      <c r="F353" s="72"/>
      <c r="G353" s="70"/>
      <c r="H353" s="133" t="s">
        <v>2952</v>
      </c>
      <c r="I353" s="134" t="s">
        <v>2953</v>
      </c>
      <c r="J353" s="145" t="s">
        <v>89</v>
      </c>
      <c r="K353" s="73" t="s">
        <v>5617</v>
      </c>
      <c r="L353" s="72"/>
      <c r="M353" s="127" t="str">
        <f t="shared" si="10"/>
        <v xml:space="preserve"> </v>
      </c>
      <c r="N353" s="128" t="str">
        <f t="shared" si="11"/>
        <v xml:space="preserve"> </v>
      </c>
      <c r="O353" s="70"/>
      <c r="P353" s="71"/>
      <c r="Q353" s="71"/>
      <c r="R353" s="72"/>
      <c r="S353" s="70"/>
      <c r="T353" s="71"/>
      <c r="U353" s="71"/>
      <c r="V353" s="72"/>
      <c r="W353" s="73"/>
      <c r="X353" s="74"/>
      <c r="Y353" s="63"/>
      <c r="Z353" s="63"/>
      <c r="AA353" s="63"/>
    </row>
    <row r="354" spans="1:27" ht="67.5">
      <c r="A354" s="63"/>
      <c r="B354" s="122" t="s">
        <v>2055</v>
      </c>
      <c r="C354" s="511" t="s">
        <v>6699</v>
      </c>
      <c r="D354" s="70" t="s">
        <v>5339</v>
      </c>
      <c r="E354" s="71" t="s">
        <v>5315</v>
      </c>
      <c r="F354" s="72"/>
      <c r="G354" s="70"/>
      <c r="H354" s="133" t="s">
        <v>2954</v>
      </c>
      <c r="I354" s="134" t="s">
        <v>2955</v>
      </c>
      <c r="J354" s="145" t="s">
        <v>89</v>
      </c>
      <c r="K354" s="73"/>
      <c r="L354" s="72"/>
      <c r="M354" s="127" t="str">
        <f t="shared" si="10"/>
        <v xml:space="preserve"> </v>
      </c>
      <c r="N354" s="128" t="str">
        <f t="shared" si="11"/>
        <v xml:space="preserve"> </v>
      </c>
      <c r="O354" s="70"/>
      <c r="P354" s="71"/>
      <c r="Q354" s="71"/>
      <c r="R354" s="72"/>
      <c r="S354" s="70"/>
      <c r="T354" s="71"/>
      <c r="U354" s="71"/>
      <c r="V354" s="72"/>
      <c r="W354" s="73"/>
      <c r="X354" s="74"/>
      <c r="Y354" s="63"/>
      <c r="Z354" s="63"/>
      <c r="AA354" s="63"/>
    </row>
    <row r="355" spans="1:27" ht="135">
      <c r="A355" s="63"/>
      <c r="B355" s="122" t="s">
        <v>2059</v>
      </c>
      <c r="C355" s="511" t="s">
        <v>6692</v>
      </c>
      <c r="D355" s="70" t="s">
        <v>5339</v>
      </c>
      <c r="E355" s="71" t="s">
        <v>5315</v>
      </c>
      <c r="F355" s="72"/>
      <c r="G355" s="70"/>
      <c r="H355" s="133" t="s">
        <v>2956</v>
      </c>
      <c r="I355" s="134" t="s">
        <v>2957</v>
      </c>
      <c r="J355" s="145" t="s">
        <v>89</v>
      </c>
      <c r="K355" s="73"/>
      <c r="L355" s="72"/>
      <c r="M355" s="127" t="str">
        <f t="shared" si="10"/>
        <v xml:space="preserve"> </v>
      </c>
      <c r="N355" s="128" t="str">
        <f t="shared" si="11"/>
        <v xml:space="preserve"> </v>
      </c>
      <c r="O355" s="70"/>
      <c r="P355" s="71"/>
      <c r="Q355" s="71"/>
      <c r="R355" s="72"/>
      <c r="S355" s="70"/>
      <c r="T355" s="71"/>
      <c r="U355" s="71"/>
      <c r="V355" s="72"/>
      <c r="W355" s="73"/>
      <c r="X355" s="74"/>
      <c r="Y355" s="63"/>
      <c r="Z355" s="63"/>
      <c r="AA355" s="63"/>
    </row>
    <row r="356" spans="1:27" ht="56.25">
      <c r="A356" s="63"/>
      <c r="B356" s="122" t="s">
        <v>6645</v>
      </c>
      <c r="C356" s="511" t="s">
        <v>6699</v>
      </c>
      <c r="D356" s="70" t="s">
        <v>5339</v>
      </c>
      <c r="E356" s="71" t="s">
        <v>5315</v>
      </c>
      <c r="F356" s="72"/>
      <c r="G356" s="70"/>
      <c r="H356" s="133" t="s">
        <v>2958</v>
      </c>
      <c r="I356" s="327" t="s">
        <v>5341</v>
      </c>
      <c r="J356" s="145" t="s">
        <v>106</v>
      </c>
      <c r="K356" s="146"/>
      <c r="L356" s="147"/>
      <c r="M356" s="127" t="str">
        <f t="shared" si="10"/>
        <v xml:space="preserve"> </v>
      </c>
      <c r="N356" s="128" t="str">
        <f t="shared" si="11"/>
        <v xml:space="preserve"> </v>
      </c>
      <c r="O356" s="70"/>
      <c r="P356" s="71"/>
      <c r="Q356" s="71"/>
      <c r="R356" s="72"/>
      <c r="S356" s="70"/>
      <c r="T356" s="71"/>
      <c r="U356" s="71"/>
      <c r="V356" s="72"/>
      <c r="W356" s="73"/>
      <c r="X356" s="74"/>
      <c r="Y356" s="63"/>
      <c r="Z356" s="63"/>
      <c r="AA356" s="63"/>
    </row>
    <row r="357" spans="1:27" ht="90">
      <c r="A357" s="63"/>
      <c r="B357" s="122" t="s">
        <v>2061</v>
      </c>
      <c r="C357" s="511" t="s">
        <v>6699</v>
      </c>
      <c r="D357" s="70" t="s">
        <v>5339</v>
      </c>
      <c r="E357" s="71" t="s">
        <v>5315</v>
      </c>
      <c r="F357" s="72"/>
      <c r="G357" s="70"/>
      <c r="H357" s="133" t="s">
        <v>2960</v>
      </c>
      <c r="I357" s="134" t="s">
        <v>2961</v>
      </c>
      <c r="J357" s="145" t="s">
        <v>106</v>
      </c>
      <c r="K357" s="73"/>
      <c r="L357" s="72"/>
      <c r="M357" s="127" t="str">
        <f t="shared" si="10"/>
        <v xml:space="preserve"> </v>
      </c>
      <c r="N357" s="128" t="str">
        <f t="shared" si="11"/>
        <v xml:space="preserve"> </v>
      </c>
      <c r="O357" s="70"/>
      <c r="P357" s="71"/>
      <c r="Q357" s="71"/>
      <c r="R357" s="72"/>
      <c r="S357" s="70"/>
      <c r="T357" s="71"/>
      <c r="U357" s="71"/>
      <c r="V357" s="72"/>
      <c r="W357" s="73"/>
      <c r="X357" s="74"/>
      <c r="Y357" s="63"/>
      <c r="Z357" s="63"/>
      <c r="AA357" s="63"/>
    </row>
    <row r="358" spans="1:27" ht="112.5">
      <c r="A358" s="63"/>
      <c r="B358" s="122" t="s">
        <v>3014</v>
      </c>
      <c r="C358" s="511" t="s">
        <v>6699</v>
      </c>
      <c r="D358" s="70" t="s">
        <v>5339</v>
      </c>
      <c r="E358" s="71" t="s">
        <v>5315</v>
      </c>
      <c r="F358" s="72"/>
      <c r="G358" s="70"/>
      <c r="H358" s="133" t="s">
        <v>2962</v>
      </c>
      <c r="I358" s="134" t="s">
        <v>2963</v>
      </c>
      <c r="J358" s="145" t="s">
        <v>106</v>
      </c>
      <c r="K358" s="73"/>
      <c r="L358" s="72"/>
      <c r="M358" s="127" t="str">
        <f t="shared" si="10"/>
        <v xml:space="preserve"> </v>
      </c>
      <c r="N358" s="128" t="str">
        <f t="shared" si="11"/>
        <v xml:space="preserve"> </v>
      </c>
      <c r="O358" s="70"/>
      <c r="P358" s="71"/>
      <c r="Q358" s="71"/>
      <c r="R358" s="72"/>
      <c r="S358" s="70"/>
      <c r="T358" s="71"/>
      <c r="U358" s="71"/>
      <c r="V358" s="72"/>
      <c r="W358" s="73"/>
      <c r="X358" s="74"/>
      <c r="Y358" s="63"/>
      <c r="Z358" s="63"/>
      <c r="AA358" s="63"/>
    </row>
    <row r="359" spans="1:27" ht="61.9" customHeight="1">
      <c r="A359" s="63"/>
      <c r="B359" s="122" t="s">
        <v>3015</v>
      </c>
      <c r="C359" s="511" t="s">
        <v>6699</v>
      </c>
      <c r="D359" s="70" t="s">
        <v>5339</v>
      </c>
      <c r="E359" s="71" t="s">
        <v>5315</v>
      </c>
      <c r="F359" s="72"/>
      <c r="G359" s="70"/>
      <c r="H359" s="133" t="s">
        <v>2964</v>
      </c>
      <c r="I359" s="134" t="s">
        <v>2965</v>
      </c>
      <c r="J359" s="145" t="s">
        <v>106</v>
      </c>
      <c r="K359" s="146"/>
      <c r="L359" s="147"/>
      <c r="M359" s="127" t="str">
        <f t="shared" si="10"/>
        <v xml:space="preserve"> </v>
      </c>
      <c r="N359" s="128" t="str">
        <f t="shared" si="11"/>
        <v xml:space="preserve"> </v>
      </c>
      <c r="O359" s="70"/>
      <c r="P359" s="71"/>
      <c r="Q359" s="71"/>
      <c r="R359" s="72"/>
      <c r="S359" s="70"/>
      <c r="T359" s="71"/>
      <c r="U359" s="71"/>
      <c r="V359" s="72"/>
      <c r="W359" s="73"/>
      <c r="X359" s="74"/>
      <c r="Y359" s="63"/>
      <c r="Z359" s="63"/>
      <c r="AA359" s="63"/>
    </row>
    <row r="360" spans="1:27" ht="56.25">
      <c r="A360" s="63"/>
      <c r="B360" s="122" t="s">
        <v>3016</v>
      </c>
      <c r="C360" s="511" t="s">
        <v>6727</v>
      </c>
      <c r="D360" s="70" t="s">
        <v>5339</v>
      </c>
      <c r="E360" s="71" t="s">
        <v>5315</v>
      </c>
      <c r="F360" s="72"/>
      <c r="G360" s="70"/>
      <c r="H360" s="133" t="s">
        <v>2966</v>
      </c>
      <c r="I360" s="134" t="s">
        <v>2967</v>
      </c>
      <c r="J360" s="145" t="s">
        <v>106</v>
      </c>
      <c r="K360" s="73"/>
      <c r="L360" s="72"/>
      <c r="M360" s="127" t="str">
        <f t="shared" si="10"/>
        <v xml:space="preserve"> </v>
      </c>
      <c r="N360" s="128" t="str">
        <f t="shared" si="11"/>
        <v xml:space="preserve"> </v>
      </c>
      <c r="O360" s="70"/>
      <c r="P360" s="71"/>
      <c r="Q360" s="71"/>
      <c r="R360" s="72"/>
      <c r="S360" s="70"/>
      <c r="T360" s="71"/>
      <c r="U360" s="71"/>
      <c r="V360" s="72"/>
      <c r="W360" s="73"/>
      <c r="X360" s="74"/>
      <c r="Y360" s="63"/>
      <c r="Z360" s="63"/>
      <c r="AA360" s="63"/>
    </row>
    <row r="361" spans="1:27" ht="67.5">
      <c r="A361" s="63"/>
      <c r="B361" s="122" t="s">
        <v>6657</v>
      </c>
      <c r="C361" s="511" t="s">
        <v>6727</v>
      </c>
      <c r="D361" s="70" t="s">
        <v>5339</v>
      </c>
      <c r="E361" s="71" t="s">
        <v>5315</v>
      </c>
      <c r="F361" s="72"/>
      <c r="G361" s="70"/>
      <c r="H361" s="133" t="s">
        <v>2968</v>
      </c>
      <c r="I361" s="134" t="s">
        <v>2969</v>
      </c>
      <c r="J361" s="145" t="s">
        <v>106</v>
      </c>
      <c r="K361" s="146"/>
      <c r="L361" s="147"/>
      <c r="M361" s="127" t="str">
        <f t="shared" si="10"/>
        <v xml:space="preserve"> </v>
      </c>
      <c r="N361" s="128" t="str">
        <f t="shared" si="11"/>
        <v xml:space="preserve"> </v>
      </c>
      <c r="O361" s="70"/>
      <c r="P361" s="71"/>
      <c r="Q361" s="71"/>
      <c r="R361" s="72"/>
      <c r="S361" s="70"/>
      <c r="T361" s="71"/>
      <c r="U361" s="71"/>
      <c r="V361" s="72"/>
      <c r="W361" s="73"/>
      <c r="X361" s="74"/>
      <c r="Y361" s="63"/>
      <c r="Z361" s="63"/>
      <c r="AA361" s="63"/>
    </row>
    <row r="362" spans="1:27" ht="33.75">
      <c r="A362" s="63"/>
      <c r="B362" s="122" t="s">
        <v>3018</v>
      </c>
      <c r="C362" s="511" t="s">
        <v>6724</v>
      </c>
      <c r="D362" s="70" t="s">
        <v>5339</v>
      </c>
      <c r="E362" s="71" t="s">
        <v>5315</v>
      </c>
      <c r="F362" s="72"/>
      <c r="G362" s="70"/>
      <c r="H362" s="133" t="s">
        <v>2970</v>
      </c>
      <c r="I362" s="134" t="s">
        <v>2971</v>
      </c>
      <c r="J362" s="145" t="s">
        <v>95</v>
      </c>
      <c r="K362" s="73"/>
      <c r="L362" s="72"/>
      <c r="M362" s="127" t="str">
        <f t="shared" si="10"/>
        <v xml:space="preserve"> </v>
      </c>
      <c r="N362" s="128" t="str">
        <f t="shared" si="11"/>
        <v xml:space="preserve"> </v>
      </c>
      <c r="O362" s="70"/>
      <c r="P362" s="71"/>
      <c r="Q362" s="71"/>
      <c r="R362" s="72"/>
      <c r="S362" s="70"/>
      <c r="T362" s="71"/>
      <c r="U362" s="71"/>
      <c r="V362" s="72"/>
      <c r="W362" s="73"/>
      <c r="X362" s="74"/>
      <c r="Y362" s="63"/>
      <c r="Z362" s="63"/>
      <c r="AA362" s="63"/>
    </row>
    <row r="363" spans="1:27" ht="33.75">
      <c r="A363" s="63"/>
      <c r="B363" s="122" t="s">
        <v>3019</v>
      </c>
      <c r="C363" s="511" t="s">
        <v>6724</v>
      </c>
      <c r="D363" s="70" t="s">
        <v>5339</v>
      </c>
      <c r="E363" s="71" t="s">
        <v>5315</v>
      </c>
      <c r="F363" s="72"/>
      <c r="G363" s="70"/>
      <c r="H363" s="133" t="s">
        <v>2972</v>
      </c>
      <c r="I363" s="134" t="s">
        <v>2971</v>
      </c>
      <c r="J363" s="145" t="s">
        <v>95</v>
      </c>
      <c r="K363" s="73"/>
      <c r="L363" s="72"/>
      <c r="M363" s="127" t="str">
        <f t="shared" si="10"/>
        <v xml:space="preserve"> </v>
      </c>
      <c r="N363" s="128" t="str">
        <f t="shared" si="11"/>
        <v xml:space="preserve"> </v>
      </c>
      <c r="O363" s="70"/>
      <c r="P363" s="71"/>
      <c r="Q363" s="71"/>
      <c r="R363" s="72"/>
      <c r="S363" s="70"/>
      <c r="T363" s="71"/>
      <c r="U363" s="71"/>
      <c r="V363" s="72"/>
      <c r="W363" s="73"/>
      <c r="X363" s="74"/>
      <c r="Y363" s="63"/>
      <c r="Z363" s="63"/>
      <c r="AA363" s="63"/>
    </row>
    <row r="364" spans="1:27" ht="33.75">
      <c r="A364" s="63"/>
      <c r="B364" s="122" t="s">
        <v>3020</v>
      </c>
      <c r="C364" s="511" t="s">
        <v>6724</v>
      </c>
      <c r="D364" s="70" t="s">
        <v>5339</v>
      </c>
      <c r="E364" s="71" t="s">
        <v>5315</v>
      </c>
      <c r="F364" s="72"/>
      <c r="G364" s="70"/>
      <c r="H364" s="133" t="s">
        <v>2973</v>
      </c>
      <c r="I364" s="134" t="s">
        <v>2974</v>
      </c>
      <c r="J364" s="145" t="s">
        <v>95</v>
      </c>
      <c r="K364" s="73"/>
      <c r="L364" s="72"/>
      <c r="M364" s="127" t="str">
        <f t="shared" si="10"/>
        <v xml:space="preserve"> </v>
      </c>
      <c r="N364" s="128" t="str">
        <f t="shared" si="11"/>
        <v xml:space="preserve"> </v>
      </c>
      <c r="O364" s="70"/>
      <c r="P364" s="71"/>
      <c r="Q364" s="71"/>
      <c r="R364" s="72"/>
      <c r="S364" s="70"/>
      <c r="T364" s="71"/>
      <c r="U364" s="71"/>
      <c r="V364" s="72"/>
      <c r="W364" s="73"/>
      <c r="X364" s="74"/>
      <c r="Y364" s="63"/>
      <c r="Z364" s="63"/>
      <c r="AA364" s="63"/>
    </row>
    <row r="365" spans="1:27" ht="33.75">
      <c r="A365" s="63"/>
      <c r="B365" s="122" t="s">
        <v>3021</v>
      </c>
      <c r="C365" s="511" t="s">
        <v>6724</v>
      </c>
      <c r="D365" s="70" t="s">
        <v>5339</v>
      </c>
      <c r="E365" s="71" t="s">
        <v>5315</v>
      </c>
      <c r="F365" s="72"/>
      <c r="G365" s="70"/>
      <c r="H365" s="133" t="s">
        <v>2975</v>
      </c>
      <c r="I365" s="134" t="s">
        <v>2976</v>
      </c>
      <c r="J365" s="145" t="s">
        <v>95</v>
      </c>
      <c r="K365" s="73"/>
      <c r="L365" s="72"/>
      <c r="M365" s="127" t="str">
        <f t="shared" si="10"/>
        <v xml:space="preserve"> </v>
      </c>
      <c r="N365" s="128" t="str">
        <f t="shared" si="11"/>
        <v xml:space="preserve"> </v>
      </c>
      <c r="O365" s="70"/>
      <c r="P365" s="71"/>
      <c r="Q365" s="71"/>
      <c r="R365" s="72"/>
      <c r="S365" s="70"/>
      <c r="T365" s="71"/>
      <c r="U365" s="71"/>
      <c r="V365" s="72"/>
      <c r="W365" s="73"/>
      <c r="X365" s="74"/>
      <c r="Y365" s="63"/>
      <c r="Z365" s="63"/>
      <c r="AA365" s="63"/>
    </row>
    <row r="366" spans="1:27" ht="33.75">
      <c r="A366" s="63"/>
      <c r="B366" s="122" t="s">
        <v>3022</v>
      </c>
      <c r="C366" s="511" t="s">
        <v>6725</v>
      </c>
      <c r="D366" s="70" t="s">
        <v>5339</v>
      </c>
      <c r="E366" s="71" t="s">
        <v>5315</v>
      </c>
      <c r="F366" s="72"/>
      <c r="G366" s="70"/>
      <c r="H366" s="133" t="s">
        <v>2977</v>
      </c>
      <c r="I366" s="134" t="s">
        <v>2978</v>
      </c>
      <c r="J366" s="145" t="s">
        <v>95</v>
      </c>
      <c r="K366" s="73"/>
      <c r="L366" s="72"/>
      <c r="M366" s="127" t="str">
        <f t="shared" si="10"/>
        <v xml:space="preserve"> </v>
      </c>
      <c r="N366" s="128" t="str">
        <f t="shared" si="11"/>
        <v xml:space="preserve"> </v>
      </c>
      <c r="O366" s="70"/>
      <c r="P366" s="71"/>
      <c r="Q366" s="71"/>
      <c r="R366" s="72"/>
      <c r="S366" s="70"/>
      <c r="T366" s="71"/>
      <c r="U366" s="71"/>
      <c r="V366" s="72"/>
      <c r="W366" s="73"/>
      <c r="X366" s="74"/>
      <c r="Y366" s="63"/>
      <c r="Z366" s="63"/>
      <c r="AA366" s="63"/>
    </row>
    <row r="367" spans="1:27" ht="33.75">
      <c r="A367" s="63"/>
      <c r="B367" s="122" t="s">
        <v>3023</v>
      </c>
      <c r="C367" s="511" t="s">
        <v>6725</v>
      </c>
      <c r="D367" s="70" t="s">
        <v>5339</v>
      </c>
      <c r="E367" s="71" t="s">
        <v>5315</v>
      </c>
      <c r="F367" s="72"/>
      <c r="G367" s="70"/>
      <c r="H367" s="133" t="s">
        <v>2979</v>
      </c>
      <c r="I367" s="134" t="s">
        <v>2980</v>
      </c>
      <c r="J367" s="145" t="s">
        <v>95</v>
      </c>
      <c r="K367" s="73"/>
      <c r="L367" s="72"/>
      <c r="M367" s="127" t="str">
        <f t="shared" si="10"/>
        <v xml:space="preserve"> </v>
      </c>
      <c r="N367" s="128" t="str">
        <f t="shared" si="11"/>
        <v xml:space="preserve"> </v>
      </c>
      <c r="O367" s="70"/>
      <c r="P367" s="71"/>
      <c r="Q367" s="71"/>
      <c r="R367" s="72"/>
      <c r="S367" s="70"/>
      <c r="T367" s="71"/>
      <c r="U367" s="71"/>
      <c r="V367" s="72"/>
      <c r="W367" s="73"/>
      <c r="X367" s="74"/>
      <c r="Y367" s="63"/>
      <c r="Z367" s="63"/>
      <c r="AA367" s="63"/>
    </row>
    <row r="368" spans="1:27" ht="33.75">
      <c r="A368" s="63"/>
      <c r="B368" s="122" t="s">
        <v>3024</v>
      </c>
      <c r="C368" s="511" t="s">
        <v>6725</v>
      </c>
      <c r="D368" s="70" t="s">
        <v>5339</v>
      </c>
      <c r="E368" s="71" t="s">
        <v>5315</v>
      </c>
      <c r="F368" s="72"/>
      <c r="G368" s="70"/>
      <c r="H368" s="133" t="s">
        <v>2981</v>
      </c>
      <c r="I368" s="134" t="s">
        <v>2982</v>
      </c>
      <c r="J368" s="145" t="s">
        <v>95</v>
      </c>
      <c r="K368" s="73"/>
      <c r="L368" s="72"/>
      <c r="M368" s="127" t="str">
        <f t="shared" si="10"/>
        <v xml:space="preserve"> </v>
      </c>
      <c r="N368" s="128" t="str">
        <f t="shared" si="11"/>
        <v xml:space="preserve"> </v>
      </c>
      <c r="O368" s="70"/>
      <c r="P368" s="71"/>
      <c r="Q368" s="71"/>
      <c r="R368" s="72"/>
      <c r="S368" s="70"/>
      <c r="T368" s="71"/>
      <c r="U368" s="71"/>
      <c r="V368" s="72"/>
      <c r="W368" s="73"/>
      <c r="X368" s="74"/>
      <c r="Y368" s="63"/>
      <c r="Z368" s="63"/>
      <c r="AA368" s="63"/>
    </row>
    <row r="369" spans="1:27" ht="33.75">
      <c r="A369" s="63"/>
      <c r="B369" s="122" t="s">
        <v>3025</v>
      </c>
      <c r="C369" s="511" t="s">
        <v>6725</v>
      </c>
      <c r="D369" s="70" t="s">
        <v>5339</v>
      </c>
      <c r="E369" s="71" t="s">
        <v>5315</v>
      </c>
      <c r="F369" s="72"/>
      <c r="G369" s="70"/>
      <c r="H369" s="133" t="s">
        <v>2983</v>
      </c>
      <c r="I369" s="134" t="s">
        <v>2984</v>
      </c>
      <c r="J369" s="145" t="s">
        <v>95</v>
      </c>
      <c r="K369" s="73"/>
      <c r="L369" s="72"/>
      <c r="M369" s="127" t="str">
        <f t="shared" si="10"/>
        <v xml:space="preserve"> </v>
      </c>
      <c r="N369" s="128" t="str">
        <f t="shared" si="11"/>
        <v xml:space="preserve"> </v>
      </c>
      <c r="O369" s="70"/>
      <c r="P369" s="71"/>
      <c r="Q369" s="71"/>
      <c r="R369" s="72"/>
      <c r="S369" s="70"/>
      <c r="T369" s="71"/>
      <c r="U369" s="71"/>
      <c r="V369" s="72"/>
      <c r="W369" s="73"/>
      <c r="X369" s="74"/>
      <c r="Y369" s="63"/>
      <c r="Z369" s="63"/>
      <c r="AA369" s="63"/>
    </row>
    <row r="370" spans="1:27" ht="33.75">
      <c r="A370" s="63"/>
      <c r="B370" s="122" t="s">
        <v>3026</v>
      </c>
      <c r="C370" s="511" t="s">
        <v>6725</v>
      </c>
      <c r="D370" s="70" t="s">
        <v>5339</v>
      </c>
      <c r="E370" s="71" t="s">
        <v>5315</v>
      </c>
      <c r="F370" s="72"/>
      <c r="G370" s="70"/>
      <c r="H370" s="133" t="s">
        <v>2985</v>
      </c>
      <c r="I370" s="134" t="s">
        <v>2986</v>
      </c>
      <c r="J370" s="145" t="s">
        <v>95</v>
      </c>
      <c r="K370" s="73"/>
      <c r="L370" s="72"/>
      <c r="M370" s="127" t="str">
        <f t="shared" si="10"/>
        <v xml:space="preserve"> </v>
      </c>
      <c r="N370" s="128" t="str">
        <f t="shared" si="11"/>
        <v xml:space="preserve"> </v>
      </c>
      <c r="O370" s="70"/>
      <c r="P370" s="71"/>
      <c r="Q370" s="71"/>
      <c r="R370" s="72"/>
      <c r="S370" s="70"/>
      <c r="T370" s="71"/>
      <c r="U370" s="71"/>
      <c r="V370" s="72"/>
      <c r="W370" s="73"/>
      <c r="X370" s="74"/>
      <c r="Y370" s="63"/>
      <c r="Z370" s="63"/>
      <c r="AA370" s="63"/>
    </row>
    <row r="371" spans="1:27" ht="45">
      <c r="A371" s="63"/>
      <c r="B371" s="122" t="s">
        <v>3027</v>
      </c>
      <c r="C371" s="511" t="s">
        <v>6726</v>
      </c>
      <c r="D371" s="70" t="s">
        <v>5339</v>
      </c>
      <c r="E371" s="71" t="s">
        <v>5315</v>
      </c>
      <c r="F371" s="72"/>
      <c r="G371" s="70"/>
      <c r="H371" s="133" t="s">
        <v>2987</v>
      </c>
      <c r="I371" s="134" t="s">
        <v>2988</v>
      </c>
      <c r="J371" s="145" t="s">
        <v>95</v>
      </c>
      <c r="K371" s="73"/>
      <c r="L371" s="72"/>
      <c r="M371" s="127" t="str">
        <f t="shared" si="10"/>
        <v xml:space="preserve"> </v>
      </c>
      <c r="N371" s="128" t="str">
        <f t="shared" si="11"/>
        <v xml:space="preserve"> </v>
      </c>
      <c r="O371" s="70"/>
      <c r="P371" s="71"/>
      <c r="Q371" s="71"/>
      <c r="R371" s="72"/>
      <c r="S371" s="70"/>
      <c r="T371" s="71"/>
      <c r="U371" s="71"/>
      <c r="V371" s="72"/>
      <c r="W371" s="73"/>
      <c r="X371" s="74"/>
      <c r="Y371" s="63"/>
      <c r="Z371" s="63"/>
      <c r="AA371" s="63"/>
    </row>
    <row r="372" spans="1:27" ht="56.25">
      <c r="A372" s="63"/>
      <c r="B372" s="122" t="s">
        <v>3028</v>
      </c>
      <c r="C372" s="511" t="s">
        <v>6725</v>
      </c>
      <c r="D372" s="70" t="s">
        <v>5339</v>
      </c>
      <c r="E372" s="71" t="s">
        <v>5315</v>
      </c>
      <c r="F372" s="72" t="s">
        <v>3183</v>
      </c>
      <c r="G372" s="70"/>
      <c r="H372" s="133" t="s">
        <v>2989</v>
      </c>
      <c r="I372" s="134" t="s">
        <v>2990</v>
      </c>
      <c r="J372" s="145" t="s">
        <v>89</v>
      </c>
      <c r="K372" s="73"/>
      <c r="L372" s="72"/>
      <c r="M372" s="127" t="str">
        <f t="shared" si="10"/>
        <v xml:space="preserve"> </v>
      </c>
      <c r="N372" s="128" t="str">
        <f t="shared" si="11"/>
        <v xml:space="preserve"> </v>
      </c>
      <c r="O372" s="70"/>
      <c r="P372" s="71"/>
      <c r="Q372" s="71"/>
      <c r="R372" s="72"/>
      <c r="S372" s="70"/>
      <c r="T372" s="71"/>
      <c r="U372" s="71"/>
      <c r="V372" s="72"/>
      <c r="W372" s="73"/>
      <c r="X372" s="74"/>
      <c r="Y372" s="63"/>
      <c r="Z372" s="63"/>
      <c r="AA372" s="63"/>
    </row>
    <row r="373" spans="1:27" ht="56.25">
      <c r="A373" s="63"/>
      <c r="B373" s="122" t="s">
        <v>3029</v>
      </c>
      <c r="C373" s="511" t="s">
        <v>6725</v>
      </c>
      <c r="D373" s="70" t="s">
        <v>5339</v>
      </c>
      <c r="E373" s="71" t="s">
        <v>5315</v>
      </c>
      <c r="F373" s="72"/>
      <c r="G373" s="70"/>
      <c r="H373" s="133" t="s">
        <v>2991</v>
      </c>
      <c r="I373" s="134" t="s">
        <v>2992</v>
      </c>
      <c r="J373" s="145" t="s">
        <v>106</v>
      </c>
      <c r="K373" s="146"/>
      <c r="L373" s="147"/>
      <c r="M373" s="127" t="str">
        <f t="shared" si="10"/>
        <v xml:space="preserve"> </v>
      </c>
      <c r="N373" s="128" t="str">
        <f t="shared" si="11"/>
        <v xml:space="preserve"> </v>
      </c>
      <c r="O373" s="70"/>
      <c r="P373" s="71"/>
      <c r="Q373" s="71"/>
      <c r="R373" s="72"/>
      <c r="S373" s="70"/>
      <c r="T373" s="71"/>
      <c r="U373" s="71"/>
      <c r="V373" s="72"/>
      <c r="W373" s="73"/>
      <c r="X373" s="74"/>
      <c r="Y373" s="63"/>
      <c r="Z373" s="63"/>
      <c r="AA373" s="63"/>
    </row>
    <row r="374" spans="1:27" ht="67.5">
      <c r="A374" s="63"/>
      <c r="B374" s="122" t="s">
        <v>3030</v>
      </c>
      <c r="C374" s="511" t="s">
        <v>6725</v>
      </c>
      <c r="D374" s="70" t="s">
        <v>5339</v>
      </c>
      <c r="E374" s="71" t="s">
        <v>5315</v>
      </c>
      <c r="F374" s="72"/>
      <c r="G374" s="70"/>
      <c r="H374" s="133" t="s">
        <v>2993</v>
      </c>
      <c r="I374" s="134" t="s">
        <v>2994</v>
      </c>
      <c r="J374" s="145" t="s">
        <v>106</v>
      </c>
      <c r="K374" s="146"/>
      <c r="L374" s="147"/>
      <c r="M374" s="127" t="str">
        <f t="shared" si="10"/>
        <v xml:space="preserve"> </v>
      </c>
      <c r="N374" s="128" t="str">
        <f t="shared" si="11"/>
        <v xml:space="preserve"> </v>
      </c>
      <c r="O374" s="70"/>
      <c r="P374" s="71"/>
      <c r="Q374" s="71"/>
      <c r="R374" s="72"/>
      <c r="S374" s="70"/>
      <c r="T374" s="71"/>
      <c r="U374" s="71"/>
      <c r="V374" s="72"/>
      <c r="W374" s="73"/>
      <c r="X374" s="74"/>
      <c r="Y374" s="63"/>
      <c r="Z374" s="63"/>
      <c r="AA374" s="63"/>
    </row>
    <row r="375" spans="1:27" ht="45">
      <c r="A375" s="63"/>
      <c r="B375" s="122" t="s">
        <v>3031</v>
      </c>
      <c r="C375" s="511" t="s">
        <v>6725</v>
      </c>
      <c r="D375" s="70" t="s">
        <v>5339</v>
      </c>
      <c r="E375" s="71" t="s">
        <v>5315</v>
      </c>
      <c r="F375" s="72"/>
      <c r="G375" s="70"/>
      <c r="H375" s="330" t="s">
        <v>5342</v>
      </c>
      <c r="I375" s="327" t="s">
        <v>5343</v>
      </c>
      <c r="J375" s="145" t="s">
        <v>106</v>
      </c>
      <c r="K375" s="73"/>
      <c r="L375" s="72"/>
      <c r="M375" s="127" t="str">
        <f t="shared" si="10"/>
        <v xml:space="preserve"> </v>
      </c>
      <c r="N375" s="128" t="str">
        <f t="shared" si="11"/>
        <v xml:space="preserve"> </v>
      </c>
      <c r="O375" s="70"/>
      <c r="P375" s="71"/>
      <c r="Q375" s="71"/>
      <c r="R375" s="72"/>
      <c r="S375" s="70"/>
      <c r="T375" s="71"/>
      <c r="U375" s="71"/>
      <c r="V375" s="72"/>
      <c r="W375" s="73"/>
      <c r="X375" s="74"/>
      <c r="Y375" s="63"/>
      <c r="Z375" s="63"/>
      <c r="AA375" s="63"/>
    </row>
    <row r="376" spans="1:27" ht="56.25">
      <c r="A376" s="63"/>
      <c r="B376" s="122" t="s">
        <v>3032</v>
      </c>
      <c r="C376" s="511" t="s">
        <v>6725</v>
      </c>
      <c r="D376" s="70" t="s">
        <v>5339</v>
      </c>
      <c r="E376" s="71" t="s">
        <v>5315</v>
      </c>
      <c r="F376" s="72"/>
      <c r="G376" s="70"/>
      <c r="H376" s="330" t="s">
        <v>5344</v>
      </c>
      <c r="I376" s="327" t="s">
        <v>5345</v>
      </c>
      <c r="J376" s="145" t="s">
        <v>95</v>
      </c>
      <c r="K376" s="73"/>
      <c r="L376" s="72"/>
      <c r="M376" s="127" t="str">
        <f t="shared" si="10"/>
        <v xml:space="preserve"> </v>
      </c>
      <c r="N376" s="128" t="str">
        <f t="shared" si="11"/>
        <v xml:space="preserve"> </v>
      </c>
      <c r="O376" s="70"/>
      <c r="P376" s="71"/>
      <c r="Q376" s="71"/>
      <c r="R376" s="72"/>
      <c r="S376" s="70"/>
      <c r="T376" s="71"/>
      <c r="U376" s="71"/>
      <c r="V376" s="72"/>
      <c r="W376" s="73"/>
      <c r="X376" s="74"/>
      <c r="Y376" s="63"/>
      <c r="Z376" s="63"/>
      <c r="AA376" s="63"/>
    </row>
    <row r="377" spans="1:27" ht="56.25">
      <c r="A377" s="63"/>
      <c r="B377" s="122" t="s">
        <v>3033</v>
      </c>
      <c r="C377" s="511" t="s">
        <v>6727</v>
      </c>
      <c r="D377" s="70" t="s">
        <v>5339</v>
      </c>
      <c r="E377" s="71" t="s">
        <v>5315</v>
      </c>
      <c r="F377" s="72"/>
      <c r="G377" s="70"/>
      <c r="H377" s="133" t="s">
        <v>2999</v>
      </c>
      <c r="I377" s="134" t="s">
        <v>3184</v>
      </c>
      <c r="J377" s="145" t="s">
        <v>95</v>
      </c>
      <c r="K377" s="146"/>
      <c r="L377" s="147"/>
      <c r="M377" s="127" t="str">
        <f t="shared" si="10"/>
        <v xml:space="preserve"> </v>
      </c>
      <c r="N377" s="128" t="str">
        <f t="shared" si="11"/>
        <v xml:space="preserve"> </v>
      </c>
      <c r="O377" s="70"/>
      <c r="P377" s="71"/>
      <c r="Q377" s="71"/>
      <c r="R377" s="72"/>
      <c r="S377" s="70"/>
      <c r="T377" s="71"/>
      <c r="U377" s="71"/>
      <c r="V377" s="72"/>
      <c r="W377" s="73"/>
      <c r="X377" s="74"/>
      <c r="Y377" s="63"/>
      <c r="Z377" s="63"/>
      <c r="AA377" s="63"/>
    </row>
    <row r="378" spans="1:27" ht="56.25">
      <c r="A378" s="63"/>
      <c r="B378" s="122" t="s">
        <v>3034</v>
      </c>
      <c r="C378" s="511" t="s">
        <v>6725</v>
      </c>
      <c r="D378" s="70" t="s">
        <v>5339</v>
      </c>
      <c r="E378" s="71" t="s">
        <v>5315</v>
      </c>
      <c r="F378" s="72"/>
      <c r="G378" s="70"/>
      <c r="H378" s="133" t="s">
        <v>3000</v>
      </c>
      <c r="I378" s="134" t="s">
        <v>3001</v>
      </c>
      <c r="J378" s="145" t="s">
        <v>95</v>
      </c>
      <c r="K378" s="73"/>
      <c r="L378" s="72"/>
      <c r="M378" s="127" t="str">
        <f t="shared" si="10"/>
        <v xml:space="preserve"> </v>
      </c>
      <c r="N378" s="128" t="str">
        <f t="shared" si="11"/>
        <v xml:space="preserve"> </v>
      </c>
      <c r="O378" s="70"/>
      <c r="P378" s="71"/>
      <c r="Q378" s="71"/>
      <c r="R378" s="72"/>
      <c r="S378" s="70"/>
      <c r="T378" s="71"/>
      <c r="U378" s="71"/>
      <c r="V378" s="72"/>
      <c r="W378" s="73"/>
      <c r="X378" s="74"/>
      <c r="Y378" s="63"/>
      <c r="Z378" s="63"/>
      <c r="AA378" s="63"/>
    </row>
    <row r="379" spans="1:27" ht="67.5">
      <c r="A379" s="63"/>
      <c r="B379" s="122" t="s">
        <v>3035</v>
      </c>
      <c r="C379" s="511" t="s">
        <v>6725</v>
      </c>
      <c r="D379" s="70" t="s">
        <v>5339</v>
      </c>
      <c r="E379" s="71" t="s">
        <v>5315</v>
      </c>
      <c r="F379" s="72"/>
      <c r="G379" s="70"/>
      <c r="H379" s="133" t="s">
        <v>3002</v>
      </c>
      <c r="I379" s="134" t="s">
        <v>3003</v>
      </c>
      <c r="J379" s="145" t="s">
        <v>95</v>
      </c>
      <c r="K379" s="73"/>
      <c r="L379" s="72"/>
      <c r="M379" s="127" t="str">
        <f t="shared" si="10"/>
        <v xml:space="preserve"> </v>
      </c>
      <c r="N379" s="128" t="str">
        <f t="shared" si="11"/>
        <v xml:space="preserve"> </v>
      </c>
      <c r="O379" s="70"/>
      <c r="P379" s="71"/>
      <c r="Q379" s="71"/>
      <c r="R379" s="72"/>
      <c r="S379" s="70"/>
      <c r="T379" s="71"/>
      <c r="U379" s="71"/>
      <c r="V379" s="72"/>
      <c r="W379" s="73"/>
      <c r="X379" s="74"/>
      <c r="Y379" s="63"/>
      <c r="Z379" s="63"/>
      <c r="AA379" s="63"/>
    </row>
    <row r="380" spans="1:27" ht="78.75">
      <c r="A380" s="63"/>
      <c r="B380" s="122" t="s">
        <v>3036</v>
      </c>
      <c r="C380" s="511" t="s">
        <v>6725</v>
      </c>
      <c r="D380" s="70" t="s">
        <v>5339</v>
      </c>
      <c r="E380" s="71" t="s">
        <v>5315</v>
      </c>
      <c r="F380" s="72"/>
      <c r="G380" s="70"/>
      <c r="H380" s="133" t="s">
        <v>3004</v>
      </c>
      <c r="I380" s="134" t="s">
        <v>3005</v>
      </c>
      <c r="J380" s="145" t="s">
        <v>95</v>
      </c>
      <c r="K380" s="73"/>
      <c r="L380" s="72"/>
      <c r="M380" s="127" t="str">
        <f t="shared" si="10"/>
        <v xml:space="preserve"> </v>
      </c>
      <c r="N380" s="128" t="str">
        <f t="shared" si="11"/>
        <v xml:space="preserve"> </v>
      </c>
      <c r="O380" s="70"/>
      <c r="P380" s="71"/>
      <c r="Q380" s="71"/>
      <c r="R380" s="72"/>
      <c r="S380" s="70"/>
      <c r="T380" s="71"/>
      <c r="U380" s="71"/>
      <c r="V380" s="72"/>
      <c r="W380" s="73"/>
      <c r="X380" s="74"/>
      <c r="Y380" s="63"/>
      <c r="Z380" s="63"/>
      <c r="AA380" s="63"/>
    </row>
    <row r="381" spans="1:27" ht="78.75">
      <c r="A381" s="63"/>
      <c r="B381" s="122" t="s">
        <v>3037</v>
      </c>
      <c r="C381" s="511" t="s">
        <v>6725</v>
      </c>
      <c r="D381" s="70" t="s">
        <v>5339</v>
      </c>
      <c r="E381" s="71" t="s">
        <v>5315</v>
      </c>
      <c r="F381" s="72"/>
      <c r="G381" s="70"/>
      <c r="H381" s="133" t="s">
        <v>3006</v>
      </c>
      <c r="I381" s="134" t="s">
        <v>3007</v>
      </c>
      <c r="J381" s="145" t="s">
        <v>95</v>
      </c>
      <c r="K381" s="73"/>
      <c r="L381" s="72"/>
      <c r="M381" s="127" t="str">
        <f t="shared" si="10"/>
        <v xml:space="preserve"> </v>
      </c>
      <c r="N381" s="128" t="str">
        <f t="shared" si="11"/>
        <v xml:space="preserve"> </v>
      </c>
      <c r="O381" s="70"/>
      <c r="P381" s="71"/>
      <c r="Q381" s="71"/>
      <c r="R381" s="72"/>
      <c r="S381" s="70"/>
      <c r="T381" s="71"/>
      <c r="U381" s="71"/>
      <c r="V381" s="72"/>
      <c r="W381" s="73"/>
      <c r="X381" s="74"/>
      <c r="Y381" s="63"/>
      <c r="Z381" s="63"/>
      <c r="AA381" s="63"/>
    </row>
    <row r="382" spans="1:27" ht="78.75">
      <c r="A382" s="63"/>
      <c r="B382" s="122" t="s">
        <v>3038</v>
      </c>
      <c r="C382" s="511" t="s">
        <v>6725</v>
      </c>
      <c r="D382" s="70" t="s">
        <v>5339</v>
      </c>
      <c r="E382" s="71" t="s">
        <v>5315</v>
      </c>
      <c r="F382" s="72"/>
      <c r="G382" s="70"/>
      <c r="H382" s="133" t="s">
        <v>3008</v>
      </c>
      <c r="I382" s="134" t="s">
        <v>3009</v>
      </c>
      <c r="J382" s="145" t="s">
        <v>95</v>
      </c>
      <c r="K382" s="73"/>
      <c r="L382" s="72"/>
      <c r="M382" s="127" t="str">
        <f t="shared" si="10"/>
        <v xml:space="preserve"> </v>
      </c>
      <c r="N382" s="128" t="str">
        <f t="shared" si="11"/>
        <v xml:space="preserve"> </v>
      </c>
      <c r="O382" s="70"/>
      <c r="P382" s="71"/>
      <c r="Q382" s="71"/>
      <c r="R382" s="72"/>
      <c r="S382" s="70"/>
      <c r="T382" s="71"/>
      <c r="U382" s="71"/>
      <c r="V382" s="72"/>
      <c r="W382" s="73"/>
      <c r="X382" s="74"/>
      <c r="Y382" s="63"/>
      <c r="Z382" s="63"/>
      <c r="AA382" s="63"/>
    </row>
    <row r="383" spans="1:27" ht="67.5">
      <c r="A383" s="63"/>
      <c r="B383" s="122" t="s">
        <v>3039</v>
      </c>
      <c r="C383" s="511" t="s">
        <v>6725</v>
      </c>
      <c r="D383" s="70" t="s">
        <v>5339</v>
      </c>
      <c r="E383" s="71" t="s">
        <v>5315</v>
      </c>
      <c r="F383" s="72"/>
      <c r="G383" s="70"/>
      <c r="H383" s="133" t="s">
        <v>3010</v>
      </c>
      <c r="I383" s="134" t="s">
        <v>3011</v>
      </c>
      <c r="J383" s="145" t="s">
        <v>95</v>
      </c>
      <c r="K383" s="73"/>
      <c r="L383" s="72"/>
      <c r="M383" s="127" t="str">
        <f t="shared" si="10"/>
        <v xml:space="preserve"> </v>
      </c>
      <c r="N383" s="128" t="str">
        <f t="shared" si="11"/>
        <v xml:space="preserve"> </v>
      </c>
      <c r="O383" s="70"/>
      <c r="P383" s="71"/>
      <c r="Q383" s="71"/>
      <c r="R383" s="72"/>
      <c r="S383" s="70"/>
      <c r="T383" s="71"/>
      <c r="U383" s="71"/>
      <c r="V383" s="72"/>
      <c r="W383" s="73"/>
      <c r="X383" s="74"/>
      <c r="Y383" s="63"/>
      <c r="Z383" s="63"/>
      <c r="AA383" s="63"/>
    </row>
    <row r="384" spans="1:27" ht="67.5">
      <c r="A384" s="63"/>
      <c r="B384" s="122" t="s">
        <v>3040</v>
      </c>
      <c r="C384" s="511" t="s">
        <v>6725</v>
      </c>
      <c r="D384" s="70" t="s">
        <v>5339</v>
      </c>
      <c r="E384" s="71" t="s">
        <v>686</v>
      </c>
      <c r="F384" s="72"/>
      <c r="G384" s="70"/>
      <c r="H384" s="133" t="s">
        <v>3012</v>
      </c>
      <c r="I384" s="134" t="s">
        <v>3013</v>
      </c>
      <c r="J384" s="145" t="s">
        <v>95</v>
      </c>
      <c r="K384" s="73"/>
      <c r="L384" s="72"/>
      <c r="M384" s="127" t="str">
        <f t="shared" si="10"/>
        <v xml:space="preserve"> </v>
      </c>
      <c r="N384" s="128" t="str">
        <f t="shared" si="11"/>
        <v xml:space="preserve"> </v>
      </c>
      <c r="O384" s="70"/>
      <c r="P384" s="71"/>
      <c r="Q384" s="71"/>
      <c r="R384" s="72"/>
      <c r="S384" s="70"/>
      <c r="T384" s="71"/>
      <c r="U384" s="71"/>
      <c r="V384" s="72"/>
      <c r="W384" s="73"/>
      <c r="X384" s="74"/>
      <c r="Y384" s="63"/>
      <c r="Z384" s="63"/>
      <c r="AA384" s="63"/>
    </row>
    <row r="385" spans="1:27" ht="180">
      <c r="A385" s="63"/>
      <c r="B385" s="122" t="s">
        <v>3041</v>
      </c>
      <c r="C385" s="511" t="s">
        <v>6726</v>
      </c>
      <c r="D385" s="70" t="s">
        <v>194</v>
      </c>
      <c r="E385" s="71"/>
      <c r="F385" s="72" t="s">
        <v>835</v>
      </c>
      <c r="G385" s="70" t="s">
        <v>246</v>
      </c>
      <c r="H385" s="330" t="s">
        <v>5346</v>
      </c>
      <c r="I385" s="327" t="s">
        <v>5347</v>
      </c>
      <c r="J385" s="145" t="s">
        <v>89</v>
      </c>
      <c r="K385" s="73" t="s">
        <v>2598</v>
      </c>
      <c r="L385" s="72"/>
      <c r="M385" s="127" t="str">
        <f t="shared" si="10"/>
        <v xml:space="preserve"> </v>
      </c>
      <c r="N385" s="128" t="str">
        <f t="shared" si="11"/>
        <v xml:space="preserve"> </v>
      </c>
      <c r="O385" s="70"/>
      <c r="P385" s="71"/>
      <c r="Q385" s="71"/>
      <c r="R385" s="72"/>
      <c r="S385" s="70"/>
      <c r="T385" s="71"/>
      <c r="U385" s="71"/>
      <c r="V385" s="72"/>
      <c r="W385" s="73"/>
      <c r="X385" s="74"/>
      <c r="Y385" s="63"/>
      <c r="Z385" s="63"/>
      <c r="AA385" s="63"/>
    </row>
    <row r="386" spans="1:27" ht="45">
      <c r="A386" s="63"/>
      <c r="B386" s="122" t="s">
        <v>3042</v>
      </c>
      <c r="C386" s="511" t="s">
        <v>6726</v>
      </c>
      <c r="D386" s="70" t="s">
        <v>838</v>
      </c>
      <c r="E386" s="71" t="s">
        <v>839</v>
      </c>
      <c r="F386" s="72" t="s">
        <v>840</v>
      </c>
      <c r="G386" s="70"/>
      <c r="H386" s="133" t="s">
        <v>1918</v>
      </c>
      <c r="I386" s="134" t="s">
        <v>2060</v>
      </c>
      <c r="J386" s="145" t="s">
        <v>106</v>
      </c>
      <c r="K386" s="73"/>
      <c r="L386" s="72"/>
      <c r="M386" s="127" t="str">
        <f t="shared" si="10"/>
        <v xml:space="preserve"> </v>
      </c>
      <c r="N386" s="128" t="str">
        <f t="shared" si="11"/>
        <v xml:space="preserve"> </v>
      </c>
      <c r="O386" s="70"/>
      <c r="P386" s="71"/>
      <c r="Q386" s="71"/>
      <c r="R386" s="72"/>
      <c r="S386" s="70"/>
      <c r="T386" s="71"/>
      <c r="U386" s="71"/>
      <c r="V386" s="72"/>
      <c r="W386" s="73"/>
      <c r="X386" s="74"/>
      <c r="Y386" s="63"/>
      <c r="Z386" s="63"/>
      <c r="AA386" s="63"/>
    </row>
    <row r="387" spans="1:27" ht="90">
      <c r="A387" s="63"/>
      <c r="B387" s="122" t="s">
        <v>3043</v>
      </c>
      <c r="C387" s="511" t="s">
        <v>6724</v>
      </c>
      <c r="D387" s="70" t="s">
        <v>838</v>
      </c>
      <c r="E387" s="71" t="s">
        <v>839</v>
      </c>
      <c r="F387" s="72" t="s">
        <v>842</v>
      </c>
      <c r="G387" s="70"/>
      <c r="H387" s="133" t="s">
        <v>5348</v>
      </c>
      <c r="I387" s="327" t="s">
        <v>5349</v>
      </c>
      <c r="J387" s="145" t="s">
        <v>106</v>
      </c>
      <c r="K387" s="73"/>
      <c r="L387" s="72"/>
      <c r="M387" s="127" t="str">
        <f t="shared" si="10"/>
        <v xml:space="preserve"> </v>
      </c>
      <c r="N387" s="128" t="str">
        <f t="shared" si="11"/>
        <v xml:space="preserve"> </v>
      </c>
      <c r="O387" s="70"/>
      <c r="P387" s="71"/>
      <c r="Q387" s="71"/>
      <c r="R387" s="72"/>
      <c r="S387" s="70"/>
      <c r="T387" s="71"/>
      <c r="U387" s="71"/>
      <c r="V387" s="72"/>
      <c r="W387" s="73"/>
      <c r="X387" s="74"/>
      <c r="Y387" s="63"/>
      <c r="Z387" s="63"/>
      <c r="AA387" s="63"/>
    </row>
    <row r="388" spans="1:27">
      <c r="A388" s="63"/>
      <c r="B388" s="135"/>
      <c r="C388" s="512"/>
      <c r="D388" s="136"/>
      <c r="E388" s="137"/>
      <c r="F388" s="138"/>
      <c r="G388" s="136"/>
      <c r="H388" s="139"/>
      <c r="I388" s="140"/>
      <c r="J388" s="152"/>
      <c r="K388" s="144"/>
      <c r="L388" s="138"/>
      <c r="M388" s="136"/>
      <c r="N388" s="138"/>
      <c r="O388" s="136"/>
      <c r="P388" s="137"/>
      <c r="Q388" s="137"/>
      <c r="R388" s="138"/>
      <c r="S388" s="136"/>
      <c r="T388" s="137"/>
      <c r="U388" s="137"/>
      <c r="V388" s="138"/>
      <c r="W388" s="144"/>
      <c r="X388" s="140"/>
      <c r="Y388" s="63"/>
      <c r="Z388" s="63"/>
      <c r="AA388" s="63"/>
    </row>
  </sheetData>
  <autoFilter ref="B10:X387"/>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11:N11 M12:T388">
    <cfRule type="containsText" dxfId="2436" priority="4" operator="containsText" text="NA">
      <formula>NOT(ISERROR(SEARCH("NA",M11)))</formula>
    </cfRule>
    <cfRule type="expression" dxfId="2435" priority="5">
      <formula>NOT(ISERROR(SEARCH("NT",M11)))</formula>
    </cfRule>
    <cfRule type="expression" dxfId="2434" priority="6">
      <formula>NOT(ISERROR(SEARCH("F",M11)))</formula>
    </cfRule>
  </conditionalFormatting>
  <conditionalFormatting sqref="O11:V11">
    <cfRule type="expression" dxfId="2433" priority="2">
      <formula>NOT(ISERROR(SEARCH("NT",O11)))</formula>
    </cfRule>
  </conditionalFormatting>
  <conditionalFormatting sqref="O11:V11">
    <cfRule type="expression" dxfId="2432" priority="3">
      <formula>NOT(ISERROR(SEARCH("F",O11)))</formula>
    </cfRule>
  </conditionalFormatting>
  <dataValidations disablePrompts="1" count="3">
    <dataValidation type="list" allowBlank="1" showErrorMessage="1" sqref="T11:V11 P11:P27 R200:V388 R12:V27 P29:P35 Q74:Q75 R49:V91 O28:V28 R95:V101 P108:P137 R186:V196 P139:P146 R139:V146 R29:V35 O185 P186:P196 R151:V184 P151:P184 P95:P101 P49:P91 Q340 O197:V199 Q185:V185 O147:V150 O138:V138 O92:V94 O36:V48 O102:V107 R108:V137 R11 P200:P388">
      <formula1>"P,F,NT,NA"</formula1>
    </dataValidation>
    <dataValidation type="list" allowBlank="1" showErrorMessage="1" sqref="O11:O27 Q11:Q27 O29:O35 O49:O91 Q76:Q91 Q341:Q388 O95:O101 O139:O146 O151:O184 P185 O186:O196 O108:O137 Q49:Q73 Q186:Q196 Q151:Q184 Q139:Q146 Q108:Q137 Q95:Q101 Q29:Q35 Q200:Q339 S11 O200:O388">
      <formula1>"P,F,NT,NA,확인필요"</formula1>
    </dataValidation>
    <dataValidation type="list" allowBlank="1" showErrorMessage="1" sqref="J11:J387">
      <formula1>"상,중,하"</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9"/>
  <sheetViews>
    <sheetView showGridLines="0" zoomScale="115" zoomScaleNormal="115" workbookViewId="0">
      <pane xSplit="9" ySplit="10" topLeftCell="J136" activePane="bottomRight" state="frozen"/>
      <selection activeCell="W72" sqref="W72"/>
      <selection pane="topRight" activeCell="W72" sqref="W72"/>
      <selection pane="bottomLeft" activeCell="W72" sqref="W72"/>
      <selection pane="bottomRight" activeCell="F146" sqref="F146"/>
    </sheetView>
  </sheetViews>
  <sheetFormatPr defaultColWidth="14.42578125" defaultRowHeight="11.25"/>
  <cols>
    <col min="1" max="1" width="1.28515625" style="75" customWidth="1"/>
    <col min="2" max="3" width="6.42578125" style="75" customWidth="1"/>
    <col min="4" max="7" width="10.5703125" style="75" customWidth="1"/>
    <col min="8" max="8" width="37.5703125" style="75" customWidth="1"/>
    <col min="9" max="9" width="56" style="75" customWidth="1"/>
    <col min="10" max="10" width="5.28515625" style="75" hidden="1" customWidth="1"/>
    <col min="11" max="11" width="23.28515625" style="254" customWidth="1"/>
    <col min="12" max="12" width="13.42578125" style="448" customWidth="1"/>
    <col min="13" max="14" width="8.140625" style="75" customWidth="1"/>
    <col min="15" max="20" width="8.7109375" style="75" customWidth="1"/>
    <col min="21" max="22" width="8.7109375" style="75" hidden="1" customWidth="1"/>
    <col min="23" max="23" width="22.85546875" style="86" customWidth="1"/>
    <col min="24" max="24" width="26.28515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0" t="s">
        <v>63</v>
      </c>
      <c r="E2" s="551"/>
      <c r="F2" s="551"/>
      <c r="G2" s="551"/>
      <c r="H2" s="551"/>
      <c r="I2" s="551"/>
      <c r="J2" s="63"/>
      <c r="K2" s="85"/>
      <c r="M2" s="153" t="s">
        <v>64</v>
      </c>
      <c r="N2" s="154" t="s">
        <v>65</v>
      </c>
      <c r="O2" s="155" t="s">
        <v>66</v>
      </c>
      <c r="P2" s="156" t="s">
        <v>33</v>
      </c>
      <c r="Q2" s="155" t="s">
        <v>34</v>
      </c>
      <c r="R2" s="157" t="s">
        <v>35</v>
      </c>
      <c r="S2" s="157" t="s">
        <v>36</v>
      </c>
      <c r="T2" s="156" t="s">
        <v>37</v>
      </c>
      <c r="U2" s="86"/>
      <c r="V2" s="86"/>
      <c r="W2" s="63"/>
      <c r="X2" s="63"/>
      <c r="Y2" s="63"/>
    </row>
    <row r="3" spans="1:27">
      <c r="A3" s="63"/>
      <c r="B3" s="84"/>
      <c r="C3" s="84"/>
      <c r="D3" s="551"/>
      <c r="E3" s="551"/>
      <c r="F3" s="551"/>
      <c r="G3" s="551"/>
      <c r="H3" s="551"/>
      <c r="I3" s="551"/>
      <c r="J3" s="63"/>
      <c r="K3" s="87">
        <f>COUNTIF(J:J,"상")</f>
        <v>48</v>
      </c>
      <c r="M3" s="93" t="s">
        <v>67</v>
      </c>
      <c r="N3" s="94">
        <f>COUNTA($B$11:$B149)</f>
        <v>137</v>
      </c>
      <c r="O3" s="95">
        <f>(Q3+R3+S3)/(N3)</f>
        <v>0</v>
      </c>
      <c r="P3" s="96" t="e">
        <f>Q3/(Q3+R3+S3)</f>
        <v>#DIV/0!</v>
      </c>
      <c r="Q3" s="97">
        <f>COUNTIF($M$11:$M$149, "P")</f>
        <v>0</v>
      </c>
      <c r="R3" s="97">
        <f>COUNTIF($M$11:$M$149, "F")</f>
        <v>0</v>
      </c>
      <c r="S3" s="97">
        <f>COUNTIF($M$11:$M$149, "NT")</f>
        <v>0</v>
      </c>
      <c r="T3" s="94">
        <f>COUNTIF($M$11:$M$149, "NA")</f>
        <v>0</v>
      </c>
      <c r="U3" s="86"/>
      <c r="V3" s="86"/>
      <c r="Y3" s="63"/>
    </row>
    <row r="4" spans="1:27">
      <c r="A4" s="63"/>
      <c r="B4" s="84"/>
      <c r="C4" s="84"/>
      <c r="D4" s="550" t="s">
        <v>843</v>
      </c>
      <c r="E4" s="551"/>
      <c r="F4" s="551"/>
      <c r="G4" s="551"/>
      <c r="H4" s="551"/>
      <c r="I4" s="551"/>
      <c r="J4" s="63"/>
      <c r="K4" s="87">
        <f>COUNTIF(J:J,"중")</f>
        <v>71</v>
      </c>
      <c r="M4" s="98" t="s">
        <v>69</v>
      </c>
      <c r="N4" s="99">
        <f>COUNTA($B$11:$B149)</f>
        <v>137</v>
      </c>
      <c r="O4" s="100">
        <f>(Q4+R4+S4)/(N4)</f>
        <v>0</v>
      </c>
      <c r="P4" s="101" t="e">
        <f>Q4/(Q4+R4+S4)</f>
        <v>#DIV/0!</v>
      </c>
      <c r="Q4" s="97">
        <f>COUNTIF($N$11:$N$149, "P")</f>
        <v>0</v>
      </c>
      <c r="R4" s="97">
        <f>COUNTIF($N$11:$N149, "F")</f>
        <v>0</v>
      </c>
      <c r="S4" s="97">
        <f>COUNTIF($N$11:$N$149, "NT")</f>
        <v>0</v>
      </c>
      <c r="T4" s="94">
        <f>COUNTIF($N$11:$N$149, "NA")</f>
        <v>0</v>
      </c>
      <c r="U4" s="86"/>
      <c r="V4" s="86"/>
      <c r="W4" s="63"/>
      <c r="X4" s="63"/>
      <c r="Y4" s="63"/>
    </row>
    <row r="5" spans="1:27">
      <c r="A5" s="63"/>
      <c r="B5" s="84"/>
      <c r="C5" s="84"/>
      <c r="D5" s="551"/>
      <c r="E5" s="551"/>
      <c r="F5" s="551"/>
      <c r="G5" s="551"/>
      <c r="H5" s="551"/>
      <c r="I5" s="551"/>
      <c r="J5" s="63"/>
      <c r="K5" s="87">
        <f>COUNTIF(J:J,"하")</f>
        <v>18</v>
      </c>
      <c r="M5" s="102" t="s">
        <v>70</v>
      </c>
      <c r="N5" s="103">
        <f>SUM(N3+N4)</f>
        <v>274</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K6" s="85"/>
      <c r="M6" s="63"/>
      <c r="N6" s="63"/>
      <c r="O6" s="63"/>
      <c r="P6" s="63"/>
      <c r="Q6" s="63"/>
      <c r="R6" s="63"/>
      <c r="S6" s="63"/>
      <c r="T6" s="63"/>
      <c r="U6" s="63"/>
      <c r="V6" s="63"/>
      <c r="Y6" s="63"/>
      <c r="Z6" s="63"/>
      <c r="AA6" s="63"/>
    </row>
    <row r="7" spans="1:27">
      <c r="A7" s="63"/>
      <c r="B7" s="84"/>
      <c r="C7" s="84"/>
      <c r="D7" s="63"/>
      <c r="E7" s="63"/>
      <c r="F7" s="63"/>
      <c r="G7" s="63"/>
      <c r="H7" s="63"/>
      <c r="I7" s="63"/>
      <c r="J7" s="63"/>
      <c r="K7" s="85"/>
      <c r="M7" s="63"/>
      <c r="N7" s="63"/>
      <c r="O7" s="63"/>
      <c r="P7" s="63"/>
      <c r="Q7" s="63"/>
      <c r="R7" s="63"/>
      <c r="S7" s="63"/>
      <c r="T7" s="63"/>
      <c r="U7" s="63"/>
      <c r="V7" s="63"/>
      <c r="Y7" s="63"/>
      <c r="Z7" s="63"/>
      <c r="AA7" s="63"/>
    </row>
    <row r="8" spans="1:27" ht="22.5">
      <c r="A8" s="63"/>
      <c r="B8" s="555" t="s">
        <v>71</v>
      </c>
      <c r="C8" s="509" t="s">
        <v>6728</v>
      </c>
      <c r="D8" s="556" t="s">
        <v>72</v>
      </c>
      <c r="E8" s="552" t="s">
        <v>73</v>
      </c>
      <c r="F8" s="554" t="s">
        <v>74</v>
      </c>
      <c r="G8" s="556" t="s">
        <v>75</v>
      </c>
      <c r="H8" s="552" t="s">
        <v>76</v>
      </c>
      <c r="I8" s="554" t="s">
        <v>77</v>
      </c>
      <c r="J8" s="544" t="s">
        <v>78</v>
      </c>
      <c r="K8" s="546" t="s">
        <v>79</v>
      </c>
      <c r="L8" s="560" t="s">
        <v>80</v>
      </c>
      <c r="M8" s="109" t="s">
        <v>67</v>
      </c>
      <c r="N8" s="110" t="s">
        <v>69</v>
      </c>
      <c r="O8" s="109" t="s">
        <v>3292</v>
      </c>
      <c r="P8" s="111" t="s">
        <v>3293</v>
      </c>
      <c r="Q8" s="111" t="s">
        <v>3292</v>
      </c>
      <c r="R8" s="112" t="s">
        <v>2415</v>
      </c>
      <c r="S8" s="113" t="s">
        <v>3294</v>
      </c>
      <c r="T8" s="114" t="s">
        <v>3294</v>
      </c>
      <c r="U8" s="114" t="s">
        <v>81</v>
      </c>
      <c r="V8" s="110" t="s">
        <v>81</v>
      </c>
      <c r="W8" s="404" t="s">
        <v>82</v>
      </c>
      <c r="X8" s="406" t="s">
        <v>10</v>
      </c>
      <c r="Y8" s="63"/>
      <c r="Z8" s="63"/>
      <c r="AA8" s="63"/>
    </row>
    <row r="9" spans="1:27">
      <c r="A9" s="63"/>
      <c r="B9" s="545"/>
      <c r="C9" s="510"/>
      <c r="D9" s="547"/>
      <c r="E9" s="553"/>
      <c r="F9" s="549"/>
      <c r="G9" s="547"/>
      <c r="H9" s="553"/>
      <c r="I9" s="549"/>
      <c r="J9" s="545"/>
      <c r="K9" s="559"/>
      <c r="L9" s="561"/>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151"/>
      <c r="L10" s="410"/>
      <c r="M10" s="70"/>
      <c r="N10" s="72"/>
      <c r="O10" s="70"/>
      <c r="P10" s="71"/>
      <c r="Q10" s="71"/>
      <c r="R10" s="72"/>
      <c r="S10" s="70"/>
      <c r="T10" s="71"/>
      <c r="U10" s="71"/>
      <c r="V10" s="72"/>
      <c r="W10" s="73"/>
      <c r="X10" s="74"/>
      <c r="Y10" s="63"/>
      <c r="Z10" s="63"/>
      <c r="AA10" s="63"/>
    </row>
    <row r="11" spans="1:27" ht="228" customHeight="1">
      <c r="A11" s="63"/>
      <c r="B11" s="122" t="s">
        <v>844</v>
      </c>
      <c r="C11" s="511" t="s">
        <v>6731</v>
      </c>
      <c r="D11" s="70" t="s">
        <v>845</v>
      </c>
      <c r="E11" s="71" t="s">
        <v>2062</v>
      </c>
      <c r="F11" s="72" t="s">
        <v>229</v>
      </c>
      <c r="G11" s="70"/>
      <c r="H11" s="126" t="s">
        <v>846</v>
      </c>
      <c r="I11" s="74" t="s">
        <v>5350</v>
      </c>
      <c r="J11" s="123" t="s">
        <v>89</v>
      </c>
      <c r="K11" s="151"/>
      <c r="L11" s="410"/>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67.5">
      <c r="A12" s="63"/>
      <c r="B12" s="122" t="s">
        <v>847</v>
      </c>
      <c r="C12" s="511" t="s">
        <v>6732</v>
      </c>
      <c r="D12" s="70" t="s">
        <v>845</v>
      </c>
      <c r="E12" s="71"/>
      <c r="F12" s="72"/>
      <c r="G12" s="70"/>
      <c r="H12" s="126" t="s">
        <v>3185</v>
      </c>
      <c r="I12" s="74" t="s">
        <v>5351</v>
      </c>
      <c r="J12" s="123" t="s">
        <v>89</v>
      </c>
      <c r="K12" s="151"/>
      <c r="L12" s="410"/>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22.5">
      <c r="A13" s="63"/>
      <c r="B13" s="122" t="s">
        <v>2424</v>
      </c>
      <c r="C13" s="511" t="s">
        <v>6732</v>
      </c>
      <c r="D13" s="70" t="s">
        <v>845</v>
      </c>
      <c r="E13" s="71"/>
      <c r="F13" s="72" t="s">
        <v>2063</v>
      </c>
      <c r="G13" s="70"/>
      <c r="H13" s="126" t="s">
        <v>2064</v>
      </c>
      <c r="I13" s="74" t="s">
        <v>848</v>
      </c>
      <c r="J13" s="123" t="s">
        <v>89</v>
      </c>
      <c r="K13" s="151"/>
      <c r="L13" s="410"/>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3296</v>
      </c>
      <c r="C14" s="511" t="s">
        <v>6692</v>
      </c>
      <c r="D14" s="70" t="s">
        <v>845</v>
      </c>
      <c r="E14" s="71"/>
      <c r="F14" s="72" t="s">
        <v>849</v>
      </c>
      <c r="G14" s="70"/>
      <c r="H14" s="126" t="s">
        <v>850</v>
      </c>
      <c r="I14" s="74" t="s">
        <v>5352</v>
      </c>
      <c r="J14" s="123" t="s">
        <v>95</v>
      </c>
      <c r="K14" s="151" t="s">
        <v>5200</v>
      </c>
      <c r="L14" s="410"/>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2065</v>
      </c>
      <c r="C15" s="511" t="s">
        <v>6692</v>
      </c>
      <c r="D15" s="70" t="s">
        <v>845</v>
      </c>
      <c r="E15" s="71"/>
      <c r="F15" s="72"/>
      <c r="G15" s="70"/>
      <c r="H15" s="126" t="s">
        <v>5353</v>
      </c>
      <c r="I15" s="74" t="s">
        <v>5354</v>
      </c>
      <c r="J15" s="123" t="s">
        <v>106</v>
      </c>
      <c r="K15" s="151" t="s">
        <v>5200</v>
      </c>
      <c r="L15" s="410"/>
      <c r="M15" s="127" t="str">
        <f t="shared" si="0"/>
        <v xml:space="preserve"> </v>
      </c>
      <c r="N15" s="128" t="str">
        <f t="shared" si="1"/>
        <v xml:space="preserve"> </v>
      </c>
      <c r="O15" s="70"/>
      <c r="P15" s="71"/>
      <c r="Q15" s="71"/>
      <c r="R15" s="72"/>
      <c r="S15" s="70"/>
      <c r="T15" s="71"/>
      <c r="U15" s="71"/>
      <c r="V15" s="72"/>
      <c r="W15" s="73"/>
      <c r="X15" s="74"/>
      <c r="Y15" s="63"/>
      <c r="Z15" s="63"/>
      <c r="AA15" s="63"/>
    </row>
    <row r="16" spans="1:27" ht="33.75">
      <c r="A16" s="63"/>
      <c r="B16" s="122" t="s">
        <v>855</v>
      </c>
      <c r="C16" s="511" t="s">
        <v>6733</v>
      </c>
      <c r="D16" s="409" t="s">
        <v>851</v>
      </c>
      <c r="E16" s="71" t="s">
        <v>852</v>
      </c>
      <c r="F16" s="72" t="s">
        <v>853</v>
      </c>
      <c r="G16" s="70"/>
      <c r="H16" s="126" t="s">
        <v>854</v>
      </c>
      <c r="I16" s="74" t="s">
        <v>1919</v>
      </c>
      <c r="J16" s="123" t="s">
        <v>89</v>
      </c>
      <c r="K16" s="151"/>
      <c r="L16" s="410"/>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857</v>
      </c>
      <c r="C17" s="511" t="s">
        <v>6732</v>
      </c>
      <c r="D17" s="409" t="s">
        <v>851</v>
      </c>
      <c r="E17" s="71"/>
      <c r="F17" s="72"/>
      <c r="G17" s="70"/>
      <c r="H17" s="126" t="s">
        <v>856</v>
      </c>
      <c r="I17" s="74" t="s">
        <v>1920</v>
      </c>
      <c r="J17" s="123" t="s">
        <v>89</v>
      </c>
      <c r="K17" s="151"/>
      <c r="L17" s="410"/>
      <c r="M17" s="127" t="str">
        <f t="shared" si="0"/>
        <v xml:space="preserve"> </v>
      </c>
      <c r="N17" s="128" t="str">
        <f t="shared" si="1"/>
        <v xml:space="preserve"> </v>
      </c>
      <c r="O17" s="70"/>
      <c r="P17" s="71"/>
      <c r="Q17" s="71"/>
      <c r="R17" s="72"/>
      <c r="S17" s="70"/>
      <c r="T17" s="71"/>
      <c r="U17" s="71"/>
      <c r="V17" s="72"/>
      <c r="W17" s="73"/>
      <c r="X17" s="74"/>
      <c r="Y17" s="63"/>
      <c r="Z17" s="63"/>
      <c r="AA17" s="63"/>
    </row>
    <row r="18" spans="1:27" ht="22.5">
      <c r="A18" s="63"/>
      <c r="B18" s="122" t="s">
        <v>2931</v>
      </c>
      <c r="C18" s="511" t="s">
        <v>6690</v>
      </c>
      <c r="D18" s="409" t="s">
        <v>851</v>
      </c>
      <c r="E18" s="71"/>
      <c r="F18" s="72"/>
      <c r="G18" s="70"/>
      <c r="H18" s="126" t="s">
        <v>858</v>
      </c>
      <c r="I18" s="74" t="s">
        <v>859</v>
      </c>
      <c r="J18" s="123" t="s">
        <v>106</v>
      </c>
      <c r="K18" s="151"/>
      <c r="L18" s="410"/>
      <c r="M18" s="127" t="str">
        <f t="shared" si="0"/>
        <v xml:space="preserve"> </v>
      </c>
      <c r="N18" s="128" t="str">
        <f t="shared" si="1"/>
        <v xml:space="preserve"> </v>
      </c>
      <c r="O18" s="70"/>
      <c r="P18" s="71"/>
      <c r="Q18" s="71"/>
      <c r="R18" s="72"/>
      <c r="S18" s="70"/>
      <c r="T18" s="71"/>
      <c r="U18" s="71"/>
      <c r="V18" s="72"/>
      <c r="W18" s="73"/>
      <c r="X18" s="74"/>
      <c r="Y18" s="63"/>
      <c r="Z18" s="63"/>
      <c r="AA18" s="63"/>
    </row>
    <row r="19" spans="1:27" ht="33.75">
      <c r="A19" s="63"/>
      <c r="B19" s="122" t="s">
        <v>864</v>
      </c>
      <c r="C19" s="511" t="s">
        <v>6729</v>
      </c>
      <c r="D19" s="409" t="s">
        <v>851</v>
      </c>
      <c r="E19" s="71" t="s">
        <v>860</v>
      </c>
      <c r="F19" s="72" t="s">
        <v>861</v>
      </c>
      <c r="G19" s="70"/>
      <c r="H19" s="126" t="s">
        <v>862</v>
      </c>
      <c r="I19" s="74" t="s">
        <v>863</v>
      </c>
      <c r="J19" s="123" t="s">
        <v>106</v>
      </c>
      <c r="K19" s="151" t="s">
        <v>5201</v>
      </c>
      <c r="L19" s="410"/>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867</v>
      </c>
      <c r="C20" s="511" t="s">
        <v>6729</v>
      </c>
      <c r="D20" s="409" t="s">
        <v>851</v>
      </c>
      <c r="E20" s="71"/>
      <c r="F20" s="72"/>
      <c r="G20" s="70"/>
      <c r="H20" s="126" t="s">
        <v>865</v>
      </c>
      <c r="I20" s="74" t="s">
        <v>866</v>
      </c>
      <c r="J20" s="123" t="s">
        <v>95</v>
      </c>
      <c r="K20" s="151" t="s">
        <v>5201</v>
      </c>
      <c r="L20" s="410"/>
      <c r="M20" s="127" t="str">
        <f t="shared" si="0"/>
        <v xml:space="preserve"> </v>
      </c>
      <c r="N20" s="128" t="str">
        <f t="shared" si="1"/>
        <v xml:space="preserve"> </v>
      </c>
      <c r="O20" s="70"/>
      <c r="P20" s="71"/>
      <c r="Q20" s="71"/>
      <c r="R20" s="72"/>
      <c r="S20" s="70"/>
      <c r="T20" s="71"/>
      <c r="U20" s="71"/>
      <c r="V20" s="72"/>
      <c r="W20" s="73"/>
      <c r="X20" s="74"/>
      <c r="Y20" s="63"/>
      <c r="Z20" s="63"/>
      <c r="AA20" s="63"/>
    </row>
    <row r="21" spans="1:27" ht="56.25">
      <c r="A21" s="63"/>
      <c r="B21" s="122" t="s">
        <v>868</v>
      </c>
      <c r="C21" s="511" t="s">
        <v>6729</v>
      </c>
      <c r="D21" s="409" t="s">
        <v>851</v>
      </c>
      <c r="E21" s="71"/>
      <c r="F21" s="72"/>
      <c r="G21" s="70"/>
      <c r="H21" s="126" t="s">
        <v>1921</v>
      </c>
      <c r="I21" s="74" t="s">
        <v>2425</v>
      </c>
      <c r="J21" s="123" t="s">
        <v>95</v>
      </c>
      <c r="K21" s="151" t="s">
        <v>5201</v>
      </c>
      <c r="L21" s="410"/>
      <c r="M21" s="127" t="str">
        <f t="shared" si="0"/>
        <v xml:space="preserve"> </v>
      </c>
      <c r="N21" s="128" t="str">
        <f t="shared" si="1"/>
        <v xml:space="preserve"> </v>
      </c>
      <c r="O21" s="70"/>
      <c r="P21" s="71"/>
      <c r="Q21" s="71"/>
      <c r="R21" s="72"/>
      <c r="S21" s="70"/>
      <c r="T21" s="71"/>
      <c r="U21" s="71"/>
      <c r="V21" s="72"/>
      <c r="W21" s="73"/>
      <c r="X21" s="74"/>
      <c r="Y21" s="63"/>
      <c r="Z21" s="63"/>
      <c r="AA21" s="63"/>
    </row>
    <row r="22" spans="1:27" ht="22.5">
      <c r="A22" s="63"/>
      <c r="B22" s="122" t="s">
        <v>871</v>
      </c>
      <c r="C22" s="511" t="s">
        <v>6730</v>
      </c>
      <c r="D22" s="409" t="s">
        <v>851</v>
      </c>
      <c r="E22" s="71"/>
      <c r="F22" s="72"/>
      <c r="G22" s="70"/>
      <c r="H22" s="126" t="s">
        <v>869</v>
      </c>
      <c r="I22" s="74" t="s">
        <v>870</v>
      </c>
      <c r="J22" s="123" t="s">
        <v>106</v>
      </c>
      <c r="K22" s="151"/>
      <c r="L22" s="410"/>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876</v>
      </c>
      <c r="C23" s="511" t="s">
        <v>6734</v>
      </c>
      <c r="D23" s="409" t="s">
        <v>851</v>
      </c>
      <c r="E23" s="332" t="s">
        <v>872</v>
      </c>
      <c r="F23" s="411" t="s">
        <v>873</v>
      </c>
      <c r="G23" s="409" t="s">
        <v>874</v>
      </c>
      <c r="H23" s="126" t="s">
        <v>6736</v>
      </c>
      <c r="I23" s="74" t="s">
        <v>875</v>
      </c>
      <c r="J23" s="123" t="s">
        <v>89</v>
      </c>
      <c r="K23" s="331"/>
      <c r="L23" s="410"/>
      <c r="M23" s="127" t="str">
        <f t="shared" si="0"/>
        <v xml:space="preserve"> </v>
      </c>
      <c r="N23" s="128" t="str">
        <f t="shared" si="1"/>
        <v xml:space="preserve"> </v>
      </c>
      <c r="O23" s="70"/>
      <c r="P23" s="71"/>
      <c r="Q23" s="71"/>
      <c r="R23" s="72"/>
      <c r="S23" s="70"/>
      <c r="T23" s="71"/>
      <c r="U23" s="71"/>
      <c r="V23" s="72"/>
      <c r="W23" s="73"/>
      <c r="X23" s="74"/>
      <c r="Y23" s="63"/>
      <c r="Z23" s="63"/>
      <c r="AA23" s="63"/>
    </row>
    <row r="24" spans="1:27" ht="33.75">
      <c r="A24" s="63"/>
      <c r="B24" s="122" t="s">
        <v>3297</v>
      </c>
      <c r="C24" s="511" t="s">
        <v>6734</v>
      </c>
      <c r="D24" s="409" t="s">
        <v>851</v>
      </c>
      <c r="E24" s="71"/>
      <c r="F24" s="72"/>
      <c r="G24" s="70"/>
      <c r="H24" s="126" t="s">
        <v>6737</v>
      </c>
      <c r="I24" s="74" t="s">
        <v>6738</v>
      </c>
      <c r="J24" s="123" t="s">
        <v>89</v>
      </c>
      <c r="K24" s="151"/>
      <c r="L24" s="449"/>
      <c r="M24" s="127" t="str">
        <f t="shared" si="0"/>
        <v xml:space="preserve"> </v>
      </c>
      <c r="N24" s="128" t="str">
        <f t="shared" si="1"/>
        <v xml:space="preserve"> </v>
      </c>
      <c r="O24" s="70"/>
      <c r="P24" s="71"/>
      <c r="Q24" s="71"/>
      <c r="R24" s="72"/>
      <c r="S24" s="70"/>
      <c r="T24" s="71"/>
      <c r="U24" s="71"/>
      <c r="V24" s="72"/>
      <c r="W24" s="73"/>
      <c r="X24" s="74"/>
      <c r="Y24" s="63"/>
      <c r="Z24" s="63"/>
      <c r="AA24" s="63"/>
    </row>
    <row r="25" spans="1:27" ht="33.75">
      <c r="A25" s="63"/>
      <c r="B25" s="122" t="s">
        <v>877</v>
      </c>
      <c r="C25" s="511" t="s">
        <v>6734</v>
      </c>
      <c r="D25" s="409" t="s">
        <v>851</v>
      </c>
      <c r="E25" s="71"/>
      <c r="F25" s="72"/>
      <c r="G25" s="70"/>
      <c r="H25" s="126" t="s">
        <v>6739</v>
      </c>
      <c r="I25" s="74" t="s">
        <v>6740</v>
      </c>
      <c r="J25" s="123" t="s">
        <v>106</v>
      </c>
      <c r="K25" s="151"/>
      <c r="L25" s="410"/>
      <c r="M25" s="127" t="str">
        <f t="shared" si="0"/>
        <v xml:space="preserve"> </v>
      </c>
      <c r="N25" s="128" t="str">
        <f t="shared" si="1"/>
        <v xml:space="preserve"> </v>
      </c>
      <c r="O25" s="70"/>
      <c r="P25" s="71"/>
      <c r="Q25" s="71"/>
      <c r="R25" s="72"/>
      <c r="S25" s="70"/>
      <c r="T25" s="71"/>
      <c r="U25" s="71"/>
      <c r="V25" s="72"/>
      <c r="W25" s="73"/>
      <c r="X25" s="74"/>
      <c r="Y25" s="63"/>
      <c r="Z25" s="63"/>
      <c r="AA25" s="63"/>
    </row>
    <row r="26" spans="1:27" ht="33.75">
      <c r="A26" s="63"/>
      <c r="B26" s="122" t="s">
        <v>878</v>
      </c>
      <c r="C26" s="511" t="s">
        <v>6734</v>
      </c>
      <c r="D26" s="409" t="s">
        <v>851</v>
      </c>
      <c r="E26" s="71"/>
      <c r="F26" s="72"/>
      <c r="G26" s="70"/>
      <c r="H26" s="126" t="s">
        <v>6741</v>
      </c>
      <c r="I26" s="74" t="s">
        <v>6742</v>
      </c>
      <c r="J26" s="123" t="s">
        <v>106</v>
      </c>
      <c r="K26" s="151"/>
      <c r="L26" s="410"/>
      <c r="M26" s="127" t="str">
        <f t="shared" si="0"/>
        <v xml:space="preserve"> </v>
      </c>
      <c r="N26" s="128" t="str">
        <f t="shared" si="1"/>
        <v xml:space="preserve"> </v>
      </c>
      <c r="O26" s="70"/>
      <c r="P26" s="71"/>
      <c r="Q26" s="71"/>
      <c r="R26" s="72"/>
      <c r="S26" s="70"/>
      <c r="T26" s="71"/>
      <c r="U26" s="71"/>
      <c r="V26" s="72"/>
      <c r="W26" s="73"/>
      <c r="X26" s="74"/>
      <c r="Y26" s="63"/>
      <c r="Z26" s="63"/>
      <c r="AA26" s="63"/>
    </row>
    <row r="27" spans="1:27" ht="33.75">
      <c r="A27" s="63"/>
      <c r="B27" s="122" t="s">
        <v>879</v>
      </c>
      <c r="C27" s="511" t="s">
        <v>6734</v>
      </c>
      <c r="D27" s="409" t="s">
        <v>851</v>
      </c>
      <c r="E27" s="71"/>
      <c r="F27" s="72"/>
      <c r="G27" s="70"/>
      <c r="H27" s="126" t="s">
        <v>6743</v>
      </c>
      <c r="I27" s="74" t="s">
        <v>6744</v>
      </c>
      <c r="J27" s="123" t="s">
        <v>106</v>
      </c>
      <c r="K27" s="151"/>
      <c r="L27" s="410"/>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880</v>
      </c>
      <c r="C28" s="511" t="s">
        <v>6690</v>
      </c>
      <c r="D28" s="409" t="s">
        <v>851</v>
      </c>
      <c r="E28" s="71"/>
      <c r="F28" s="72"/>
      <c r="G28" s="70"/>
      <c r="H28" s="126" t="s">
        <v>6745</v>
      </c>
      <c r="I28" s="74" t="s">
        <v>6746</v>
      </c>
      <c r="J28" s="123" t="s">
        <v>106</v>
      </c>
      <c r="K28" s="151"/>
      <c r="L28" s="410"/>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881</v>
      </c>
      <c r="C29" s="511" t="s">
        <v>6690</v>
      </c>
      <c r="D29" s="409" t="s">
        <v>851</v>
      </c>
      <c r="E29" s="71"/>
      <c r="F29" s="72"/>
      <c r="G29" s="70"/>
      <c r="H29" s="126" t="s">
        <v>6747</v>
      </c>
      <c r="I29" s="158" t="s">
        <v>6748</v>
      </c>
      <c r="J29" s="123" t="s">
        <v>106</v>
      </c>
      <c r="K29" s="151"/>
      <c r="L29" s="410"/>
      <c r="M29" s="127" t="str">
        <f t="shared" si="0"/>
        <v xml:space="preserve"> </v>
      </c>
      <c r="N29" s="128" t="str">
        <f t="shared" si="1"/>
        <v xml:space="preserve"> </v>
      </c>
      <c r="O29" s="70"/>
      <c r="P29" s="71"/>
      <c r="Q29" s="71"/>
      <c r="R29" s="72"/>
      <c r="S29" s="70"/>
      <c r="T29" s="71"/>
      <c r="U29" s="71"/>
      <c r="V29" s="72"/>
      <c r="W29" s="73"/>
      <c r="X29" s="74"/>
      <c r="Y29" s="63"/>
      <c r="Z29" s="63"/>
      <c r="AA29" s="63"/>
    </row>
    <row r="30" spans="1:27" ht="33.75">
      <c r="A30" s="63"/>
      <c r="B30" s="122" t="s">
        <v>883</v>
      </c>
      <c r="C30" s="511" t="s">
        <v>6734</v>
      </c>
      <c r="D30" s="409" t="s">
        <v>851</v>
      </c>
      <c r="E30" s="71"/>
      <c r="F30" s="72"/>
      <c r="G30" s="70"/>
      <c r="H30" s="126" t="s">
        <v>6749</v>
      </c>
      <c r="I30" s="158" t="s">
        <v>882</v>
      </c>
      <c r="J30" s="123" t="s">
        <v>106</v>
      </c>
      <c r="K30" s="151" t="s">
        <v>5355</v>
      </c>
      <c r="L30" s="410"/>
      <c r="M30" s="127" t="str">
        <f t="shared" si="0"/>
        <v xml:space="preserve"> </v>
      </c>
      <c r="N30" s="128" t="str">
        <f t="shared" si="1"/>
        <v xml:space="preserve"> </v>
      </c>
      <c r="O30" s="498"/>
      <c r="P30" s="71"/>
      <c r="Q30" s="71"/>
      <c r="R30" s="72"/>
      <c r="S30" s="70"/>
      <c r="T30" s="71"/>
      <c r="U30" s="71"/>
      <c r="V30" s="72"/>
      <c r="W30" s="73"/>
      <c r="X30" s="74"/>
      <c r="Y30" s="63"/>
      <c r="Z30" s="63"/>
      <c r="AA30" s="63"/>
    </row>
    <row r="31" spans="1:27" ht="56.25">
      <c r="A31" s="63"/>
      <c r="B31" s="122" t="s">
        <v>886</v>
      </c>
      <c r="C31" s="511" t="s">
        <v>6735</v>
      </c>
      <c r="D31" s="409" t="s">
        <v>851</v>
      </c>
      <c r="E31" s="71"/>
      <c r="F31" s="72" t="s">
        <v>884</v>
      </c>
      <c r="G31" s="70"/>
      <c r="H31" s="126" t="s">
        <v>885</v>
      </c>
      <c r="I31" s="158" t="s">
        <v>5356</v>
      </c>
      <c r="J31" s="123" t="s">
        <v>89</v>
      </c>
      <c r="K31" s="151"/>
      <c r="L31" s="410"/>
      <c r="M31" s="127" t="str">
        <f t="shared" si="0"/>
        <v xml:space="preserve"> </v>
      </c>
      <c r="N31" s="128" t="str">
        <f t="shared" si="1"/>
        <v xml:space="preserve"> </v>
      </c>
      <c r="O31" s="70"/>
      <c r="P31" s="71"/>
      <c r="Q31" s="71"/>
      <c r="R31" s="72"/>
      <c r="S31" s="70"/>
      <c r="T31" s="71"/>
      <c r="U31" s="71"/>
      <c r="V31" s="72"/>
      <c r="W31" s="73"/>
      <c r="X31" s="74"/>
      <c r="Y31" s="63"/>
      <c r="Z31" s="63"/>
      <c r="AA31" s="63"/>
    </row>
    <row r="32" spans="1:27" ht="33.75">
      <c r="A32" s="63"/>
      <c r="B32" s="122" t="s">
        <v>888</v>
      </c>
      <c r="C32" s="511" t="s">
        <v>6734</v>
      </c>
      <c r="D32" s="409" t="s">
        <v>851</v>
      </c>
      <c r="E32" s="71"/>
      <c r="F32" s="72" t="s">
        <v>887</v>
      </c>
      <c r="G32" s="70"/>
      <c r="H32" s="126" t="s">
        <v>6750</v>
      </c>
      <c r="I32" s="74" t="s">
        <v>6751</v>
      </c>
      <c r="J32" s="123" t="s">
        <v>106</v>
      </c>
      <c r="K32" s="151"/>
      <c r="L32" s="410"/>
      <c r="M32" s="127" t="str">
        <f t="shared" si="0"/>
        <v xml:space="preserve"> </v>
      </c>
      <c r="N32" s="128" t="str">
        <f t="shared" si="1"/>
        <v xml:space="preserve"> </v>
      </c>
      <c r="O32" s="70"/>
      <c r="P32" s="71"/>
      <c r="Q32" s="71"/>
      <c r="R32" s="72"/>
      <c r="S32" s="70"/>
      <c r="T32" s="71"/>
      <c r="U32" s="71"/>
      <c r="V32" s="72"/>
      <c r="W32" s="73"/>
      <c r="X32" s="74"/>
      <c r="Y32" s="63"/>
      <c r="Z32" s="63"/>
      <c r="AA32" s="63"/>
    </row>
    <row r="33" spans="1:27" ht="33.75">
      <c r="A33" s="63"/>
      <c r="B33" s="122" t="s">
        <v>2066</v>
      </c>
      <c r="C33" s="511" t="s">
        <v>6734</v>
      </c>
      <c r="D33" s="409" t="s">
        <v>851</v>
      </c>
      <c r="E33" s="71"/>
      <c r="F33" s="72" t="s">
        <v>889</v>
      </c>
      <c r="G33" s="70"/>
      <c r="H33" s="126" t="s">
        <v>6752</v>
      </c>
      <c r="I33" s="74" t="s">
        <v>890</v>
      </c>
      <c r="J33" s="123" t="s">
        <v>95</v>
      </c>
      <c r="K33" s="131"/>
      <c r="L33" s="449"/>
      <c r="M33" s="127" t="str">
        <f t="shared" si="0"/>
        <v xml:space="preserve"> </v>
      </c>
      <c r="N33" s="128" t="str">
        <f t="shared" si="1"/>
        <v xml:space="preserve"> </v>
      </c>
      <c r="O33" s="70"/>
      <c r="P33" s="71"/>
      <c r="Q33" s="71"/>
      <c r="R33" s="72"/>
      <c r="S33" s="70"/>
      <c r="T33" s="71"/>
      <c r="U33" s="71"/>
      <c r="V33" s="72"/>
      <c r="W33" s="73"/>
      <c r="X33" s="74"/>
      <c r="Y33" s="63"/>
      <c r="Z33" s="63"/>
      <c r="AA33" s="63"/>
    </row>
    <row r="34" spans="1:27" ht="22.5">
      <c r="A34" s="63"/>
      <c r="B34" s="122" t="s">
        <v>2426</v>
      </c>
      <c r="C34" s="511" t="s">
        <v>6734</v>
      </c>
      <c r="D34" s="409" t="s">
        <v>851</v>
      </c>
      <c r="E34" s="71"/>
      <c r="F34" s="72" t="s">
        <v>891</v>
      </c>
      <c r="G34" s="70"/>
      <c r="H34" s="126" t="s">
        <v>6753</v>
      </c>
      <c r="I34" s="74" t="s">
        <v>6754</v>
      </c>
      <c r="J34" s="123" t="s">
        <v>95</v>
      </c>
      <c r="K34" s="151"/>
      <c r="L34" s="410"/>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3298</v>
      </c>
      <c r="C35" s="511" t="s">
        <v>6734</v>
      </c>
      <c r="D35" s="409" t="s">
        <v>851</v>
      </c>
      <c r="E35" s="71"/>
      <c r="F35" s="72" t="s">
        <v>892</v>
      </c>
      <c r="G35" s="70"/>
      <c r="H35" s="126" t="s">
        <v>6755</v>
      </c>
      <c r="I35" s="74" t="s">
        <v>893</v>
      </c>
      <c r="J35" s="123" t="s">
        <v>106</v>
      </c>
      <c r="K35" s="151"/>
      <c r="L35" s="450"/>
      <c r="M35" s="127" t="str">
        <f t="shared" si="0"/>
        <v xml:space="preserve"> </v>
      </c>
      <c r="N35" s="128" t="str">
        <f t="shared" si="1"/>
        <v xml:space="preserve"> </v>
      </c>
      <c r="O35" s="70"/>
      <c r="P35" s="71"/>
      <c r="Q35" s="71"/>
      <c r="R35" s="72"/>
      <c r="S35" s="70"/>
      <c r="T35" s="71"/>
      <c r="U35" s="71"/>
      <c r="V35" s="72"/>
      <c r="W35" s="73"/>
      <c r="X35" s="74"/>
      <c r="Y35" s="63"/>
      <c r="Z35" s="63"/>
      <c r="AA35" s="63"/>
    </row>
    <row r="36" spans="1:27" ht="56.25">
      <c r="A36" s="63"/>
      <c r="B36" s="122" t="s">
        <v>896</v>
      </c>
      <c r="C36" s="511" t="s">
        <v>6734</v>
      </c>
      <c r="D36" s="409" t="s">
        <v>851</v>
      </c>
      <c r="E36" s="71"/>
      <c r="F36" s="72" t="s">
        <v>894</v>
      </c>
      <c r="G36" s="70"/>
      <c r="H36" s="126" t="s">
        <v>6756</v>
      </c>
      <c r="I36" s="74" t="s">
        <v>895</v>
      </c>
      <c r="J36" s="123" t="s">
        <v>89</v>
      </c>
      <c r="K36" s="151"/>
      <c r="L36" s="410"/>
      <c r="M36" s="127" t="str">
        <f t="shared" si="0"/>
        <v xml:space="preserve"> </v>
      </c>
      <c r="N36" s="128" t="str">
        <f t="shared" si="1"/>
        <v xml:space="preserve"> </v>
      </c>
      <c r="O36" s="70"/>
      <c r="P36" s="71"/>
      <c r="Q36" s="71"/>
      <c r="R36" s="72"/>
      <c r="S36" s="70"/>
      <c r="T36" s="71"/>
      <c r="U36" s="71"/>
      <c r="V36" s="72"/>
      <c r="W36" s="73"/>
      <c r="X36" s="74"/>
      <c r="Y36" s="63"/>
      <c r="Z36" s="63"/>
      <c r="AA36" s="63"/>
    </row>
    <row r="37" spans="1:27" ht="90">
      <c r="A37" s="63"/>
      <c r="B37" s="122" t="s">
        <v>3299</v>
      </c>
      <c r="C37" s="511" t="s">
        <v>6734</v>
      </c>
      <c r="D37" s="409" t="s">
        <v>851</v>
      </c>
      <c r="E37" s="71"/>
      <c r="F37" s="72" t="s">
        <v>897</v>
      </c>
      <c r="G37" s="70"/>
      <c r="H37" s="126" t="s">
        <v>6757</v>
      </c>
      <c r="I37" s="74" t="s">
        <v>898</v>
      </c>
      <c r="J37" s="123" t="s">
        <v>106</v>
      </c>
      <c r="K37" s="151"/>
      <c r="L37" s="410"/>
      <c r="M37" s="127" t="str">
        <f t="shared" si="0"/>
        <v xml:space="preserve"> </v>
      </c>
      <c r="N37" s="128" t="str">
        <f t="shared" si="1"/>
        <v xml:space="preserve"> </v>
      </c>
      <c r="O37" s="70"/>
      <c r="P37" s="71"/>
      <c r="Q37" s="71"/>
      <c r="R37" s="72"/>
      <c r="S37" s="70"/>
      <c r="T37" s="71"/>
      <c r="U37" s="71"/>
      <c r="V37" s="72"/>
      <c r="W37" s="73"/>
      <c r="X37" s="74"/>
      <c r="Y37" s="63"/>
      <c r="Z37" s="63"/>
      <c r="AA37" s="63"/>
    </row>
    <row r="38" spans="1:27" ht="56.25">
      <c r="A38" s="63"/>
      <c r="B38" s="122" t="s">
        <v>901</v>
      </c>
      <c r="C38" s="511" t="s">
        <v>6734</v>
      </c>
      <c r="D38" s="409" t="s">
        <v>851</v>
      </c>
      <c r="E38" s="71"/>
      <c r="F38" s="72" t="s">
        <v>899</v>
      </c>
      <c r="G38" s="70"/>
      <c r="H38" s="126" t="s">
        <v>6758</v>
      </c>
      <c r="I38" s="74" t="s">
        <v>900</v>
      </c>
      <c r="J38" s="123" t="s">
        <v>106</v>
      </c>
      <c r="K38" s="151"/>
      <c r="L38" s="410"/>
      <c r="M38" s="127" t="str">
        <f t="shared" si="0"/>
        <v xml:space="preserve"> </v>
      </c>
      <c r="N38" s="128" t="str">
        <f t="shared" si="1"/>
        <v xml:space="preserve"> </v>
      </c>
      <c r="O38" s="70"/>
      <c r="P38" s="71"/>
      <c r="Q38" s="71"/>
      <c r="R38" s="72"/>
      <c r="S38" s="70"/>
      <c r="T38" s="71"/>
      <c r="U38" s="71"/>
      <c r="V38" s="72"/>
      <c r="W38" s="73"/>
      <c r="X38" s="74"/>
      <c r="Y38" s="63"/>
      <c r="Z38" s="63"/>
      <c r="AA38" s="63"/>
    </row>
    <row r="39" spans="1:27" ht="56.25">
      <c r="A39" s="63"/>
      <c r="B39" s="122" t="s">
        <v>905</v>
      </c>
      <c r="C39" s="511" t="s">
        <v>6734</v>
      </c>
      <c r="D39" s="409" t="s">
        <v>851</v>
      </c>
      <c r="E39" s="71"/>
      <c r="F39" s="72" t="s">
        <v>902</v>
      </c>
      <c r="G39" s="70"/>
      <c r="H39" s="126" t="s">
        <v>903</v>
      </c>
      <c r="I39" s="74" t="s">
        <v>904</v>
      </c>
      <c r="J39" s="123" t="s">
        <v>106</v>
      </c>
      <c r="K39" s="151"/>
      <c r="L39" s="410"/>
      <c r="M39" s="127" t="str">
        <f t="shared" si="0"/>
        <v xml:space="preserve"> </v>
      </c>
      <c r="N39" s="128" t="str">
        <f t="shared" si="1"/>
        <v xml:space="preserve"> </v>
      </c>
      <c r="O39" s="70"/>
      <c r="P39" s="71"/>
      <c r="Q39" s="71"/>
      <c r="R39" s="72"/>
      <c r="S39" s="70"/>
      <c r="T39" s="71"/>
      <c r="U39" s="71"/>
      <c r="V39" s="72"/>
      <c r="W39" s="73"/>
      <c r="X39" s="74"/>
      <c r="Y39" s="63"/>
      <c r="Z39" s="63"/>
      <c r="AA39" s="63"/>
    </row>
    <row r="40" spans="1:27" ht="33.75">
      <c r="A40" s="63"/>
      <c r="B40" s="122" t="s">
        <v>909</v>
      </c>
      <c r="C40" s="511" t="s">
        <v>6759</v>
      </c>
      <c r="D40" s="409" t="s">
        <v>851</v>
      </c>
      <c r="E40" s="71" t="s">
        <v>906</v>
      </c>
      <c r="F40" s="72" t="s">
        <v>907</v>
      </c>
      <c r="G40" s="70"/>
      <c r="H40" s="126" t="s">
        <v>2433</v>
      </c>
      <c r="I40" s="74" t="s">
        <v>908</v>
      </c>
      <c r="J40" s="123" t="s">
        <v>106</v>
      </c>
      <c r="K40" s="151" t="s">
        <v>5357</v>
      </c>
      <c r="L40" s="410"/>
      <c r="M40" s="127" t="str">
        <f t="shared" si="0"/>
        <v xml:space="preserve"> </v>
      </c>
      <c r="N40" s="128" t="str">
        <f t="shared" si="1"/>
        <v xml:space="preserve"> </v>
      </c>
      <c r="O40" s="70"/>
      <c r="P40" s="71"/>
      <c r="Q40" s="71"/>
      <c r="R40" s="72"/>
      <c r="S40" s="70"/>
      <c r="T40" s="71"/>
      <c r="U40" s="71"/>
      <c r="V40" s="72"/>
      <c r="W40" s="73"/>
      <c r="X40" s="74"/>
      <c r="Y40" s="63"/>
      <c r="Z40" s="63"/>
      <c r="AA40" s="63"/>
    </row>
    <row r="41" spans="1:27" ht="45">
      <c r="A41" s="63"/>
      <c r="B41" s="122" t="s">
        <v>913</v>
      </c>
      <c r="C41" s="511" t="s">
        <v>6760</v>
      </c>
      <c r="D41" s="409" t="s">
        <v>851</v>
      </c>
      <c r="E41" s="71"/>
      <c r="F41" s="72" t="s">
        <v>910</v>
      </c>
      <c r="G41" s="70"/>
      <c r="H41" s="126" t="s">
        <v>911</v>
      </c>
      <c r="I41" s="74" t="s">
        <v>912</v>
      </c>
      <c r="J41" s="123" t="s">
        <v>106</v>
      </c>
      <c r="K41" s="151"/>
      <c r="L41" s="410"/>
      <c r="M41" s="127" t="str">
        <f t="shared" si="0"/>
        <v xml:space="preserve"> </v>
      </c>
      <c r="N41" s="128" t="str">
        <f t="shared" si="1"/>
        <v xml:space="preserve"> </v>
      </c>
      <c r="O41" s="70"/>
      <c r="P41" s="71"/>
      <c r="Q41" s="71"/>
      <c r="R41" s="72"/>
      <c r="S41" s="70"/>
      <c r="T41" s="71"/>
      <c r="U41" s="71"/>
      <c r="V41" s="72"/>
      <c r="W41" s="73"/>
      <c r="X41" s="74"/>
      <c r="Y41" s="63"/>
      <c r="Z41" s="63"/>
      <c r="AA41" s="63"/>
    </row>
    <row r="42" spans="1:27" ht="22.5">
      <c r="A42" s="63"/>
      <c r="B42" s="122" t="s">
        <v>918</v>
      </c>
      <c r="C42" s="511" t="s">
        <v>6734</v>
      </c>
      <c r="D42" s="333" t="s">
        <v>851</v>
      </c>
      <c r="E42" s="334" t="s">
        <v>5358</v>
      </c>
      <c r="F42" s="335"/>
      <c r="G42" s="336"/>
      <c r="H42" s="329" t="s">
        <v>5359</v>
      </c>
      <c r="I42" s="328" t="s">
        <v>5360</v>
      </c>
      <c r="J42" s="337" t="s">
        <v>106</v>
      </c>
      <c r="K42" s="151"/>
      <c r="L42" s="410"/>
      <c r="M42" s="127" t="str">
        <f t="shared" si="0"/>
        <v xml:space="preserve"> </v>
      </c>
      <c r="N42" s="128" t="str">
        <f t="shared" si="1"/>
        <v xml:space="preserve"> </v>
      </c>
      <c r="O42" s="70"/>
      <c r="P42" s="71"/>
      <c r="Q42" s="71"/>
      <c r="R42" s="72"/>
      <c r="S42" s="70"/>
      <c r="T42" s="71"/>
      <c r="U42" s="71"/>
      <c r="V42" s="72"/>
      <c r="W42" s="73"/>
      <c r="X42" s="74"/>
      <c r="Y42" s="63"/>
      <c r="Z42" s="63"/>
      <c r="AA42" s="63"/>
    </row>
    <row r="43" spans="1:27" ht="22.5">
      <c r="A43" s="63"/>
      <c r="B43" s="122" t="s">
        <v>2932</v>
      </c>
      <c r="C43" s="511" t="s">
        <v>6759</v>
      </c>
      <c r="D43" s="333" t="s">
        <v>851</v>
      </c>
      <c r="E43" s="334" t="s">
        <v>5358</v>
      </c>
      <c r="F43" s="335"/>
      <c r="G43" s="336"/>
      <c r="H43" s="329" t="s">
        <v>5361</v>
      </c>
      <c r="I43" s="328" t="s">
        <v>5362</v>
      </c>
      <c r="J43" s="337" t="s">
        <v>106</v>
      </c>
      <c r="K43" s="151"/>
      <c r="L43" s="410"/>
      <c r="M43" s="127" t="str">
        <f t="shared" si="0"/>
        <v xml:space="preserve"> </v>
      </c>
      <c r="N43" s="128" t="str">
        <f t="shared" si="1"/>
        <v xml:space="preserve"> </v>
      </c>
      <c r="O43" s="70"/>
      <c r="P43" s="71"/>
      <c r="Q43" s="71"/>
      <c r="R43" s="72"/>
      <c r="S43" s="70"/>
      <c r="T43" s="71"/>
      <c r="U43" s="71"/>
      <c r="V43" s="72"/>
      <c r="W43" s="73"/>
      <c r="X43" s="74"/>
      <c r="Y43" s="63"/>
      <c r="Z43" s="63"/>
      <c r="AA43" s="63"/>
    </row>
    <row r="44" spans="1:27" ht="22.5">
      <c r="A44" s="63"/>
      <c r="B44" s="122" t="s">
        <v>3300</v>
      </c>
      <c r="C44" s="511" t="s">
        <v>6734</v>
      </c>
      <c r="D44" s="333" t="s">
        <v>851</v>
      </c>
      <c r="E44" s="334" t="s">
        <v>5358</v>
      </c>
      <c r="F44" s="335"/>
      <c r="G44" s="336"/>
      <c r="H44" s="329" t="s">
        <v>5363</v>
      </c>
      <c r="I44" s="328" t="s">
        <v>5364</v>
      </c>
      <c r="J44" s="337" t="s">
        <v>89</v>
      </c>
      <c r="K44" s="151"/>
      <c r="L44" s="410"/>
      <c r="M44" s="127" t="str">
        <f t="shared" si="0"/>
        <v xml:space="preserve"> </v>
      </c>
      <c r="N44" s="128" t="str">
        <f t="shared" si="1"/>
        <v xml:space="preserve"> </v>
      </c>
      <c r="O44" s="70"/>
      <c r="P44" s="71"/>
      <c r="Q44" s="71"/>
      <c r="R44" s="72"/>
      <c r="S44" s="70"/>
      <c r="T44" s="71"/>
      <c r="U44" s="71"/>
      <c r="V44" s="72"/>
      <c r="W44" s="73"/>
      <c r="X44" s="74"/>
      <c r="Y44" s="63"/>
      <c r="Z44" s="63"/>
      <c r="AA44" s="63"/>
    </row>
    <row r="45" spans="1:27" ht="22.5">
      <c r="A45" s="63"/>
      <c r="B45" s="122" t="s">
        <v>927</v>
      </c>
      <c r="C45" s="511" t="s">
        <v>6692</v>
      </c>
      <c r="D45" s="70" t="s">
        <v>914</v>
      </c>
      <c r="E45" s="71" t="s">
        <v>915</v>
      </c>
      <c r="F45" s="72"/>
      <c r="G45" s="70"/>
      <c r="H45" s="126" t="s">
        <v>916</v>
      </c>
      <c r="I45" s="74" t="s">
        <v>917</v>
      </c>
      <c r="J45" s="123" t="s">
        <v>95</v>
      </c>
      <c r="K45" s="151" t="s">
        <v>924</v>
      </c>
      <c r="L45" s="410"/>
      <c r="M45" s="127" t="str">
        <f t="shared" si="0"/>
        <v xml:space="preserve"> </v>
      </c>
      <c r="N45" s="128" t="str">
        <f t="shared" si="1"/>
        <v xml:space="preserve"> </v>
      </c>
      <c r="O45" s="70"/>
      <c r="P45" s="71"/>
      <c r="Q45" s="71"/>
      <c r="R45" s="72"/>
      <c r="S45" s="70"/>
      <c r="T45" s="71"/>
      <c r="U45" s="71"/>
      <c r="V45" s="72"/>
      <c r="W45" s="73"/>
      <c r="X45" s="74"/>
      <c r="Y45" s="63"/>
      <c r="Z45" s="63"/>
      <c r="AA45" s="63"/>
    </row>
    <row r="46" spans="1:27" ht="33.75">
      <c r="A46" s="63"/>
      <c r="B46" s="122" t="s">
        <v>3301</v>
      </c>
      <c r="C46" s="511" t="s">
        <v>6692</v>
      </c>
      <c r="D46" s="70" t="s">
        <v>914</v>
      </c>
      <c r="E46" s="71" t="s">
        <v>919</v>
      </c>
      <c r="F46" s="72"/>
      <c r="G46" s="70"/>
      <c r="H46" s="126" t="s">
        <v>920</v>
      </c>
      <c r="I46" s="74" t="s">
        <v>921</v>
      </c>
      <c r="J46" s="123" t="s">
        <v>89</v>
      </c>
      <c r="K46" s="151"/>
      <c r="L46" s="410"/>
      <c r="M46" s="127" t="str">
        <f t="shared" si="0"/>
        <v xml:space="preserve"> </v>
      </c>
      <c r="N46" s="128" t="str">
        <f t="shared" si="1"/>
        <v xml:space="preserve"> </v>
      </c>
      <c r="O46" s="70"/>
      <c r="P46" s="71"/>
      <c r="Q46" s="71"/>
      <c r="R46" s="72"/>
      <c r="S46" s="70"/>
      <c r="T46" s="71"/>
      <c r="U46" s="71"/>
      <c r="V46" s="72"/>
      <c r="W46" s="73"/>
      <c r="X46" s="74"/>
      <c r="Y46" s="63"/>
      <c r="Z46" s="63"/>
      <c r="AA46" s="63"/>
    </row>
    <row r="47" spans="1:27" ht="33.75">
      <c r="A47" s="63"/>
      <c r="B47" s="122" t="s">
        <v>5365</v>
      </c>
      <c r="C47" s="511" t="s">
        <v>6692</v>
      </c>
      <c r="D47" s="70" t="s">
        <v>922</v>
      </c>
      <c r="E47" s="71" t="s">
        <v>915</v>
      </c>
      <c r="F47" s="72"/>
      <c r="G47" s="70"/>
      <c r="H47" s="126" t="s">
        <v>5366</v>
      </c>
      <c r="I47" s="74" t="s">
        <v>923</v>
      </c>
      <c r="J47" s="123" t="s">
        <v>95</v>
      </c>
      <c r="K47" s="151" t="s">
        <v>5367</v>
      </c>
      <c r="L47" s="410"/>
      <c r="M47" s="127" t="str">
        <f t="shared" si="0"/>
        <v xml:space="preserve"> </v>
      </c>
      <c r="N47" s="128" t="str">
        <f t="shared" si="1"/>
        <v xml:space="preserve"> </v>
      </c>
      <c r="O47" s="498"/>
      <c r="P47" s="71"/>
      <c r="Q47" s="71"/>
      <c r="R47" s="72"/>
      <c r="S47" s="70"/>
      <c r="T47" s="71"/>
      <c r="U47" s="71"/>
      <c r="V47" s="72"/>
      <c r="W47" s="73"/>
      <c r="X47" s="74"/>
      <c r="Y47" s="63"/>
      <c r="Z47" s="63"/>
      <c r="AA47" s="63"/>
    </row>
    <row r="48" spans="1:27" ht="67.5">
      <c r="A48" s="63"/>
      <c r="B48" s="122" t="s">
        <v>935</v>
      </c>
      <c r="C48" s="511" t="s">
        <v>6761</v>
      </c>
      <c r="D48" s="70" t="s">
        <v>922</v>
      </c>
      <c r="E48" s="71" t="s">
        <v>925</v>
      </c>
      <c r="F48" s="72"/>
      <c r="G48" s="70"/>
      <c r="H48" s="126" t="s">
        <v>926</v>
      </c>
      <c r="I48" s="328" t="s">
        <v>5368</v>
      </c>
      <c r="J48" s="123" t="s">
        <v>89</v>
      </c>
      <c r="K48" s="151"/>
      <c r="L48" s="410"/>
      <c r="M48" s="127" t="str">
        <f t="shared" si="0"/>
        <v xml:space="preserve"> </v>
      </c>
      <c r="N48" s="128" t="str">
        <f t="shared" si="1"/>
        <v xml:space="preserve"> </v>
      </c>
      <c r="O48" s="70"/>
      <c r="P48" s="71"/>
      <c r="Q48" s="71"/>
      <c r="R48" s="72"/>
      <c r="S48" s="70"/>
      <c r="T48" s="71"/>
      <c r="U48" s="71"/>
      <c r="V48" s="72"/>
      <c r="W48" s="73"/>
      <c r="X48" s="74"/>
      <c r="Y48" s="63"/>
      <c r="Z48" s="63"/>
      <c r="AA48" s="63"/>
    </row>
    <row r="49" spans="1:27" ht="157.5">
      <c r="A49" s="63"/>
      <c r="B49" s="122" t="s">
        <v>938</v>
      </c>
      <c r="C49" s="511" t="s">
        <v>6762</v>
      </c>
      <c r="D49" s="70" t="s">
        <v>922</v>
      </c>
      <c r="E49" s="71"/>
      <c r="F49" s="72" t="s">
        <v>928</v>
      </c>
      <c r="G49" s="70"/>
      <c r="H49" s="126" t="s">
        <v>926</v>
      </c>
      <c r="I49" s="74" t="s">
        <v>5369</v>
      </c>
      <c r="J49" s="123" t="s">
        <v>89</v>
      </c>
      <c r="K49" s="131"/>
      <c r="L49" s="449"/>
      <c r="M49" s="127" t="str">
        <f t="shared" si="0"/>
        <v xml:space="preserve"> </v>
      </c>
      <c r="N49" s="128" t="str">
        <f t="shared" si="1"/>
        <v xml:space="preserve"> </v>
      </c>
      <c r="O49" s="70"/>
      <c r="P49" s="71"/>
      <c r="Q49" s="71"/>
      <c r="R49" s="72"/>
      <c r="S49" s="70"/>
      <c r="T49" s="71"/>
      <c r="U49" s="71"/>
      <c r="V49" s="72"/>
      <c r="W49" s="73"/>
      <c r="X49" s="74"/>
      <c r="Y49" s="63"/>
      <c r="Z49" s="63"/>
      <c r="AA49" s="63"/>
    </row>
    <row r="50" spans="1:27" ht="45">
      <c r="A50" s="63"/>
      <c r="B50" s="122" t="s">
        <v>942</v>
      </c>
      <c r="C50" s="511" t="s">
        <v>6768</v>
      </c>
      <c r="D50" s="70" t="s">
        <v>929</v>
      </c>
      <c r="E50" s="71" t="s">
        <v>930</v>
      </c>
      <c r="F50" s="72"/>
      <c r="G50" s="70"/>
      <c r="H50" s="126" t="s">
        <v>931</v>
      </c>
      <c r="I50" s="74" t="s">
        <v>932</v>
      </c>
      <c r="J50" s="123" t="s">
        <v>95</v>
      </c>
      <c r="K50" s="151"/>
      <c r="L50" s="410"/>
      <c r="M50" s="127" t="str">
        <f t="shared" si="0"/>
        <v xml:space="preserve"> </v>
      </c>
      <c r="N50" s="128" t="str">
        <f t="shared" si="1"/>
        <v xml:space="preserve"> </v>
      </c>
      <c r="O50" s="70"/>
      <c r="P50" s="71"/>
      <c r="Q50" s="71"/>
      <c r="R50" s="72"/>
      <c r="S50" s="70"/>
      <c r="T50" s="71"/>
      <c r="U50" s="71"/>
      <c r="V50" s="72"/>
      <c r="W50" s="73"/>
      <c r="X50" s="74"/>
      <c r="Y50" s="63"/>
      <c r="Z50" s="63"/>
      <c r="AA50" s="63"/>
    </row>
    <row r="51" spans="1:27" ht="78.75">
      <c r="A51" s="63"/>
      <c r="B51" s="122" t="s">
        <v>945</v>
      </c>
      <c r="C51" s="511" t="s">
        <v>6766</v>
      </c>
      <c r="D51" s="70" t="s">
        <v>929</v>
      </c>
      <c r="E51" s="71" t="s">
        <v>915</v>
      </c>
      <c r="F51" s="72" t="s">
        <v>933</v>
      </c>
      <c r="G51" s="70"/>
      <c r="H51" s="126" t="s">
        <v>934</v>
      </c>
      <c r="I51" s="74" t="s">
        <v>2427</v>
      </c>
      <c r="J51" s="123" t="s">
        <v>106</v>
      </c>
      <c r="K51" s="151"/>
      <c r="L51" s="410"/>
      <c r="M51" s="127" t="str">
        <f t="shared" si="0"/>
        <v xml:space="preserve"> </v>
      </c>
      <c r="N51" s="128" t="str">
        <f t="shared" si="1"/>
        <v xml:space="preserve"> </v>
      </c>
      <c r="O51" s="70"/>
      <c r="P51" s="71"/>
      <c r="Q51" s="71"/>
      <c r="R51" s="72"/>
      <c r="S51" s="70"/>
      <c r="T51" s="71"/>
      <c r="U51" s="71"/>
      <c r="V51" s="72"/>
      <c r="W51" s="73"/>
      <c r="X51" s="74"/>
      <c r="Y51" s="63"/>
      <c r="Z51" s="63"/>
      <c r="AA51" s="63"/>
    </row>
    <row r="52" spans="1:27" ht="45">
      <c r="A52" s="63"/>
      <c r="B52" s="122" t="s">
        <v>949</v>
      </c>
      <c r="C52" s="511" t="s">
        <v>6764</v>
      </c>
      <c r="D52" s="70" t="s">
        <v>929</v>
      </c>
      <c r="E52" s="71"/>
      <c r="F52" s="72"/>
      <c r="G52" s="70"/>
      <c r="H52" s="126" t="s">
        <v>936</v>
      </c>
      <c r="I52" s="74" t="s">
        <v>937</v>
      </c>
      <c r="J52" s="123" t="s">
        <v>89</v>
      </c>
      <c r="K52" s="151"/>
      <c r="L52" s="410"/>
      <c r="M52" s="127" t="str">
        <f t="shared" si="0"/>
        <v xml:space="preserve"> </v>
      </c>
      <c r="N52" s="128" t="str">
        <f t="shared" si="1"/>
        <v xml:space="preserve"> </v>
      </c>
      <c r="O52" s="70"/>
      <c r="P52" s="71"/>
      <c r="Q52" s="71"/>
      <c r="R52" s="72"/>
      <c r="S52" s="70"/>
      <c r="T52" s="71"/>
      <c r="U52" s="71"/>
      <c r="V52" s="72"/>
      <c r="W52" s="73"/>
      <c r="X52" s="74"/>
      <c r="Y52" s="63"/>
      <c r="Z52" s="63"/>
      <c r="AA52" s="63"/>
    </row>
    <row r="53" spans="1:27" ht="45">
      <c r="A53" s="63"/>
      <c r="B53" s="122" t="s">
        <v>953</v>
      </c>
      <c r="C53" s="511" t="s">
        <v>6763</v>
      </c>
      <c r="D53" s="70" t="s">
        <v>929</v>
      </c>
      <c r="E53" s="71"/>
      <c r="F53" s="72" t="s">
        <v>939</v>
      </c>
      <c r="G53" s="70"/>
      <c r="H53" s="126" t="s">
        <v>940</v>
      </c>
      <c r="I53" s="74" t="s">
        <v>941</v>
      </c>
      <c r="J53" s="123" t="s">
        <v>89</v>
      </c>
      <c r="K53" s="151"/>
      <c r="L53" s="410"/>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958</v>
      </c>
      <c r="C54" s="511" t="s">
        <v>6763</v>
      </c>
      <c r="D54" s="70" t="s">
        <v>929</v>
      </c>
      <c r="E54" s="71"/>
      <c r="F54" s="72"/>
      <c r="G54" s="70"/>
      <c r="H54" s="126" t="s">
        <v>943</v>
      </c>
      <c r="I54" s="74" t="s">
        <v>944</v>
      </c>
      <c r="J54" s="123" t="s">
        <v>106</v>
      </c>
      <c r="K54" s="151"/>
      <c r="L54" s="410"/>
      <c r="M54" s="127" t="str">
        <f t="shared" si="0"/>
        <v xml:space="preserve"> </v>
      </c>
      <c r="N54" s="128" t="str">
        <f t="shared" si="1"/>
        <v xml:space="preserve"> </v>
      </c>
      <c r="O54" s="70"/>
      <c r="P54" s="71"/>
      <c r="Q54" s="71"/>
      <c r="R54" s="72"/>
      <c r="S54" s="70"/>
      <c r="T54" s="71"/>
      <c r="U54" s="71"/>
      <c r="V54" s="72"/>
      <c r="W54" s="73"/>
      <c r="X54" s="74"/>
      <c r="Y54" s="63"/>
      <c r="Z54" s="63"/>
      <c r="AA54" s="63"/>
    </row>
    <row r="55" spans="1:27" ht="67.5">
      <c r="A55" s="63"/>
      <c r="B55" s="122" t="s">
        <v>961</v>
      </c>
      <c r="C55" s="511" t="s">
        <v>6763</v>
      </c>
      <c r="D55" s="70" t="s">
        <v>929</v>
      </c>
      <c r="E55" s="71" t="s">
        <v>919</v>
      </c>
      <c r="F55" s="72" t="s">
        <v>946</v>
      </c>
      <c r="G55" s="70"/>
      <c r="H55" s="126" t="s">
        <v>947</v>
      </c>
      <c r="I55" s="74" t="s">
        <v>948</v>
      </c>
      <c r="J55" s="123" t="s">
        <v>89</v>
      </c>
      <c r="K55" s="151"/>
      <c r="L55" s="410"/>
      <c r="M55" s="127" t="str">
        <f t="shared" si="0"/>
        <v xml:space="preserve"> </v>
      </c>
      <c r="N55" s="128" t="str">
        <f t="shared" si="1"/>
        <v xml:space="preserve"> </v>
      </c>
      <c r="O55" s="70"/>
      <c r="P55" s="71"/>
      <c r="Q55" s="71"/>
      <c r="R55" s="72"/>
      <c r="S55" s="70"/>
      <c r="T55" s="71"/>
      <c r="U55" s="71"/>
      <c r="V55" s="72"/>
      <c r="W55" s="73"/>
      <c r="X55" s="74"/>
      <c r="Y55" s="63"/>
      <c r="Z55" s="63"/>
      <c r="AA55" s="63"/>
    </row>
    <row r="56" spans="1:27">
      <c r="A56" s="63"/>
      <c r="B56" s="122" t="s">
        <v>965</v>
      </c>
      <c r="C56" s="511" t="s">
        <v>6765</v>
      </c>
      <c r="D56" s="70" t="s">
        <v>929</v>
      </c>
      <c r="E56" s="71"/>
      <c r="F56" s="72" t="s">
        <v>950</v>
      </c>
      <c r="G56" s="70"/>
      <c r="H56" s="126" t="s">
        <v>951</v>
      </c>
      <c r="I56" s="74" t="s">
        <v>952</v>
      </c>
      <c r="J56" s="123" t="s">
        <v>106</v>
      </c>
      <c r="K56" s="151"/>
      <c r="L56" s="410"/>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968</v>
      </c>
      <c r="C57" s="511" t="s">
        <v>6769</v>
      </c>
      <c r="D57" s="70" t="s">
        <v>929</v>
      </c>
      <c r="E57" s="71"/>
      <c r="F57" s="72" t="s">
        <v>954</v>
      </c>
      <c r="G57" s="70"/>
      <c r="H57" s="126" t="s">
        <v>955</v>
      </c>
      <c r="I57" s="74" t="s">
        <v>956</v>
      </c>
      <c r="J57" s="123" t="s">
        <v>95</v>
      </c>
      <c r="K57" s="151" t="s">
        <v>957</v>
      </c>
      <c r="L57" s="410"/>
      <c r="M57" s="127" t="str">
        <f t="shared" si="0"/>
        <v xml:space="preserve"> </v>
      </c>
      <c r="N57" s="128" t="str">
        <f t="shared" si="1"/>
        <v xml:space="preserve"> </v>
      </c>
      <c r="O57" s="498"/>
      <c r="P57" s="71"/>
      <c r="Q57" s="71"/>
      <c r="R57" s="72"/>
      <c r="S57" s="70"/>
      <c r="T57" s="71"/>
      <c r="U57" s="71"/>
      <c r="V57" s="72"/>
      <c r="W57" s="73"/>
      <c r="X57" s="74"/>
      <c r="Y57" s="63"/>
      <c r="Z57" s="63"/>
      <c r="AA57" s="63"/>
    </row>
    <row r="58" spans="1:27" ht="202.5">
      <c r="A58" s="63"/>
      <c r="B58" s="122" t="s">
        <v>970</v>
      </c>
      <c r="C58" s="511" t="s">
        <v>6767</v>
      </c>
      <c r="D58" s="70" t="s">
        <v>845</v>
      </c>
      <c r="E58" s="71" t="s">
        <v>959</v>
      </c>
      <c r="F58" s="72"/>
      <c r="G58" s="70"/>
      <c r="H58" s="126" t="s">
        <v>960</v>
      </c>
      <c r="I58" s="328" t="s">
        <v>5370</v>
      </c>
      <c r="J58" s="123" t="s">
        <v>89</v>
      </c>
      <c r="K58" s="151"/>
      <c r="L58" s="410"/>
      <c r="M58" s="127" t="str">
        <f t="shared" si="0"/>
        <v xml:space="preserve"> </v>
      </c>
      <c r="N58" s="128" t="str">
        <f t="shared" si="1"/>
        <v xml:space="preserve"> </v>
      </c>
      <c r="O58" s="70"/>
      <c r="P58" s="71"/>
      <c r="Q58" s="71"/>
      <c r="R58" s="72"/>
      <c r="S58" s="70"/>
      <c r="T58" s="71"/>
      <c r="U58" s="71"/>
      <c r="V58" s="72"/>
      <c r="W58" s="73"/>
      <c r="X58" s="74"/>
      <c r="Y58" s="63"/>
      <c r="Z58" s="63"/>
      <c r="AA58" s="63"/>
    </row>
    <row r="59" spans="1:27" ht="56.25">
      <c r="A59" s="63"/>
      <c r="B59" s="122" t="s">
        <v>972</v>
      </c>
      <c r="C59" s="511" t="s">
        <v>6767</v>
      </c>
      <c r="D59" s="70" t="s">
        <v>845</v>
      </c>
      <c r="E59" s="71" t="s">
        <v>962</v>
      </c>
      <c r="F59" s="72" t="s">
        <v>963</v>
      </c>
      <c r="G59" s="70"/>
      <c r="H59" s="126" t="s">
        <v>960</v>
      </c>
      <c r="I59" s="74" t="s">
        <v>964</v>
      </c>
      <c r="J59" s="123" t="s">
        <v>89</v>
      </c>
      <c r="K59" s="151"/>
      <c r="L59" s="410"/>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974</v>
      </c>
      <c r="C60" s="511" t="s">
        <v>6767</v>
      </c>
      <c r="D60" s="70" t="s">
        <v>845</v>
      </c>
      <c r="E60" s="71"/>
      <c r="F60" s="72" t="s">
        <v>966</v>
      </c>
      <c r="G60" s="70"/>
      <c r="H60" s="126" t="s">
        <v>960</v>
      </c>
      <c r="I60" s="74" t="s">
        <v>967</v>
      </c>
      <c r="J60" s="123" t="s">
        <v>106</v>
      </c>
      <c r="K60" s="151"/>
      <c r="L60" s="410"/>
      <c r="M60" s="127" t="str">
        <f t="shared" si="0"/>
        <v xml:space="preserve"> </v>
      </c>
      <c r="N60" s="128" t="str">
        <f t="shared" si="1"/>
        <v xml:space="preserve"> </v>
      </c>
      <c r="O60" s="70"/>
      <c r="P60" s="71"/>
      <c r="Q60" s="71"/>
      <c r="R60" s="72"/>
      <c r="S60" s="70"/>
      <c r="T60" s="71"/>
      <c r="U60" s="71"/>
      <c r="V60" s="72"/>
      <c r="W60" s="73"/>
      <c r="X60" s="74"/>
      <c r="Y60" s="63"/>
      <c r="Z60" s="63"/>
      <c r="AA60" s="63"/>
    </row>
    <row r="61" spans="1:27" ht="101.25">
      <c r="A61" s="63"/>
      <c r="B61" s="122" t="s">
        <v>978</v>
      </c>
      <c r="C61" s="511" t="s">
        <v>6767</v>
      </c>
      <c r="D61" s="70" t="s">
        <v>845</v>
      </c>
      <c r="E61" s="71" t="s">
        <v>969</v>
      </c>
      <c r="F61" s="72"/>
      <c r="G61" s="70"/>
      <c r="H61" s="126" t="s">
        <v>960</v>
      </c>
      <c r="I61" s="328" t="s">
        <v>5371</v>
      </c>
      <c r="J61" s="123" t="s">
        <v>89</v>
      </c>
      <c r="K61" s="151"/>
      <c r="L61" s="410"/>
      <c r="M61" s="127" t="str">
        <f t="shared" si="0"/>
        <v xml:space="preserve"> </v>
      </c>
      <c r="N61" s="128" t="str">
        <f t="shared" si="1"/>
        <v xml:space="preserve"> </v>
      </c>
      <c r="O61" s="70"/>
      <c r="P61" s="71"/>
      <c r="Q61" s="71"/>
      <c r="R61" s="72"/>
      <c r="S61" s="70"/>
      <c r="T61" s="71"/>
      <c r="U61" s="71"/>
      <c r="V61" s="72"/>
      <c r="W61" s="73"/>
      <c r="X61" s="74"/>
      <c r="Y61" s="63"/>
      <c r="Z61" s="63"/>
      <c r="AA61" s="63"/>
    </row>
    <row r="62" spans="1:27" ht="78.75">
      <c r="A62" s="63"/>
      <c r="B62" s="122" t="s">
        <v>6630</v>
      </c>
      <c r="C62" s="511" t="s">
        <v>6767</v>
      </c>
      <c r="D62" s="70" t="s">
        <v>845</v>
      </c>
      <c r="E62" s="71" t="s">
        <v>971</v>
      </c>
      <c r="F62" s="72"/>
      <c r="G62" s="70"/>
      <c r="H62" s="126" t="s">
        <v>960</v>
      </c>
      <c r="I62" s="328" t="s">
        <v>5372</v>
      </c>
      <c r="J62" s="123" t="s">
        <v>89</v>
      </c>
      <c r="K62" s="131"/>
      <c r="L62" s="449"/>
      <c r="M62" s="127" t="str">
        <f t="shared" si="0"/>
        <v xml:space="preserve"> </v>
      </c>
      <c r="N62" s="128" t="str">
        <f t="shared" si="1"/>
        <v xml:space="preserve"> </v>
      </c>
      <c r="O62" s="70"/>
      <c r="P62" s="71"/>
      <c r="Q62" s="71"/>
      <c r="R62" s="72"/>
      <c r="S62" s="70"/>
      <c r="T62" s="71"/>
      <c r="U62" s="71"/>
      <c r="V62" s="72"/>
      <c r="W62" s="73"/>
      <c r="X62" s="74"/>
      <c r="Y62" s="63"/>
      <c r="Z62" s="63"/>
      <c r="AA62" s="63"/>
    </row>
    <row r="63" spans="1:27" ht="90">
      <c r="A63" s="63"/>
      <c r="B63" s="122" t="s">
        <v>982</v>
      </c>
      <c r="C63" s="511" t="s">
        <v>6767</v>
      </c>
      <c r="D63" s="70" t="s">
        <v>845</v>
      </c>
      <c r="E63" s="71" t="s">
        <v>973</v>
      </c>
      <c r="F63" s="72"/>
      <c r="G63" s="70"/>
      <c r="H63" s="126" t="s">
        <v>960</v>
      </c>
      <c r="I63" s="328" t="s">
        <v>5373</v>
      </c>
      <c r="J63" s="123" t="s">
        <v>89</v>
      </c>
      <c r="K63" s="151"/>
      <c r="L63" s="410"/>
      <c r="M63" s="127" t="str">
        <f t="shared" si="0"/>
        <v xml:space="preserve"> </v>
      </c>
      <c r="N63" s="128" t="str">
        <f t="shared" si="1"/>
        <v xml:space="preserve"> </v>
      </c>
      <c r="O63" s="70"/>
      <c r="P63" s="71"/>
      <c r="Q63" s="71"/>
      <c r="R63" s="72"/>
      <c r="S63" s="70"/>
      <c r="T63" s="71"/>
      <c r="U63" s="71"/>
      <c r="V63" s="72"/>
      <c r="W63" s="73"/>
      <c r="X63" s="74"/>
      <c r="Y63" s="63"/>
      <c r="Z63" s="63"/>
      <c r="AA63" s="63"/>
    </row>
    <row r="64" spans="1:27" ht="22.5">
      <c r="A64" s="63"/>
      <c r="B64" s="122" t="s">
        <v>984</v>
      </c>
      <c r="C64" s="511" t="s">
        <v>6764</v>
      </c>
      <c r="D64" s="70" t="s">
        <v>975</v>
      </c>
      <c r="E64" s="71" t="s">
        <v>976</v>
      </c>
      <c r="F64" s="72" t="s">
        <v>853</v>
      </c>
      <c r="G64" s="70"/>
      <c r="H64" s="126" t="s">
        <v>977</v>
      </c>
      <c r="I64" s="328" t="s">
        <v>5374</v>
      </c>
      <c r="J64" s="123" t="s">
        <v>106</v>
      </c>
      <c r="K64" s="151"/>
      <c r="L64" s="410"/>
      <c r="M64" s="127" t="str">
        <f t="shared" si="0"/>
        <v xml:space="preserve"> </v>
      </c>
      <c r="N64" s="128" t="str">
        <f t="shared" si="1"/>
        <v xml:space="preserve"> </v>
      </c>
      <c r="O64" s="70"/>
      <c r="P64" s="71"/>
      <c r="Q64" s="71"/>
      <c r="R64" s="72"/>
      <c r="S64" s="70"/>
      <c r="T64" s="71"/>
      <c r="U64" s="71"/>
      <c r="V64" s="72"/>
      <c r="W64" s="73"/>
      <c r="X64" s="74"/>
      <c r="Y64" s="63"/>
      <c r="Z64" s="63"/>
      <c r="AA64" s="63"/>
    </row>
    <row r="65" spans="1:27" ht="22.5">
      <c r="A65" s="63"/>
      <c r="B65" s="122" t="s">
        <v>2930</v>
      </c>
      <c r="C65" s="511" t="s">
        <v>6763</v>
      </c>
      <c r="D65" s="70" t="s">
        <v>975</v>
      </c>
      <c r="E65" s="71"/>
      <c r="F65" s="72" t="s">
        <v>979</v>
      </c>
      <c r="G65" s="70"/>
      <c r="H65" s="329" t="s">
        <v>5375</v>
      </c>
      <c r="I65" s="328" t="s">
        <v>5376</v>
      </c>
      <c r="J65" s="123" t="s">
        <v>106</v>
      </c>
      <c r="K65" s="151"/>
      <c r="L65" s="410"/>
      <c r="M65" s="127" t="str">
        <f t="shared" si="0"/>
        <v xml:space="preserve"> </v>
      </c>
      <c r="N65" s="128" t="str">
        <f t="shared" si="1"/>
        <v xml:space="preserve"> </v>
      </c>
      <c r="O65" s="70"/>
      <c r="P65" s="71"/>
      <c r="Q65" s="71"/>
      <c r="R65" s="72"/>
      <c r="S65" s="70"/>
      <c r="T65" s="71"/>
      <c r="U65" s="71"/>
      <c r="V65" s="72"/>
      <c r="W65" s="73"/>
      <c r="X65" s="74"/>
      <c r="Y65" s="63"/>
      <c r="Z65" s="63"/>
      <c r="AA65" s="63"/>
    </row>
    <row r="66" spans="1:27" ht="78.75">
      <c r="A66" s="63"/>
      <c r="B66" s="122" t="s">
        <v>985</v>
      </c>
      <c r="C66" s="511" t="s">
        <v>6763</v>
      </c>
      <c r="D66" s="70" t="s">
        <v>975</v>
      </c>
      <c r="E66" s="71" t="s">
        <v>980</v>
      </c>
      <c r="F66" s="72" t="s">
        <v>981</v>
      </c>
      <c r="G66" s="70"/>
      <c r="H66" s="126" t="s">
        <v>2903</v>
      </c>
      <c r="I66" s="74" t="s">
        <v>2904</v>
      </c>
      <c r="J66" s="123" t="s">
        <v>89</v>
      </c>
      <c r="K66" s="151"/>
      <c r="L66" s="410"/>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988</v>
      </c>
      <c r="C67" s="511" t="s">
        <v>6763</v>
      </c>
      <c r="D67" s="70" t="s">
        <v>975</v>
      </c>
      <c r="E67" s="71"/>
      <c r="F67" s="72"/>
      <c r="G67" s="70"/>
      <c r="H67" s="126" t="s">
        <v>2905</v>
      </c>
      <c r="I67" s="74" t="s">
        <v>6770</v>
      </c>
      <c r="J67" s="123" t="s">
        <v>106</v>
      </c>
      <c r="K67" s="151"/>
      <c r="L67" s="410"/>
      <c r="M67" s="127" t="str">
        <f t="shared" si="0"/>
        <v xml:space="preserve"> </v>
      </c>
      <c r="N67" s="128" t="str">
        <f t="shared" si="1"/>
        <v xml:space="preserve"> </v>
      </c>
      <c r="O67" s="70"/>
      <c r="P67" s="71"/>
      <c r="Q67" s="71"/>
      <c r="R67" s="72"/>
      <c r="S67" s="70"/>
      <c r="T67" s="71"/>
      <c r="U67" s="71"/>
      <c r="V67" s="72"/>
      <c r="W67" s="73"/>
      <c r="X67" s="74"/>
      <c r="Y67" s="63"/>
      <c r="Z67" s="63"/>
      <c r="AA67" s="63"/>
    </row>
    <row r="68" spans="1:27" ht="22.5">
      <c r="A68" s="63"/>
      <c r="B68" s="122" t="s">
        <v>989</v>
      </c>
      <c r="C68" s="511" t="s">
        <v>6763</v>
      </c>
      <c r="D68" s="70" t="s">
        <v>975</v>
      </c>
      <c r="E68" s="71"/>
      <c r="F68" s="72"/>
      <c r="G68" s="70"/>
      <c r="H68" s="126" t="s">
        <v>2906</v>
      </c>
      <c r="I68" s="74" t="s">
        <v>2907</v>
      </c>
      <c r="J68" s="123" t="s">
        <v>95</v>
      </c>
      <c r="K68" s="151"/>
      <c r="L68" s="410"/>
      <c r="M68" s="127" t="str">
        <f t="shared" si="0"/>
        <v xml:space="preserve"> </v>
      </c>
      <c r="N68" s="128" t="str">
        <f t="shared" si="1"/>
        <v xml:space="preserve"> </v>
      </c>
      <c r="O68" s="70"/>
      <c r="P68" s="71"/>
      <c r="Q68" s="71"/>
      <c r="R68" s="72"/>
      <c r="S68" s="70"/>
      <c r="T68" s="71"/>
      <c r="U68" s="71"/>
      <c r="V68" s="72"/>
      <c r="W68" s="73"/>
      <c r="X68" s="74"/>
      <c r="Y68" s="63"/>
      <c r="Z68" s="63"/>
      <c r="AA68" s="63"/>
    </row>
    <row r="69" spans="1:27" ht="101.25">
      <c r="A69" s="63"/>
      <c r="B69" s="122" t="s">
        <v>990</v>
      </c>
      <c r="C69" s="511" t="s">
        <v>6772</v>
      </c>
      <c r="D69" s="70" t="s">
        <v>975</v>
      </c>
      <c r="E69" s="71"/>
      <c r="F69" s="72"/>
      <c r="G69" s="70"/>
      <c r="H69" s="126" t="s">
        <v>2908</v>
      </c>
      <c r="I69" s="328" t="s">
        <v>6771</v>
      </c>
      <c r="J69" s="123" t="s">
        <v>89</v>
      </c>
      <c r="K69" s="151"/>
      <c r="L69" s="410"/>
      <c r="M69" s="127" t="str">
        <f t="shared" si="0"/>
        <v xml:space="preserve"> </v>
      </c>
      <c r="N69" s="128" t="str">
        <f t="shared" si="1"/>
        <v xml:space="preserve"> </v>
      </c>
      <c r="O69" s="70"/>
      <c r="P69" s="71"/>
      <c r="Q69" s="71"/>
      <c r="R69" s="72"/>
      <c r="S69" s="70"/>
      <c r="T69" s="71"/>
      <c r="U69" s="71"/>
      <c r="V69" s="72"/>
      <c r="W69" s="73"/>
      <c r="X69" s="74"/>
      <c r="Y69" s="63"/>
      <c r="Z69" s="63"/>
      <c r="AA69" s="63"/>
    </row>
    <row r="70" spans="1:27" ht="45">
      <c r="A70" s="63"/>
      <c r="B70" s="122" t="s">
        <v>995</v>
      </c>
      <c r="C70" s="511" t="s">
        <v>6772</v>
      </c>
      <c r="D70" s="70" t="s">
        <v>975</v>
      </c>
      <c r="E70" s="71"/>
      <c r="F70" s="72"/>
      <c r="G70" s="70"/>
      <c r="H70" s="126" t="s">
        <v>2909</v>
      </c>
      <c r="I70" s="74" t="s">
        <v>2910</v>
      </c>
      <c r="J70" s="123" t="s">
        <v>106</v>
      </c>
      <c r="K70" s="151"/>
      <c r="L70" s="410"/>
      <c r="M70" s="127" t="str">
        <f t="shared" si="0"/>
        <v xml:space="preserve"> </v>
      </c>
      <c r="N70" s="128" t="str">
        <f t="shared" si="1"/>
        <v xml:space="preserve"> </v>
      </c>
      <c r="O70" s="70"/>
      <c r="P70" s="71"/>
      <c r="Q70" s="71"/>
      <c r="R70" s="72"/>
      <c r="S70" s="70"/>
      <c r="T70" s="71"/>
      <c r="U70" s="71"/>
      <c r="V70" s="72"/>
      <c r="W70" s="73"/>
      <c r="X70" s="74"/>
      <c r="Y70" s="63"/>
      <c r="Z70" s="63"/>
      <c r="AA70" s="63"/>
    </row>
    <row r="71" spans="1:27" ht="22.5">
      <c r="A71" s="63"/>
      <c r="B71" s="122" t="s">
        <v>5377</v>
      </c>
      <c r="C71" s="511" t="s">
        <v>6772</v>
      </c>
      <c r="D71" s="70" t="s">
        <v>975</v>
      </c>
      <c r="E71" s="71"/>
      <c r="F71" s="72"/>
      <c r="G71" s="70"/>
      <c r="H71" s="126" t="s">
        <v>2911</v>
      </c>
      <c r="I71" s="74" t="s">
        <v>2912</v>
      </c>
      <c r="J71" s="123" t="s">
        <v>95</v>
      </c>
      <c r="K71" s="131"/>
      <c r="L71" s="449"/>
      <c r="M71" s="127" t="str">
        <f t="shared" si="0"/>
        <v xml:space="preserve"> </v>
      </c>
      <c r="N71" s="128" t="str">
        <f t="shared" si="1"/>
        <v xml:space="preserve"> </v>
      </c>
      <c r="O71" s="70"/>
      <c r="P71" s="71"/>
      <c r="Q71" s="71"/>
      <c r="R71" s="72"/>
      <c r="S71" s="70"/>
      <c r="T71" s="71"/>
      <c r="U71" s="71"/>
      <c r="V71" s="72"/>
      <c r="W71" s="73"/>
      <c r="X71" s="74"/>
      <c r="Y71" s="63"/>
      <c r="Z71" s="63"/>
      <c r="AA71" s="63"/>
    </row>
    <row r="72" spans="1:27" ht="101.25">
      <c r="A72" s="63"/>
      <c r="B72" s="122" t="s">
        <v>5378</v>
      </c>
      <c r="C72" s="511" t="s">
        <v>6773</v>
      </c>
      <c r="D72" s="70" t="s">
        <v>975</v>
      </c>
      <c r="E72" s="71"/>
      <c r="F72" s="72"/>
      <c r="G72" s="70"/>
      <c r="H72" s="126" t="s">
        <v>2913</v>
      </c>
      <c r="I72" s="328" t="s">
        <v>6774</v>
      </c>
      <c r="J72" s="123" t="s">
        <v>89</v>
      </c>
      <c r="K72" s="131"/>
      <c r="L72" s="449"/>
      <c r="M72" s="127" t="str">
        <f t="shared" si="0"/>
        <v xml:space="preserve"> </v>
      </c>
      <c r="N72" s="128" t="str">
        <f t="shared" si="1"/>
        <v xml:space="preserve"> </v>
      </c>
      <c r="O72" s="70"/>
      <c r="P72" s="71"/>
      <c r="Q72" s="71"/>
      <c r="R72" s="72"/>
      <c r="S72" s="70"/>
      <c r="T72" s="71"/>
      <c r="U72" s="71"/>
      <c r="V72" s="72"/>
      <c r="W72" s="73"/>
      <c r="X72" s="74"/>
      <c r="Y72" s="63"/>
      <c r="Z72" s="63"/>
      <c r="AA72" s="63"/>
    </row>
    <row r="73" spans="1:27" ht="101.25">
      <c r="A73" s="63"/>
      <c r="B73" s="122" t="s">
        <v>1001</v>
      </c>
      <c r="C73" s="511" t="s">
        <v>6773</v>
      </c>
      <c r="D73" s="70" t="s">
        <v>975</v>
      </c>
      <c r="E73" s="71"/>
      <c r="F73" s="72"/>
      <c r="G73" s="70"/>
      <c r="H73" s="126" t="s">
        <v>2914</v>
      </c>
      <c r="I73" s="328" t="s">
        <v>6775</v>
      </c>
      <c r="J73" s="123" t="s">
        <v>106</v>
      </c>
      <c r="K73" s="151"/>
      <c r="L73" s="410"/>
      <c r="M73" s="127" t="str">
        <f t="shared" si="0"/>
        <v xml:space="preserve"> </v>
      </c>
      <c r="N73" s="128" t="str">
        <f t="shared" si="1"/>
        <v xml:space="preserve"> </v>
      </c>
      <c r="O73" s="70"/>
      <c r="P73" s="71"/>
      <c r="Q73" s="71"/>
      <c r="R73" s="72"/>
      <c r="S73" s="70"/>
      <c r="T73" s="71"/>
      <c r="U73" s="71"/>
      <c r="V73" s="72"/>
      <c r="W73" s="73"/>
      <c r="X73" s="74"/>
      <c r="Y73" s="63"/>
      <c r="Z73" s="63"/>
      <c r="AA73" s="63"/>
    </row>
    <row r="74" spans="1:27" ht="45">
      <c r="A74" s="63"/>
      <c r="B74" s="122" t="s">
        <v>1004</v>
      </c>
      <c r="C74" s="511" t="s">
        <v>6773</v>
      </c>
      <c r="D74" s="70" t="s">
        <v>975</v>
      </c>
      <c r="E74" s="71"/>
      <c r="F74" s="72"/>
      <c r="G74" s="70"/>
      <c r="H74" s="126" t="s">
        <v>2915</v>
      </c>
      <c r="I74" s="74" t="s">
        <v>2916</v>
      </c>
      <c r="J74" s="123" t="s">
        <v>95</v>
      </c>
      <c r="K74" s="151"/>
      <c r="L74" s="410"/>
      <c r="M74" s="127" t="str">
        <f t="shared" si="0"/>
        <v xml:space="preserve"> </v>
      </c>
      <c r="N74" s="128" t="str">
        <f t="shared" si="1"/>
        <v xml:space="preserve"> </v>
      </c>
      <c r="O74" s="70"/>
      <c r="P74" s="71"/>
      <c r="Q74" s="71"/>
      <c r="R74" s="72"/>
      <c r="S74" s="70"/>
      <c r="T74" s="71"/>
      <c r="U74" s="71"/>
      <c r="V74" s="72"/>
      <c r="W74" s="73"/>
      <c r="X74" s="74"/>
      <c r="Y74" s="63"/>
      <c r="Z74" s="63"/>
      <c r="AA74" s="63"/>
    </row>
    <row r="75" spans="1:27" ht="78.75">
      <c r="A75" s="63"/>
      <c r="B75" s="122" t="s">
        <v>1008</v>
      </c>
      <c r="C75" s="511" t="s">
        <v>6776</v>
      </c>
      <c r="D75" s="70" t="s">
        <v>975</v>
      </c>
      <c r="E75" s="71"/>
      <c r="F75" s="72"/>
      <c r="G75" s="70"/>
      <c r="H75" s="126" t="s">
        <v>2917</v>
      </c>
      <c r="I75" s="74" t="s">
        <v>2918</v>
      </c>
      <c r="J75" s="123" t="s">
        <v>89</v>
      </c>
      <c r="K75" s="151"/>
      <c r="L75" s="410"/>
      <c r="M75" s="127" t="str">
        <f t="shared" si="0"/>
        <v xml:space="preserve"> </v>
      </c>
      <c r="N75" s="128" t="str">
        <f t="shared" si="1"/>
        <v xml:space="preserve"> </v>
      </c>
      <c r="O75" s="70"/>
      <c r="P75" s="71"/>
      <c r="Q75" s="71"/>
      <c r="R75" s="72"/>
      <c r="S75" s="70"/>
      <c r="T75" s="71"/>
      <c r="U75" s="71"/>
      <c r="V75" s="72"/>
      <c r="W75" s="73"/>
      <c r="X75" s="74"/>
      <c r="Y75" s="63"/>
      <c r="Z75" s="63"/>
      <c r="AA75" s="63"/>
    </row>
    <row r="76" spans="1:27" ht="90">
      <c r="A76" s="63"/>
      <c r="B76" s="122" t="s">
        <v>1014</v>
      </c>
      <c r="C76" s="511" t="s">
        <v>6776</v>
      </c>
      <c r="D76" s="70" t="s">
        <v>975</v>
      </c>
      <c r="E76" s="71"/>
      <c r="F76" s="72"/>
      <c r="G76" s="70"/>
      <c r="H76" s="126" t="s">
        <v>2919</v>
      </c>
      <c r="I76" s="328" t="s">
        <v>5379</v>
      </c>
      <c r="J76" s="123" t="s">
        <v>106</v>
      </c>
      <c r="K76" s="131"/>
      <c r="L76" s="449"/>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78.75">
      <c r="A77" s="63"/>
      <c r="B77" s="122" t="s">
        <v>1017</v>
      </c>
      <c r="C77" s="511" t="s">
        <v>6773</v>
      </c>
      <c r="D77" s="70" t="s">
        <v>975</v>
      </c>
      <c r="E77" s="71"/>
      <c r="F77" s="72"/>
      <c r="G77" s="70"/>
      <c r="H77" s="126" t="s">
        <v>2920</v>
      </c>
      <c r="I77" s="74" t="s">
        <v>2921</v>
      </c>
      <c r="J77" s="123" t="s">
        <v>89</v>
      </c>
      <c r="K77" s="151"/>
      <c r="L77" s="410"/>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1021</v>
      </c>
      <c r="C78" s="511" t="s">
        <v>6776</v>
      </c>
      <c r="D78" s="70" t="s">
        <v>975</v>
      </c>
      <c r="E78" s="71"/>
      <c r="F78" s="72"/>
      <c r="G78" s="70"/>
      <c r="H78" s="126" t="s">
        <v>2922</v>
      </c>
      <c r="I78" s="74" t="s">
        <v>2923</v>
      </c>
      <c r="J78" s="123" t="s">
        <v>106</v>
      </c>
      <c r="K78" s="151"/>
      <c r="L78" s="410"/>
      <c r="M78" s="127" t="str">
        <f t="shared" si="2"/>
        <v xml:space="preserve"> </v>
      </c>
      <c r="N78" s="128" t="str">
        <f t="shared" si="3"/>
        <v xml:space="preserve"> </v>
      </c>
      <c r="O78" s="70"/>
      <c r="P78" s="71"/>
      <c r="Q78" s="71"/>
      <c r="R78" s="72"/>
      <c r="S78" s="70"/>
      <c r="T78" s="71"/>
      <c r="U78" s="71"/>
      <c r="V78" s="72"/>
      <c r="W78" s="73"/>
      <c r="X78" s="74"/>
      <c r="Y78" s="63"/>
      <c r="Z78" s="63"/>
      <c r="AA78" s="63"/>
    </row>
    <row r="79" spans="1:27" ht="45">
      <c r="A79" s="63"/>
      <c r="B79" s="122" t="s">
        <v>3302</v>
      </c>
      <c r="C79" s="511" t="s">
        <v>6776</v>
      </c>
      <c r="D79" s="70" t="s">
        <v>975</v>
      </c>
      <c r="E79" s="71"/>
      <c r="F79" s="72"/>
      <c r="G79" s="70"/>
      <c r="H79" s="126" t="s">
        <v>2924</v>
      </c>
      <c r="I79" s="74" t="s">
        <v>6777</v>
      </c>
      <c r="J79" s="123" t="s">
        <v>95</v>
      </c>
      <c r="K79" s="151"/>
      <c r="L79" s="410"/>
      <c r="M79" s="127" t="str">
        <f t="shared" si="2"/>
        <v xml:space="preserve"> </v>
      </c>
      <c r="N79" s="128" t="str">
        <f t="shared" si="3"/>
        <v xml:space="preserve"> </v>
      </c>
      <c r="O79" s="70"/>
      <c r="P79" s="71"/>
      <c r="Q79" s="71"/>
      <c r="R79" s="72"/>
      <c r="S79" s="70"/>
      <c r="T79" s="71"/>
      <c r="U79" s="71"/>
      <c r="V79" s="72"/>
      <c r="W79" s="73"/>
      <c r="X79" s="74"/>
      <c r="Y79" s="63"/>
      <c r="Z79" s="63"/>
      <c r="AA79" s="63"/>
    </row>
    <row r="80" spans="1:27" ht="45">
      <c r="A80" s="63"/>
      <c r="B80" s="122" t="s">
        <v>1028</v>
      </c>
      <c r="C80" s="511" t="s">
        <v>6778</v>
      </c>
      <c r="D80" s="70" t="s">
        <v>975</v>
      </c>
      <c r="E80" s="71"/>
      <c r="F80" s="72"/>
      <c r="G80" s="70"/>
      <c r="H80" s="126" t="s">
        <v>2925</v>
      </c>
      <c r="I80" s="328" t="s">
        <v>5380</v>
      </c>
      <c r="J80" s="123" t="s">
        <v>89</v>
      </c>
      <c r="K80" s="131"/>
      <c r="L80" s="449"/>
      <c r="M80" s="127" t="str">
        <f t="shared" si="2"/>
        <v xml:space="preserve"> </v>
      </c>
      <c r="N80" s="128" t="str">
        <f t="shared" si="3"/>
        <v xml:space="preserve"> </v>
      </c>
      <c r="O80" s="70"/>
      <c r="P80" s="71"/>
      <c r="Q80" s="71"/>
      <c r="R80" s="72"/>
      <c r="S80" s="70"/>
      <c r="T80" s="71"/>
      <c r="U80" s="71"/>
      <c r="V80" s="72"/>
      <c r="W80" s="73"/>
      <c r="X80" s="74"/>
      <c r="Y80" s="63"/>
      <c r="Z80" s="63"/>
      <c r="AA80" s="63"/>
    </row>
    <row r="81" spans="1:27" ht="243.75">
      <c r="A81" s="63"/>
      <c r="B81" s="122" t="s">
        <v>6641</v>
      </c>
      <c r="C81" s="511" t="s">
        <v>6690</v>
      </c>
      <c r="D81" s="70" t="s">
        <v>975</v>
      </c>
      <c r="E81" s="71"/>
      <c r="F81" s="72"/>
      <c r="G81" s="70"/>
      <c r="H81" s="329" t="s">
        <v>5381</v>
      </c>
      <c r="I81" s="342" t="s">
        <v>5403</v>
      </c>
      <c r="J81" s="123" t="s">
        <v>89</v>
      </c>
      <c r="K81" s="131"/>
      <c r="L81" s="449"/>
      <c r="M81" s="127" t="str">
        <f t="shared" si="2"/>
        <v xml:space="preserve"> </v>
      </c>
      <c r="N81" s="128" t="str">
        <f t="shared" si="3"/>
        <v xml:space="preserve"> </v>
      </c>
      <c r="O81" s="70"/>
      <c r="P81" s="71"/>
      <c r="Q81" s="71"/>
      <c r="R81" s="72"/>
      <c r="S81" s="70"/>
      <c r="T81" s="71"/>
      <c r="U81" s="71"/>
      <c r="V81" s="72"/>
      <c r="W81" s="73"/>
      <c r="X81" s="74"/>
      <c r="Y81" s="63"/>
      <c r="Z81" s="63"/>
      <c r="AA81" s="63"/>
    </row>
    <row r="82" spans="1:27" ht="45">
      <c r="A82" s="63"/>
      <c r="B82" s="122" t="s">
        <v>6647</v>
      </c>
      <c r="C82" s="511" t="s">
        <v>6779</v>
      </c>
      <c r="D82" s="70" t="s">
        <v>975</v>
      </c>
      <c r="E82" s="71"/>
      <c r="F82" s="72"/>
      <c r="G82" s="70"/>
      <c r="H82" s="329" t="s">
        <v>5382</v>
      </c>
      <c r="I82" s="328" t="s">
        <v>5402</v>
      </c>
      <c r="J82" s="123" t="s">
        <v>106</v>
      </c>
      <c r="K82" s="151"/>
      <c r="L82" s="449"/>
      <c r="M82" s="127" t="str">
        <f t="shared" si="2"/>
        <v xml:space="preserve"> </v>
      </c>
      <c r="N82" s="128" t="str">
        <f t="shared" si="3"/>
        <v xml:space="preserve"> </v>
      </c>
      <c r="O82" s="70"/>
      <c r="P82" s="71"/>
      <c r="Q82" s="71"/>
      <c r="R82" s="72"/>
      <c r="S82" s="70"/>
      <c r="T82" s="71"/>
      <c r="U82" s="71"/>
      <c r="V82" s="72"/>
      <c r="W82" s="73"/>
      <c r="X82" s="74"/>
      <c r="Y82" s="63"/>
      <c r="Z82" s="63"/>
      <c r="AA82" s="63"/>
    </row>
    <row r="83" spans="1:27" ht="146.25">
      <c r="A83" s="63"/>
      <c r="B83" s="122" t="s">
        <v>6646</v>
      </c>
      <c r="C83" s="511" t="s">
        <v>6782</v>
      </c>
      <c r="D83" s="70" t="s">
        <v>975</v>
      </c>
      <c r="E83" s="71"/>
      <c r="F83" s="72"/>
      <c r="G83" s="70"/>
      <c r="H83" s="126" t="s">
        <v>2926</v>
      </c>
      <c r="I83" s="328" t="s">
        <v>6781</v>
      </c>
      <c r="J83" s="123" t="s">
        <v>106</v>
      </c>
      <c r="K83" s="131"/>
      <c r="L83" s="449"/>
      <c r="M83" s="127" t="str">
        <f t="shared" si="2"/>
        <v xml:space="preserve"> </v>
      </c>
      <c r="N83" s="128" t="str">
        <f t="shared" si="3"/>
        <v xml:space="preserve"> </v>
      </c>
      <c r="O83" s="70"/>
      <c r="P83" s="71"/>
      <c r="Q83" s="71"/>
      <c r="R83" s="72"/>
      <c r="S83" s="70"/>
      <c r="T83" s="71"/>
      <c r="U83" s="71"/>
      <c r="V83" s="72"/>
      <c r="W83" s="73"/>
      <c r="X83" s="74"/>
      <c r="Y83" s="63"/>
      <c r="Z83" s="63"/>
      <c r="AA83" s="63"/>
    </row>
    <row r="84" spans="1:27" ht="33.75">
      <c r="A84" s="63"/>
      <c r="B84" s="122" t="s">
        <v>6648</v>
      </c>
      <c r="C84" s="511" t="s">
        <v>6782</v>
      </c>
      <c r="D84" s="70" t="s">
        <v>975</v>
      </c>
      <c r="E84" s="71"/>
      <c r="F84" s="72"/>
      <c r="G84" s="70"/>
      <c r="H84" s="126" t="s">
        <v>2927</v>
      </c>
      <c r="I84" s="74" t="s">
        <v>5383</v>
      </c>
      <c r="J84" s="123" t="s">
        <v>95</v>
      </c>
      <c r="K84" s="131"/>
      <c r="L84" s="449"/>
      <c r="M84" s="127" t="str">
        <f t="shared" si="2"/>
        <v xml:space="preserve"> </v>
      </c>
      <c r="N84" s="128" t="str">
        <f t="shared" si="3"/>
        <v xml:space="preserve"> </v>
      </c>
      <c r="O84" s="70"/>
      <c r="P84" s="71"/>
      <c r="Q84" s="71"/>
      <c r="R84" s="72"/>
      <c r="S84" s="70"/>
      <c r="T84" s="71"/>
      <c r="U84" s="71"/>
      <c r="V84" s="72"/>
      <c r="W84" s="73"/>
      <c r="X84" s="74"/>
      <c r="Y84" s="63"/>
      <c r="Z84" s="63"/>
      <c r="AA84" s="63"/>
    </row>
    <row r="85" spans="1:27" ht="45">
      <c r="A85" s="63"/>
      <c r="B85" s="122" t="s">
        <v>1036</v>
      </c>
      <c r="C85" s="513" t="s">
        <v>6780</v>
      </c>
      <c r="D85" s="70" t="s">
        <v>975</v>
      </c>
      <c r="E85" s="71"/>
      <c r="F85" s="72"/>
      <c r="G85" s="70"/>
      <c r="H85" s="338" t="s">
        <v>5384</v>
      </c>
      <c r="I85" s="339" t="s">
        <v>5385</v>
      </c>
      <c r="J85" s="340" t="s">
        <v>106</v>
      </c>
      <c r="K85" s="341" t="s">
        <v>5202</v>
      </c>
      <c r="L85" s="451"/>
      <c r="M85" s="127" t="str">
        <f t="shared" si="2"/>
        <v xml:space="preserve"> </v>
      </c>
      <c r="N85" s="128" t="str">
        <f t="shared" si="3"/>
        <v xml:space="preserve"> </v>
      </c>
      <c r="O85" s="498"/>
      <c r="P85" s="71"/>
      <c r="Q85" s="71"/>
      <c r="R85" s="72"/>
      <c r="S85" s="70"/>
      <c r="T85" s="71"/>
      <c r="U85" s="71"/>
      <c r="V85" s="72"/>
      <c r="W85" s="73"/>
      <c r="X85" s="74"/>
      <c r="Y85" s="63"/>
      <c r="Z85" s="63"/>
      <c r="AA85" s="63"/>
    </row>
    <row r="86" spans="1:27" ht="45">
      <c r="A86" s="63"/>
      <c r="B86" s="122" t="s">
        <v>1039</v>
      </c>
      <c r="C86" s="511" t="s">
        <v>6779</v>
      </c>
      <c r="D86" s="70" t="s">
        <v>975</v>
      </c>
      <c r="E86" s="71"/>
      <c r="F86" s="72"/>
      <c r="G86" s="70"/>
      <c r="H86" s="126" t="s">
        <v>5386</v>
      </c>
      <c r="I86" s="328" t="s">
        <v>5387</v>
      </c>
      <c r="J86" s="123" t="s">
        <v>95</v>
      </c>
      <c r="K86" s="151" t="s">
        <v>5388</v>
      </c>
      <c r="L86" s="410"/>
      <c r="M86" s="127" t="str">
        <f t="shared" si="2"/>
        <v xml:space="preserve"> </v>
      </c>
      <c r="N86" s="128" t="str">
        <f t="shared" si="3"/>
        <v xml:space="preserve"> </v>
      </c>
      <c r="O86" s="70"/>
      <c r="P86" s="71"/>
      <c r="Q86" s="71"/>
      <c r="R86" s="72"/>
      <c r="S86" s="70"/>
      <c r="T86" s="71"/>
      <c r="U86" s="71"/>
      <c r="V86" s="72"/>
      <c r="W86" s="73"/>
      <c r="X86" s="74"/>
      <c r="Y86" s="63"/>
      <c r="Z86" s="63"/>
      <c r="AA86" s="63"/>
    </row>
    <row r="87" spans="1:27" ht="45">
      <c r="A87" s="63"/>
      <c r="B87" s="122" t="s">
        <v>1040</v>
      </c>
      <c r="C87" s="511" t="s">
        <v>6779</v>
      </c>
      <c r="D87" s="70" t="s">
        <v>975</v>
      </c>
      <c r="E87" s="71"/>
      <c r="F87" s="72"/>
      <c r="G87" s="70"/>
      <c r="H87" s="329" t="s">
        <v>5389</v>
      </c>
      <c r="I87" s="74" t="s">
        <v>2928</v>
      </c>
      <c r="J87" s="123" t="s">
        <v>89</v>
      </c>
      <c r="K87" s="131"/>
      <c r="L87" s="449"/>
      <c r="M87" s="127" t="str">
        <f t="shared" si="2"/>
        <v xml:space="preserve"> </v>
      </c>
      <c r="N87" s="128" t="str">
        <f t="shared" si="3"/>
        <v xml:space="preserve"> </v>
      </c>
      <c r="O87" s="70"/>
      <c r="P87" s="71"/>
      <c r="Q87" s="71"/>
      <c r="R87" s="72"/>
      <c r="S87" s="70"/>
      <c r="T87" s="71"/>
      <c r="U87" s="71"/>
      <c r="V87" s="72"/>
      <c r="W87" s="73"/>
      <c r="X87" s="74"/>
      <c r="Y87" s="63"/>
      <c r="Z87" s="63"/>
      <c r="AA87" s="63"/>
    </row>
    <row r="88" spans="1:27" ht="45">
      <c r="A88" s="63"/>
      <c r="B88" s="122" t="s">
        <v>1041</v>
      </c>
      <c r="C88" s="511" t="s">
        <v>6779</v>
      </c>
      <c r="D88" s="70" t="s">
        <v>975</v>
      </c>
      <c r="E88" s="71"/>
      <c r="F88" s="72"/>
      <c r="G88" s="70"/>
      <c r="H88" s="329" t="s">
        <v>5390</v>
      </c>
      <c r="I88" s="74" t="s">
        <v>2929</v>
      </c>
      <c r="J88" s="123" t="s">
        <v>106</v>
      </c>
      <c r="K88" s="131"/>
      <c r="L88" s="449"/>
      <c r="M88" s="127" t="str">
        <f t="shared" si="2"/>
        <v xml:space="preserve"> </v>
      </c>
      <c r="N88" s="128" t="str">
        <f t="shared" si="3"/>
        <v xml:space="preserve"> </v>
      </c>
      <c r="O88" s="70"/>
      <c r="P88" s="71"/>
      <c r="Q88" s="71"/>
      <c r="R88" s="72"/>
      <c r="S88" s="70"/>
      <c r="T88" s="71"/>
      <c r="U88" s="71"/>
      <c r="V88" s="72"/>
      <c r="W88" s="73"/>
      <c r="X88" s="74"/>
      <c r="Y88" s="63"/>
      <c r="Z88" s="63"/>
      <c r="AA88" s="63"/>
    </row>
    <row r="89" spans="1:27" ht="22.5">
      <c r="A89" s="63"/>
      <c r="B89" s="122" t="s">
        <v>1045</v>
      </c>
      <c r="C89" s="511" t="s">
        <v>6783</v>
      </c>
      <c r="D89" s="70" t="s">
        <v>975</v>
      </c>
      <c r="E89" s="71" t="s">
        <v>991</v>
      </c>
      <c r="F89" s="72" t="s">
        <v>992</v>
      </c>
      <c r="G89" s="70"/>
      <c r="H89" s="126" t="s">
        <v>993</v>
      </c>
      <c r="I89" s="74" t="s">
        <v>994</v>
      </c>
      <c r="J89" s="123" t="s">
        <v>89</v>
      </c>
      <c r="K89" s="151"/>
      <c r="L89" s="410"/>
      <c r="M89" s="127" t="str">
        <f t="shared" si="2"/>
        <v xml:space="preserve"> </v>
      </c>
      <c r="N89" s="128" t="str">
        <f t="shared" si="3"/>
        <v xml:space="preserve"> </v>
      </c>
      <c r="O89" s="70"/>
      <c r="P89" s="71"/>
      <c r="Q89" s="71"/>
      <c r="R89" s="72"/>
      <c r="S89" s="70"/>
      <c r="T89" s="71"/>
      <c r="U89" s="71"/>
      <c r="V89" s="72"/>
      <c r="W89" s="73"/>
      <c r="X89" s="74"/>
      <c r="Y89" s="63"/>
      <c r="Z89" s="63"/>
      <c r="AA89" s="63"/>
    </row>
    <row r="90" spans="1:27" ht="67.5">
      <c r="A90" s="63"/>
      <c r="B90" s="122" t="s">
        <v>2071</v>
      </c>
      <c r="C90" s="511" t="s">
        <v>6785</v>
      </c>
      <c r="D90" s="70" t="s">
        <v>975</v>
      </c>
      <c r="E90" s="71"/>
      <c r="F90" s="72"/>
      <c r="G90" s="70" t="s">
        <v>986</v>
      </c>
      <c r="H90" s="126" t="s">
        <v>987</v>
      </c>
      <c r="I90" s="74" t="s">
        <v>6786</v>
      </c>
      <c r="J90" s="123" t="s">
        <v>106</v>
      </c>
      <c r="K90" s="151"/>
      <c r="L90" s="410"/>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1050</v>
      </c>
      <c r="C91" s="511" t="s">
        <v>6783</v>
      </c>
      <c r="D91" s="70" t="s">
        <v>975</v>
      </c>
      <c r="E91" s="71"/>
      <c r="F91" s="72" t="s">
        <v>996</v>
      </c>
      <c r="G91" s="70"/>
      <c r="H91" s="126" t="s">
        <v>997</v>
      </c>
      <c r="I91" s="74" t="s">
        <v>998</v>
      </c>
      <c r="J91" s="123" t="s">
        <v>89</v>
      </c>
      <c r="K91" s="151"/>
      <c r="L91" s="410"/>
      <c r="M91" s="127" t="str">
        <f t="shared" si="2"/>
        <v xml:space="preserve"> </v>
      </c>
      <c r="N91" s="128" t="str">
        <f t="shared" si="3"/>
        <v xml:space="preserve"> </v>
      </c>
      <c r="O91" s="70"/>
      <c r="P91" s="71"/>
      <c r="Q91" s="71"/>
      <c r="R91" s="72"/>
      <c r="S91" s="70"/>
      <c r="T91" s="71"/>
      <c r="U91" s="71"/>
      <c r="V91" s="72"/>
      <c r="W91" s="73"/>
      <c r="X91" s="74"/>
      <c r="Y91" s="63"/>
      <c r="Z91" s="63"/>
      <c r="AA91" s="63"/>
    </row>
    <row r="92" spans="1:27" ht="56.25">
      <c r="A92" s="63"/>
      <c r="B92" s="122" t="s">
        <v>1051</v>
      </c>
      <c r="C92" s="511" t="s">
        <v>6787</v>
      </c>
      <c r="D92" s="70" t="s">
        <v>975</v>
      </c>
      <c r="E92" s="71"/>
      <c r="F92" s="72" t="s">
        <v>999</v>
      </c>
      <c r="G92" s="70"/>
      <c r="H92" s="159" t="s">
        <v>1000</v>
      </c>
      <c r="I92" s="158" t="s">
        <v>2404</v>
      </c>
      <c r="J92" s="123" t="s">
        <v>89</v>
      </c>
      <c r="K92" s="151"/>
      <c r="L92" s="410"/>
      <c r="M92" s="127" t="str">
        <f t="shared" si="2"/>
        <v xml:space="preserve"> </v>
      </c>
      <c r="N92" s="128" t="str">
        <f t="shared" si="3"/>
        <v xml:space="preserve"> </v>
      </c>
      <c r="O92" s="70"/>
      <c r="P92" s="71"/>
      <c r="Q92" s="71"/>
      <c r="R92" s="72"/>
      <c r="S92" s="70"/>
      <c r="T92" s="71"/>
      <c r="U92" s="71"/>
      <c r="V92" s="72"/>
      <c r="W92" s="73"/>
      <c r="X92" s="74"/>
      <c r="Y92" s="63"/>
      <c r="Z92" s="63"/>
      <c r="AA92" s="63"/>
    </row>
    <row r="93" spans="1:27" ht="33.75">
      <c r="A93" s="63"/>
      <c r="B93" s="122" t="s">
        <v>1052</v>
      </c>
      <c r="C93" s="511" t="s">
        <v>6784</v>
      </c>
      <c r="D93" s="70" t="s">
        <v>975</v>
      </c>
      <c r="E93" s="71"/>
      <c r="F93" s="72" t="s">
        <v>1002</v>
      </c>
      <c r="G93" s="70"/>
      <c r="H93" s="159" t="s">
        <v>1003</v>
      </c>
      <c r="I93" s="158" t="s">
        <v>326</v>
      </c>
      <c r="J93" s="123" t="s">
        <v>89</v>
      </c>
      <c r="K93" s="151"/>
      <c r="L93" s="410"/>
      <c r="M93" s="127" t="str">
        <f t="shared" si="2"/>
        <v xml:space="preserve"> </v>
      </c>
      <c r="N93" s="128" t="str">
        <f t="shared" si="3"/>
        <v xml:space="preserve"> </v>
      </c>
      <c r="O93" s="70"/>
      <c r="P93" s="71"/>
      <c r="Q93" s="71"/>
      <c r="R93" s="72"/>
      <c r="S93" s="70"/>
      <c r="T93" s="71"/>
      <c r="U93" s="71"/>
      <c r="V93" s="72"/>
      <c r="W93" s="73"/>
      <c r="X93" s="74"/>
      <c r="Y93" s="63"/>
      <c r="Z93" s="63"/>
      <c r="AA93" s="63"/>
    </row>
    <row r="94" spans="1:27" ht="45">
      <c r="A94" s="63"/>
      <c r="B94" s="122" t="s">
        <v>1053</v>
      </c>
      <c r="C94" s="511" t="s">
        <v>6790</v>
      </c>
      <c r="D94" s="70" t="s">
        <v>975</v>
      </c>
      <c r="E94" s="71"/>
      <c r="F94" s="72" t="s">
        <v>1005</v>
      </c>
      <c r="G94" s="70"/>
      <c r="H94" s="159" t="s">
        <v>1006</v>
      </c>
      <c r="I94" s="158" t="s">
        <v>1007</v>
      </c>
      <c r="J94" s="123" t="s">
        <v>89</v>
      </c>
      <c r="K94" s="151"/>
      <c r="L94" s="410"/>
      <c r="M94" s="127" t="str">
        <f t="shared" si="2"/>
        <v xml:space="preserve"> </v>
      </c>
      <c r="N94" s="128" t="str">
        <f t="shared" si="3"/>
        <v xml:space="preserve"> </v>
      </c>
      <c r="O94" s="70"/>
      <c r="P94" s="71"/>
      <c r="Q94" s="71"/>
      <c r="R94" s="72"/>
      <c r="S94" s="70"/>
      <c r="T94" s="71"/>
      <c r="U94" s="71"/>
      <c r="V94" s="72"/>
      <c r="W94" s="73"/>
      <c r="X94" s="74"/>
      <c r="Y94" s="63"/>
      <c r="Z94" s="63"/>
      <c r="AA94" s="63"/>
    </row>
    <row r="95" spans="1:27" ht="56.25">
      <c r="A95" s="63"/>
      <c r="B95" s="122" t="s">
        <v>1055</v>
      </c>
      <c r="C95" s="511" t="s">
        <v>6788</v>
      </c>
      <c r="D95" s="70" t="s">
        <v>975</v>
      </c>
      <c r="E95" s="71" t="s">
        <v>1009</v>
      </c>
      <c r="F95" s="72" t="s">
        <v>1010</v>
      </c>
      <c r="G95" s="70" t="s">
        <v>1011</v>
      </c>
      <c r="H95" s="159" t="s">
        <v>1012</v>
      </c>
      <c r="I95" s="158" t="s">
        <v>1013</v>
      </c>
      <c r="J95" s="123" t="s">
        <v>106</v>
      </c>
      <c r="K95" s="151"/>
      <c r="L95" s="410"/>
      <c r="M95" s="127" t="str">
        <f t="shared" si="2"/>
        <v xml:space="preserve"> </v>
      </c>
      <c r="N95" s="128" t="str">
        <f t="shared" si="3"/>
        <v xml:space="preserve"> </v>
      </c>
      <c r="O95" s="70"/>
      <c r="P95" s="71"/>
      <c r="Q95" s="71"/>
      <c r="R95" s="72"/>
      <c r="S95" s="70"/>
      <c r="T95" s="71"/>
      <c r="U95" s="71"/>
      <c r="V95" s="72"/>
      <c r="W95" s="73"/>
      <c r="X95" s="74"/>
      <c r="Y95" s="63"/>
      <c r="Z95" s="63"/>
      <c r="AA95" s="63"/>
    </row>
    <row r="96" spans="1:27" ht="22.5">
      <c r="A96" s="63"/>
      <c r="B96" s="122" t="s">
        <v>1058</v>
      </c>
      <c r="C96" s="511" t="s">
        <v>6789</v>
      </c>
      <c r="D96" s="70" t="s">
        <v>975</v>
      </c>
      <c r="E96" s="71"/>
      <c r="F96" s="72" t="s">
        <v>2067</v>
      </c>
      <c r="G96" s="70" t="s">
        <v>2068</v>
      </c>
      <c r="H96" s="159" t="s">
        <v>2069</v>
      </c>
      <c r="I96" s="158" t="s">
        <v>2405</v>
      </c>
      <c r="J96" s="123" t="s">
        <v>106</v>
      </c>
      <c r="K96" s="151"/>
      <c r="L96" s="410"/>
      <c r="M96" s="127" t="str">
        <f t="shared" si="2"/>
        <v xml:space="preserve"> </v>
      </c>
      <c r="N96" s="128" t="str">
        <f t="shared" si="3"/>
        <v xml:space="preserve"> </v>
      </c>
      <c r="O96" s="70"/>
      <c r="P96" s="71"/>
      <c r="Q96" s="71"/>
      <c r="R96" s="72"/>
      <c r="S96" s="70"/>
      <c r="T96" s="71"/>
      <c r="U96" s="71"/>
      <c r="V96" s="72"/>
      <c r="W96" s="73"/>
      <c r="X96" s="74"/>
      <c r="Y96" s="63"/>
      <c r="Z96" s="63"/>
      <c r="AA96" s="63"/>
    </row>
    <row r="97" spans="1:27" ht="22.5">
      <c r="A97" s="63"/>
      <c r="B97" s="122" t="s">
        <v>1060</v>
      </c>
      <c r="C97" s="511" t="s">
        <v>6791</v>
      </c>
      <c r="D97" s="70" t="s">
        <v>975</v>
      </c>
      <c r="E97" s="71"/>
      <c r="F97" s="72" t="s">
        <v>1015</v>
      </c>
      <c r="G97" s="70"/>
      <c r="H97" s="159" t="s">
        <v>993</v>
      </c>
      <c r="I97" s="158" t="s">
        <v>1016</v>
      </c>
      <c r="J97" s="123" t="s">
        <v>106</v>
      </c>
      <c r="K97" s="151"/>
      <c r="L97" s="410"/>
      <c r="M97" s="127" t="str">
        <f t="shared" si="2"/>
        <v xml:space="preserve"> </v>
      </c>
      <c r="N97" s="128" t="str">
        <f t="shared" si="3"/>
        <v xml:space="preserve"> </v>
      </c>
      <c r="O97" s="70"/>
      <c r="P97" s="71"/>
      <c r="Q97" s="71"/>
      <c r="R97" s="72"/>
      <c r="S97" s="70"/>
      <c r="T97" s="71"/>
      <c r="U97" s="71"/>
      <c r="V97" s="72"/>
      <c r="W97" s="73"/>
      <c r="X97" s="74"/>
      <c r="Y97" s="63"/>
      <c r="Z97" s="63"/>
      <c r="AA97" s="63"/>
    </row>
    <row r="98" spans="1:27" ht="22.5">
      <c r="A98" s="63"/>
      <c r="B98" s="122" t="s">
        <v>2933</v>
      </c>
      <c r="C98" s="511" t="s">
        <v>6792</v>
      </c>
      <c r="D98" s="70" t="s">
        <v>975</v>
      </c>
      <c r="E98" s="71" t="s">
        <v>1018</v>
      </c>
      <c r="F98" s="72"/>
      <c r="G98" s="70"/>
      <c r="H98" s="159" t="s">
        <v>1019</v>
      </c>
      <c r="I98" s="158" t="s">
        <v>1020</v>
      </c>
      <c r="J98" s="123" t="s">
        <v>89</v>
      </c>
      <c r="K98" s="151"/>
      <c r="L98" s="410"/>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2934</v>
      </c>
      <c r="C99" s="511" t="s">
        <v>6793</v>
      </c>
      <c r="D99" s="70" t="s">
        <v>975</v>
      </c>
      <c r="E99" s="71" t="s">
        <v>1022</v>
      </c>
      <c r="F99" s="72" t="s">
        <v>413</v>
      </c>
      <c r="G99" s="70" t="s">
        <v>1023</v>
      </c>
      <c r="H99" s="159" t="s">
        <v>1024</v>
      </c>
      <c r="I99" s="158" t="s">
        <v>2406</v>
      </c>
      <c r="J99" s="123" t="s">
        <v>106</v>
      </c>
      <c r="K99" s="151"/>
      <c r="L99" s="410"/>
      <c r="M99" s="127" t="str">
        <f t="shared" si="2"/>
        <v xml:space="preserve"> </v>
      </c>
      <c r="N99" s="128" t="str">
        <f t="shared" si="3"/>
        <v xml:space="preserve"> </v>
      </c>
      <c r="O99" s="70"/>
      <c r="P99" s="71"/>
      <c r="Q99" s="71"/>
      <c r="R99" s="72"/>
      <c r="S99" s="70"/>
      <c r="T99" s="71"/>
      <c r="U99" s="71"/>
      <c r="V99" s="72"/>
      <c r="W99" s="73"/>
      <c r="X99" s="74"/>
      <c r="Y99" s="63"/>
      <c r="Z99" s="63"/>
      <c r="AA99" s="63"/>
    </row>
    <row r="100" spans="1:27" ht="45">
      <c r="A100" s="63"/>
      <c r="B100" s="122" t="s">
        <v>1062</v>
      </c>
      <c r="C100" s="511" t="s">
        <v>6794</v>
      </c>
      <c r="D100" s="70" t="s">
        <v>975</v>
      </c>
      <c r="E100" s="71"/>
      <c r="F100" s="72"/>
      <c r="G100" s="70" t="s">
        <v>1025</v>
      </c>
      <c r="H100" s="159" t="s">
        <v>1026</v>
      </c>
      <c r="I100" s="158" t="s">
        <v>1027</v>
      </c>
      <c r="J100" s="123" t="s">
        <v>106</v>
      </c>
      <c r="K100" s="131"/>
      <c r="L100" s="449"/>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1064</v>
      </c>
      <c r="C101" s="511" t="s">
        <v>6795</v>
      </c>
      <c r="D101" s="70" t="s">
        <v>975</v>
      </c>
      <c r="E101" s="71"/>
      <c r="F101" s="72"/>
      <c r="G101" s="70" t="s">
        <v>1025</v>
      </c>
      <c r="H101" s="159" t="s">
        <v>1029</v>
      </c>
      <c r="I101" s="158" t="s">
        <v>1030</v>
      </c>
      <c r="J101" s="123" t="s">
        <v>89</v>
      </c>
      <c r="K101" s="131"/>
      <c r="L101" s="449"/>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78.75">
      <c r="A102" s="63"/>
      <c r="B102" s="122" t="s">
        <v>1067</v>
      </c>
      <c r="C102" s="511" t="s">
        <v>6792</v>
      </c>
      <c r="D102" s="70" t="s">
        <v>975</v>
      </c>
      <c r="E102" s="71"/>
      <c r="F102" s="72" t="s">
        <v>1031</v>
      </c>
      <c r="G102" s="70" t="s">
        <v>2070</v>
      </c>
      <c r="H102" s="159" t="s">
        <v>1032</v>
      </c>
      <c r="I102" s="158" t="s">
        <v>1033</v>
      </c>
      <c r="J102" s="123" t="s">
        <v>106</v>
      </c>
      <c r="K102" s="151"/>
      <c r="L102" s="410"/>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78.75">
      <c r="A103" s="63"/>
      <c r="B103" s="122" t="s">
        <v>1069</v>
      </c>
      <c r="C103" s="511" t="s">
        <v>6796</v>
      </c>
      <c r="D103" s="70" t="s">
        <v>975</v>
      </c>
      <c r="E103" s="71"/>
      <c r="F103" s="72"/>
      <c r="G103" s="70" t="s">
        <v>2070</v>
      </c>
      <c r="H103" s="159" t="s">
        <v>1034</v>
      </c>
      <c r="I103" s="158" t="s">
        <v>1035</v>
      </c>
      <c r="J103" s="123" t="s">
        <v>106</v>
      </c>
      <c r="K103" s="151"/>
      <c r="L103" s="410"/>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78.75">
      <c r="A104" s="63"/>
      <c r="B104" s="122" t="s">
        <v>1074</v>
      </c>
      <c r="C104" s="511" t="s">
        <v>6797</v>
      </c>
      <c r="D104" s="70" t="s">
        <v>975</v>
      </c>
      <c r="E104" s="71"/>
      <c r="F104" s="72"/>
      <c r="G104" s="70" t="s">
        <v>2070</v>
      </c>
      <c r="H104" s="159" t="s">
        <v>1037</v>
      </c>
      <c r="I104" s="158" t="s">
        <v>1038</v>
      </c>
      <c r="J104" s="123" t="s">
        <v>89</v>
      </c>
      <c r="K104" s="151"/>
      <c r="L104" s="410"/>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1076</v>
      </c>
      <c r="C105" s="511" t="s">
        <v>6793</v>
      </c>
      <c r="D105" s="70" t="s">
        <v>975</v>
      </c>
      <c r="E105" s="71"/>
      <c r="F105" s="72" t="s">
        <v>1042</v>
      </c>
      <c r="G105" s="70" t="s">
        <v>1023</v>
      </c>
      <c r="H105" s="159" t="s">
        <v>1043</v>
      </c>
      <c r="I105" s="158" t="s">
        <v>1044</v>
      </c>
      <c r="J105" s="123" t="s">
        <v>106</v>
      </c>
      <c r="K105" s="151"/>
      <c r="L105" s="410"/>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45">
      <c r="A106" s="63"/>
      <c r="B106" s="122" t="s">
        <v>1078</v>
      </c>
      <c r="C106" s="511" t="s">
        <v>6792</v>
      </c>
      <c r="D106" s="70" t="s">
        <v>975</v>
      </c>
      <c r="E106" s="71"/>
      <c r="F106" s="72"/>
      <c r="G106" s="70" t="s">
        <v>1025</v>
      </c>
      <c r="H106" s="159" t="s">
        <v>1046</v>
      </c>
      <c r="I106" s="158" t="s">
        <v>1047</v>
      </c>
      <c r="J106" s="123" t="s">
        <v>106</v>
      </c>
      <c r="K106" s="151"/>
      <c r="L106" s="410"/>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1079</v>
      </c>
      <c r="C107" s="511" t="s">
        <v>6794</v>
      </c>
      <c r="D107" s="70" t="s">
        <v>975</v>
      </c>
      <c r="E107" s="71"/>
      <c r="F107" s="72"/>
      <c r="G107" s="70" t="s">
        <v>1025</v>
      </c>
      <c r="H107" s="159" t="s">
        <v>1048</v>
      </c>
      <c r="I107" s="158" t="s">
        <v>1049</v>
      </c>
      <c r="J107" s="123" t="s">
        <v>89</v>
      </c>
      <c r="K107" s="151"/>
      <c r="L107" s="410"/>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33.75">
      <c r="A108" s="63"/>
      <c r="B108" s="122" t="s">
        <v>1082</v>
      </c>
      <c r="C108" s="511" t="s">
        <v>6794</v>
      </c>
      <c r="D108" s="70" t="s">
        <v>975</v>
      </c>
      <c r="E108" s="71"/>
      <c r="F108" s="72"/>
      <c r="G108" s="70" t="s">
        <v>1015</v>
      </c>
      <c r="H108" s="159" t="s">
        <v>2429</v>
      </c>
      <c r="I108" s="158" t="s">
        <v>1054</v>
      </c>
      <c r="J108" s="123" t="s">
        <v>89</v>
      </c>
      <c r="K108" s="151"/>
      <c r="L108" s="410"/>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22.5">
      <c r="A109" s="63"/>
      <c r="B109" s="122" t="s">
        <v>2431</v>
      </c>
      <c r="C109" s="511" t="s">
        <v>6798</v>
      </c>
      <c r="D109" s="70" t="s">
        <v>975</v>
      </c>
      <c r="E109" s="71"/>
      <c r="F109" s="72" t="s">
        <v>1056</v>
      </c>
      <c r="G109" s="70" t="s">
        <v>986</v>
      </c>
      <c r="H109" s="159" t="s">
        <v>1057</v>
      </c>
      <c r="I109" s="158" t="s">
        <v>2430</v>
      </c>
      <c r="J109" s="123" t="s">
        <v>106</v>
      </c>
      <c r="K109" s="151" t="s">
        <v>2428</v>
      </c>
      <c r="L109" s="410"/>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101.25">
      <c r="A110" s="63"/>
      <c r="B110" s="122" t="s">
        <v>6651</v>
      </c>
      <c r="C110" s="511" t="s">
        <v>6792</v>
      </c>
      <c r="D110" s="70" t="s">
        <v>975</v>
      </c>
      <c r="E110" s="71"/>
      <c r="F110" s="72"/>
      <c r="G110" s="70" t="s">
        <v>2072</v>
      </c>
      <c r="H110" s="159" t="s">
        <v>1059</v>
      </c>
      <c r="I110" s="158" t="s">
        <v>2073</v>
      </c>
      <c r="J110" s="123" t="s">
        <v>89</v>
      </c>
      <c r="K110" s="131"/>
      <c r="L110" s="449"/>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2078</v>
      </c>
      <c r="C111" s="511" t="s">
        <v>6792</v>
      </c>
      <c r="D111" s="70" t="s">
        <v>975</v>
      </c>
      <c r="E111" s="71"/>
      <c r="F111" s="72"/>
      <c r="G111" s="70" t="s">
        <v>2074</v>
      </c>
      <c r="H111" s="159" t="s">
        <v>6799</v>
      </c>
      <c r="I111" s="158" t="s">
        <v>1061</v>
      </c>
      <c r="J111" s="123" t="s">
        <v>106</v>
      </c>
      <c r="K111" s="131"/>
      <c r="L111" s="449"/>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56.25">
      <c r="A112" s="63"/>
      <c r="B112" s="122" t="s">
        <v>1090</v>
      </c>
      <c r="C112" s="511" t="s">
        <v>6794</v>
      </c>
      <c r="D112" s="70" t="s">
        <v>975</v>
      </c>
      <c r="E112" s="71"/>
      <c r="F112" s="72"/>
      <c r="G112" s="70" t="s">
        <v>2074</v>
      </c>
      <c r="H112" s="159" t="s">
        <v>2075</v>
      </c>
      <c r="I112" s="158" t="s">
        <v>5391</v>
      </c>
      <c r="J112" s="123" t="s">
        <v>106</v>
      </c>
      <c r="K112" s="131"/>
      <c r="L112" s="449"/>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1094</v>
      </c>
      <c r="C113" s="511" t="s">
        <v>6794</v>
      </c>
      <c r="D113" s="70" t="s">
        <v>975</v>
      </c>
      <c r="E113" s="71"/>
      <c r="F113" s="72"/>
      <c r="G113" s="70" t="s">
        <v>2074</v>
      </c>
      <c r="H113" s="159" t="s">
        <v>6800</v>
      </c>
      <c r="I113" s="158" t="s">
        <v>2076</v>
      </c>
      <c r="J113" s="123" t="s">
        <v>106</v>
      </c>
      <c r="K113" s="131"/>
      <c r="L113" s="449"/>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45">
      <c r="A114" s="63"/>
      <c r="B114" s="122" t="s">
        <v>1096</v>
      </c>
      <c r="C114" s="511" t="s">
        <v>6792</v>
      </c>
      <c r="D114" s="70" t="s">
        <v>975</v>
      </c>
      <c r="E114" s="71"/>
      <c r="F114" s="72"/>
      <c r="G114" s="70" t="s">
        <v>2077</v>
      </c>
      <c r="H114" s="159" t="s">
        <v>2434</v>
      </c>
      <c r="I114" s="158" t="s">
        <v>1063</v>
      </c>
      <c r="J114" s="123" t="s">
        <v>89</v>
      </c>
      <c r="K114" s="131"/>
      <c r="L114" s="449"/>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1098</v>
      </c>
      <c r="C115" s="511" t="s">
        <v>6797</v>
      </c>
      <c r="D115" s="70" t="s">
        <v>975</v>
      </c>
      <c r="E115" s="71"/>
      <c r="F115" s="72"/>
      <c r="G115" s="70" t="s">
        <v>2074</v>
      </c>
      <c r="H115" s="159" t="s">
        <v>1065</v>
      </c>
      <c r="I115" s="158" t="s">
        <v>1066</v>
      </c>
      <c r="J115" s="123" t="s">
        <v>106</v>
      </c>
      <c r="K115" s="151"/>
      <c r="L115" s="410"/>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22.5">
      <c r="A116" s="63"/>
      <c r="B116" s="122" t="s">
        <v>1101</v>
      </c>
      <c r="C116" s="511" t="s">
        <v>6801</v>
      </c>
      <c r="D116" s="70" t="s">
        <v>975</v>
      </c>
      <c r="E116" s="71" t="s">
        <v>1070</v>
      </c>
      <c r="F116" s="72" t="s">
        <v>1071</v>
      </c>
      <c r="G116" s="70"/>
      <c r="H116" s="159" t="s">
        <v>1072</v>
      </c>
      <c r="I116" s="158" t="s">
        <v>1073</v>
      </c>
      <c r="J116" s="123" t="s">
        <v>106</v>
      </c>
      <c r="K116" s="151"/>
      <c r="L116" s="410"/>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22.5">
      <c r="A117" s="63"/>
      <c r="B117" s="122" t="s">
        <v>1103</v>
      </c>
      <c r="C117" s="511" t="s">
        <v>6801</v>
      </c>
      <c r="D117" s="70" t="s">
        <v>975</v>
      </c>
      <c r="E117" s="71"/>
      <c r="F117" s="72"/>
      <c r="G117" s="70"/>
      <c r="H117" s="159" t="s">
        <v>1075</v>
      </c>
      <c r="I117" s="158" t="s">
        <v>1073</v>
      </c>
      <c r="J117" s="123" t="s">
        <v>106</v>
      </c>
      <c r="K117" s="151"/>
      <c r="L117" s="410"/>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1105</v>
      </c>
      <c r="C118" s="511" t="s">
        <v>6801</v>
      </c>
      <c r="D118" s="70" t="s">
        <v>975</v>
      </c>
      <c r="E118" s="71"/>
      <c r="F118" s="72"/>
      <c r="G118" s="70"/>
      <c r="H118" s="329" t="s">
        <v>5392</v>
      </c>
      <c r="I118" s="328" t="s">
        <v>1073</v>
      </c>
      <c r="J118" s="123" t="s">
        <v>106</v>
      </c>
      <c r="K118" s="151"/>
      <c r="L118" s="410"/>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22.5">
      <c r="A119" s="63"/>
      <c r="B119" s="122" t="s">
        <v>3303</v>
      </c>
      <c r="C119" s="511" t="s">
        <v>6801</v>
      </c>
      <c r="D119" s="70" t="s">
        <v>975</v>
      </c>
      <c r="E119" s="71"/>
      <c r="F119" s="72"/>
      <c r="G119" s="70"/>
      <c r="H119" s="159" t="s">
        <v>1077</v>
      </c>
      <c r="I119" s="158" t="s">
        <v>1073</v>
      </c>
      <c r="J119" s="123" t="s">
        <v>95</v>
      </c>
      <c r="K119" s="151"/>
      <c r="L119" s="410"/>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22.5">
      <c r="A120" s="63"/>
      <c r="B120" s="122" t="s">
        <v>3304</v>
      </c>
      <c r="C120" s="511" t="s">
        <v>6801</v>
      </c>
      <c r="D120" s="70" t="s">
        <v>975</v>
      </c>
      <c r="E120" s="71"/>
      <c r="F120" s="72"/>
      <c r="G120" s="70"/>
      <c r="H120" s="159" t="s">
        <v>6802</v>
      </c>
      <c r="I120" s="158" t="s">
        <v>2407</v>
      </c>
      <c r="J120" s="123" t="s">
        <v>106</v>
      </c>
      <c r="K120" s="151"/>
      <c r="L120" s="449"/>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22.5">
      <c r="A121" s="63"/>
      <c r="B121" s="122" t="s">
        <v>3305</v>
      </c>
      <c r="C121" s="511" t="s">
        <v>6801</v>
      </c>
      <c r="D121" s="70" t="s">
        <v>975</v>
      </c>
      <c r="E121" s="71"/>
      <c r="F121" s="72"/>
      <c r="G121" s="70"/>
      <c r="H121" s="159" t="s">
        <v>1080</v>
      </c>
      <c r="I121" s="158" t="s">
        <v>1081</v>
      </c>
      <c r="J121" s="123" t="s">
        <v>106</v>
      </c>
      <c r="K121" s="151"/>
      <c r="L121" s="449"/>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22.5">
      <c r="A122" s="63"/>
      <c r="B122" s="122" t="s">
        <v>1112</v>
      </c>
      <c r="C122" s="511" t="s">
        <v>6801</v>
      </c>
      <c r="D122" s="70" t="s">
        <v>975</v>
      </c>
      <c r="E122" s="71"/>
      <c r="F122" s="72"/>
      <c r="G122" s="70"/>
      <c r="H122" s="159" t="s">
        <v>1083</v>
      </c>
      <c r="I122" s="158" t="s">
        <v>1084</v>
      </c>
      <c r="J122" s="123" t="s">
        <v>106</v>
      </c>
      <c r="K122" s="151"/>
      <c r="L122" s="449"/>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33.75">
      <c r="A123" s="63"/>
      <c r="B123" s="122" t="s">
        <v>1116</v>
      </c>
      <c r="C123" s="511" t="s">
        <v>6801</v>
      </c>
      <c r="D123" s="70" t="s">
        <v>975</v>
      </c>
      <c r="E123" s="71"/>
      <c r="F123" s="72"/>
      <c r="G123" s="70" t="s">
        <v>2080</v>
      </c>
      <c r="H123" s="159" t="s">
        <v>2079</v>
      </c>
      <c r="I123" s="158" t="s">
        <v>2408</v>
      </c>
      <c r="J123" s="123" t="s">
        <v>106</v>
      </c>
      <c r="K123" s="131"/>
      <c r="L123" s="449"/>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22.5">
      <c r="A124" s="63"/>
      <c r="B124" s="122" t="s">
        <v>1119</v>
      </c>
      <c r="C124" s="511" t="s">
        <v>6801</v>
      </c>
      <c r="D124" s="70" t="s">
        <v>975</v>
      </c>
      <c r="E124" s="71"/>
      <c r="F124" s="72"/>
      <c r="G124" s="70"/>
      <c r="H124" s="159" t="s">
        <v>1085</v>
      </c>
      <c r="I124" s="158" t="s">
        <v>1086</v>
      </c>
      <c r="J124" s="123" t="s">
        <v>106</v>
      </c>
      <c r="K124" s="151"/>
      <c r="L124" s="449"/>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22.5">
      <c r="A125" s="63"/>
      <c r="B125" s="122" t="s">
        <v>1122</v>
      </c>
      <c r="C125" s="511" t="s">
        <v>6801</v>
      </c>
      <c r="D125" s="70" t="s">
        <v>975</v>
      </c>
      <c r="E125" s="71"/>
      <c r="F125" s="72"/>
      <c r="G125" s="70"/>
      <c r="H125" s="159" t="s">
        <v>1087</v>
      </c>
      <c r="I125" s="158" t="s">
        <v>1088</v>
      </c>
      <c r="J125" s="123" t="s">
        <v>106</v>
      </c>
      <c r="K125" s="151"/>
      <c r="L125" s="410"/>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112.5">
      <c r="A126" s="63"/>
      <c r="B126" s="122" t="s">
        <v>3306</v>
      </c>
      <c r="C126" s="511" t="s">
        <v>6803</v>
      </c>
      <c r="D126" s="70" t="s">
        <v>975</v>
      </c>
      <c r="E126" s="71"/>
      <c r="F126" s="72"/>
      <c r="G126" s="70" t="s">
        <v>1089</v>
      </c>
      <c r="H126" s="159" t="s">
        <v>2087</v>
      </c>
      <c r="I126" s="158" t="s">
        <v>2081</v>
      </c>
      <c r="J126" s="123" t="s">
        <v>95</v>
      </c>
      <c r="K126" s="151" t="s">
        <v>5393</v>
      </c>
      <c r="L126" s="410"/>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1127</v>
      </c>
      <c r="C127" s="511" t="s">
        <v>6801</v>
      </c>
      <c r="D127" s="70" t="s">
        <v>975</v>
      </c>
      <c r="E127" s="71"/>
      <c r="F127" s="72" t="s">
        <v>1091</v>
      </c>
      <c r="G127" s="70"/>
      <c r="H127" s="159" t="s">
        <v>1092</v>
      </c>
      <c r="I127" s="158" t="s">
        <v>1093</v>
      </c>
      <c r="J127" s="123" t="s">
        <v>106</v>
      </c>
      <c r="K127" s="151"/>
      <c r="L127" s="449"/>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33.75">
      <c r="A128" s="63"/>
      <c r="B128" s="122" t="s">
        <v>3307</v>
      </c>
      <c r="C128" s="511" t="s">
        <v>6801</v>
      </c>
      <c r="D128" s="70" t="s">
        <v>975</v>
      </c>
      <c r="E128" s="71"/>
      <c r="F128" s="72"/>
      <c r="G128" s="70"/>
      <c r="H128" s="159" t="s">
        <v>1095</v>
      </c>
      <c r="I128" s="328" t="s">
        <v>5394</v>
      </c>
      <c r="J128" s="123" t="s">
        <v>89</v>
      </c>
      <c r="K128" s="151"/>
      <c r="L128" s="449"/>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22.5">
      <c r="A129" s="63"/>
      <c r="B129" s="122" t="s">
        <v>1133</v>
      </c>
      <c r="C129" s="511" t="s">
        <v>6801</v>
      </c>
      <c r="D129" s="70" t="s">
        <v>975</v>
      </c>
      <c r="E129" s="71"/>
      <c r="F129" s="72" t="s">
        <v>1097</v>
      </c>
      <c r="G129" s="70"/>
      <c r="H129" s="159" t="s">
        <v>5395</v>
      </c>
      <c r="I129" s="158" t="s">
        <v>6806</v>
      </c>
      <c r="J129" s="123" t="s">
        <v>106</v>
      </c>
      <c r="K129" s="151"/>
      <c r="L129" s="449"/>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56.25">
      <c r="A130" s="63"/>
      <c r="B130" s="122" t="s">
        <v>2084</v>
      </c>
      <c r="C130" s="511" t="s">
        <v>6804</v>
      </c>
      <c r="D130" s="70" t="s">
        <v>975</v>
      </c>
      <c r="E130" s="71"/>
      <c r="F130" s="72"/>
      <c r="G130" s="70"/>
      <c r="H130" s="329" t="s">
        <v>5396</v>
      </c>
      <c r="I130" s="328" t="s">
        <v>5397</v>
      </c>
      <c r="J130" s="123" t="s">
        <v>106</v>
      </c>
      <c r="K130" s="151"/>
      <c r="L130" s="449"/>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78.75">
      <c r="A131" s="63"/>
      <c r="B131" s="122" t="s">
        <v>3308</v>
      </c>
      <c r="C131" s="511" t="s">
        <v>6805</v>
      </c>
      <c r="D131" s="70" t="s">
        <v>975</v>
      </c>
      <c r="E131" s="71"/>
      <c r="F131" s="72"/>
      <c r="G131" s="70"/>
      <c r="H131" s="329" t="s">
        <v>5398</v>
      </c>
      <c r="I131" s="328" t="s">
        <v>5399</v>
      </c>
      <c r="J131" s="123" t="s">
        <v>106</v>
      </c>
      <c r="K131" s="151"/>
      <c r="L131" s="449"/>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33.75">
      <c r="A132" s="63"/>
      <c r="B132" s="122" t="s">
        <v>2085</v>
      </c>
      <c r="C132" s="511" t="s">
        <v>6801</v>
      </c>
      <c r="D132" s="70" t="s">
        <v>975</v>
      </c>
      <c r="E132" s="71"/>
      <c r="F132" s="72"/>
      <c r="G132" s="70"/>
      <c r="H132" s="159" t="s">
        <v>1099</v>
      </c>
      <c r="I132" s="158" t="s">
        <v>1100</v>
      </c>
      <c r="J132" s="123" t="s">
        <v>106</v>
      </c>
      <c r="K132" s="151"/>
      <c r="L132" s="410"/>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22.5">
      <c r="A133" s="63"/>
      <c r="B133" s="122" t="s">
        <v>2935</v>
      </c>
      <c r="C133" s="511" t="s">
        <v>6801</v>
      </c>
      <c r="D133" s="70" t="s">
        <v>975</v>
      </c>
      <c r="E133" s="71"/>
      <c r="F133" s="72"/>
      <c r="G133" s="70"/>
      <c r="H133" s="159" t="s">
        <v>1102</v>
      </c>
      <c r="I133" s="328" t="s">
        <v>5400</v>
      </c>
      <c r="J133" s="123" t="s">
        <v>106</v>
      </c>
      <c r="K133" s="151"/>
      <c r="L133" s="410"/>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33.75">
      <c r="A134" s="63"/>
      <c r="B134" s="122" t="s">
        <v>2936</v>
      </c>
      <c r="C134" s="511" t="s">
        <v>6801</v>
      </c>
      <c r="D134" s="70" t="s">
        <v>975</v>
      </c>
      <c r="E134" s="71"/>
      <c r="F134" s="72"/>
      <c r="G134" s="70"/>
      <c r="H134" s="159" t="s">
        <v>1104</v>
      </c>
      <c r="I134" s="328" t="s">
        <v>5401</v>
      </c>
      <c r="J134" s="123" t="s">
        <v>106</v>
      </c>
      <c r="K134" s="151"/>
      <c r="L134" s="449"/>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33.75">
      <c r="A135" s="63"/>
      <c r="B135" s="122" t="s">
        <v>2937</v>
      </c>
      <c r="C135" s="511" t="s">
        <v>6801</v>
      </c>
      <c r="D135" s="70" t="s">
        <v>975</v>
      </c>
      <c r="E135" s="71"/>
      <c r="F135" s="72"/>
      <c r="G135" s="70"/>
      <c r="H135" s="159" t="s">
        <v>1106</v>
      </c>
      <c r="I135" s="158" t="s">
        <v>1107</v>
      </c>
      <c r="J135" s="123" t="s">
        <v>89</v>
      </c>
      <c r="K135" s="151"/>
      <c r="L135" s="410"/>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33.75">
      <c r="A136" s="63"/>
      <c r="B136" s="122" t="s">
        <v>3309</v>
      </c>
      <c r="C136" s="511" t="s">
        <v>6801</v>
      </c>
      <c r="D136" s="70" t="s">
        <v>975</v>
      </c>
      <c r="E136" s="71"/>
      <c r="F136" s="72"/>
      <c r="G136" s="70"/>
      <c r="H136" s="159" t="s">
        <v>1108</v>
      </c>
      <c r="I136" s="328" t="s">
        <v>5401</v>
      </c>
      <c r="J136" s="123" t="s">
        <v>106</v>
      </c>
      <c r="K136" s="151"/>
      <c r="L136" s="449"/>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22.5">
      <c r="A137" s="63"/>
      <c r="B137" s="122" t="s">
        <v>2938</v>
      </c>
      <c r="C137" s="511" t="s">
        <v>6801</v>
      </c>
      <c r="D137" s="70" t="s">
        <v>975</v>
      </c>
      <c r="E137" s="71"/>
      <c r="F137" s="72"/>
      <c r="G137" s="70"/>
      <c r="H137" s="159" t="s">
        <v>1109</v>
      </c>
      <c r="I137" s="158" t="s">
        <v>2409</v>
      </c>
      <c r="J137" s="123" t="s">
        <v>106</v>
      </c>
      <c r="K137" s="151"/>
      <c r="L137" s="449"/>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22.5">
      <c r="A138" s="63"/>
      <c r="B138" s="122" t="s">
        <v>2939</v>
      </c>
      <c r="C138" s="511" t="s">
        <v>6801</v>
      </c>
      <c r="D138" s="70" t="s">
        <v>975</v>
      </c>
      <c r="E138" s="71"/>
      <c r="F138" s="72" t="s">
        <v>1110</v>
      </c>
      <c r="G138" s="70"/>
      <c r="H138" s="159" t="s">
        <v>6807</v>
      </c>
      <c r="I138" s="158" t="s">
        <v>1111</v>
      </c>
      <c r="J138" s="123" t="s">
        <v>89</v>
      </c>
      <c r="K138" s="151"/>
      <c r="L138" s="449"/>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33.75">
      <c r="A139" s="63"/>
      <c r="B139" s="122" t="s">
        <v>2940</v>
      </c>
      <c r="C139" s="511" t="s">
        <v>6801</v>
      </c>
      <c r="D139" s="70" t="s">
        <v>975</v>
      </c>
      <c r="E139" s="71"/>
      <c r="F139" s="72" t="s">
        <v>1113</v>
      </c>
      <c r="G139" s="70"/>
      <c r="H139" s="159" t="s">
        <v>1114</v>
      </c>
      <c r="I139" s="158" t="s">
        <v>1115</v>
      </c>
      <c r="J139" s="123" t="s">
        <v>89</v>
      </c>
      <c r="K139" s="151"/>
      <c r="L139" s="410"/>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56.25">
      <c r="A140" s="63"/>
      <c r="B140" s="122" t="s">
        <v>4391</v>
      </c>
      <c r="C140" s="511" t="s">
        <v>6801</v>
      </c>
      <c r="D140" s="70" t="s">
        <v>975</v>
      </c>
      <c r="E140" s="71"/>
      <c r="F140" s="72"/>
      <c r="G140" s="70"/>
      <c r="H140" s="159" t="s">
        <v>1117</v>
      </c>
      <c r="I140" s="158" t="s">
        <v>1118</v>
      </c>
      <c r="J140" s="123" t="s">
        <v>106</v>
      </c>
      <c r="K140" s="151"/>
      <c r="L140" s="449"/>
      <c r="M140" s="127" t="str">
        <f t="shared" ref="M140:M147" si="4">IF(COUNTBLANK(O140:Q140)=3," ",IF(COUNTIF(O140:Q140,"F"),"F",IF(COUNTIF(O140:Q140,"P"),"P",IF(COUNTIF(O140:Q140,"NA"),"NA",IF(COUNTIF(O140:Q140,"NT"),"NT")))))</f>
        <v xml:space="preserve"> </v>
      </c>
      <c r="N140" s="128" t="str">
        <f t="shared" ref="N140:N147"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56.25">
      <c r="A141" s="63"/>
      <c r="B141" s="122" t="s">
        <v>4392</v>
      </c>
      <c r="C141" s="511" t="s">
        <v>6801</v>
      </c>
      <c r="D141" s="70" t="s">
        <v>975</v>
      </c>
      <c r="E141" s="71"/>
      <c r="F141" s="72"/>
      <c r="G141" s="70"/>
      <c r="H141" s="159" t="s">
        <v>1120</v>
      </c>
      <c r="I141" s="158" t="s">
        <v>1121</v>
      </c>
      <c r="J141" s="123" t="s">
        <v>89</v>
      </c>
      <c r="K141" s="151"/>
      <c r="L141" s="449"/>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4393</v>
      </c>
      <c r="C142" s="511" t="s">
        <v>6690</v>
      </c>
      <c r="D142" s="70" t="s">
        <v>1123</v>
      </c>
      <c r="E142" s="71"/>
      <c r="F142" s="72"/>
      <c r="G142" s="70"/>
      <c r="H142" s="159" t="s">
        <v>2082</v>
      </c>
      <c r="I142" s="158" t="s">
        <v>6808</v>
      </c>
      <c r="J142" s="123" t="s">
        <v>89</v>
      </c>
      <c r="K142" s="151"/>
      <c r="L142" s="410"/>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4394</v>
      </c>
      <c r="C143" s="511" t="s">
        <v>6690</v>
      </c>
      <c r="D143" s="70" t="s">
        <v>1123</v>
      </c>
      <c r="E143" s="71"/>
      <c r="F143" s="72"/>
      <c r="G143" s="70"/>
      <c r="H143" s="159" t="s">
        <v>2083</v>
      </c>
      <c r="I143" s="158" t="s">
        <v>2432</v>
      </c>
      <c r="J143" s="123" t="s">
        <v>89</v>
      </c>
      <c r="K143" s="151"/>
      <c r="L143" s="410"/>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c r="A144" s="63"/>
      <c r="B144" s="122" t="s">
        <v>4395</v>
      </c>
      <c r="C144" s="511" t="s">
        <v>6690</v>
      </c>
      <c r="D144" s="70" t="s">
        <v>1124</v>
      </c>
      <c r="E144" s="71"/>
      <c r="F144" s="72"/>
      <c r="G144" s="70"/>
      <c r="H144" s="159" t="s">
        <v>1125</v>
      </c>
      <c r="I144" s="158" t="s">
        <v>1126</v>
      </c>
      <c r="J144" s="123" t="s">
        <v>106</v>
      </c>
      <c r="K144" s="151"/>
      <c r="L144" s="410"/>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33.75">
      <c r="A145" s="63"/>
      <c r="B145" s="122" t="s">
        <v>4396</v>
      </c>
      <c r="C145" s="511" t="s">
        <v>6690</v>
      </c>
      <c r="D145" s="70" t="s">
        <v>1124</v>
      </c>
      <c r="E145" s="71"/>
      <c r="F145" s="72"/>
      <c r="G145" s="70"/>
      <c r="H145" s="159" t="s">
        <v>1128</v>
      </c>
      <c r="I145" s="158" t="s">
        <v>1129</v>
      </c>
      <c r="J145" s="123" t="s">
        <v>95</v>
      </c>
      <c r="K145" s="151"/>
      <c r="L145" s="410"/>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22.5">
      <c r="A146" s="63"/>
      <c r="B146" s="122" t="s">
        <v>4397</v>
      </c>
      <c r="C146" s="511" t="s">
        <v>6810</v>
      </c>
      <c r="D146" s="70" t="s">
        <v>1130</v>
      </c>
      <c r="E146" s="71"/>
      <c r="F146" s="72"/>
      <c r="G146" s="70"/>
      <c r="H146" s="159" t="s">
        <v>1131</v>
      </c>
      <c r="I146" s="158" t="s">
        <v>1132</v>
      </c>
      <c r="J146" s="123" t="s">
        <v>106</v>
      </c>
      <c r="K146" s="151"/>
      <c r="L146" s="410"/>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33.75">
      <c r="A147" s="63"/>
      <c r="B147" s="122" t="s">
        <v>4398</v>
      </c>
      <c r="C147" s="511" t="s">
        <v>6809</v>
      </c>
      <c r="D147" s="70" t="s">
        <v>1134</v>
      </c>
      <c r="E147" s="71"/>
      <c r="F147" s="72"/>
      <c r="G147" s="70"/>
      <c r="H147" s="159" t="s">
        <v>2086</v>
      </c>
      <c r="I147" s="158" t="s">
        <v>1135</v>
      </c>
      <c r="J147" s="123" t="s">
        <v>106</v>
      </c>
      <c r="K147" s="131"/>
      <c r="L147" s="449"/>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c r="A148" s="63"/>
      <c r="B148" s="135"/>
      <c r="C148" s="512"/>
      <c r="D148" s="136"/>
      <c r="E148" s="137"/>
      <c r="F148" s="138"/>
      <c r="G148" s="136"/>
      <c r="H148" s="139"/>
      <c r="I148" s="140"/>
      <c r="J148" s="141"/>
      <c r="K148" s="261"/>
      <c r="L148" s="452"/>
      <c r="M148" s="136"/>
      <c r="N148" s="138"/>
      <c r="O148" s="136"/>
      <c r="P148" s="137"/>
      <c r="Q148" s="137"/>
      <c r="R148" s="138"/>
      <c r="S148" s="136"/>
      <c r="T148" s="137"/>
      <c r="U148" s="137"/>
      <c r="V148" s="138"/>
      <c r="W148" s="144"/>
      <c r="X148" s="140"/>
      <c r="Y148" s="63"/>
      <c r="Z148" s="63"/>
      <c r="AA148" s="63"/>
    </row>
    <row r="149" spans="1:27">
      <c r="A149" s="63"/>
      <c r="B149" s="84"/>
      <c r="C149" s="84"/>
      <c r="D149" s="63"/>
      <c r="E149" s="63"/>
      <c r="F149" s="63"/>
      <c r="G149" s="63"/>
      <c r="H149" s="63"/>
      <c r="I149" s="63"/>
      <c r="J149" s="63"/>
      <c r="M149" s="63"/>
      <c r="N149" s="63"/>
      <c r="O149" s="63"/>
      <c r="P149" s="63"/>
      <c r="Q149" s="63"/>
      <c r="R149" s="63"/>
      <c r="S149" s="63"/>
      <c r="T149" s="63"/>
      <c r="U149" s="63"/>
      <c r="V149" s="63"/>
      <c r="Y149" s="63"/>
      <c r="Z149" s="63"/>
      <c r="AA149" s="63"/>
    </row>
  </sheetData>
  <autoFilter ref="B10:X147"/>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148:T148 M11:N147">
    <cfRule type="containsText" dxfId="2431" priority="13" operator="containsText" text="NA">
      <formula>NOT(ISERROR(SEARCH("NA",M11)))</formula>
    </cfRule>
    <cfRule type="expression" dxfId="2430" priority="14">
      <formula>NOT(ISERROR(SEARCH("NT",M11)))</formula>
    </cfRule>
    <cfRule type="expression" dxfId="2429" priority="16">
      <formula>NOT(ISERROR(SEARCH("F",M11)))</formula>
    </cfRule>
  </conditionalFormatting>
  <conditionalFormatting sqref="O11:V29 O31:V46 Q30:R30 T30:V30 O48:V56 T47:V47 Q47:R47 O58:V84 T57:V57 Q57:R57 T85:V85 Q85:R85 O86:V147">
    <cfRule type="expression" dxfId="2428" priority="11">
      <formula>NOT(ISERROR(SEARCH("NT",O11)))</formula>
    </cfRule>
  </conditionalFormatting>
  <conditionalFormatting sqref="O11:V29 O31:V46 Q30:R30 T30:V30 O48:V56 T47:V47 Q47:R47 O58:V84 T57:V57 Q57:R57 T85:V85 Q85:R85 O86:V147">
    <cfRule type="expression" dxfId="2427" priority="12">
      <formula>NOT(ISERROR(SEARCH("F",O11)))</formula>
    </cfRule>
  </conditionalFormatting>
  <conditionalFormatting sqref="O30 O47 O57 O85">
    <cfRule type="expression" dxfId="2426" priority="7">
      <formula>NOT(ISERROR(SEARCH("NA",O30)))</formula>
    </cfRule>
  </conditionalFormatting>
  <conditionalFormatting sqref="O30 O47 O57 O85">
    <cfRule type="expression" dxfId="2425" priority="8">
      <formula>NOT(ISERROR(SEARCH("NT",O30)))</formula>
    </cfRule>
  </conditionalFormatting>
  <conditionalFormatting sqref="O30 O47 O57 O85">
    <cfRule type="expression" dxfId="2424" priority="9">
      <formula>NOT(ISERROR(SEARCH("F",O30)))</formula>
    </cfRule>
  </conditionalFormatting>
  <conditionalFormatting sqref="P30 P47 P57 P85">
    <cfRule type="expression" dxfId="2423" priority="4">
      <formula>NOT(ISERROR(SEARCH("NA",P30)))</formula>
    </cfRule>
  </conditionalFormatting>
  <conditionalFormatting sqref="P30 P47 P57 P85">
    <cfRule type="expression" dxfId="2422" priority="5">
      <formula>NOT(ISERROR(SEARCH("NT",P30)))</formula>
    </cfRule>
  </conditionalFormatting>
  <conditionalFormatting sqref="P30 P47 P57 P85">
    <cfRule type="expression" dxfId="2421" priority="6">
      <formula>NOT(ISERROR(SEARCH("F",P30)))</formula>
    </cfRule>
  </conditionalFormatting>
  <conditionalFormatting sqref="S30 S47 S57 S85">
    <cfRule type="expression" dxfId="2420" priority="1">
      <formula>NOT(ISERROR(SEARCH("NA",S30)))</formula>
    </cfRule>
  </conditionalFormatting>
  <conditionalFormatting sqref="S30 S47 S57 S85">
    <cfRule type="expression" dxfId="2419" priority="2">
      <formula>NOT(ISERROR(SEARCH("NT",S30)))</formula>
    </cfRule>
  </conditionalFormatting>
  <conditionalFormatting sqref="S30 S47 S57 S85">
    <cfRule type="expression" dxfId="2418" priority="3">
      <formula>NOT(ISERROR(SEARCH("F",S30)))</formula>
    </cfRule>
  </conditionalFormatting>
  <dataValidations disablePrompts="1" count="3">
    <dataValidation type="list" allowBlank="1" showErrorMessage="1" sqref="R148:V148 T11:V147 P11:P29 P31:P46 P48:P56 P58:P84 R11:R147 P86:P148">
      <formula1>"P,F,NT,NA"</formula1>
    </dataValidation>
    <dataValidation type="list" allowBlank="1" showErrorMessage="1" sqref="P30 P47 P57 P85 Q11:Q148 O11:O148 S11:S147">
      <formula1>"P,F,NT,NA,확인필요"</formula1>
    </dataValidation>
    <dataValidation type="list" allowBlank="1" showErrorMessage="1" sqref="J11:J142">
      <formula1>"상,중,하"</formula1>
    </dataValidation>
  </dataValidations>
  <pageMargins left="0.7" right="0.7" top="0.75" bottom="0.75" header="0" footer="0"/>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8"/>
  <sheetViews>
    <sheetView showGridLines="0" tabSelected="1" zoomScaleNormal="100" workbookViewId="0">
      <pane xSplit="9" ySplit="10" topLeftCell="J54" activePane="bottomRight" state="frozen"/>
      <selection activeCell="W72" sqref="W72"/>
      <selection pane="topRight" activeCell="W72" sqref="W72"/>
      <selection pane="bottomLeft" activeCell="W72" sqref="W72"/>
      <selection pane="bottomRight" activeCell="C62" sqref="C62"/>
    </sheetView>
  </sheetViews>
  <sheetFormatPr defaultColWidth="14.42578125" defaultRowHeight="11.25"/>
  <cols>
    <col min="1" max="1" width="1.28515625" style="75" customWidth="1"/>
    <col min="2" max="3" width="7.85546875" style="75" customWidth="1"/>
    <col min="4" max="7" width="10.5703125" style="75" customWidth="1"/>
    <col min="8" max="8" width="37.140625" style="75" customWidth="1"/>
    <col min="9" max="9" width="45" style="75" customWidth="1"/>
    <col min="10" max="10" width="5" style="75" hidden="1" customWidth="1"/>
    <col min="11" max="11" width="24.140625" style="63" customWidth="1"/>
    <col min="12" max="12" width="17.5703125" style="85" customWidth="1"/>
    <col min="13" max="14" width="8.140625" style="75" customWidth="1"/>
    <col min="15" max="15" width="9" style="75" customWidth="1"/>
    <col min="16" max="20" width="8.140625" style="75" customWidth="1"/>
    <col min="21" max="22" width="8.140625" style="75" hidden="1" customWidth="1"/>
    <col min="23" max="23" width="17"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0" t="s">
        <v>63</v>
      </c>
      <c r="E2" s="551"/>
      <c r="F2" s="551"/>
      <c r="G2" s="551"/>
      <c r="H2" s="551"/>
      <c r="I2" s="551"/>
      <c r="J2" s="63"/>
      <c r="K2" s="87"/>
      <c r="M2" s="153" t="s">
        <v>64</v>
      </c>
      <c r="N2" s="154" t="s">
        <v>65</v>
      </c>
      <c r="O2" s="155" t="s">
        <v>66</v>
      </c>
      <c r="P2" s="156" t="s">
        <v>33</v>
      </c>
      <c r="Q2" s="155" t="s">
        <v>34</v>
      </c>
      <c r="R2" s="157" t="s">
        <v>35</v>
      </c>
      <c r="S2" s="157" t="s">
        <v>36</v>
      </c>
      <c r="T2" s="156" t="s">
        <v>37</v>
      </c>
      <c r="U2" s="86"/>
      <c r="V2" s="86"/>
      <c r="W2" s="63"/>
      <c r="X2" s="63"/>
      <c r="Y2" s="63"/>
    </row>
    <row r="3" spans="1:27">
      <c r="A3" s="63"/>
      <c r="B3" s="84"/>
      <c r="C3" s="84"/>
      <c r="D3" s="551"/>
      <c r="E3" s="551"/>
      <c r="F3" s="551"/>
      <c r="G3" s="551"/>
      <c r="H3" s="551"/>
      <c r="I3" s="551"/>
      <c r="J3" s="63"/>
      <c r="K3" s="87">
        <f>COUNTIF(J:J,"상")</f>
        <v>106</v>
      </c>
      <c r="M3" s="93" t="s">
        <v>67</v>
      </c>
      <c r="N3" s="94">
        <f>COUNTA($B$11:$B308)</f>
        <v>296</v>
      </c>
      <c r="O3" s="95">
        <f>(Q3+R3+S3)/(N3)</f>
        <v>0</v>
      </c>
      <c r="P3" s="96" t="e">
        <f>Q3/(Q3+R3+S3)</f>
        <v>#DIV/0!</v>
      </c>
      <c r="Q3" s="97">
        <f>COUNTIF($M$11:$M$308, "P")</f>
        <v>0</v>
      </c>
      <c r="R3" s="97">
        <f>COUNTIF($M$11:$M$308, "F")</f>
        <v>0</v>
      </c>
      <c r="S3" s="97">
        <f>COUNTIF($M$11:$M$308, "NT")</f>
        <v>0</v>
      </c>
      <c r="T3" s="94">
        <f>COUNTIF($M$11:$M$308, "NA")</f>
        <v>0</v>
      </c>
      <c r="U3" s="86"/>
      <c r="V3" s="86"/>
      <c r="W3" s="63"/>
      <c r="X3" s="63"/>
      <c r="Y3" s="63"/>
    </row>
    <row r="4" spans="1:27">
      <c r="A4" s="63"/>
      <c r="B4" s="84"/>
      <c r="C4" s="84"/>
      <c r="D4" s="550" t="s">
        <v>1136</v>
      </c>
      <c r="E4" s="551"/>
      <c r="F4" s="551"/>
      <c r="G4" s="551"/>
      <c r="H4" s="551"/>
      <c r="I4" s="551"/>
      <c r="J4" s="63"/>
      <c r="K4" s="87">
        <f>COUNTIF(J:J,"중")</f>
        <v>121</v>
      </c>
      <c r="M4" s="98" t="s">
        <v>69</v>
      </c>
      <c r="N4" s="99">
        <f>COUNTA($B$11:$B308)</f>
        <v>296</v>
      </c>
      <c r="O4" s="100">
        <f>(Q4+R4+S4)/(N4)</f>
        <v>0</v>
      </c>
      <c r="P4" s="101" t="e">
        <f>Q4/(Q4+R4+S4)</f>
        <v>#DIV/0!</v>
      </c>
      <c r="Q4" s="97">
        <f>COUNTIF($N$11:$N$308, "P")</f>
        <v>0</v>
      </c>
      <c r="R4" s="97">
        <f>COUNTIF($N$11:$N$308, "F")</f>
        <v>0</v>
      </c>
      <c r="S4" s="97">
        <f>COUNTIF($N$11:$N$308, "NT")</f>
        <v>0</v>
      </c>
      <c r="T4" s="94">
        <f>COUNTIF($N$11:$N$308, "NA")</f>
        <v>0</v>
      </c>
      <c r="U4" s="86"/>
      <c r="V4" s="86"/>
      <c r="W4" s="63"/>
      <c r="X4" s="63"/>
      <c r="Y4" s="63"/>
    </row>
    <row r="5" spans="1:27">
      <c r="A5" s="63"/>
      <c r="B5" s="84"/>
      <c r="C5" s="84"/>
      <c r="D5" s="551"/>
      <c r="E5" s="551"/>
      <c r="F5" s="551"/>
      <c r="G5" s="551"/>
      <c r="H5" s="551"/>
      <c r="I5" s="551"/>
      <c r="J5" s="63"/>
      <c r="K5" s="87">
        <f>COUNTIF(J:J,"하")</f>
        <v>68</v>
      </c>
      <c r="M5" s="102" t="s">
        <v>70</v>
      </c>
      <c r="N5" s="103">
        <f>SUM(N3+N4)</f>
        <v>592</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M6" s="63"/>
      <c r="N6" s="63"/>
      <c r="O6" s="63"/>
      <c r="P6" s="63"/>
      <c r="Q6" s="63"/>
      <c r="R6" s="63"/>
      <c r="S6" s="63"/>
      <c r="T6" s="63"/>
      <c r="U6" s="63"/>
      <c r="V6" s="63"/>
      <c r="W6" s="63"/>
      <c r="X6" s="63"/>
      <c r="Y6" s="63"/>
      <c r="Z6" s="63"/>
      <c r="AA6" s="63"/>
    </row>
    <row r="7" spans="1:27">
      <c r="A7" s="63"/>
      <c r="B7" s="84"/>
      <c r="C7" s="84"/>
      <c r="D7" s="63"/>
      <c r="E7" s="63"/>
      <c r="F7" s="63"/>
      <c r="G7" s="63"/>
      <c r="H7" s="63"/>
      <c r="I7" s="63"/>
      <c r="J7" s="63"/>
      <c r="M7" s="63"/>
      <c r="N7" s="63"/>
      <c r="O7" s="63"/>
      <c r="P7" s="63"/>
      <c r="Q7" s="63"/>
      <c r="R7" s="63"/>
      <c r="S7" s="63"/>
      <c r="T7" s="63"/>
      <c r="U7" s="63"/>
      <c r="V7" s="63"/>
      <c r="Y7" s="63"/>
      <c r="Z7" s="63"/>
      <c r="AA7" s="63"/>
    </row>
    <row r="8" spans="1:27" ht="22.5">
      <c r="A8" s="63"/>
      <c r="B8" s="555" t="s">
        <v>71</v>
      </c>
      <c r="C8" s="509" t="s">
        <v>6811</v>
      </c>
      <c r="D8" s="556" t="s">
        <v>72</v>
      </c>
      <c r="E8" s="552" t="s">
        <v>73</v>
      </c>
      <c r="F8" s="554" t="s">
        <v>74</v>
      </c>
      <c r="G8" s="556" t="s">
        <v>75</v>
      </c>
      <c r="H8" s="552" t="s">
        <v>76</v>
      </c>
      <c r="I8" s="554" t="s">
        <v>77</v>
      </c>
      <c r="J8" s="544" t="s">
        <v>78</v>
      </c>
      <c r="K8" s="556" t="s">
        <v>79</v>
      </c>
      <c r="L8" s="548" t="s">
        <v>80</v>
      </c>
      <c r="M8" s="109" t="s">
        <v>67</v>
      </c>
      <c r="N8" s="110" t="s">
        <v>69</v>
      </c>
      <c r="O8" s="109" t="s">
        <v>3292</v>
      </c>
      <c r="P8" s="111" t="s">
        <v>3293</v>
      </c>
      <c r="Q8" s="111" t="s">
        <v>3292</v>
      </c>
      <c r="R8" s="112" t="s">
        <v>2415</v>
      </c>
      <c r="S8" s="113" t="s">
        <v>3294</v>
      </c>
      <c r="T8" s="114" t="s">
        <v>3294</v>
      </c>
      <c r="U8" s="114" t="s">
        <v>81</v>
      </c>
      <c r="V8" s="110" t="s">
        <v>81</v>
      </c>
      <c r="W8" s="404" t="s">
        <v>82</v>
      </c>
      <c r="X8" s="406" t="s">
        <v>10</v>
      </c>
      <c r="Y8" s="63"/>
      <c r="Z8" s="63"/>
      <c r="AA8" s="63"/>
    </row>
    <row r="9" spans="1:27">
      <c r="A9" s="63"/>
      <c r="B9" s="545"/>
      <c r="C9" s="510"/>
      <c r="D9" s="547"/>
      <c r="E9" s="553"/>
      <c r="F9" s="549"/>
      <c r="G9" s="547"/>
      <c r="H9" s="553"/>
      <c r="I9" s="549"/>
      <c r="J9" s="545"/>
      <c r="K9" s="562"/>
      <c r="L9" s="563"/>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70"/>
      <c r="L10" s="411"/>
      <c r="M10" s="70"/>
      <c r="N10" s="72"/>
      <c r="O10" s="70"/>
      <c r="P10" s="71"/>
      <c r="Q10" s="71"/>
      <c r="R10" s="72"/>
      <c r="S10" s="70"/>
      <c r="T10" s="71"/>
      <c r="U10" s="71"/>
      <c r="V10" s="72"/>
      <c r="W10" s="73"/>
      <c r="X10" s="74"/>
      <c r="Y10" s="63"/>
      <c r="Z10" s="63"/>
      <c r="AA10" s="63"/>
    </row>
    <row r="11" spans="1:27" s="167" customFormat="1">
      <c r="A11" s="160"/>
      <c r="B11" s="161" t="s">
        <v>1137</v>
      </c>
      <c r="C11" s="514" t="s">
        <v>6812</v>
      </c>
      <c r="D11" s="162" t="s">
        <v>1138</v>
      </c>
      <c r="E11" s="163" t="s">
        <v>1139</v>
      </c>
      <c r="F11" s="164" t="s">
        <v>115</v>
      </c>
      <c r="G11" s="162"/>
      <c r="H11" s="159" t="s">
        <v>2088</v>
      </c>
      <c r="I11" s="158" t="s">
        <v>6679</v>
      </c>
      <c r="J11" s="165" t="s">
        <v>89</v>
      </c>
      <c r="K11" s="162"/>
      <c r="L11" s="172"/>
      <c r="M11" s="162" t="str">
        <f>IF(COUNTBLANK(O11:Q11)=3," ",IF(COUNTIF(O11:Q11,"F"),"F",IF(COUNTIF(O11:Q11,"P"),"P",IF(COUNTIF(O11:Q11,"NA"),"NA",IF(COUNTIF(O11:Q11,"NT"),"NT")))))</f>
        <v xml:space="preserve"> </v>
      </c>
      <c r="N11" s="164" t="str">
        <f>IF(COUNTBLANK(S11:U11)=3," ",IF(COUNTIF(S11:U11,"F"),"F",IF(COUNTIF(S11:U11,"P"),"P",IF(COUNTIF(S11:U11,"NA"),"NA",IF(COUNTIF(S11:U11,"NT"),"NT")))))</f>
        <v xml:space="preserve"> </v>
      </c>
      <c r="O11" s="70"/>
      <c r="P11" s="71"/>
      <c r="Q11" s="71"/>
      <c r="R11" s="72"/>
      <c r="S11" s="70"/>
      <c r="T11" s="71"/>
      <c r="U11" s="71"/>
      <c r="V11" s="72"/>
      <c r="W11" s="73"/>
      <c r="X11" s="74"/>
      <c r="Y11" s="160"/>
      <c r="Z11" s="160"/>
      <c r="AA11" s="160"/>
    </row>
    <row r="12" spans="1:27" s="167" customFormat="1">
      <c r="A12" s="160"/>
      <c r="B12" s="161" t="s">
        <v>1140</v>
      </c>
      <c r="C12" s="514" t="s">
        <v>6812</v>
      </c>
      <c r="D12" s="162" t="s">
        <v>1138</v>
      </c>
      <c r="E12" s="163" t="s">
        <v>1139</v>
      </c>
      <c r="F12" s="164" t="s">
        <v>223</v>
      </c>
      <c r="G12" s="162"/>
      <c r="H12" s="159" t="s">
        <v>2089</v>
      </c>
      <c r="I12" s="158" t="s">
        <v>1141</v>
      </c>
      <c r="J12" s="165" t="s">
        <v>106</v>
      </c>
      <c r="K12" s="162"/>
      <c r="L12" s="172"/>
      <c r="M12" s="162" t="str">
        <f t="shared" ref="M12:M75" si="0">IF(COUNTBLANK(O12:Q12)=3," ",IF(COUNTIF(O12:Q12,"F"),"F",IF(COUNTIF(O12:Q12,"P"),"P",IF(COUNTIF(O12:Q12,"NA"),"NA",IF(COUNTIF(O12:Q12,"NT"),"NT")))))</f>
        <v xml:space="preserve"> </v>
      </c>
      <c r="N12" s="164" t="str">
        <f t="shared" ref="N12:N75" si="1">IF(COUNTBLANK(S12:U12)=3," ",IF(COUNTIF(S12:U12,"F"),"F",IF(COUNTIF(S12:U12,"P"),"P",IF(COUNTIF(S12:U12,"NA"),"NA",IF(COUNTIF(S12:U12,"NT"),"NT")))))</f>
        <v xml:space="preserve"> </v>
      </c>
      <c r="O12" s="70"/>
      <c r="P12" s="71"/>
      <c r="Q12" s="71"/>
      <c r="R12" s="72"/>
      <c r="S12" s="70"/>
      <c r="T12" s="71"/>
      <c r="U12" s="71"/>
      <c r="V12" s="72"/>
      <c r="W12" s="73"/>
      <c r="X12" s="74"/>
      <c r="Y12" s="160"/>
      <c r="Z12" s="160"/>
      <c r="AA12" s="160"/>
    </row>
    <row r="13" spans="1:27" s="167" customFormat="1">
      <c r="A13" s="160"/>
      <c r="B13" s="161" t="s">
        <v>1142</v>
      </c>
      <c r="C13" s="514" t="s">
        <v>6812</v>
      </c>
      <c r="D13" s="162" t="s">
        <v>1138</v>
      </c>
      <c r="E13" s="163" t="s">
        <v>1139</v>
      </c>
      <c r="F13" s="164" t="s">
        <v>1143</v>
      </c>
      <c r="G13" s="162"/>
      <c r="H13" s="159" t="s">
        <v>2090</v>
      </c>
      <c r="I13" s="158" t="s">
        <v>1141</v>
      </c>
      <c r="J13" s="165" t="s">
        <v>95</v>
      </c>
      <c r="K13" s="162"/>
      <c r="L13" s="172"/>
      <c r="M13" s="162" t="str">
        <f t="shared" si="0"/>
        <v xml:space="preserve"> </v>
      </c>
      <c r="N13" s="164" t="str">
        <f t="shared" si="1"/>
        <v xml:space="preserve"> </v>
      </c>
      <c r="O13" s="70"/>
      <c r="P13" s="71"/>
      <c r="Q13" s="71"/>
      <c r="R13" s="72"/>
      <c r="S13" s="70"/>
      <c r="T13" s="71"/>
      <c r="U13" s="71"/>
      <c r="V13" s="72"/>
      <c r="W13" s="73"/>
      <c r="X13" s="74"/>
      <c r="Y13" s="160"/>
      <c r="Z13" s="160"/>
      <c r="AA13" s="160"/>
    </row>
    <row r="14" spans="1:27" s="167" customFormat="1">
      <c r="A14" s="160"/>
      <c r="B14" s="161" t="s">
        <v>1144</v>
      </c>
      <c r="C14" s="514" t="s">
        <v>6812</v>
      </c>
      <c r="D14" s="162" t="s">
        <v>1138</v>
      </c>
      <c r="E14" s="163" t="s">
        <v>1139</v>
      </c>
      <c r="F14" s="164" t="s">
        <v>1145</v>
      </c>
      <c r="G14" s="162"/>
      <c r="H14" s="159" t="s">
        <v>2091</v>
      </c>
      <c r="I14" s="158" t="s">
        <v>6680</v>
      </c>
      <c r="J14" s="165" t="s">
        <v>89</v>
      </c>
      <c r="K14" s="162"/>
      <c r="L14" s="172"/>
      <c r="M14" s="162" t="str">
        <f t="shared" si="0"/>
        <v xml:space="preserve"> </v>
      </c>
      <c r="N14" s="164" t="str">
        <f t="shared" si="1"/>
        <v xml:space="preserve"> </v>
      </c>
      <c r="O14" s="70"/>
      <c r="P14" s="71"/>
      <c r="Q14" s="71"/>
      <c r="R14" s="72"/>
      <c r="S14" s="70"/>
      <c r="T14" s="71"/>
      <c r="U14" s="71"/>
      <c r="V14" s="72"/>
      <c r="W14" s="73"/>
      <c r="X14" s="74"/>
      <c r="Y14" s="160"/>
      <c r="Z14" s="160"/>
      <c r="AA14" s="160"/>
    </row>
    <row r="15" spans="1:27" s="167" customFormat="1">
      <c r="A15" s="160"/>
      <c r="B15" s="161" t="s">
        <v>1146</v>
      </c>
      <c r="C15" s="514" t="s">
        <v>6812</v>
      </c>
      <c r="D15" s="162" t="s">
        <v>1138</v>
      </c>
      <c r="E15" s="163" t="s">
        <v>1139</v>
      </c>
      <c r="F15" s="164" t="s">
        <v>1147</v>
      </c>
      <c r="G15" s="162"/>
      <c r="H15" s="159" t="s">
        <v>2092</v>
      </c>
      <c r="I15" s="158" t="s">
        <v>1148</v>
      </c>
      <c r="J15" s="165" t="s">
        <v>106</v>
      </c>
      <c r="K15" s="162"/>
      <c r="L15" s="172"/>
      <c r="M15" s="162" t="str">
        <f t="shared" si="0"/>
        <v xml:space="preserve"> </v>
      </c>
      <c r="N15" s="164" t="str">
        <f t="shared" si="1"/>
        <v xml:space="preserve"> </v>
      </c>
      <c r="O15" s="70"/>
      <c r="P15" s="71"/>
      <c r="Q15" s="71"/>
      <c r="R15" s="72"/>
      <c r="S15" s="70"/>
      <c r="T15" s="71"/>
      <c r="U15" s="71"/>
      <c r="V15" s="72"/>
      <c r="W15" s="73"/>
      <c r="X15" s="74"/>
      <c r="Y15" s="160"/>
      <c r="Z15" s="160"/>
      <c r="AA15" s="160"/>
    </row>
    <row r="16" spans="1:27" s="167" customFormat="1" ht="22.5">
      <c r="A16" s="160"/>
      <c r="B16" s="161" t="s">
        <v>1149</v>
      </c>
      <c r="C16" s="514" t="s">
        <v>6812</v>
      </c>
      <c r="D16" s="162" t="s">
        <v>1138</v>
      </c>
      <c r="E16" s="163" t="s">
        <v>1150</v>
      </c>
      <c r="F16" s="164" t="s">
        <v>1151</v>
      </c>
      <c r="G16" s="162"/>
      <c r="H16" s="159" t="s">
        <v>2093</v>
      </c>
      <c r="I16" s="158" t="s">
        <v>1152</v>
      </c>
      <c r="J16" s="165" t="s">
        <v>89</v>
      </c>
      <c r="K16" s="162"/>
      <c r="L16" s="172"/>
      <c r="M16" s="162" t="str">
        <f t="shared" si="0"/>
        <v xml:space="preserve"> </v>
      </c>
      <c r="N16" s="164" t="str">
        <f t="shared" si="1"/>
        <v xml:space="preserve"> </v>
      </c>
      <c r="O16" s="70"/>
      <c r="P16" s="71"/>
      <c r="Q16" s="71"/>
      <c r="R16" s="72"/>
      <c r="S16" s="70"/>
      <c r="T16" s="71"/>
      <c r="U16" s="71"/>
      <c r="V16" s="72"/>
      <c r="W16" s="73"/>
      <c r="X16" s="74"/>
      <c r="Y16" s="160"/>
      <c r="Z16" s="160"/>
      <c r="AA16" s="160"/>
    </row>
    <row r="17" spans="1:27" s="167" customFormat="1">
      <c r="A17" s="160"/>
      <c r="B17" s="161" t="s">
        <v>1153</v>
      </c>
      <c r="C17" s="514" t="s">
        <v>6812</v>
      </c>
      <c r="D17" s="162" t="s">
        <v>1138</v>
      </c>
      <c r="E17" s="163" t="s">
        <v>1150</v>
      </c>
      <c r="F17" s="164" t="s">
        <v>1154</v>
      </c>
      <c r="G17" s="162"/>
      <c r="H17" s="159" t="s">
        <v>2094</v>
      </c>
      <c r="I17" s="158" t="s">
        <v>1155</v>
      </c>
      <c r="J17" s="165" t="s">
        <v>89</v>
      </c>
      <c r="K17" s="162"/>
      <c r="L17" s="172"/>
      <c r="M17" s="162" t="str">
        <f t="shared" si="0"/>
        <v xml:space="preserve"> </v>
      </c>
      <c r="N17" s="164" t="str">
        <f t="shared" si="1"/>
        <v xml:space="preserve"> </v>
      </c>
      <c r="O17" s="70"/>
      <c r="P17" s="71"/>
      <c r="Q17" s="71"/>
      <c r="R17" s="72"/>
      <c r="S17" s="70"/>
      <c r="T17" s="71"/>
      <c r="U17" s="71"/>
      <c r="V17" s="72"/>
      <c r="W17" s="73"/>
      <c r="X17" s="74"/>
      <c r="Y17" s="160"/>
      <c r="Z17" s="160"/>
      <c r="AA17" s="160"/>
    </row>
    <row r="18" spans="1:27" s="167" customFormat="1">
      <c r="A18" s="160"/>
      <c r="B18" s="161" t="s">
        <v>1156</v>
      </c>
      <c r="C18" s="514" t="s">
        <v>6812</v>
      </c>
      <c r="D18" s="162" t="s">
        <v>1138</v>
      </c>
      <c r="E18" s="163" t="s">
        <v>1150</v>
      </c>
      <c r="F18" s="164" t="s">
        <v>1157</v>
      </c>
      <c r="G18" s="162"/>
      <c r="H18" s="159" t="s">
        <v>2095</v>
      </c>
      <c r="I18" s="158" t="s">
        <v>1158</v>
      </c>
      <c r="J18" s="165" t="s">
        <v>95</v>
      </c>
      <c r="K18" s="162"/>
      <c r="L18" s="172"/>
      <c r="M18" s="162" t="str">
        <f t="shared" si="0"/>
        <v xml:space="preserve"> </v>
      </c>
      <c r="N18" s="164" t="str">
        <f t="shared" si="1"/>
        <v xml:space="preserve"> </v>
      </c>
      <c r="O18" s="70"/>
      <c r="P18" s="71"/>
      <c r="Q18" s="71"/>
      <c r="R18" s="72"/>
      <c r="S18" s="70"/>
      <c r="T18" s="71"/>
      <c r="U18" s="71"/>
      <c r="V18" s="72"/>
      <c r="W18" s="73"/>
      <c r="X18" s="74"/>
      <c r="Y18" s="160"/>
      <c r="Z18" s="160"/>
      <c r="AA18" s="160"/>
    </row>
    <row r="19" spans="1:27" s="167" customFormat="1">
      <c r="A19" s="160"/>
      <c r="B19" s="161" t="s">
        <v>1159</v>
      </c>
      <c r="C19" s="514" t="s">
        <v>6812</v>
      </c>
      <c r="D19" s="162" t="s">
        <v>1138</v>
      </c>
      <c r="E19" s="163" t="s">
        <v>1150</v>
      </c>
      <c r="F19" s="164" t="s">
        <v>1160</v>
      </c>
      <c r="G19" s="162"/>
      <c r="H19" s="159" t="s">
        <v>2096</v>
      </c>
      <c r="I19" s="158" t="s">
        <v>1161</v>
      </c>
      <c r="J19" s="165" t="s">
        <v>95</v>
      </c>
      <c r="K19" s="162"/>
      <c r="L19" s="172"/>
      <c r="M19" s="162" t="str">
        <f t="shared" si="0"/>
        <v xml:space="preserve"> </v>
      </c>
      <c r="N19" s="164" t="str">
        <f t="shared" si="1"/>
        <v xml:space="preserve"> </v>
      </c>
      <c r="O19" s="70"/>
      <c r="P19" s="71"/>
      <c r="Q19" s="71"/>
      <c r="R19" s="72"/>
      <c r="S19" s="70"/>
      <c r="T19" s="71"/>
      <c r="U19" s="71"/>
      <c r="V19" s="72"/>
      <c r="W19" s="73"/>
      <c r="X19" s="74"/>
      <c r="Y19" s="160"/>
      <c r="Z19" s="160"/>
      <c r="AA19" s="160"/>
    </row>
    <row r="20" spans="1:27" s="167" customFormat="1" ht="22.5">
      <c r="A20" s="160"/>
      <c r="B20" s="161" t="s">
        <v>1162</v>
      </c>
      <c r="C20" s="514" t="s">
        <v>6813</v>
      </c>
      <c r="D20" s="162" t="s">
        <v>1157</v>
      </c>
      <c r="E20" s="163" t="s">
        <v>1139</v>
      </c>
      <c r="F20" s="164" t="s">
        <v>223</v>
      </c>
      <c r="G20" s="162"/>
      <c r="H20" s="159" t="s">
        <v>2110</v>
      </c>
      <c r="I20" s="158" t="s">
        <v>1185</v>
      </c>
      <c r="J20" s="165" t="s">
        <v>95</v>
      </c>
      <c r="K20" s="162"/>
      <c r="L20" s="172"/>
      <c r="M20" s="162" t="str">
        <f t="shared" si="0"/>
        <v xml:space="preserve"> </v>
      </c>
      <c r="N20" s="164" t="str">
        <f t="shared" si="1"/>
        <v xml:space="preserve"> </v>
      </c>
      <c r="O20" s="70"/>
      <c r="P20" s="71"/>
      <c r="Q20" s="71"/>
      <c r="R20" s="72"/>
      <c r="S20" s="70"/>
      <c r="T20" s="71"/>
      <c r="U20" s="71"/>
      <c r="V20" s="72"/>
      <c r="W20" s="73"/>
      <c r="X20" s="74"/>
      <c r="Y20" s="160"/>
      <c r="Z20" s="160"/>
      <c r="AA20" s="160"/>
    </row>
    <row r="21" spans="1:27" s="167" customFormat="1" ht="33.75">
      <c r="A21" s="160"/>
      <c r="B21" s="161" t="s">
        <v>1166</v>
      </c>
      <c r="C21" s="514" t="s">
        <v>6813</v>
      </c>
      <c r="D21" s="162" t="s">
        <v>1157</v>
      </c>
      <c r="E21" s="163" t="s">
        <v>1139</v>
      </c>
      <c r="F21" s="164" t="s">
        <v>1187</v>
      </c>
      <c r="G21" s="162"/>
      <c r="H21" s="159" t="s">
        <v>2111</v>
      </c>
      <c r="I21" s="158" t="s">
        <v>1188</v>
      </c>
      <c r="J21" s="165" t="s">
        <v>106</v>
      </c>
      <c r="K21" s="162"/>
      <c r="L21" s="172"/>
      <c r="M21" s="162" t="str">
        <f t="shared" si="0"/>
        <v xml:space="preserve"> </v>
      </c>
      <c r="N21" s="164" t="str">
        <f t="shared" si="1"/>
        <v xml:space="preserve"> </v>
      </c>
      <c r="O21" s="70"/>
      <c r="P21" s="71"/>
      <c r="Q21" s="71"/>
      <c r="R21" s="72"/>
      <c r="S21" s="70"/>
      <c r="T21" s="71"/>
      <c r="U21" s="71"/>
      <c r="V21" s="72"/>
      <c r="W21" s="73"/>
      <c r="X21" s="74"/>
      <c r="Y21" s="160"/>
      <c r="Z21" s="160"/>
      <c r="AA21" s="160"/>
    </row>
    <row r="22" spans="1:27" s="167" customFormat="1" ht="33.75">
      <c r="A22" s="160"/>
      <c r="B22" s="161" t="s">
        <v>1169</v>
      </c>
      <c r="C22" s="514" t="s">
        <v>6813</v>
      </c>
      <c r="D22" s="162" t="s">
        <v>1157</v>
      </c>
      <c r="E22" s="163" t="s">
        <v>1190</v>
      </c>
      <c r="F22" s="164" t="s">
        <v>195</v>
      </c>
      <c r="G22" s="162"/>
      <c r="H22" s="159" t="s">
        <v>2112</v>
      </c>
      <c r="I22" s="158" t="s">
        <v>6814</v>
      </c>
      <c r="J22" s="165" t="s">
        <v>89</v>
      </c>
      <c r="K22" s="162"/>
      <c r="L22" s="172"/>
      <c r="M22" s="162" t="str">
        <f t="shared" si="0"/>
        <v xml:space="preserve"> </v>
      </c>
      <c r="N22" s="164" t="str">
        <f t="shared" si="1"/>
        <v xml:space="preserve"> </v>
      </c>
      <c r="O22" s="70"/>
      <c r="P22" s="71"/>
      <c r="Q22" s="71"/>
      <c r="R22" s="72"/>
      <c r="S22" s="70"/>
      <c r="T22" s="71"/>
      <c r="U22" s="71"/>
      <c r="V22" s="72"/>
      <c r="W22" s="73"/>
      <c r="X22" s="74"/>
      <c r="Y22" s="160"/>
      <c r="Z22" s="160"/>
      <c r="AA22" s="160"/>
    </row>
    <row r="23" spans="1:27" s="167" customFormat="1" ht="33.75">
      <c r="A23" s="160"/>
      <c r="B23" s="161" t="s">
        <v>1171</v>
      </c>
      <c r="C23" s="514" t="s">
        <v>6813</v>
      </c>
      <c r="D23" s="162" t="s">
        <v>1157</v>
      </c>
      <c r="E23" s="163"/>
      <c r="F23" s="164"/>
      <c r="G23" s="162"/>
      <c r="H23" s="159" t="s">
        <v>2113</v>
      </c>
      <c r="I23" s="158" t="s">
        <v>1192</v>
      </c>
      <c r="J23" s="165" t="s">
        <v>106</v>
      </c>
      <c r="K23" s="162"/>
      <c r="L23" s="172"/>
      <c r="M23" s="162" t="str">
        <f t="shared" si="0"/>
        <v xml:space="preserve"> </v>
      </c>
      <c r="N23" s="164" t="str">
        <f t="shared" si="1"/>
        <v xml:space="preserve"> </v>
      </c>
      <c r="O23" s="70"/>
      <c r="P23" s="71"/>
      <c r="Q23" s="71"/>
      <c r="R23" s="72"/>
      <c r="S23" s="70"/>
      <c r="T23" s="71"/>
      <c r="U23" s="71"/>
      <c r="V23" s="72"/>
      <c r="W23" s="73"/>
      <c r="X23" s="74"/>
      <c r="Y23" s="160"/>
      <c r="Z23" s="160"/>
      <c r="AA23" s="160"/>
    </row>
    <row r="24" spans="1:27" s="167" customFormat="1" ht="33.75">
      <c r="A24" s="160"/>
      <c r="B24" s="161" t="s">
        <v>1172</v>
      </c>
      <c r="C24" s="514" t="s">
        <v>6813</v>
      </c>
      <c r="D24" s="162" t="s">
        <v>1157</v>
      </c>
      <c r="E24" s="163"/>
      <c r="F24" s="164" t="s">
        <v>1194</v>
      </c>
      <c r="G24" s="162"/>
      <c r="H24" s="159" t="s">
        <v>2114</v>
      </c>
      <c r="I24" s="158" t="s">
        <v>1195</v>
      </c>
      <c r="J24" s="165" t="s">
        <v>106</v>
      </c>
      <c r="K24" s="162"/>
      <c r="L24" s="172"/>
      <c r="M24" s="162" t="str">
        <f t="shared" si="0"/>
        <v xml:space="preserve"> </v>
      </c>
      <c r="N24" s="164" t="str">
        <f t="shared" si="1"/>
        <v xml:space="preserve"> </v>
      </c>
      <c r="O24" s="70"/>
      <c r="P24" s="71"/>
      <c r="Q24" s="71"/>
      <c r="R24" s="72"/>
      <c r="S24" s="70"/>
      <c r="T24" s="71"/>
      <c r="U24" s="71"/>
      <c r="V24" s="72"/>
      <c r="W24" s="73"/>
      <c r="X24" s="74"/>
      <c r="Y24" s="160"/>
      <c r="Z24" s="160"/>
      <c r="AA24" s="160"/>
    </row>
    <row r="25" spans="1:27" s="167" customFormat="1" ht="22.5">
      <c r="A25" s="160"/>
      <c r="B25" s="161" t="s">
        <v>1174</v>
      </c>
      <c r="C25" s="514" t="s">
        <v>6817</v>
      </c>
      <c r="D25" s="162" t="s">
        <v>1157</v>
      </c>
      <c r="E25" s="163" t="s">
        <v>1197</v>
      </c>
      <c r="F25" s="164" t="s">
        <v>1198</v>
      </c>
      <c r="G25" s="162"/>
      <c r="H25" s="159" t="s">
        <v>2115</v>
      </c>
      <c r="I25" s="158" t="s">
        <v>1199</v>
      </c>
      <c r="J25" s="165" t="s">
        <v>106</v>
      </c>
      <c r="K25" s="162"/>
      <c r="L25" s="172"/>
      <c r="M25" s="162" t="str">
        <f t="shared" si="0"/>
        <v xml:space="preserve"> </v>
      </c>
      <c r="N25" s="164" t="str">
        <f t="shared" si="1"/>
        <v xml:space="preserve"> </v>
      </c>
      <c r="O25" s="70"/>
      <c r="P25" s="71"/>
      <c r="Q25" s="71"/>
      <c r="R25" s="72"/>
      <c r="S25" s="70"/>
      <c r="T25" s="71"/>
      <c r="U25" s="71"/>
      <c r="V25" s="72"/>
      <c r="W25" s="73"/>
      <c r="X25" s="74"/>
      <c r="Y25" s="160"/>
      <c r="Z25" s="160"/>
      <c r="AA25" s="160"/>
    </row>
    <row r="26" spans="1:27" s="167" customFormat="1" ht="45">
      <c r="A26" s="160"/>
      <c r="B26" s="161" t="s">
        <v>1175</v>
      </c>
      <c r="C26" s="514" t="s">
        <v>6813</v>
      </c>
      <c r="D26" s="162" t="s">
        <v>1157</v>
      </c>
      <c r="E26" s="163"/>
      <c r="F26" s="164"/>
      <c r="G26" s="162"/>
      <c r="H26" s="159" t="s">
        <v>2116</v>
      </c>
      <c r="I26" s="158" t="s">
        <v>1201</v>
      </c>
      <c r="J26" s="165" t="s">
        <v>106</v>
      </c>
      <c r="K26" s="162"/>
      <c r="L26" s="172"/>
      <c r="M26" s="162" t="str">
        <f t="shared" si="0"/>
        <v xml:space="preserve"> </v>
      </c>
      <c r="N26" s="164" t="str">
        <f t="shared" si="1"/>
        <v xml:space="preserve"> </v>
      </c>
      <c r="O26" s="70"/>
      <c r="P26" s="71"/>
      <c r="Q26" s="71"/>
      <c r="R26" s="72"/>
      <c r="S26" s="70"/>
      <c r="T26" s="71"/>
      <c r="U26" s="71"/>
      <c r="V26" s="72"/>
      <c r="W26" s="73"/>
      <c r="X26" s="74"/>
      <c r="Y26" s="160"/>
      <c r="Z26" s="160"/>
      <c r="AA26" s="160"/>
    </row>
    <row r="27" spans="1:27" s="167" customFormat="1" ht="45">
      <c r="A27" s="160"/>
      <c r="B27" s="161" t="s">
        <v>1178</v>
      </c>
      <c r="C27" s="514" t="s">
        <v>6817</v>
      </c>
      <c r="D27" s="162" t="s">
        <v>1157</v>
      </c>
      <c r="E27" s="163" t="s">
        <v>1203</v>
      </c>
      <c r="F27" s="164" t="s">
        <v>1204</v>
      </c>
      <c r="G27" s="162"/>
      <c r="H27" s="159" t="s">
        <v>2117</v>
      </c>
      <c r="I27" s="158" t="s">
        <v>1205</v>
      </c>
      <c r="J27" s="165" t="s">
        <v>106</v>
      </c>
      <c r="K27" s="162"/>
      <c r="L27" s="172"/>
      <c r="M27" s="162" t="str">
        <f t="shared" si="0"/>
        <v xml:space="preserve"> </v>
      </c>
      <c r="N27" s="164" t="str">
        <f t="shared" si="1"/>
        <v xml:space="preserve"> </v>
      </c>
      <c r="O27" s="70"/>
      <c r="P27" s="71"/>
      <c r="Q27" s="71"/>
      <c r="R27" s="72"/>
      <c r="S27" s="70"/>
      <c r="T27" s="71"/>
      <c r="U27" s="71"/>
      <c r="V27" s="72"/>
      <c r="W27" s="73"/>
      <c r="X27" s="74"/>
      <c r="Y27" s="160"/>
      <c r="Z27" s="160"/>
      <c r="AA27" s="160"/>
    </row>
    <row r="28" spans="1:27" s="167" customFormat="1" ht="135">
      <c r="A28" s="160"/>
      <c r="B28" s="161" t="s">
        <v>1180</v>
      </c>
      <c r="C28" s="514" t="s">
        <v>6817</v>
      </c>
      <c r="D28" s="162" t="s">
        <v>1157</v>
      </c>
      <c r="E28" s="163" t="s">
        <v>1203</v>
      </c>
      <c r="F28" s="164" t="s">
        <v>1207</v>
      </c>
      <c r="G28" s="162"/>
      <c r="H28" s="159" t="s">
        <v>2118</v>
      </c>
      <c r="I28" s="158" t="s">
        <v>1208</v>
      </c>
      <c r="J28" s="165" t="s">
        <v>95</v>
      </c>
      <c r="K28" s="162" t="s">
        <v>2436</v>
      </c>
      <c r="L28" s="172"/>
      <c r="M28" s="162" t="str">
        <f t="shared" si="0"/>
        <v xml:space="preserve"> </v>
      </c>
      <c r="N28" s="164" t="str">
        <f t="shared" si="1"/>
        <v xml:space="preserve"> </v>
      </c>
      <c r="O28" s="70"/>
      <c r="P28" s="71"/>
      <c r="Q28" s="71"/>
      <c r="R28" s="72"/>
      <c r="S28" s="70"/>
      <c r="T28" s="71"/>
      <c r="U28" s="71"/>
      <c r="V28" s="72"/>
      <c r="W28" s="73"/>
      <c r="X28" s="74"/>
      <c r="Y28" s="160"/>
      <c r="Z28" s="160"/>
      <c r="AA28" s="160"/>
    </row>
    <row r="29" spans="1:27" s="167" customFormat="1" ht="45">
      <c r="A29" s="160"/>
      <c r="B29" s="161" t="s">
        <v>1182</v>
      </c>
      <c r="C29" s="514" t="s">
        <v>6817</v>
      </c>
      <c r="D29" s="162" t="s">
        <v>1157</v>
      </c>
      <c r="E29" s="163" t="s">
        <v>1203</v>
      </c>
      <c r="F29" s="164" t="s">
        <v>1210</v>
      </c>
      <c r="G29" s="162"/>
      <c r="H29" s="159" t="s">
        <v>2119</v>
      </c>
      <c r="I29" s="158" t="s">
        <v>1211</v>
      </c>
      <c r="J29" s="165" t="s">
        <v>106</v>
      </c>
      <c r="K29" s="162"/>
      <c r="L29" s="172"/>
      <c r="M29" s="162" t="str">
        <f t="shared" si="0"/>
        <v xml:space="preserve"> </v>
      </c>
      <c r="N29" s="164" t="str">
        <f t="shared" si="1"/>
        <v xml:space="preserve"> </v>
      </c>
      <c r="O29" s="70"/>
      <c r="P29" s="71"/>
      <c r="Q29" s="71"/>
      <c r="R29" s="72"/>
      <c r="S29" s="70"/>
      <c r="T29" s="71"/>
      <c r="U29" s="71"/>
      <c r="V29" s="72"/>
      <c r="W29" s="73"/>
      <c r="X29" s="74"/>
      <c r="Y29" s="160"/>
      <c r="Z29" s="160"/>
      <c r="AA29" s="160"/>
    </row>
    <row r="30" spans="1:27" s="167" customFormat="1" ht="135">
      <c r="A30" s="160"/>
      <c r="B30" s="161" t="s">
        <v>1184</v>
      </c>
      <c r="C30" s="514" t="s">
        <v>6817</v>
      </c>
      <c r="D30" s="162" t="s">
        <v>1157</v>
      </c>
      <c r="E30" s="163" t="s">
        <v>1203</v>
      </c>
      <c r="F30" s="164" t="s">
        <v>1213</v>
      </c>
      <c r="G30" s="162"/>
      <c r="H30" s="159" t="s">
        <v>2120</v>
      </c>
      <c r="I30" s="158" t="s">
        <v>1214</v>
      </c>
      <c r="J30" s="165" t="s">
        <v>95</v>
      </c>
      <c r="K30" s="162" t="s">
        <v>2436</v>
      </c>
      <c r="L30" s="172"/>
      <c r="M30" s="162" t="str">
        <f t="shared" si="0"/>
        <v xml:space="preserve"> </v>
      </c>
      <c r="N30" s="164" t="str">
        <f t="shared" si="1"/>
        <v xml:space="preserve"> </v>
      </c>
      <c r="O30" s="70"/>
      <c r="P30" s="71"/>
      <c r="Q30" s="71"/>
      <c r="R30" s="72"/>
      <c r="S30" s="70"/>
      <c r="T30" s="71"/>
      <c r="U30" s="71"/>
      <c r="V30" s="72"/>
      <c r="W30" s="73"/>
      <c r="X30" s="74"/>
      <c r="Y30" s="160"/>
      <c r="Z30" s="160"/>
      <c r="AA30" s="160"/>
    </row>
    <row r="31" spans="1:27" s="167" customFormat="1" ht="45">
      <c r="A31" s="160"/>
      <c r="B31" s="161" t="s">
        <v>1186</v>
      </c>
      <c r="C31" s="514" t="s">
        <v>6815</v>
      </c>
      <c r="D31" s="162" t="s">
        <v>1157</v>
      </c>
      <c r="E31" s="163" t="s">
        <v>1203</v>
      </c>
      <c r="F31" s="164" t="s">
        <v>1215</v>
      </c>
      <c r="G31" s="162"/>
      <c r="H31" s="159" t="s">
        <v>2121</v>
      </c>
      <c r="I31" s="158" t="s">
        <v>1216</v>
      </c>
      <c r="J31" s="165" t="s">
        <v>106</v>
      </c>
      <c r="K31" s="162"/>
      <c r="L31" s="172"/>
      <c r="M31" s="162" t="str">
        <f t="shared" si="0"/>
        <v xml:space="preserve"> </v>
      </c>
      <c r="N31" s="164" t="str">
        <f t="shared" si="1"/>
        <v xml:space="preserve"> </v>
      </c>
      <c r="O31" s="70"/>
      <c r="P31" s="71"/>
      <c r="Q31" s="71"/>
      <c r="R31" s="72"/>
      <c r="S31" s="70"/>
      <c r="T31" s="71"/>
      <c r="U31" s="71"/>
      <c r="V31" s="72"/>
      <c r="W31" s="73"/>
      <c r="X31" s="74"/>
      <c r="Y31" s="160"/>
      <c r="Z31" s="160"/>
      <c r="AA31" s="160"/>
    </row>
    <row r="32" spans="1:27" s="167" customFormat="1" ht="146.25">
      <c r="A32" s="160"/>
      <c r="B32" s="161" t="s">
        <v>1189</v>
      </c>
      <c r="C32" s="514" t="s">
        <v>6816</v>
      </c>
      <c r="D32" s="162" t="s">
        <v>1157</v>
      </c>
      <c r="E32" s="163" t="s">
        <v>1203</v>
      </c>
      <c r="F32" s="164" t="s">
        <v>1217</v>
      </c>
      <c r="G32" s="162"/>
      <c r="H32" s="159" t="s">
        <v>2123</v>
      </c>
      <c r="I32" s="158" t="s">
        <v>1218</v>
      </c>
      <c r="J32" s="165" t="s">
        <v>95</v>
      </c>
      <c r="K32" s="162"/>
      <c r="L32" s="172"/>
      <c r="M32" s="162" t="str">
        <f t="shared" si="0"/>
        <v xml:space="preserve"> </v>
      </c>
      <c r="N32" s="164" t="str">
        <f t="shared" si="1"/>
        <v xml:space="preserve"> </v>
      </c>
      <c r="O32" s="70"/>
      <c r="P32" s="71"/>
      <c r="Q32" s="71"/>
      <c r="R32" s="72"/>
      <c r="S32" s="70"/>
      <c r="T32" s="71"/>
      <c r="U32" s="71"/>
      <c r="V32" s="72"/>
      <c r="W32" s="73"/>
      <c r="X32" s="74"/>
      <c r="Y32" s="160"/>
      <c r="Z32" s="160"/>
      <c r="AA32" s="160"/>
    </row>
    <row r="33" spans="1:27" s="167" customFormat="1" ht="56.25">
      <c r="A33" s="160"/>
      <c r="B33" s="161" t="s">
        <v>1191</v>
      </c>
      <c r="C33" s="514" t="s">
        <v>6816</v>
      </c>
      <c r="D33" s="162" t="s">
        <v>1157</v>
      </c>
      <c r="E33" s="163" t="s">
        <v>1203</v>
      </c>
      <c r="F33" s="164"/>
      <c r="G33" s="162"/>
      <c r="H33" s="159" t="s">
        <v>2438</v>
      </c>
      <c r="I33" s="158" t="s">
        <v>2439</v>
      </c>
      <c r="J33" s="165" t="s">
        <v>95</v>
      </c>
      <c r="K33" s="162"/>
      <c r="L33" s="172"/>
      <c r="M33" s="162" t="str">
        <f t="shared" si="0"/>
        <v xml:space="preserve"> </v>
      </c>
      <c r="N33" s="164" t="str">
        <f t="shared" si="1"/>
        <v xml:space="preserve"> </v>
      </c>
      <c r="O33" s="70"/>
      <c r="P33" s="71"/>
      <c r="Q33" s="71"/>
      <c r="R33" s="72"/>
      <c r="S33" s="70"/>
      <c r="T33" s="71"/>
      <c r="U33" s="71"/>
      <c r="V33" s="72"/>
      <c r="W33" s="73"/>
      <c r="X33" s="74"/>
      <c r="Y33" s="160"/>
      <c r="Z33" s="160"/>
      <c r="AA33" s="160"/>
    </row>
    <row r="34" spans="1:27" s="167" customFormat="1" ht="45">
      <c r="A34" s="160"/>
      <c r="B34" s="161" t="s">
        <v>1193</v>
      </c>
      <c r="C34" s="514" t="s">
        <v>6813</v>
      </c>
      <c r="D34" s="162" t="s">
        <v>1157</v>
      </c>
      <c r="E34" s="163" t="s">
        <v>1203</v>
      </c>
      <c r="F34" s="164" t="s">
        <v>1220</v>
      </c>
      <c r="G34" s="162"/>
      <c r="H34" s="159" t="s">
        <v>2125</v>
      </c>
      <c r="I34" s="158" t="s">
        <v>1221</v>
      </c>
      <c r="J34" s="165" t="s">
        <v>106</v>
      </c>
      <c r="K34" s="162"/>
      <c r="L34" s="172"/>
      <c r="M34" s="162" t="str">
        <f t="shared" si="0"/>
        <v xml:space="preserve"> </v>
      </c>
      <c r="N34" s="164" t="str">
        <f t="shared" si="1"/>
        <v xml:space="preserve"> </v>
      </c>
      <c r="O34" s="70"/>
      <c r="P34" s="71"/>
      <c r="Q34" s="71"/>
      <c r="R34" s="72"/>
      <c r="S34" s="70"/>
      <c r="T34" s="71"/>
      <c r="U34" s="71"/>
      <c r="V34" s="72"/>
      <c r="W34" s="73"/>
      <c r="X34" s="74"/>
      <c r="Y34" s="160"/>
      <c r="Z34" s="160"/>
      <c r="AA34" s="160"/>
    </row>
    <row r="35" spans="1:27" s="167" customFormat="1" ht="123.75">
      <c r="A35" s="160"/>
      <c r="B35" s="161" t="s">
        <v>1196</v>
      </c>
      <c r="C35" s="514" t="s">
        <v>6813</v>
      </c>
      <c r="D35" s="162" t="s">
        <v>1157</v>
      </c>
      <c r="E35" s="163" t="s">
        <v>1203</v>
      </c>
      <c r="F35" s="164" t="s">
        <v>1223</v>
      </c>
      <c r="G35" s="162"/>
      <c r="H35" s="159" t="s">
        <v>2126</v>
      </c>
      <c r="I35" s="158" t="s">
        <v>1224</v>
      </c>
      <c r="J35" s="165" t="s">
        <v>95</v>
      </c>
      <c r="K35" s="162"/>
      <c r="L35" s="172"/>
      <c r="M35" s="162" t="str">
        <f t="shared" si="0"/>
        <v xml:space="preserve"> </v>
      </c>
      <c r="N35" s="164" t="str">
        <f t="shared" si="1"/>
        <v xml:space="preserve"> </v>
      </c>
      <c r="O35" s="70"/>
      <c r="P35" s="71"/>
      <c r="Q35" s="71"/>
      <c r="R35" s="72"/>
      <c r="S35" s="70"/>
      <c r="T35" s="71"/>
      <c r="U35" s="71"/>
      <c r="V35" s="72"/>
      <c r="W35" s="73"/>
      <c r="X35" s="74"/>
      <c r="Y35" s="160"/>
      <c r="Z35" s="160"/>
      <c r="AA35" s="160"/>
    </row>
    <row r="36" spans="1:27" s="167" customFormat="1" ht="45">
      <c r="A36" s="160"/>
      <c r="B36" s="161" t="s">
        <v>1200</v>
      </c>
      <c r="C36" s="514" t="s">
        <v>6816</v>
      </c>
      <c r="D36" s="162" t="s">
        <v>1157</v>
      </c>
      <c r="E36" s="163" t="s">
        <v>1203</v>
      </c>
      <c r="F36" s="164" t="s">
        <v>1226</v>
      </c>
      <c r="G36" s="162"/>
      <c r="H36" s="159" t="s">
        <v>2127</v>
      </c>
      <c r="I36" s="158" t="s">
        <v>1227</v>
      </c>
      <c r="J36" s="165" t="s">
        <v>106</v>
      </c>
      <c r="K36" s="162"/>
      <c r="L36" s="172"/>
      <c r="M36" s="162" t="str">
        <f t="shared" si="0"/>
        <v xml:space="preserve"> </v>
      </c>
      <c r="N36" s="164" t="str">
        <f t="shared" si="1"/>
        <v xml:space="preserve"> </v>
      </c>
      <c r="O36" s="70"/>
      <c r="P36" s="71"/>
      <c r="Q36" s="71"/>
      <c r="R36" s="72"/>
      <c r="S36" s="70"/>
      <c r="T36" s="71"/>
      <c r="U36" s="71"/>
      <c r="V36" s="72"/>
      <c r="W36" s="73"/>
      <c r="X36" s="74"/>
      <c r="Y36" s="160"/>
      <c r="Z36" s="160"/>
      <c r="AA36" s="160"/>
    </row>
    <row r="37" spans="1:27" s="167" customFormat="1" ht="123.75">
      <c r="A37" s="160"/>
      <c r="B37" s="161" t="s">
        <v>1202</v>
      </c>
      <c r="C37" s="514" t="s">
        <v>6816</v>
      </c>
      <c r="D37" s="162" t="s">
        <v>1157</v>
      </c>
      <c r="E37" s="163" t="s">
        <v>1203</v>
      </c>
      <c r="F37" s="164" t="s">
        <v>1229</v>
      </c>
      <c r="G37" s="162"/>
      <c r="H37" s="159" t="s">
        <v>2128</v>
      </c>
      <c r="I37" s="158" t="s">
        <v>1230</v>
      </c>
      <c r="J37" s="165" t="s">
        <v>95</v>
      </c>
      <c r="K37" s="162"/>
      <c r="L37" s="172"/>
      <c r="M37" s="162" t="str">
        <f t="shared" si="0"/>
        <v xml:space="preserve"> </v>
      </c>
      <c r="N37" s="164" t="str">
        <f t="shared" si="1"/>
        <v xml:space="preserve"> </v>
      </c>
      <c r="O37" s="70"/>
      <c r="P37" s="71"/>
      <c r="Q37" s="71"/>
      <c r="R37" s="72"/>
      <c r="S37" s="70"/>
      <c r="T37" s="71"/>
      <c r="U37" s="71"/>
      <c r="V37" s="72"/>
      <c r="W37" s="73"/>
      <c r="X37" s="74"/>
      <c r="Y37" s="160"/>
      <c r="Z37" s="160"/>
      <c r="AA37" s="160"/>
    </row>
    <row r="38" spans="1:27" s="167" customFormat="1" ht="90">
      <c r="A38" s="160"/>
      <c r="B38" s="161" t="s">
        <v>1206</v>
      </c>
      <c r="C38" s="514" t="s">
        <v>6819</v>
      </c>
      <c r="D38" s="162" t="s">
        <v>1160</v>
      </c>
      <c r="E38" s="163" t="s">
        <v>1139</v>
      </c>
      <c r="F38" s="164" t="s">
        <v>115</v>
      </c>
      <c r="G38" s="162"/>
      <c r="H38" s="159" t="s">
        <v>2371</v>
      </c>
      <c r="I38" s="328" t="s">
        <v>5404</v>
      </c>
      <c r="J38" s="165" t="s">
        <v>89</v>
      </c>
      <c r="K38" s="162" t="s">
        <v>5405</v>
      </c>
      <c r="L38" s="492"/>
      <c r="M38" s="162" t="str">
        <f t="shared" si="0"/>
        <v xml:space="preserve"> </v>
      </c>
      <c r="N38" s="164" t="str">
        <f t="shared" si="1"/>
        <v xml:space="preserve"> </v>
      </c>
      <c r="O38" s="70"/>
      <c r="P38" s="71"/>
      <c r="Q38" s="71"/>
      <c r="R38" s="72"/>
      <c r="S38" s="70"/>
      <c r="T38" s="71"/>
      <c r="U38" s="71"/>
      <c r="V38" s="72"/>
      <c r="W38" s="73"/>
      <c r="X38" s="74"/>
      <c r="Y38" s="160"/>
      <c r="Z38" s="160"/>
      <c r="AA38" s="160"/>
    </row>
    <row r="39" spans="1:27" s="167" customFormat="1">
      <c r="A39" s="160"/>
      <c r="B39" s="161" t="s">
        <v>1209</v>
      </c>
      <c r="C39" s="514" t="s">
        <v>6820</v>
      </c>
      <c r="D39" s="162" t="s">
        <v>1160</v>
      </c>
      <c r="E39" s="163"/>
      <c r="F39" s="164" t="s">
        <v>223</v>
      </c>
      <c r="G39" s="162"/>
      <c r="H39" s="159" t="s">
        <v>2130</v>
      </c>
      <c r="I39" s="158" t="s">
        <v>1232</v>
      </c>
      <c r="J39" s="165" t="s">
        <v>95</v>
      </c>
      <c r="K39" s="162"/>
      <c r="L39" s="172"/>
      <c r="M39" s="162" t="str">
        <f t="shared" si="0"/>
        <v xml:space="preserve"> </v>
      </c>
      <c r="N39" s="164" t="str">
        <f t="shared" si="1"/>
        <v xml:space="preserve"> </v>
      </c>
      <c r="O39" s="70"/>
      <c r="P39" s="71"/>
      <c r="Q39" s="71"/>
      <c r="R39" s="72"/>
      <c r="S39" s="70"/>
      <c r="T39" s="71"/>
      <c r="U39" s="71"/>
      <c r="V39" s="72"/>
      <c r="W39" s="73"/>
      <c r="X39" s="74"/>
      <c r="Y39" s="160"/>
      <c r="Z39" s="160"/>
      <c r="AA39" s="160"/>
    </row>
    <row r="40" spans="1:27" s="167" customFormat="1" ht="22.5">
      <c r="A40" s="160"/>
      <c r="B40" s="161" t="s">
        <v>1212</v>
      </c>
      <c r="C40" s="514" t="s">
        <v>6820</v>
      </c>
      <c r="D40" s="162" t="s">
        <v>1160</v>
      </c>
      <c r="E40" s="163"/>
      <c r="F40" s="164" t="s">
        <v>1147</v>
      </c>
      <c r="G40" s="162"/>
      <c r="H40" s="159" t="s">
        <v>2131</v>
      </c>
      <c r="I40" s="158" t="s">
        <v>2132</v>
      </c>
      <c r="J40" s="165" t="s">
        <v>106</v>
      </c>
      <c r="K40" s="162"/>
      <c r="L40" s="172"/>
      <c r="M40" s="162" t="str">
        <f t="shared" si="0"/>
        <v xml:space="preserve"> </v>
      </c>
      <c r="N40" s="164" t="str">
        <f t="shared" si="1"/>
        <v xml:space="preserve"> </v>
      </c>
      <c r="O40" s="70"/>
      <c r="P40" s="71"/>
      <c r="Q40" s="71"/>
      <c r="R40" s="72"/>
      <c r="S40" s="70"/>
      <c r="T40" s="71"/>
      <c r="U40" s="71"/>
      <c r="V40" s="72"/>
      <c r="W40" s="73"/>
      <c r="X40" s="74"/>
      <c r="Y40" s="160"/>
      <c r="Z40" s="160"/>
      <c r="AA40" s="160"/>
    </row>
    <row r="41" spans="1:27" s="167" customFormat="1" ht="56.25">
      <c r="A41" s="160"/>
      <c r="B41" s="161" t="s">
        <v>2437</v>
      </c>
      <c r="C41" s="514" t="s">
        <v>6820</v>
      </c>
      <c r="D41" s="162" t="s">
        <v>1160</v>
      </c>
      <c r="E41" s="163" t="s">
        <v>2133</v>
      </c>
      <c r="F41" s="164"/>
      <c r="G41" s="162"/>
      <c r="H41" s="159" t="s">
        <v>2134</v>
      </c>
      <c r="I41" s="158" t="s">
        <v>2135</v>
      </c>
      <c r="J41" s="165" t="s">
        <v>89</v>
      </c>
      <c r="K41" s="162"/>
      <c r="L41" s="172"/>
      <c r="M41" s="162" t="str">
        <f t="shared" si="0"/>
        <v xml:space="preserve"> </v>
      </c>
      <c r="N41" s="164" t="str">
        <f t="shared" si="1"/>
        <v xml:space="preserve"> </v>
      </c>
      <c r="O41" s="70"/>
      <c r="P41" s="71"/>
      <c r="Q41" s="71"/>
      <c r="R41" s="72"/>
      <c r="S41" s="70"/>
      <c r="T41" s="71"/>
      <c r="U41" s="71"/>
      <c r="V41" s="72"/>
      <c r="W41" s="73"/>
      <c r="X41" s="74"/>
      <c r="Y41" s="160"/>
      <c r="Z41" s="160"/>
      <c r="AA41" s="160"/>
    </row>
    <row r="42" spans="1:27" s="167" customFormat="1" ht="90">
      <c r="A42" s="160"/>
      <c r="B42" s="161" t="s">
        <v>2122</v>
      </c>
      <c r="C42" s="514" t="s">
        <v>6821</v>
      </c>
      <c r="D42" s="162" t="s">
        <v>1160</v>
      </c>
      <c r="E42" s="163" t="s">
        <v>2133</v>
      </c>
      <c r="F42" s="164"/>
      <c r="G42" s="162"/>
      <c r="H42" s="159" t="s">
        <v>2136</v>
      </c>
      <c r="I42" s="328" t="s">
        <v>5406</v>
      </c>
      <c r="J42" s="165" t="s">
        <v>89</v>
      </c>
      <c r="K42" s="171"/>
      <c r="L42" s="172"/>
      <c r="M42" s="162" t="str">
        <f t="shared" si="0"/>
        <v xml:space="preserve"> </v>
      </c>
      <c r="N42" s="164" t="str">
        <f t="shared" si="1"/>
        <v xml:space="preserve"> </v>
      </c>
      <c r="O42" s="70"/>
      <c r="P42" s="71"/>
      <c r="Q42" s="71"/>
      <c r="R42" s="72"/>
      <c r="S42" s="70"/>
      <c r="T42" s="71"/>
      <c r="U42" s="71"/>
      <c r="V42" s="72"/>
      <c r="W42" s="73"/>
      <c r="X42" s="74"/>
      <c r="Y42" s="160"/>
      <c r="Z42" s="160"/>
      <c r="AA42" s="160"/>
    </row>
    <row r="43" spans="1:27" s="167" customFormat="1" ht="90">
      <c r="A43" s="160"/>
      <c r="B43" s="161" t="s">
        <v>2124</v>
      </c>
      <c r="C43" s="514" t="s">
        <v>6822</v>
      </c>
      <c r="D43" s="162" t="s">
        <v>1160</v>
      </c>
      <c r="E43" s="163" t="s">
        <v>1235</v>
      </c>
      <c r="F43" s="164"/>
      <c r="G43" s="162"/>
      <c r="H43" s="159" t="s">
        <v>2096</v>
      </c>
      <c r="I43" s="328" t="s">
        <v>5407</v>
      </c>
      <c r="J43" s="165" t="s">
        <v>106</v>
      </c>
      <c r="K43" s="162" t="s">
        <v>924</v>
      </c>
      <c r="L43" s="492"/>
      <c r="M43" s="162" t="str">
        <f t="shared" si="0"/>
        <v xml:space="preserve"> </v>
      </c>
      <c r="N43" s="164" t="str">
        <f t="shared" si="1"/>
        <v xml:space="preserve"> </v>
      </c>
      <c r="O43" s="70"/>
      <c r="P43" s="71"/>
      <c r="Q43" s="71"/>
      <c r="R43" s="72"/>
      <c r="S43" s="70"/>
      <c r="T43" s="71"/>
      <c r="U43" s="71"/>
      <c r="V43" s="72"/>
      <c r="W43" s="73"/>
      <c r="X43" s="74"/>
      <c r="Y43" s="160"/>
      <c r="Z43" s="160"/>
      <c r="AA43" s="160"/>
    </row>
    <row r="44" spans="1:27" s="167" customFormat="1" ht="22.5">
      <c r="A44" s="160"/>
      <c r="B44" s="161" t="s">
        <v>1219</v>
      </c>
      <c r="C44" s="514" t="s">
        <v>6820</v>
      </c>
      <c r="D44" s="162" t="s">
        <v>1160</v>
      </c>
      <c r="E44" s="163" t="s">
        <v>1237</v>
      </c>
      <c r="F44" s="164" t="s">
        <v>1238</v>
      </c>
      <c r="G44" s="162"/>
      <c r="H44" s="159" t="s">
        <v>2137</v>
      </c>
      <c r="I44" s="158" t="s">
        <v>1239</v>
      </c>
      <c r="J44" s="165" t="s">
        <v>106</v>
      </c>
      <c r="K44" s="162"/>
      <c r="L44" s="172"/>
      <c r="M44" s="162" t="str">
        <f t="shared" si="0"/>
        <v xml:space="preserve"> </v>
      </c>
      <c r="N44" s="164" t="str">
        <f t="shared" si="1"/>
        <v xml:space="preserve"> </v>
      </c>
      <c r="O44" s="70"/>
      <c r="P44" s="71"/>
      <c r="Q44" s="71"/>
      <c r="R44" s="72"/>
      <c r="S44" s="70"/>
      <c r="T44" s="71"/>
      <c r="U44" s="71"/>
      <c r="V44" s="72"/>
      <c r="W44" s="73"/>
      <c r="X44" s="74"/>
      <c r="Y44" s="160"/>
      <c r="Z44" s="160"/>
      <c r="AA44" s="160"/>
    </row>
    <row r="45" spans="1:27" s="167" customFormat="1" ht="22.5">
      <c r="A45" s="160"/>
      <c r="B45" s="161" t="s">
        <v>1222</v>
      </c>
      <c r="C45" s="514" t="s">
        <v>6823</v>
      </c>
      <c r="D45" s="162" t="s">
        <v>1160</v>
      </c>
      <c r="E45" s="163"/>
      <c r="F45" s="164" t="s">
        <v>1241</v>
      </c>
      <c r="G45" s="162"/>
      <c r="H45" s="159" t="s">
        <v>2138</v>
      </c>
      <c r="I45" s="158" t="s">
        <v>1242</v>
      </c>
      <c r="J45" s="165" t="s">
        <v>89</v>
      </c>
      <c r="K45" s="162"/>
      <c r="L45" s="172"/>
      <c r="M45" s="162" t="str">
        <f t="shared" si="0"/>
        <v xml:space="preserve"> </v>
      </c>
      <c r="N45" s="164" t="str">
        <f t="shared" si="1"/>
        <v xml:space="preserve"> </v>
      </c>
      <c r="O45" s="70"/>
      <c r="P45" s="71"/>
      <c r="Q45" s="71"/>
      <c r="R45" s="72"/>
      <c r="S45" s="70"/>
      <c r="T45" s="71"/>
      <c r="U45" s="71"/>
      <c r="V45" s="72"/>
      <c r="W45" s="73"/>
      <c r="X45" s="74"/>
      <c r="Y45" s="160"/>
      <c r="Z45" s="160"/>
      <c r="AA45" s="160"/>
    </row>
    <row r="46" spans="1:27" s="167" customFormat="1" ht="101.25">
      <c r="A46" s="160"/>
      <c r="B46" s="161" t="s">
        <v>1225</v>
      </c>
      <c r="C46" s="514" t="s">
        <v>6820</v>
      </c>
      <c r="D46" s="162" t="s">
        <v>1160</v>
      </c>
      <c r="E46" s="163" t="s">
        <v>1244</v>
      </c>
      <c r="F46" s="164"/>
      <c r="G46" s="162"/>
      <c r="H46" s="159" t="s">
        <v>2096</v>
      </c>
      <c r="I46" s="328" t="s">
        <v>5408</v>
      </c>
      <c r="J46" s="165" t="s">
        <v>106</v>
      </c>
      <c r="K46" s="162"/>
      <c r="L46" s="172"/>
      <c r="M46" s="162" t="str">
        <f t="shared" si="0"/>
        <v xml:space="preserve"> </v>
      </c>
      <c r="N46" s="164" t="str">
        <f t="shared" si="1"/>
        <v xml:space="preserve"> </v>
      </c>
      <c r="O46" s="70"/>
      <c r="P46" s="71"/>
      <c r="Q46" s="71"/>
      <c r="R46" s="72"/>
      <c r="S46" s="70"/>
      <c r="T46" s="71"/>
      <c r="U46" s="71"/>
      <c r="V46" s="72"/>
      <c r="W46" s="73"/>
      <c r="X46" s="74"/>
      <c r="Y46" s="160"/>
      <c r="Z46" s="160"/>
      <c r="AA46" s="160"/>
    </row>
    <row r="47" spans="1:27" s="167" customFormat="1" ht="56.25">
      <c r="A47" s="160"/>
      <c r="B47" s="161" t="s">
        <v>1228</v>
      </c>
      <c r="C47" s="514" t="s">
        <v>6820</v>
      </c>
      <c r="D47" s="162" t="s">
        <v>1160</v>
      </c>
      <c r="E47" s="163" t="s">
        <v>1246</v>
      </c>
      <c r="F47" s="164"/>
      <c r="G47" s="162"/>
      <c r="H47" s="159" t="s">
        <v>2445</v>
      </c>
      <c r="I47" s="158" t="s">
        <v>1247</v>
      </c>
      <c r="J47" s="165" t="s">
        <v>89</v>
      </c>
      <c r="K47" s="162"/>
      <c r="L47" s="172"/>
      <c r="M47" s="162" t="str">
        <f t="shared" si="0"/>
        <v xml:space="preserve"> </v>
      </c>
      <c r="N47" s="164" t="str">
        <f t="shared" si="1"/>
        <v xml:space="preserve"> </v>
      </c>
      <c r="O47" s="70"/>
      <c r="P47" s="71"/>
      <c r="Q47" s="71"/>
      <c r="R47" s="72"/>
      <c r="S47" s="70"/>
      <c r="T47" s="71"/>
      <c r="U47" s="71"/>
      <c r="V47" s="72"/>
      <c r="W47" s="73"/>
      <c r="X47" s="74"/>
      <c r="Y47" s="160"/>
      <c r="Z47" s="160"/>
      <c r="AA47" s="160"/>
    </row>
    <row r="48" spans="1:27" s="167" customFormat="1" ht="22.5">
      <c r="A48" s="160"/>
      <c r="B48" s="161" t="s">
        <v>3210</v>
      </c>
      <c r="C48" s="514" t="s">
        <v>6820</v>
      </c>
      <c r="D48" s="162" t="s">
        <v>1160</v>
      </c>
      <c r="E48" s="163" t="s">
        <v>1246</v>
      </c>
      <c r="F48" s="164" t="s">
        <v>1249</v>
      </c>
      <c r="G48" s="162"/>
      <c r="H48" s="159" t="s">
        <v>2139</v>
      </c>
      <c r="I48" s="158" t="s">
        <v>1250</v>
      </c>
      <c r="J48" s="165" t="s">
        <v>106</v>
      </c>
      <c r="K48" s="162"/>
      <c r="L48" s="172"/>
      <c r="M48" s="162" t="str">
        <f t="shared" si="0"/>
        <v xml:space="preserve"> </v>
      </c>
      <c r="N48" s="164" t="str">
        <f t="shared" si="1"/>
        <v xml:space="preserve"> </v>
      </c>
      <c r="O48" s="70"/>
      <c r="P48" s="71"/>
      <c r="Q48" s="71"/>
      <c r="R48" s="72"/>
      <c r="S48" s="70"/>
      <c r="T48" s="71"/>
      <c r="U48" s="71"/>
      <c r="V48" s="72"/>
      <c r="W48" s="73"/>
      <c r="X48" s="74"/>
      <c r="Y48" s="160"/>
      <c r="Z48" s="160"/>
      <c r="AA48" s="160"/>
    </row>
    <row r="49" spans="1:27" s="167" customFormat="1" ht="45">
      <c r="A49" s="160"/>
      <c r="B49" s="161" t="s">
        <v>1231</v>
      </c>
      <c r="C49" s="514" t="s">
        <v>6819</v>
      </c>
      <c r="D49" s="162" t="s">
        <v>1160</v>
      </c>
      <c r="E49" s="163" t="s">
        <v>1246</v>
      </c>
      <c r="F49" s="164"/>
      <c r="G49" s="162"/>
      <c r="H49" s="159" t="s">
        <v>2140</v>
      </c>
      <c r="I49" s="158" t="s">
        <v>1252</v>
      </c>
      <c r="J49" s="165" t="s">
        <v>89</v>
      </c>
      <c r="K49" s="162"/>
      <c r="L49" s="172"/>
      <c r="M49" s="162" t="str">
        <f t="shared" si="0"/>
        <v xml:space="preserve"> </v>
      </c>
      <c r="N49" s="164" t="str">
        <f t="shared" si="1"/>
        <v xml:space="preserve"> </v>
      </c>
      <c r="O49" s="70"/>
      <c r="P49" s="71"/>
      <c r="Q49" s="71"/>
      <c r="R49" s="72"/>
      <c r="S49" s="70"/>
      <c r="T49" s="71"/>
      <c r="U49" s="71"/>
      <c r="V49" s="72"/>
      <c r="W49" s="73"/>
      <c r="X49" s="74"/>
      <c r="Y49" s="160"/>
      <c r="Z49" s="160"/>
      <c r="AA49" s="160"/>
    </row>
    <row r="50" spans="1:27" s="167" customFormat="1" ht="67.5">
      <c r="A50" s="160"/>
      <c r="B50" s="161" t="s">
        <v>1233</v>
      </c>
      <c r="C50" s="514" t="s">
        <v>6820</v>
      </c>
      <c r="D50" s="162" t="s">
        <v>1160</v>
      </c>
      <c r="E50" s="163" t="s">
        <v>1246</v>
      </c>
      <c r="F50" s="164" t="s">
        <v>1254</v>
      </c>
      <c r="G50" s="162"/>
      <c r="H50" s="159" t="s">
        <v>2141</v>
      </c>
      <c r="I50" s="158" t="s">
        <v>1255</v>
      </c>
      <c r="J50" s="165" t="s">
        <v>106</v>
      </c>
      <c r="K50" s="162"/>
      <c r="L50" s="172"/>
      <c r="M50" s="162" t="str">
        <f t="shared" si="0"/>
        <v xml:space="preserve"> </v>
      </c>
      <c r="N50" s="164" t="str">
        <f t="shared" si="1"/>
        <v xml:space="preserve"> </v>
      </c>
      <c r="O50" s="70"/>
      <c r="P50" s="71"/>
      <c r="Q50" s="71"/>
      <c r="R50" s="72"/>
      <c r="S50" s="70"/>
      <c r="T50" s="71"/>
      <c r="U50" s="71"/>
      <c r="V50" s="72"/>
      <c r="W50" s="73"/>
      <c r="X50" s="74"/>
      <c r="Y50" s="160"/>
      <c r="Z50" s="160"/>
      <c r="AA50" s="160"/>
    </row>
    <row r="51" spans="1:27" s="167" customFormat="1" ht="90">
      <c r="A51" s="160"/>
      <c r="B51" s="161" t="s">
        <v>1234</v>
      </c>
      <c r="C51" s="514" t="s">
        <v>6820</v>
      </c>
      <c r="D51" s="162" t="s">
        <v>1160</v>
      </c>
      <c r="E51" s="163" t="s">
        <v>1257</v>
      </c>
      <c r="F51" s="164" t="s">
        <v>1254</v>
      </c>
      <c r="G51" s="162"/>
      <c r="H51" s="159" t="s">
        <v>2142</v>
      </c>
      <c r="I51" s="158" t="s">
        <v>1258</v>
      </c>
      <c r="J51" s="165" t="s">
        <v>95</v>
      </c>
      <c r="K51" s="162"/>
      <c r="L51" s="172"/>
      <c r="M51" s="162" t="str">
        <f t="shared" si="0"/>
        <v xml:space="preserve"> </v>
      </c>
      <c r="N51" s="164" t="str">
        <f t="shared" si="1"/>
        <v xml:space="preserve"> </v>
      </c>
      <c r="O51" s="70"/>
      <c r="P51" s="71"/>
      <c r="Q51" s="71"/>
      <c r="R51" s="72"/>
      <c r="S51" s="70"/>
      <c r="T51" s="71"/>
      <c r="U51" s="71"/>
      <c r="V51" s="72"/>
      <c r="W51" s="73"/>
      <c r="X51" s="74"/>
      <c r="Y51" s="160"/>
      <c r="Z51" s="160"/>
      <c r="AA51" s="160"/>
    </row>
    <row r="52" spans="1:27" s="167" customFormat="1" ht="22.5">
      <c r="A52" s="160"/>
      <c r="B52" s="161" t="s">
        <v>4403</v>
      </c>
      <c r="C52" s="514" t="s">
        <v>6824</v>
      </c>
      <c r="D52" s="162" t="s">
        <v>1160</v>
      </c>
      <c r="E52" s="163" t="s">
        <v>1257</v>
      </c>
      <c r="F52" s="164" t="s">
        <v>223</v>
      </c>
      <c r="G52" s="162"/>
      <c r="H52" s="159" t="s">
        <v>2143</v>
      </c>
      <c r="I52" s="158" t="s">
        <v>1260</v>
      </c>
      <c r="J52" s="165" t="s">
        <v>95</v>
      </c>
      <c r="K52" s="162"/>
      <c r="L52" s="172"/>
      <c r="M52" s="162" t="str">
        <f t="shared" si="0"/>
        <v xml:space="preserve"> </v>
      </c>
      <c r="N52" s="164" t="str">
        <f t="shared" si="1"/>
        <v xml:space="preserve"> </v>
      </c>
      <c r="O52" s="70"/>
      <c r="P52" s="71"/>
      <c r="Q52" s="71"/>
      <c r="R52" s="72"/>
      <c r="S52" s="70"/>
      <c r="T52" s="71"/>
      <c r="U52" s="71"/>
      <c r="V52" s="72"/>
      <c r="W52" s="73"/>
      <c r="X52" s="74"/>
      <c r="Y52" s="160"/>
      <c r="Z52" s="160"/>
      <c r="AA52" s="160"/>
    </row>
    <row r="53" spans="1:27" s="167" customFormat="1" ht="45">
      <c r="A53" s="160"/>
      <c r="B53" s="161" t="s">
        <v>1240</v>
      </c>
      <c r="C53" s="514" t="s">
        <v>6824</v>
      </c>
      <c r="D53" s="162" t="s">
        <v>1160</v>
      </c>
      <c r="E53" s="163" t="s">
        <v>1257</v>
      </c>
      <c r="F53" s="164" t="s">
        <v>1262</v>
      </c>
      <c r="G53" s="162"/>
      <c r="H53" s="159" t="s">
        <v>2144</v>
      </c>
      <c r="I53" s="158" t="s">
        <v>1263</v>
      </c>
      <c r="J53" s="165" t="s">
        <v>106</v>
      </c>
      <c r="K53" s="162"/>
      <c r="L53" s="172"/>
      <c r="M53" s="162" t="str">
        <f t="shared" si="0"/>
        <v xml:space="preserve"> </v>
      </c>
      <c r="N53" s="164" t="str">
        <f t="shared" si="1"/>
        <v xml:space="preserve"> </v>
      </c>
      <c r="O53" s="70"/>
      <c r="P53" s="71"/>
      <c r="Q53" s="71"/>
      <c r="R53" s="72"/>
      <c r="S53" s="70"/>
      <c r="T53" s="71"/>
      <c r="U53" s="71"/>
      <c r="V53" s="72"/>
      <c r="W53" s="73"/>
      <c r="X53" s="74"/>
      <c r="Y53" s="160"/>
      <c r="Z53" s="160"/>
      <c r="AA53" s="160"/>
    </row>
    <row r="54" spans="1:27" s="167" customFormat="1" ht="45">
      <c r="A54" s="160"/>
      <c r="B54" s="161" t="s">
        <v>1243</v>
      </c>
      <c r="C54" s="514" t="s">
        <v>6825</v>
      </c>
      <c r="D54" s="162" t="s">
        <v>1160</v>
      </c>
      <c r="E54" s="163" t="s">
        <v>1257</v>
      </c>
      <c r="F54" s="164" t="s">
        <v>1265</v>
      </c>
      <c r="G54" s="162"/>
      <c r="H54" s="159" t="s">
        <v>2145</v>
      </c>
      <c r="I54" s="158" t="s">
        <v>1266</v>
      </c>
      <c r="J54" s="165" t="s">
        <v>106</v>
      </c>
      <c r="K54" s="162"/>
      <c r="L54" s="172"/>
      <c r="M54" s="162" t="str">
        <f t="shared" si="0"/>
        <v xml:space="preserve"> </v>
      </c>
      <c r="N54" s="164" t="str">
        <f t="shared" si="1"/>
        <v xml:space="preserve"> </v>
      </c>
      <c r="O54" s="70"/>
      <c r="P54" s="71"/>
      <c r="Q54" s="71"/>
      <c r="R54" s="72"/>
      <c r="S54" s="70"/>
      <c r="T54" s="71"/>
      <c r="U54" s="71"/>
      <c r="V54" s="72"/>
      <c r="W54" s="73"/>
      <c r="X54" s="74"/>
      <c r="Y54" s="160"/>
      <c r="Z54" s="160"/>
      <c r="AA54" s="160"/>
    </row>
    <row r="55" spans="1:27" s="167" customFormat="1" ht="56.25">
      <c r="A55" s="160"/>
      <c r="B55" s="161" t="s">
        <v>1245</v>
      </c>
      <c r="C55" s="514" t="s">
        <v>6825</v>
      </c>
      <c r="D55" s="162" t="s">
        <v>1160</v>
      </c>
      <c r="E55" s="163" t="s">
        <v>1257</v>
      </c>
      <c r="F55" s="164" t="s">
        <v>1268</v>
      </c>
      <c r="G55" s="162"/>
      <c r="H55" s="159" t="s">
        <v>2146</v>
      </c>
      <c r="I55" s="158" t="s">
        <v>1269</v>
      </c>
      <c r="J55" s="165" t="s">
        <v>95</v>
      </c>
      <c r="K55" s="162"/>
      <c r="L55" s="172"/>
      <c r="M55" s="162" t="str">
        <f t="shared" si="0"/>
        <v xml:space="preserve"> </v>
      </c>
      <c r="N55" s="164" t="str">
        <f t="shared" si="1"/>
        <v xml:space="preserve"> </v>
      </c>
      <c r="O55" s="70"/>
      <c r="P55" s="71"/>
      <c r="Q55" s="71"/>
      <c r="R55" s="72"/>
      <c r="S55" s="70"/>
      <c r="T55" s="71"/>
      <c r="U55" s="71"/>
      <c r="V55" s="72"/>
      <c r="W55" s="73"/>
      <c r="X55" s="74"/>
      <c r="Y55" s="160"/>
      <c r="Z55" s="160"/>
      <c r="AA55" s="160"/>
    </row>
    <row r="56" spans="1:27" s="167" customFormat="1" ht="45">
      <c r="A56" s="160"/>
      <c r="B56" s="161" t="s">
        <v>1248</v>
      </c>
      <c r="C56" s="514" t="s">
        <v>6825</v>
      </c>
      <c r="D56" s="162" t="s">
        <v>1160</v>
      </c>
      <c r="E56" s="163" t="s">
        <v>1257</v>
      </c>
      <c r="F56" s="164" t="s">
        <v>1271</v>
      </c>
      <c r="G56" s="162"/>
      <c r="H56" s="159" t="s">
        <v>2147</v>
      </c>
      <c r="I56" s="158" t="s">
        <v>1272</v>
      </c>
      <c r="J56" s="165" t="s">
        <v>95</v>
      </c>
      <c r="K56" s="162"/>
      <c r="L56" s="172"/>
      <c r="M56" s="162" t="str">
        <f t="shared" si="0"/>
        <v xml:space="preserve"> </v>
      </c>
      <c r="N56" s="164" t="str">
        <f t="shared" si="1"/>
        <v xml:space="preserve"> </v>
      </c>
      <c r="O56" s="70"/>
      <c r="P56" s="71"/>
      <c r="Q56" s="71"/>
      <c r="R56" s="72"/>
      <c r="S56" s="70"/>
      <c r="T56" s="71"/>
      <c r="U56" s="71"/>
      <c r="V56" s="72"/>
      <c r="W56" s="73"/>
      <c r="X56" s="74"/>
      <c r="Y56" s="160"/>
      <c r="Z56" s="160"/>
      <c r="AA56" s="160"/>
    </row>
    <row r="57" spans="1:27" s="167" customFormat="1" ht="45">
      <c r="A57" s="160"/>
      <c r="B57" s="161" t="s">
        <v>1251</v>
      </c>
      <c r="C57" s="514" t="s">
        <v>6825</v>
      </c>
      <c r="D57" s="162" t="s">
        <v>1160</v>
      </c>
      <c r="E57" s="163" t="s">
        <v>1257</v>
      </c>
      <c r="F57" s="164"/>
      <c r="G57" s="162"/>
      <c r="H57" s="159" t="s">
        <v>2148</v>
      </c>
      <c r="I57" s="158" t="s">
        <v>1272</v>
      </c>
      <c r="J57" s="165" t="s">
        <v>95</v>
      </c>
      <c r="K57" s="162"/>
      <c r="L57" s="172"/>
      <c r="M57" s="162" t="str">
        <f t="shared" si="0"/>
        <v xml:space="preserve"> </v>
      </c>
      <c r="N57" s="164" t="str">
        <f t="shared" si="1"/>
        <v xml:space="preserve"> </v>
      </c>
      <c r="O57" s="70"/>
      <c r="P57" s="71"/>
      <c r="Q57" s="71"/>
      <c r="R57" s="72"/>
      <c r="S57" s="70"/>
      <c r="T57" s="71"/>
      <c r="U57" s="71"/>
      <c r="V57" s="72"/>
      <c r="W57" s="73"/>
      <c r="X57" s="74"/>
      <c r="Y57" s="160"/>
      <c r="Z57" s="160"/>
      <c r="AA57" s="160"/>
    </row>
    <row r="58" spans="1:27" s="167" customFormat="1" ht="45">
      <c r="A58" s="160"/>
      <c r="B58" s="161" t="s">
        <v>1253</v>
      </c>
      <c r="C58" s="514" t="s">
        <v>6825</v>
      </c>
      <c r="D58" s="162" t="s">
        <v>1160</v>
      </c>
      <c r="E58" s="163" t="s">
        <v>1257</v>
      </c>
      <c r="F58" s="164"/>
      <c r="G58" s="162"/>
      <c r="H58" s="159" t="s">
        <v>2149</v>
      </c>
      <c r="I58" s="158" t="s">
        <v>1275</v>
      </c>
      <c r="J58" s="165" t="s">
        <v>106</v>
      </c>
      <c r="K58" s="162"/>
      <c r="L58" s="172"/>
      <c r="M58" s="162" t="str">
        <f t="shared" si="0"/>
        <v xml:space="preserve"> </v>
      </c>
      <c r="N58" s="164" t="str">
        <f t="shared" si="1"/>
        <v xml:space="preserve"> </v>
      </c>
      <c r="O58" s="70"/>
      <c r="P58" s="71"/>
      <c r="Q58" s="71"/>
      <c r="R58" s="72"/>
      <c r="S58" s="70"/>
      <c r="T58" s="71"/>
      <c r="U58" s="71"/>
      <c r="V58" s="72"/>
      <c r="W58" s="73"/>
      <c r="X58" s="74"/>
      <c r="Y58" s="160"/>
      <c r="Z58" s="160"/>
      <c r="AA58" s="160"/>
    </row>
    <row r="59" spans="1:27" s="167" customFormat="1" ht="45">
      <c r="A59" s="160"/>
      <c r="B59" s="161" t="s">
        <v>1256</v>
      </c>
      <c r="C59" s="514" t="s">
        <v>6826</v>
      </c>
      <c r="D59" s="162" t="s">
        <v>1160</v>
      </c>
      <c r="E59" s="163" t="s">
        <v>1257</v>
      </c>
      <c r="F59" s="164" t="s">
        <v>1277</v>
      </c>
      <c r="G59" s="162"/>
      <c r="H59" s="159" t="s">
        <v>2150</v>
      </c>
      <c r="I59" s="158" t="s">
        <v>1278</v>
      </c>
      <c r="J59" s="165" t="s">
        <v>89</v>
      </c>
      <c r="K59" s="162" t="s">
        <v>5409</v>
      </c>
      <c r="L59" s="172"/>
      <c r="M59" s="162" t="str">
        <f t="shared" si="0"/>
        <v xml:space="preserve"> </v>
      </c>
      <c r="N59" s="164" t="str">
        <f t="shared" si="1"/>
        <v xml:space="preserve"> </v>
      </c>
      <c r="O59" s="70"/>
      <c r="P59" s="71"/>
      <c r="Q59" s="71"/>
      <c r="R59" s="72"/>
      <c r="S59" s="70"/>
      <c r="T59" s="71"/>
      <c r="U59" s="71"/>
      <c r="V59" s="72"/>
      <c r="W59" s="73"/>
      <c r="X59" s="74"/>
      <c r="Y59" s="160"/>
      <c r="Z59" s="160"/>
      <c r="AA59" s="160"/>
    </row>
    <row r="60" spans="1:27" s="167" customFormat="1" ht="33.75">
      <c r="A60" s="160"/>
      <c r="B60" s="161" t="s">
        <v>1259</v>
      </c>
      <c r="C60" s="514" t="s">
        <v>6827</v>
      </c>
      <c r="D60" s="162" t="s">
        <v>1160</v>
      </c>
      <c r="E60" s="163" t="s">
        <v>1257</v>
      </c>
      <c r="F60" s="164"/>
      <c r="G60" s="162"/>
      <c r="H60" s="159" t="s">
        <v>2151</v>
      </c>
      <c r="I60" s="158" t="s">
        <v>1280</v>
      </c>
      <c r="J60" s="165" t="s">
        <v>95</v>
      </c>
      <c r="K60" s="162"/>
      <c r="L60" s="172"/>
      <c r="M60" s="162" t="str">
        <f t="shared" si="0"/>
        <v xml:space="preserve"> </v>
      </c>
      <c r="N60" s="164" t="str">
        <f t="shared" si="1"/>
        <v xml:space="preserve"> </v>
      </c>
      <c r="O60" s="70"/>
      <c r="P60" s="71"/>
      <c r="Q60" s="71"/>
      <c r="R60" s="72"/>
      <c r="S60" s="70"/>
      <c r="T60" s="71"/>
      <c r="U60" s="71"/>
      <c r="V60" s="72"/>
      <c r="W60" s="73"/>
      <c r="X60" s="74"/>
      <c r="Y60" s="160"/>
      <c r="Z60" s="160"/>
      <c r="AA60" s="160"/>
    </row>
    <row r="61" spans="1:27" s="167" customFormat="1" ht="135">
      <c r="A61" s="160"/>
      <c r="B61" s="161" t="s">
        <v>1261</v>
      </c>
      <c r="C61" s="514" t="s">
        <v>6827</v>
      </c>
      <c r="D61" s="162" t="s">
        <v>1160</v>
      </c>
      <c r="E61" s="163" t="s">
        <v>1257</v>
      </c>
      <c r="F61" s="164" t="s">
        <v>2152</v>
      </c>
      <c r="G61" s="162"/>
      <c r="H61" s="168" t="s">
        <v>2153</v>
      </c>
      <c r="I61" s="169" t="s">
        <v>2154</v>
      </c>
      <c r="J61" s="165" t="s">
        <v>95</v>
      </c>
      <c r="K61" s="162"/>
      <c r="L61" s="172"/>
      <c r="M61" s="162" t="str">
        <f t="shared" si="0"/>
        <v xml:space="preserve"> </v>
      </c>
      <c r="N61" s="164" t="str">
        <f t="shared" si="1"/>
        <v xml:space="preserve"> </v>
      </c>
      <c r="O61" s="70"/>
      <c r="P61" s="71"/>
      <c r="Q61" s="71"/>
      <c r="R61" s="72"/>
      <c r="S61" s="70"/>
      <c r="T61" s="71"/>
      <c r="U61" s="71"/>
      <c r="V61" s="72"/>
      <c r="W61" s="73"/>
      <c r="X61" s="74"/>
      <c r="Y61" s="160"/>
      <c r="Z61" s="160"/>
      <c r="AA61" s="160"/>
    </row>
    <row r="62" spans="1:27" s="167" customFormat="1" ht="22.5">
      <c r="A62" s="160"/>
      <c r="B62" s="161" t="s">
        <v>1264</v>
      </c>
      <c r="C62" s="514"/>
      <c r="D62" s="162" t="s">
        <v>1160</v>
      </c>
      <c r="E62" s="163" t="s">
        <v>1282</v>
      </c>
      <c r="F62" s="164" t="s">
        <v>1283</v>
      </c>
      <c r="G62" s="162"/>
      <c r="H62" s="168" t="s">
        <v>2155</v>
      </c>
      <c r="I62" s="169" t="s">
        <v>1284</v>
      </c>
      <c r="J62" s="165" t="s">
        <v>106</v>
      </c>
      <c r="K62" s="162"/>
      <c r="L62" s="172"/>
      <c r="M62" s="162" t="str">
        <f t="shared" si="0"/>
        <v xml:space="preserve"> </v>
      </c>
      <c r="N62" s="164" t="str">
        <f t="shared" si="1"/>
        <v xml:space="preserve"> </v>
      </c>
      <c r="O62" s="70"/>
      <c r="P62" s="71"/>
      <c r="Q62" s="71"/>
      <c r="R62" s="72"/>
      <c r="S62" s="70"/>
      <c r="T62" s="71"/>
      <c r="U62" s="71"/>
      <c r="V62" s="72"/>
      <c r="W62" s="73"/>
      <c r="X62" s="74"/>
      <c r="Y62" s="160"/>
      <c r="Z62" s="160"/>
      <c r="AA62" s="160"/>
    </row>
    <row r="63" spans="1:27" s="167" customFormat="1" ht="22.5">
      <c r="A63" s="160"/>
      <c r="B63" s="161" t="s">
        <v>1267</v>
      </c>
      <c r="C63" s="514"/>
      <c r="D63" s="162" t="s">
        <v>1160</v>
      </c>
      <c r="E63" s="163" t="s">
        <v>1282</v>
      </c>
      <c r="F63" s="164" t="s">
        <v>1286</v>
      </c>
      <c r="G63" s="162"/>
      <c r="H63" s="168" t="s">
        <v>2156</v>
      </c>
      <c r="I63" s="169" t="s">
        <v>1287</v>
      </c>
      <c r="J63" s="165" t="s">
        <v>89</v>
      </c>
      <c r="K63" s="162"/>
      <c r="L63" s="172"/>
      <c r="M63" s="162" t="str">
        <f t="shared" si="0"/>
        <v xml:space="preserve"> </v>
      </c>
      <c r="N63" s="164" t="str">
        <f t="shared" si="1"/>
        <v xml:space="preserve"> </v>
      </c>
      <c r="O63" s="70"/>
      <c r="P63" s="71"/>
      <c r="Q63" s="71"/>
      <c r="R63" s="72"/>
      <c r="S63" s="70"/>
      <c r="T63" s="71"/>
      <c r="U63" s="71"/>
      <c r="V63" s="72"/>
      <c r="W63" s="73"/>
      <c r="X63" s="74"/>
      <c r="Y63" s="160"/>
      <c r="Z63" s="160"/>
      <c r="AA63" s="160"/>
    </row>
    <row r="64" spans="1:27" s="167" customFormat="1" ht="22.5">
      <c r="A64" s="160"/>
      <c r="B64" s="161" t="s">
        <v>1270</v>
      </c>
      <c r="C64" s="514"/>
      <c r="D64" s="162" t="s">
        <v>1160</v>
      </c>
      <c r="E64" s="163" t="s">
        <v>1282</v>
      </c>
      <c r="F64" s="164" t="s">
        <v>223</v>
      </c>
      <c r="G64" s="162"/>
      <c r="H64" s="168" t="s">
        <v>2157</v>
      </c>
      <c r="I64" s="169" t="s">
        <v>1289</v>
      </c>
      <c r="J64" s="165" t="s">
        <v>95</v>
      </c>
      <c r="K64" s="162"/>
      <c r="L64" s="172"/>
      <c r="M64" s="162" t="str">
        <f t="shared" si="0"/>
        <v xml:space="preserve"> </v>
      </c>
      <c r="N64" s="164" t="str">
        <f t="shared" si="1"/>
        <v xml:space="preserve"> </v>
      </c>
      <c r="O64" s="70"/>
      <c r="P64" s="71"/>
      <c r="Q64" s="71"/>
      <c r="R64" s="72"/>
      <c r="S64" s="70"/>
      <c r="T64" s="71"/>
      <c r="U64" s="71"/>
      <c r="V64" s="72"/>
      <c r="W64" s="73"/>
      <c r="X64" s="74"/>
      <c r="Y64" s="160"/>
      <c r="Z64" s="160"/>
      <c r="AA64" s="160"/>
    </row>
    <row r="65" spans="1:27" s="167" customFormat="1" ht="22.5">
      <c r="A65" s="160"/>
      <c r="B65" s="161" t="s">
        <v>1273</v>
      </c>
      <c r="C65" s="514"/>
      <c r="D65" s="162" t="s">
        <v>1160</v>
      </c>
      <c r="E65" s="163" t="s">
        <v>1282</v>
      </c>
      <c r="F65" s="164" t="s">
        <v>1147</v>
      </c>
      <c r="G65" s="162"/>
      <c r="H65" s="168" t="s">
        <v>2158</v>
      </c>
      <c r="I65" s="169" t="s">
        <v>1291</v>
      </c>
      <c r="J65" s="165" t="s">
        <v>95</v>
      </c>
      <c r="K65" s="162"/>
      <c r="L65" s="172"/>
      <c r="M65" s="162" t="str">
        <f t="shared" si="0"/>
        <v xml:space="preserve"> </v>
      </c>
      <c r="N65" s="164" t="str">
        <f t="shared" si="1"/>
        <v xml:space="preserve"> </v>
      </c>
      <c r="O65" s="70"/>
      <c r="P65" s="71"/>
      <c r="Q65" s="71"/>
      <c r="R65" s="72"/>
      <c r="S65" s="70"/>
      <c r="T65" s="71"/>
      <c r="U65" s="71"/>
      <c r="V65" s="72"/>
      <c r="W65" s="73"/>
      <c r="X65" s="74"/>
      <c r="Y65" s="160"/>
      <c r="Z65" s="160"/>
      <c r="AA65" s="160"/>
    </row>
    <row r="66" spans="1:27" s="167" customFormat="1" ht="33.75">
      <c r="A66" s="160"/>
      <c r="B66" s="161" t="s">
        <v>1274</v>
      </c>
      <c r="C66" s="514"/>
      <c r="D66" s="162" t="s">
        <v>1160</v>
      </c>
      <c r="E66" s="163" t="s">
        <v>1282</v>
      </c>
      <c r="F66" s="164" t="s">
        <v>1194</v>
      </c>
      <c r="G66" s="162"/>
      <c r="H66" s="168" t="s">
        <v>2446</v>
      </c>
      <c r="I66" s="169" t="s">
        <v>3186</v>
      </c>
      <c r="J66" s="165" t="s">
        <v>106</v>
      </c>
      <c r="K66" s="162"/>
      <c r="L66" s="172"/>
      <c r="M66" s="162" t="str">
        <f t="shared" si="0"/>
        <v xml:space="preserve"> </v>
      </c>
      <c r="N66" s="164" t="str">
        <f t="shared" si="1"/>
        <v xml:space="preserve"> </v>
      </c>
      <c r="O66" s="70"/>
      <c r="P66" s="71"/>
      <c r="Q66" s="71"/>
      <c r="R66" s="72"/>
      <c r="S66" s="70"/>
      <c r="T66" s="71"/>
      <c r="U66" s="71"/>
      <c r="V66" s="72"/>
      <c r="W66" s="73"/>
      <c r="X66" s="74"/>
      <c r="Y66" s="160"/>
      <c r="Z66" s="160"/>
      <c r="AA66" s="160"/>
    </row>
    <row r="67" spans="1:27" s="167" customFormat="1" ht="33.75">
      <c r="A67" s="160"/>
      <c r="B67" s="161" t="s">
        <v>1276</v>
      </c>
      <c r="C67" s="514"/>
      <c r="D67" s="162" t="s">
        <v>1160</v>
      </c>
      <c r="E67" s="163" t="s">
        <v>1282</v>
      </c>
      <c r="F67" s="164"/>
      <c r="G67" s="162"/>
      <c r="H67" s="168" t="s">
        <v>2447</v>
      </c>
      <c r="I67" s="169" t="s">
        <v>1294</v>
      </c>
      <c r="J67" s="165" t="s">
        <v>106</v>
      </c>
      <c r="K67" s="162"/>
      <c r="L67" s="172"/>
      <c r="M67" s="162" t="str">
        <f t="shared" si="0"/>
        <v xml:space="preserve"> </v>
      </c>
      <c r="N67" s="164" t="str">
        <f t="shared" si="1"/>
        <v xml:space="preserve"> </v>
      </c>
      <c r="O67" s="70"/>
      <c r="P67" s="71"/>
      <c r="Q67" s="71"/>
      <c r="R67" s="72"/>
      <c r="S67" s="70"/>
      <c r="T67" s="71"/>
      <c r="U67" s="71"/>
      <c r="V67" s="72"/>
      <c r="W67" s="73"/>
      <c r="X67" s="74"/>
      <c r="Y67" s="160"/>
      <c r="Z67" s="160"/>
      <c r="AA67" s="160"/>
    </row>
    <row r="68" spans="1:27" s="167" customFormat="1" ht="33.75">
      <c r="A68" s="160"/>
      <c r="B68" s="161" t="s">
        <v>1279</v>
      </c>
      <c r="C68" s="514"/>
      <c r="D68" s="162" t="s">
        <v>1160</v>
      </c>
      <c r="E68" s="163" t="s">
        <v>1296</v>
      </c>
      <c r="F68" s="164" t="s">
        <v>1297</v>
      </c>
      <c r="G68" s="162"/>
      <c r="H68" s="168" t="s">
        <v>2159</v>
      </c>
      <c r="I68" s="169" t="s">
        <v>1298</v>
      </c>
      <c r="J68" s="165" t="s">
        <v>89</v>
      </c>
      <c r="K68" s="162"/>
      <c r="L68" s="172"/>
      <c r="M68" s="162" t="str">
        <f t="shared" si="0"/>
        <v xml:space="preserve"> </v>
      </c>
      <c r="N68" s="164" t="str">
        <f t="shared" si="1"/>
        <v xml:space="preserve"> </v>
      </c>
      <c r="O68" s="70"/>
      <c r="P68" s="71"/>
      <c r="Q68" s="71"/>
      <c r="R68" s="72"/>
      <c r="S68" s="70"/>
      <c r="T68" s="71"/>
      <c r="U68" s="71"/>
      <c r="V68" s="72"/>
      <c r="W68" s="73"/>
      <c r="X68" s="74"/>
      <c r="Y68" s="160"/>
      <c r="Z68" s="160"/>
      <c r="AA68" s="160"/>
    </row>
    <row r="69" spans="1:27" s="167" customFormat="1" ht="123.75">
      <c r="A69" s="160"/>
      <c r="B69" s="161" t="s">
        <v>1281</v>
      </c>
      <c r="C69" s="514"/>
      <c r="D69" s="162" t="s">
        <v>1160</v>
      </c>
      <c r="E69" s="163" t="s">
        <v>1296</v>
      </c>
      <c r="F69" s="164" t="s">
        <v>1300</v>
      </c>
      <c r="G69" s="162"/>
      <c r="H69" s="168" t="s">
        <v>1301</v>
      </c>
      <c r="I69" s="169" t="s">
        <v>1302</v>
      </c>
      <c r="J69" s="165" t="s">
        <v>106</v>
      </c>
      <c r="K69" s="162"/>
      <c r="L69" s="172"/>
      <c r="M69" s="162" t="str">
        <f t="shared" si="0"/>
        <v xml:space="preserve"> </v>
      </c>
      <c r="N69" s="164" t="str">
        <f t="shared" si="1"/>
        <v xml:space="preserve"> </v>
      </c>
      <c r="O69" s="70"/>
      <c r="P69" s="71"/>
      <c r="Q69" s="71"/>
      <c r="R69" s="72"/>
      <c r="S69" s="70"/>
      <c r="T69" s="71"/>
      <c r="U69" s="71"/>
      <c r="V69" s="72"/>
      <c r="W69" s="73"/>
      <c r="X69" s="74"/>
      <c r="Y69" s="160"/>
      <c r="Z69" s="160"/>
      <c r="AA69" s="160"/>
    </row>
    <row r="70" spans="1:27" s="167" customFormat="1" ht="33.75">
      <c r="A70" s="160"/>
      <c r="B70" s="161" t="s">
        <v>1285</v>
      </c>
      <c r="C70" s="514"/>
      <c r="D70" s="162" t="s">
        <v>1160</v>
      </c>
      <c r="E70" s="163" t="s">
        <v>1296</v>
      </c>
      <c r="F70" s="164" t="s">
        <v>1304</v>
      </c>
      <c r="G70" s="162"/>
      <c r="H70" s="168" t="s">
        <v>2160</v>
      </c>
      <c r="I70" s="169" t="s">
        <v>1305</v>
      </c>
      <c r="J70" s="165" t="s">
        <v>106</v>
      </c>
      <c r="K70" s="162"/>
      <c r="L70" s="172"/>
      <c r="M70" s="162" t="str">
        <f t="shared" si="0"/>
        <v xml:space="preserve"> </v>
      </c>
      <c r="N70" s="164" t="str">
        <f t="shared" si="1"/>
        <v xml:space="preserve"> </v>
      </c>
      <c r="O70" s="70"/>
      <c r="P70" s="71"/>
      <c r="Q70" s="71"/>
      <c r="R70" s="72"/>
      <c r="S70" s="70"/>
      <c r="T70" s="71"/>
      <c r="U70" s="71"/>
      <c r="V70" s="72"/>
      <c r="W70" s="73"/>
      <c r="X70" s="74"/>
      <c r="Y70" s="160"/>
      <c r="Z70" s="160"/>
      <c r="AA70" s="160"/>
    </row>
    <row r="71" spans="1:27" s="167" customFormat="1" ht="146.25">
      <c r="A71" s="160"/>
      <c r="B71" s="161" t="s">
        <v>1288</v>
      </c>
      <c r="C71" s="514"/>
      <c r="D71" s="162" t="s">
        <v>1160</v>
      </c>
      <c r="E71" s="163" t="s">
        <v>1296</v>
      </c>
      <c r="F71" s="164" t="s">
        <v>1307</v>
      </c>
      <c r="G71" s="162"/>
      <c r="H71" s="168" t="s">
        <v>1308</v>
      </c>
      <c r="I71" s="169" t="s">
        <v>2161</v>
      </c>
      <c r="J71" s="165" t="s">
        <v>95</v>
      </c>
      <c r="K71" s="162"/>
      <c r="L71" s="172"/>
      <c r="M71" s="162" t="str">
        <f t="shared" si="0"/>
        <v xml:space="preserve"> </v>
      </c>
      <c r="N71" s="164" t="str">
        <f t="shared" si="1"/>
        <v xml:space="preserve"> </v>
      </c>
      <c r="O71" s="70"/>
      <c r="P71" s="71"/>
      <c r="Q71" s="71"/>
      <c r="R71" s="72"/>
      <c r="S71" s="70"/>
      <c r="T71" s="71"/>
      <c r="U71" s="71"/>
      <c r="V71" s="72"/>
      <c r="W71" s="73"/>
      <c r="X71" s="74"/>
      <c r="Y71" s="160"/>
      <c r="Z71" s="160"/>
      <c r="AA71" s="160"/>
    </row>
    <row r="72" spans="1:27" s="167" customFormat="1" ht="157.5">
      <c r="A72" s="160"/>
      <c r="B72" s="161" t="s">
        <v>1290</v>
      </c>
      <c r="C72" s="514"/>
      <c r="D72" s="162" t="s">
        <v>1160</v>
      </c>
      <c r="E72" s="163" t="s">
        <v>1296</v>
      </c>
      <c r="F72" s="164" t="s">
        <v>2163</v>
      </c>
      <c r="G72" s="162" t="s">
        <v>2164</v>
      </c>
      <c r="H72" s="168" t="s">
        <v>2372</v>
      </c>
      <c r="I72" s="169" t="s">
        <v>2165</v>
      </c>
      <c r="J72" s="165" t="s">
        <v>106</v>
      </c>
      <c r="K72" s="162" t="s">
        <v>5410</v>
      </c>
      <c r="L72" s="172"/>
      <c r="M72" s="162" t="str">
        <f t="shared" si="0"/>
        <v xml:space="preserve"> </v>
      </c>
      <c r="N72" s="164" t="str">
        <f t="shared" si="1"/>
        <v xml:space="preserve"> </v>
      </c>
      <c r="O72" s="70"/>
      <c r="P72" s="71"/>
      <c r="Q72" s="71"/>
      <c r="R72" s="72"/>
      <c r="S72" s="70"/>
      <c r="T72" s="71"/>
      <c r="U72" s="71"/>
      <c r="V72" s="72"/>
      <c r="W72" s="73"/>
      <c r="X72" s="74"/>
      <c r="Y72" s="160"/>
      <c r="Z72" s="160"/>
      <c r="AA72" s="160"/>
    </row>
    <row r="73" spans="1:27" s="167" customFormat="1" ht="33.75">
      <c r="A73" s="160"/>
      <c r="B73" s="161" t="s">
        <v>1292</v>
      </c>
      <c r="C73" s="514"/>
      <c r="D73" s="162" t="s">
        <v>1160</v>
      </c>
      <c r="E73" s="163" t="s">
        <v>1296</v>
      </c>
      <c r="F73" s="164" t="s">
        <v>1310</v>
      </c>
      <c r="G73" s="162"/>
      <c r="H73" s="168" t="s">
        <v>1311</v>
      </c>
      <c r="I73" s="169" t="s">
        <v>1312</v>
      </c>
      <c r="J73" s="165" t="s">
        <v>106</v>
      </c>
      <c r="K73" s="162"/>
      <c r="L73" s="172"/>
      <c r="M73" s="162" t="str">
        <f t="shared" si="0"/>
        <v xml:space="preserve"> </v>
      </c>
      <c r="N73" s="164" t="str">
        <f t="shared" si="1"/>
        <v xml:space="preserve"> </v>
      </c>
      <c r="O73" s="70"/>
      <c r="P73" s="71"/>
      <c r="Q73" s="71"/>
      <c r="R73" s="72"/>
      <c r="S73" s="70"/>
      <c r="T73" s="71"/>
      <c r="U73" s="71"/>
      <c r="V73" s="72"/>
      <c r="W73" s="73"/>
      <c r="X73" s="74"/>
      <c r="Y73" s="160"/>
      <c r="Z73" s="160"/>
      <c r="AA73" s="160"/>
    </row>
    <row r="74" spans="1:27" s="167" customFormat="1" ht="123.75">
      <c r="A74" s="160"/>
      <c r="B74" s="161" t="s">
        <v>1293</v>
      </c>
      <c r="C74" s="514"/>
      <c r="D74" s="162" t="s">
        <v>1160</v>
      </c>
      <c r="E74" s="163" t="s">
        <v>1296</v>
      </c>
      <c r="F74" s="164" t="s">
        <v>1314</v>
      </c>
      <c r="G74" s="162"/>
      <c r="H74" s="168" t="s">
        <v>2167</v>
      </c>
      <c r="I74" s="169" t="s">
        <v>1302</v>
      </c>
      <c r="J74" s="165" t="s">
        <v>95</v>
      </c>
      <c r="K74" s="162"/>
      <c r="L74" s="172"/>
      <c r="M74" s="162" t="str">
        <f t="shared" si="0"/>
        <v xml:space="preserve"> </v>
      </c>
      <c r="N74" s="164" t="str">
        <f t="shared" si="1"/>
        <v xml:space="preserve"> </v>
      </c>
      <c r="O74" s="70"/>
      <c r="P74" s="71"/>
      <c r="Q74" s="71"/>
      <c r="R74" s="72"/>
      <c r="S74" s="70"/>
      <c r="T74" s="71"/>
      <c r="U74" s="71"/>
      <c r="V74" s="72"/>
      <c r="W74" s="73"/>
      <c r="X74" s="74"/>
      <c r="Y74" s="160"/>
      <c r="Z74" s="160"/>
      <c r="AA74" s="160"/>
    </row>
    <row r="75" spans="1:27" s="167" customFormat="1" ht="123.75">
      <c r="A75" s="160"/>
      <c r="B75" s="161" t="s">
        <v>1295</v>
      </c>
      <c r="C75" s="514"/>
      <c r="D75" s="336" t="s">
        <v>1160</v>
      </c>
      <c r="E75" s="334" t="s">
        <v>1296</v>
      </c>
      <c r="F75" s="335" t="s">
        <v>5411</v>
      </c>
      <c r="G75" s="336"/>
      <c r="H75" s="330" t="s">
        <v>3201</v>
      </c>
      <c r="I75" s="327" t="s">
        <v>1302</v>
      </c>
      <c r="J75" s="165" t="s">
        <v>89</v>
      </c>
      <c r="K75" s="162"/>
      <c r="L75" s="172"/>
      <c r="M75" s="162" t="str">
        <f t="shared" si="0"/>
        <v xml:space="preserve"> </v>
      </c>
      <c r="N75" s="164" t="str">
        <f t="shared" si="1"/>
        <v xml:space="preserve"> </v>
      </c>
      <c r="O75" s="70"/>
      <c r="P75" s="71"/>
      <c r="Q75" s="71"/>
      <c r="R75" s="72"/>
      <c r="S75" s="70"/>
      <c r="T75" s="71"/>
      <c r="U75" s="71"/>
      <c r="V75" s="72"/>
      <c r="W75" s="73"/>
      <c r="X75" s="74"/>
      <c r="Y75" s="160"/>
      <c r="Z75" s="160"/>
      <c r="AA75" s="160"/>
    </row>
    <row r="76" spans="1:27" s="167" customFormat="1" ht="123.75">
      <c r="A76" s="160"/>
      <c r="B76" s="161" t="s">
        <v>1299</v>
      </c>
      <c r="C76" s="514"/>
      <c r="D76" s="336" t="s">
        <v>1160</v>
      </c>
      <c r="E76" s="334" t="s">
        <v>1296</v>
      </c>
      <c r="F76" s="335" t="s">
        <v>5412</v>
      </c>
      <c r="G76" s="336"/>
      <c r="H76" s="330" t="s">
        <v>5413</v>
      </c>
      <c r="I76" s="327" t="s">
        <v>1302</v>
      </c>
      <c r="J76" s="165" t="s">
        <v>89</v>
      </c>
      <c r="K76" s="162"/>
      <c r="L76" s="172"/>
      <c r="M76" s="162" t="str">
        <f t="shared" ref="M76:M139" si="2">IF(COUNTBLANK(O76:Q76)=3," ",IF(COUNTIF(O76:Q76,"F"),"F",IF(COUNTIF(O76:Q76,"P"),"P",IF(COUNTIF(O76:Q76,"NA"),"NA",IF(COUNTIF(O76:Q76,"NT"),"NT")))))</f>
        <v xml:space="preserve"> </v>
      </c>
      <c r="N76" s="164" t="str">
        <f t="shared" ref="N76:N139" si="3">IF(COUNTBLANK(S76:U76)=3," ",IF(COUNTIF(S76:U76,"F"),"F",IF(COUNTIF(S76:U76,"P"),"P",IF(COUNTIF(S76:U76,"NA"),"NA",IF(COUNTIF(S76:U76,"NT"),"NT")))))</f>
        <v xml:space="preserve"> </v>
      </c>
      <c r="O76" s="70"/>
      <c r="P76" s="71"/>
      <c r="Q76" s="71"/>
      <c r="R76" s="72"/>
      <c r="S76" s="70"/>
      <c r="T76" s="71"/>
      <c r="U76" s="71"/>
      <c r="V76" s="72"/>
      <c r="W76" s="73"/>
      <c r="X76" s="74"/>
      <c r="Y76" s="160"/>
      <c r="Z76" s="160"/>
      <c r="AA76" s="160"/>
    </row>
    <row r="77" spans="1:27" s="167" customFormat="1" ht="45">
      <c r="A77" s="160"/>
      <c r="B77" s="161" t="s">
        <v>1303</v>
      </c>
      <c r="C77" s="514"/>
      <c r="D77" s="162" t="s">
        <v>1160</v>
      </c>
      <c r="E77" s="163" t="s">
        <v>1296</v>
      </c>
      <c r="F77" s="164" t="s">
        <v>1316</v>
      </c>
      <c r="G77" s="162"/>
      <c r="H77" s="168" t="s">
        <v>2168</v>
      </c>
      <c r="I77" s="158" t="s">
        <v>1317</v>
      </c>
      <c r="J77" s="165" t="s">
        <v>106</v>
      </c>
      <c r="K77" s="162"/>
      <c r="L77" s="172"/>
      <c r="M77" s="162" t="str">
        <f t="shared" si="2"/>
        <v xml:space="preserve"> </v>
      </c>
      <c r="N77" s="164" t="str">
        <f t="shared" si="3"/>
        <v xml:space="preserve"> </v>
      </c>
      <c r="O77" s="70"/>
      <c r="P77" s="71"/>
      <c r="Q77" s="71"/>
      <c r="R77" s="72"/>
      <c r="S77" s="70"/>
      <c r="T77" s="71"/>
      <c r="U77" s="71"/>
      <c r="V77" s="72"/>
      <c r="W77" s="73"/>
      <c r="X77" s="74"/>
      <c r="Y77" s="160"/>
      <c r="Z77" s="160"/>
      <c r="AA77" s="160"/>
    </row>
    <row r="78" spans="1:27" s="167" customFormat="1" ht="33.75">
      <c r="A78" s="160"/>
      <c r="B78" s="161" t="s">
        <v>1306</v>
      </c>
      <c r="C78" s="514"/>
      <c r="D78" s="162" t="s">
        <v>1160</v>
      </c>
      <c r="E78" s="163" t="s">
        <v>1296</v>
      </c>
      <c r="F78" s="164" t="s">
        <v>1318</v>
      </c>
      <c r="G78" s="162"/>
      <c r="H78" s="168" t="s">
        <v>2169</v>
      </c>
      <c r="I78" s="158" t="s">
        <v>1319</v>
      </c>
      <c r="J78" s="165" t="s">
        <v>106</v>
      </c>
      <c r="K78" s="162" t="s">
        <v>3211</v>
      </c>
      <c r="L78" s="172"/>
      <c r="M78" s="162" t="str">
        <f t="shared" si="2"/>
        <v xml:space="preserve"> </v>
      </c>
      <c r="N78" s="164" t="str">
        <f t="shared" si="3"/>
        <v xml:space="preserve"> </v>
      </c>
      <c r="O78" s="70"/>
      <c r="P78" s="71"/>
      <c r="Q78" s="71"/>
      <c r="R78" s="72"/>
      <c r="S78" s="70"/>
      <c r="T78" s="71"/>
      <c r="U78" s="71"/>
      <c r="V78" s="72"/>
      <c r="W78" s="73"/>
      <c r="X78" s="74"/>
      <c r="Y78" s="160"/>
      <c r="Z78" s="160"/>
      <c r="AA78" s="160"/>
    </row>
    <row r="79" spans="1:27" s="167" customFormat="1" ht="33.75">
      <c r="A79" s="160"/>
      <c r="B79" s="161" t="s">
        <v>1309</v>
      </c>
      <c r="C79" s="514"/>
      <c r="D79" s="162" t="s">
        <v>1160</v>
      </c>
      <c r="E79" s="163" t="s">
        <v>1296</v>
      </c>
      <c r="F79" s="164"/>
      <c r="G79" s="162"/>
      <c r="H79" s="168" t="s">
        <v>2170</v>
      </c>
      <c r="I79" s="158" t="s">
        <v>1922</v>
      </c>
      <c r="J79" s="165" t="s">
        <v>95</v>
      </c>
      <c r="K79" s="162" t="s">
        <v>5525</v>
      </c>
      <c r="L79" s="172"/>
      <c r="M79" s="162" t="str">
        <f t="shared" si="2"/>
        <v xml:space="preserve"> </v>
      </c>
      <c r="N79" s="164" t="str">
        <f t="shared" si="3"/>
        <v xml:space="preserve"> </v>
      </c>
      <c r="O79" s="70"/>
      <c r="P79" s="71"/>
      <c r="Q79" s="71"/>
      <c r="R79" s="72"/>
      <c r="S79" s="70"/>
      <c r="T79" s="71"/>
      <c r="U79" s="71"/>
      <c r="V79" s="72"/>
      <c r="W79" s="73"/>
      <c r="X79" s="74"/>
      <c r="Y79" s="160"/>
      <c r="Z79" s="160"/>
      <c r="AA79" s="160"/>
    </row>
    <row r="80" spans="1:27" s="167" customFormat="1" ht="33.75">
      <c r="A80" s="160"/>
      <c r="B80" s="161" t="s">
        <v>1313</v>
      </c>
      <c r="C80" s="514"/>
      <c r="D80" s="162" t="s">
        <v>1160</v>
      </c>
      <c r="E80" s="163" t="s">
        <v>1296</v>
      </c>
      <c r="F80" s="164" t="s">
        <v>1321</v>
      </c>
      <c r="G80" s="162"/>
      <c r="H80" s="168" t="s">
        <v>2171</v>
      </c>
      <c r="I80" s="169" t="s">
        <v>1322</v>
      </c>
      <c r="J80" s="165" t="s">
        <v>106</v>
      </c>
      <c r="K80" s="162" t="s">
        <v>5414</v>
      </c>
      <c r="L80" s="172"/>
      <c r="M80" s="162" t="str">
        <f t="shared" si="2"/>
        <v xml:space="preserve"> </v>
      </c>
      <c r="N80" s="164" t="str">
        <f t="shared" si="3"/>
        <v xml:space="preserve"> </v>
      </c>
      <c r="O80" s="70"/>
      <c r="P80" s="71"/>
      <c r="Q80" s="71"/>
      <c r="R80" s="72"/>
      <c r="S80" s="70"/>
      <c r="T80" s="71"/>
      <c r="U80" s="71"/>
      <c r="V80" s="72"/>
      <c r="W80" s="73"/>
      <c r="X80" s="74"/>
      <c r="Y80" s="160"/>
      <c r="Z80" s="160"/>
      <c r="AA80" s="160"/>
    </row>
    <row r="81" spans="1:27" s="167" customFormat="1" ht="67.5">
      <c r="A81" s="160"/>
      <c r="B81" s="161" t="s">
        <v>1315</v>
      </c>
      <c r="C81" s="514"/>
      <c r="D81" s="162" t="s">
        <v>1160</v>
      </c>
      <c r="E81" s="163" t="s">
        <v>1296</v>
      </c>
      <c r="F81" s="164"/>
      <c r="G81" s="162"/>
      <c r="H81" s="168" t="s">
        <v>2172</v>
      </c>
      <c r="I81" s="158" t="s">
        <v>1324</v>
      </c>
      <c r="J81" s="165" t="s">
        <v>95</v>
      </c>
      <c r="K81" s="162"/>
      <c r="L81" s="172"/>
      <c r="M81" s="162" t="str">
        <f t="shared" si="2"/>
        <v xml:space="preserve"> </v>
      </c>
      <c r="N81" s="164" t="str">
        <f t="shared" si="3"/>
        <v xml:space="preserve"> </v>
      </c>
      <c r="O81" s="70"/>
      <c r="P81" s="71"/>
      <c r="Q81" s="71"/>
      <c r="R81" s="72"/>
      <c r="S81" s="70"/>
      <c r="T81" s="71"/>
      <c r="U81" s="71"/>
      <c r="V81" s="72"/>
      <c r="W81" s="73"/>
      <c r="X81" s="74"/>
      <c r="Y81" s="160"/>
      <c r="Z81" s="160"/>
      <c r="AA81" s="160"/>
    </row>
    <row r="82" spans="1:27" s="167" customFormat="1" ht="56.25">
      <c r="A82" s="160"/>
      <c r="B82" s="161" t="s">
        <v>2162</v>
      </c>
      <c r="C82" s="514"/>
      <c r="D82" s="162" t="s">
        <v>1160</v>
      </c>
      <c r="E82" s="163" t="s">
        <v>1296</v>
      </c>
      <c r="F82" s="164"/>
      <c r="G82" s="162"/>
      <c r="H82" s="168" t="s">
        <v>2173</v>
      </c>
      <c r="I82" s="158" t="s">
        <v>1326</v>
      </c>
      <c r="J82" s="165" t="s">
        <v>95</v>
      </c>
      <c r="K82" s="162"/>
      <c r="L82" s="172"/>
      <c r="M82" s="162" t="str">
        <f t="shared" si="2"/>
        <v xml:space="preserve"> </v>
      </c>
      <c r="N82" s="164" t="str">
        <f t="shared" si="3"/>
        <v xml:space="preserve"> </v>
      </c>
      <c r="O82" s="70"/>
      <c r="P82" s="71"/>
      <c r="Q82" s="71"/>
      <c r="R82" s="72"/>
      <c r="S82" s="70"/>
      <c r="T82" s="71"/>
      <c r="U82" s="71"/>
      <c r="V82" s="72"/>
      <c r="W82" s="73"/>
      <c r="X82" s="74"/>
      <c r="Y82" s="160"/>
      <c r="Z82" s="160"/>
      <c r="AA82" s="160"/>
    </row>
    <row r="83" spans="1:27" s="167" customFormat="1" ht="67.5">
      <c r="A83" s="160"/>
      <c r="B83" s="161" t="s">
        <v>1320</v>
      </c>
      <c r="C83" s="514"/>
      <c r="D83" s="162" t="s">
        <v>1160</v>
      </c>
      <c r="E83" s="163" t="s">
        <v>1296</v>
      </c>
      <c r="F83" s="164"/>
      <c r="G83" s="162"/>
      <c r="H83" s="168" t="s">
        <v>2174</v>
      </c>
      <c r="I83" s="169" t="s">
        <v>1328</v>
      </c>
      <c r="J83" s="165" t="s">
        <v>106</v>
      </c>
      <c r="K83" s="162"/>
      <c r="L83" s="172"/>
      <c r="M83" s="162" t="str">
        <f t="shared" si="2"/>
        <v xml:space="preserve"> </v>
      </c>
      <c r="N83" s="164" t="str">
        <f t="shared" si="3"/>
        <v xml:space="preserve"> </v>
      </c>
      <c r="O83" s="70"/>
      <c r="P83" s="71"/>
      <c r="Q83" s="71"/>
      <c r="R83" s="72"/>
      <c r="S83" s="70"/>
      <c r="T83" s="71"/>
      <c r="U83" s="71"/>
      <c r="V83" s="72"/>
      <c r="W83" s="73"/>
      <c r="X83" s="74"/>
      <c r="Y83" s="160"/>
      <c r="Z83" s="160"/>
      <c r="AA83" s="160"/>
    </row>
    <row r="84" spans="1:27" s="167" customFormat="1" ht="33.75">
      <c r="A84" s="160"/>
      <c r="B84" s="161" t="s">
        <v>2166</v>
      </c>
      <c r="C84" s="514"/>
      <c r="D84" s="162" t="s">
        <v>1160</v>
      </c>
      <c r="E84" s="163" t="s">
        <v>1296</v>
      </c>
      <c r="F84" s="164" t="s">
        <v>1330</v>
      </c>
      <c r="G84" s="162"/>
      <c r="H84" s="159" t="s">
        <v>2175</v>
      </c>
      <c r="I84" s="158" t="s">
        <v>1331</v>
      </c>
      <c r="J84" s="165" t="s">
        <v>106</v>
      </c>
      <c r="K84" s="162"/>
      <c r="L84" s="172"/>
      <c r="M84" s="162" t="str">
        <f t="shared" si="2"/>
        <v xml:space="preserve"> </v>
      </c>
      <c r="N84" s="164" t="str">
        <f t="shared" si="3"/>
        <v xml:space="preserve"> </v>
      </c>
      <c r="O84" s="70"/>
      <c r="P84" s="71"/>
      <c r="Q84" s="71"/>
      <c r="R84" s="72"/>
      <c r="S84" s="70"/>
      <c r="T84" s="71"/>
      <c r="U84" s="71"/>
      <c r="V84" s="72"/>
      <c r="W84" s="73"/>
      <c r="X84" s="74"/>
      <c r="Y84" s="160"/>
      <c r="Z84" s="160"/>
      <c r="AA84" s="160"/>
    </row>
    <row r="85" spans="1:27" s="167" customFormat="1" ht="33.75">
      <c r="A85" s="160"/>
      <c r="B85" s="161" t="s">
        <v>1323</v>
      </c>
      <c r="C85" s="514"/>
      <c r="D85" s="162" t="s">
        <v>1160</v>
      </c>
      <c r="E85" s="163" t="s">
        <v>1296</v>
      </c>
      <c r="F85" s="164"/>
      <c r="G85" s="162"/>
      <c r="H85" s="159" t="s">
        <v>2176</v>
      </c>
      <c r="I85" s="169" t="s">
        <v>1333</v>
      </c>
      <c r="J85" s="165" t="s">
        <v>95</v>
      </c>
      <c r="K85" s="162"/>
      <c r="L85" s="172"/>
      <c r="M85" s="162" t="str">
        <f t="shared" si="2"/>
        <v xml:space="preserve"> </v>
      </c>
      <c r="N85" s="164" t="str">
        <f t="shared" si="3"/>
        <v xml:space="preserve"> </v>
      </c>
      <c r="O85" s="70"/>
      <c r="P85" s="71"/>
      <c r="Q85" s="71"/>
      <c r="R85" s="72"/>
      <c r="S85" s="70"/>
      <c r="T85" s="71"/>
      <c r="U85" s="71"/>
      <c r="V85" s="72"/>
      <c r="W85" s="73"/>
      <c r="X85" s="74"/>
      <c r="Y85" s="160"/>
      <c r="Z85" s="160"/>
      <c r="AA85" s="160"/>
    </row>
    <row r="86" spans="1:27" s="167" customFormat="1" ht="33.75">
      <c r="A86" s="160"/>
      <c r="B86" s="161" t="s">
        <v>1325</v>
      </c>
      <c r="C86" s="514"/>
      <c r="D86" s="162" t="s">
        <v>1160</v>
      </c>
      <c r="E86" s="163" t="s">
        <v>1296</v>
      </c>
      <c r="F86" s="164"/>
      <c r="G86" s="162"/>
      <c r="H86" s="159" t="s">
        <v>2177</v>
      </c>
      <c r="I86" s="158" t="s">
        <v>1335</v>
      </c>
      <c r="J86" s="165" t="s">
        <v>106</v>
      </c>
      <c r="K86" s="162"/>
      <c r="L86" s="172"/>
      <c r="M86" s="162" t="str">
        <f t="shared" si="2"/>
        <v xml:space="preserve"> </v>
      </c>
      <c r="N86" s="164" t="str">
        <f t="shared" si="3"/>
        <v xml:space="preserve"> </v>
      </c>
      <c r="O86" s="70"/>
      <c r="P86" s="71"/>
      <c r="Q86" s="71"/>
      <c r="R86" s="72"/>
      <c r="S86" s="70"/>
      <c r="T86" s="71"/>
      <c r="U86" s="71"/>
      <c r="V86" s="72"/>
      <c r="W86" s="73"/>
      <c r="X86" s="74"/>
      <c r="Y86" s="160"/>
      <c r="Z86" s="160"/>
      <c r="AA86" s="160"/>
    </row>
    <row r="87" spans="1:27" s="167" customFormat="1" ht="22.5">
      <c r="A87" s="160"/>
      <c r="B87" s="161" t="s">
        <v>1327</v>
      </c>
      <c r="C87" s="514"/>
      <c r="D87" s="162" t="s">
        <v>1160</v>
      </c>
      <c r="E87" s="163" t="s">
        <v>1257</v>
      </c>
      <c r="F87" s="164" t="s">
        <v>1337</v>
      </c>
      <c r="G87" s="162"/>
      <c r="H87" s="159" t="s">
        <v>2178</v>
      </c>
      <c r="I87" s="158" t="s">
        <v>1338</v>
      </c>
      <c r="J87" s="165" t="s">
        <v>89</v>
      </c>
      <c r="K87" s="162"/>
      <c r="L87" s="172"/>
      <c r="M87" s="162" t="str">
        <f t="shared" si="2"/>
        <v xml:space="preserve"> </v>
      </c>
      <c r="N87" s="164" t="str">
        <f t="shared" si="3"/>
        <v xml:space="preserve"> </v>
      </c>
      <c r="O87" s="70"/>
      <c r="P87" s="71"/>
      <c r="Q87" s="71"/>
      <c r="R87" s="72"/>
      <c r="S87" s="70"/>
      <c r="T87" s="71"/>
      <c r="U87" s="71"/>
      <c r="V87" s="72"/>
      <c r="W87" s="73"/>
      <c r="X87" s="74"/>
      <c r="Y87" s="160"/>
      <c r="Z87" s="160"/>
      <c r="AA87" s="160"/>
    </row>
    <row r="88" spans="1:27" s="167" customFormat="1" ht="33.75">
      <c r="A88" s="160"/>
      <c r="B88" s="161" t="s">
        <v>1329</v>
      </c>
      <c r="C88" s="514"/>
      <c r="D88" s="162" t="s">
        <v>1160</v>
      </c>
      <c r="E88" s="163"/>
      <c r="F88" s="164" t="s">
        <v>1340</v>
      </c>
      <c r="G88" s="162"/>
      <c r="H88" s="159" t="s">
        <v>2179</v>
      </c>
      <c r="I88" s="158" t="s">
        <v>1341</v>
      </c>
      <c r="J88" s="165" t="s">
        <v>106</v>
      </c>
      <c r="K88" s="162" t="s">
        <v>1342</v>
      </c>
      <c r="L88" s="172"/>
      <c r="M88" s="162" t="str">
        <f t="shared" si="2"/>
        <v xml:space="preserve"> </v>
      </c>
      <c r="N88" s="164" t="str">
        <f t="shared" si="3"/>
        <v xml:space="preserve"> </v>
      </c>
      <c r="O88" s="70"/>
      <c r="P88" s="71"/>
      <c r="Q88" s="71"/>
      <c r="R88" s="72"/>
      <c r="S88" s="70"/>
      <c r="T88" s="71"/>
      <c r="U88" s="71"/>
      <c r="V88" s="72"/>
      <c r="W88" s="73"/>
      <c r="X88" s="74"/>
      <c r="Y88" s="160"/>
      <c r="Z88" s="160"/>
      <c r="AA88" s="160"/>
    </row>
    <row r="89" spans="1:27" s="167" customFormat="1" ht="33.75">
      <c r="A89" s="160"/>
      <c r="B89" s="161" t="s">
        <v>1332</v>
      </c>
      <c r="C89" s="514"/>
      <c r="D89" s="162" t="s">
        <v>1160</v>
      </c>
      <c r="E89" s="163"/>
      <c r="F89" s="164" t="s">
        <v>1344</v>
      </c>
      <c r="G89" s="162"/>
      <c r="H89" s="159" t="s">
        <v>2180</v>
      </c>
      <c r="I89" s="158" t="s">
        <v>1345</v>
      </c>
      <c r="J89" s="165" t="s">
        <v>106</v>
      </c>
      <c r="K89" s="162"/>
      <c r="L89" s="172"/>
      <c r="M89" s="162" t="str">
        <f t="shared" si="2"/>
        <v xml:space="preserve"> </v>
      </c>
      <c r="N89" s="164" t="str">
        <f t="shared" si="3"/>
        <v xml:space="preserve"> </v>
      </c>
      <c r="O89" s="70"/>
      <c r="P89" s="71"/>
      <c r="Q89" s="71"/>
      <c r="R89" s="72"/>
      <c r="S89" s="70"/>
      <c r="T89" s="71"/>
      <c r="U89" s="71"/>
      <c r="V89" s="72"/>
      <c r="W89" s="73"/>
      <c r="X89" s="74"/>
      <c r="Y89" s="160"/>
      <c r="Z89" s="160"/>
      <c r="AA89" s="160"/>
    </row>
    <row r="90" spans="1:27" s="167" customFormat="1" ht="45">
      <c r="A90" s="160"/>
      <c r="B90" s="161" t="s">
        <v>1334</v>
      </c>
      <c r="C90" s="514"/>
      <c r="D90" s="162" t="s">
        <v>1160</v>
      </c>
      <c r="E90" s="163"/>
      <c r="F90" s="164" t="s">
        <v>1346</v>
      </c>
      <c r="G90" s="162"/>
      <c r="H90" s="159" t="s">
        <v>2181</v>
      </c>
      <c r="I90" s="158" t="s">
        <v>1347</v>
      </c>
      <c r="J90" s="165" t="s">
        <v>106</v>
      </c>
      <c r="K90" s="162"/>
      <c r="L90" s="172"/>
      <c r="M90" s="162" t="str">
        <f t="shared" si="2"/>
        <v xml:space="preserve"> </v>
      </c>
      <c r="N90" s="164" t="str">
        <f t="shared" si="3"/>
        <v xml:space="preserve"> </v>
      </c>
      <c r="O90" s="70"/>
      <c r="P90" s="71"/>
      <c r="Q90" s="71"/>
      <c r="R90" s="72"/>
      <c r="S90" s="70"/>
      <c r="T90" s="71"/>
      <c r="U90" s="71"/>
      <c r="V90" s="72"/>
      <c r="W90" s="73"/>
      <c r="X90" s="74"/>
      <c r="Y90" s="160"/>
      <c r="Z90" s="160"/>
      <c r="AA90" s="160"/>
    </row>
    <row r="91" spans="1:27" s="167" customFormat="1" ht="45">
      <c r="A91" s="160"/>
      <c r="B91" s="161" t="s">
        <v>1336</v>
      </c>
      <c r="C91" s="514"/>
      <c r="D91" s="162" t="s">
        <v>1160</v>
      </c>
      <c r="E91" s="163"/>
      <c r="F91" s="164" t="s">
        <v>1346</v>
      </c>
      <c r="G91" s="162"/>
      <c r="H91" s="159" t="s">
        <v>2183</v>
      </c>
      <c r="I91" s="158" t="s">
        <v>2448</v>
      </c>
      <c r="J91" s="165" t="s">
        <v>95</v>
      </c>
      <c r="K91" s="162"/>
      <c r="L91" s="172"/>
      <c r="M91" s="162" t="str">
        <f t="shared" si="2"/>
        <v xml:space="preserve"> </v>
      </c>
      <c r="N91" s="164" t="str">
        <f t="shared" si="3"/>
        <v xml:space="preserve"> </v>
      </c>
      <c r="O91" s="70"/>
      <c r="P91" s="71"/>
      <c r="Q91" s="71"/>
      <c r="R91" s="72"/>
      <c r="S91" s="70"/>
      <c r="T91" s="71"/>
      <c r="U91" s="71"/>
      <c r="V91" s="72"/>
      <c r="W91" s="73"/>
      <c r="X91" s="74"/>
      <c r="Y91" s="160"/>
      <c r="Z91" s="160"/>
      <c r="AA91" s="160"/>
    </row>
    <row r="92" spans="1:27" s="167" customFormat="1" ht="337.5">
      <c r="A92" s="160"/>
      <c r="B92" s="161" t="s">
        <v>1339</v>
      </c>
      <c r="C92" s="514"/>
      <c r="D92" s="162" t="s">
        <v>1160</v>
      </c>
      <c r="E92" s="163" t="s">
        <v>1257</v>
      </c>
      <c r="F92" s="164"/>
      <c r="G92" s="162"/>
      <c r="H92" s="159" t="s">
        <v>2184</v>
      </c>
      <c r="I92" s="158" t="s">
        <v>1350</v>
      </c>
      <c r="J92" s="165" t="s">
        <v>106</v>
      </c>
      <c r="K92" s="162"/>
      <c r="L92" s="172"/>
      <c r="M92" s="162" t="str">
        <f t="shared" si="2"/>
        <v xml:space="preserve"> </v>
      </c>
      <c r="N92" s="164" t="str">
        <f t="shared" si="3"/>
        <v xml:space="preserve"> </v>
      </c>
      <c r="O92" s="70"/>
      <c r="P92" s="71"/>
      <c r="Q92" s="71"/>
      <c r="R92" s="72"/>
      <c r="S92" s="70"/>
      <c r="T92" s="71"/>
      <c r="U92" s="71"/>
      <c r="V92" s="72"/>
      <c r="W92" s="73"/>
      <c r="X92" s="74"/>
      <c r="Y92" s="160"/>
      <c r="Z92" s="160"/>
      <c r="AA92" s="160"/>
    </row>
    <row r="93" spans="1:27" s="167" customFormat="1" ht="112.5">
      <c r="A93" s="160"/>
      <c r="B93" s="161" t="s">
        <v>1343</v>
      </c>
      <c r="C93" s="514"/>
      <c r="D93" s="162" t="s">
        <v>2185</v>
      </c>
      <c r="E93" s="163"/>
      <c r="F93" s="164"/>
      <c r="G93" s="162"/>
      <c r="H93" s="159" t="s">
        <v>2186</v>
      </c>
      <c r="I93" s="158" t="s">
        <v>5415</v>
      </c>
      <c r="J93" s="165" t="s">
        <v>106</v>
      </c>
      <c r="K93" s="162"/>
      <c r="L93" s="172"/>
      <c r="M93" s="162" t="str">
        <f t="shared" si="2"/>
        <v xml:space="preserve"> </v>
      </c>
      <c r="N93" s="164" t="str">
        <f t="shared" si="3"/>
        <v xml:space="preserve"> </v>
      </c>
      <c r="O93" s="70"/>
      <c r="P93" s="71"/>
      <c r="Q93" s="71"/>
      <c r="R93" s="72"/>
      <c r="S93" s="70"/>
      <c r="T93" s="71"/>
      <c r="U93" s="71"/>
      <c r="V93" s="72"/>
      <c r="W93" s="73"/>
      <c r="X93" s="74"/>
      <c r="Y93" s="160"/>
      <c r="Z93" s="160"/>
      <c r="AA93" s="160"/>
    </row>
    <row r="94" spans="1:27" s="167" customFormat="1" ht="78.75">
      <c r="A94" s="160"/>
      <c r="B94" s="161" t="s">
        <v>5416</v>
      </c>
      <c r="C94" s="514"/>
      <c r="D94" s="162" t="s">
        <v>2185</v>
      </c>
      <c r="E94" s="163"/>
      <c r="F94" s="164"/>
      <c r="G94" s="162"/>
      <c r="H94" s="329" t="s">
        <v>5417</v>
      </c>
      <c r="I94" s="328" t="s">
        <v>5418</v>
      </c>
      <c r="J94" s="165" t="s">
        <v>106</v>
      </c>
      <c r="K94" s="162"/>
      <c r="L94" s="172"/>
      <c r="M94" s="162" t="str">
        <f t="shared" si="2"/>
        <v xml:space="preserve"> </v>
      </c>
      <c r="N94" s="164" t="str">
        <f t="shared" si="3"/>
        <v xml:space="preserve"> </v>
      </c>
      <c r="O94" s="70"/>
      <c r="P94" s="71"/>
      <c r="Q94" s="71"/>
      <c r="R94" s="72"/>
      <c r="S94" s="70"/>
      <c r="T94" s="71"/>
      <c r="U94" s="71"/>
      <c r="V94" s="72"/>
      <c r="W94" s="73"/>
      <c r="X94" s="74"/>
      <c r="Y94" s="160"/>
      <c r="Z94" s="160"/>
      <c r="AA94" s="160"/>
    </row>
    <row r="95" spans="1:27" s="167" customFormat="1" ht="22.5">
      <c r="A95" s="160"/>
      <c r="B95" s="161" t="s">
        <v>1348</v>
      </c>
      <c r="C95" s="514"/>
      <c r="D95" s="162" t="s">
        <v>1163</v>
      </c>
      <c r="E95" s="163" t="s">
        <v>1164</v>
      </c>
      <c r="F95" s="164" t="s">
        <v>853</v>
      </c>
      <c r="G95" s="162"/>
      <c r="H95" s="159" t="s">
        <v>2097</v>
      </c>
      <c r="I95" s="158" t="s">
        <v>1165</v>
      </c>
      <c r="J95" s="165" t="s">
        <v>89</v>
      </c>
      <c r="K95" s="162"/>
      <c r="L95" s="172"/>
      <c r="M95" s="162" t="str">
        <f t="shared" si="2"/>
        <v xml:space="preserve"> </v>
      </c>
      <c r="N95" s="164" t="str">
        <f t="shared" si="3"/>
        <v xml:space="preserve"> </v>
      </c>
      <c r="O95" s="70"/>
      <c r="P95" s="71"/>
      <c r="Q95" s="71"/>
      <c r="R95" s="72"/>
      <c r="S95" s="70"/>
      <c r="T95" s="71"/>
      <c r="U95" s="71"/>
      <c r="V95" s="72"/>
      <c r="W95" s="73"/>
      <c r="X95" s="74"/>
      <c r="Y95" s="160"/>
      <c r="Z95" s="160"/>
      <c r="AA95" s="160"/>
    </row>
    <row r="96" spans="1:27" s="167" customFormat="1" ht="33.75">
      <c r="A96" s="160"/>
      <c r="B96" s="161" t="s">
        <v>1349</v>
      </c>
      <c r="C96" s="514"/>
      <c r="D96" s="162" t="s">
        <v>1163</v>
      </c>
      <c r="E96" s="163" t="s">
        <v>1164</v>
      </c>
      <c r="F96" s="164" t="s">
        <v>1167</v>
      </c>
      <c r="G96" s="162"/>
      <c r="H96" s="159" t="s">
        <v>2098</v>
      </c>
      <c r="I96" s="158" t="s">
        <v>1168</v>
      </c>
      <c r="J96" s="165" t="s">
        <v>89</v>
      </c>
      <c r="K96" s="162"/>
      <c r="L96" s="172"/>
      <c r="M96" s="162" t="str">
        <f t="shared" si="2"/>
        <v xml:space="preserve"> </v>
      </c>
      <c r="N96" s="164" t="str">
        <f t="shared" si="3"/>
        <v xml:space="preserve"> </v>
      </c>
      <c r="O96" s="70"/>
      <c r="P96" s="71"/>
      <c r="Q96" s="71"/>
      <c r="R96" s="72"/>
      <c r="S96" s="70"/>
      <c r="T96" s="71"/>
      <c r="U96" s="71"/>
      <c r="V96" s="72"/>
      <c r="W96" s="73"/>
      <c r="X96" s="74"/>
      <c r="Y96" s="160"/>
      <c r="Z96" s="160"/>
      <c r="AA96" s="160"/>
    </row>
    <row r="97" spans="1:27" s="167" customFormat="1" ht="90">
      <c r="A97" s="160"/>
      <c r="B97" s="161" t="s">
        <v>1351</v>
      </c>
      <c r="C97" s="514"/>
      <c r="D97" s="162" t="s">
        <v>1163</v>
      </c>
      <c r="E97" s="163" t="s">
        <v>1164</v>
      </c>
      <c r="F97" s="164" t="s">
        <v>1170</v>
      </c>
      <c r="G97" s="162"/>
      <c r="H97" s="159" t="s">
        <v>2099</v>
      </c>
      <c r="I97" s="158" t="s">
        <v>2100</v>
      </c>
      <c r="J97" s="165" t="s">
        <v>106</v>
      </c>
      <c r="K97" s="162"/>
      <c r="L97" s="172"/>
      <c r="M97" s="162" t="str">
        <f t="shared" si="2"/>
        <v xml:space="preserve"> </v>
      </c>
      <c r="N97" s="164" t="str">
        <f t="shared" si="3"/>
        <v xml:space="preserve"> </v>
      </c>
      <c r="O97" s="70"/>
      <c r="P97" s="71"/>
      <c r="Q97" s="71"/>
      <c r="R97" s="72"/>
      <c r="S97" s="70"/>
      <c r="T97" s="71"/>
      <c r="U97" s="71"/>
      <c r="V97" s="72"/>
      <c r="W97" s="73"/>
      <c r="X97" s="74"/>
      <c r="Y97" s="160"/>
      <c r="Z97" s="160"/>
      <c r="AA97" s="160"/>
    </row>
    <row r="98" spans="1:27" s="167" customFormat="1" ht="33.75">
      <c r="A98" s="160"/>
      <c r="B98" s="161" t="s">
        <v>1354</v>
      </c>
      <c r="C98" s="514"/>
      <c r="D98" s="162" t="s">
        <v>1163</v>
      </c>
      <c r="E98" s="163" t="s">
        <v>1164</v>
      </c>
      <c r="F98" s="164" t="s">
        <v>1005</v>
      </c>
      <c r="G98" s="162"/>
      <c r="H98" s="159" t="s">
        <v>2101</v>
      </c>
      <c r="I98" s="158" t="s">
        <v>2102</v>
      </c>
      <c r="J98" s="165" t="s">
        <v>89</v>
      </c>
      <c r="K98" s="162"/>
      <c r="L98" s="172"/>
      <c r="M98" s="162" t="str">
        <f t="shared" si="2"/>
        <v xml:space="preserve"> </v>
      </c>
      <c r="N98" s="164" t="str">
        <f t="shared" si="3"/>
        <v xml:space="preserve"> </v>
      </c>
      <c r="O98" s="70"/>
      <c r="P98" s="71"/>
      <c r="Q98" s="71"/>
      <c r="R98" s="72"/>
      <c r="S98" s="70"/>
      <c r="T98" s="71"/>
      <c r="U98" s="71"/>
      <c r="V98" s="72"/>
      <c r="W98" s="73"/>
      <c r="X98" s="74"/>
      <c r="Y98" s="160"/>
      <c r="Z98" s="160"/>
      <c r="AA98" s="160"/>
    </row>
    <row r="99" spans="1:27" s="167" customFormat="1" ht="22.5">
      <c r="A99" s="160"/>
      <c r="B99" s="161" t="s">
        <v>2182</v>
      </c>
      <c r="C99" s="514"/>
      <c r="D99" s="162" t="s">
        <v>1163</v>
      </c>
      <c r="E99" s="163" t="s">
        <v>1164</v>
      </c>
      <c r="F99" s="164" t="s">
        <v>1173</v>
      </c>
      <c r="G99" s="162"/>
      <c r="H99" s="168" t="s">
        <v>2435</v>
      </c>
      <c r="I99" s="169" t="s">
        <v>2103</v>
      </c>
      <c r="J99" s="165" t="s">
        <v>106</v>
      </c>
      <c r="K99" s="162"/>
      <c r="L99" s="172"/>
      <c r="M99" s="162" t="str">
        <f t="shared" si="2"/>
        <v xml:space="preserve"> </v>
      </c>
      <c r="N99" s="164" t="str">
        <f t="shared" si="3"/>
        <v xml:space="preserve"> </v>
      </c>
      <c r="O99" s="70"/>
      <c r="P99" s="71"/>
      <c r="Q99" s="71"/>
      <c r="R99" s="72"/>
      <c r="S99" s="70"/>
      <c r="T99" s="71"/>
      <c r="U99" s="71"/>
      <c r="V99" s="72"/>
      <c r="W99" s="73"/>
      <c r="X99" s="74"/>
      <c r="Y99" s="160"/>
      <c r="Z99" s="160"/>
      <c r="AA99" s="160"/>
    </row>
    <row r="100" spans="1:27" s="167" customFormat="1" ht="22.5">
      <c r="A100" s="160"/>
      <c r="B100" s="161" t="s">
        <v>1359</v>
      </c>
      <c r="C100" s="514"/>
      <c r="D100" s="162" t="s">
        <v>1163</v>
      </c>
      <c r="E100" s="163" t="s">
        <v>1164</v>
      </c>
      <c r="F100" s="164"/>
      <c r="G100" s="162"/>
      <c r="H100" s="168" t="s">
        <v>2104</v>
      </c>
      <c r="I100" s="169" t="s">
        <v>2105</v>
      </c>
      <c r="J100" s="165" t="s">
        <v>106</v>
      </c>
      <c r="K100" s="162"/>
      <c r="L100" s="172"/>
      <c r="M100" s="162" t="str">
        <f t="shared" si="2"/>
        <v xml:space="preserve"> </v>
      </c>
      <c r="N100" s="164" t="str">
        <f t="shared" si="3"/>
        <v xml:space="preserve"> </v>
      </c>
      <c r="O100" s="70"/>
      <c r="P100" s="71"/>
      <c r="Q100" s="71"/>
      <c r="R100" s="72"/>
      <c r="S100" s="70"/>
      <c r="T100" s="71"/>
      <c r="U100" s="71"/>
      <c r="V100" s="72"/>
      <c r="W100" s="73"/>
      <c r="X100" s="74"/>
      <c r="Y100" s="160"/>
      <c r="Z100" s="160"/>
      <c r="AA100" s="160"/>
    </row>
    <row r="101" spans="1:27" s="167" customFormat="1" ht="22.5">
      <c r="A101" s="160"/>
      <c r="B101" s="161" t="s">
        <v>1361</v>
      </c>
      <c r="C101" s="514"/>
      <c r="D101" s="162" t="s">
        <v>1163</v>
      </c>
      <c r="E101" s="163" t="s">
        <v>1164</v>
      </c>
      <c r="F101" s="164" t="s">
        <v>1176</v>
      </c>
      <c r="G101" s="162"/>
      <c r="H101" s="159" t="s">
        <v>2106</v>
      </c>
      <c r="I101" s="158" t="s">
        <v>1177</v>
      </c>
      <c r="J101" s="165" t="s">
        <v>106</v>
      </c>
      <c r="K101" s="162" t="s">
        <v>5204</v>
      </c>
      <c r="L101" s="172"/>
      <c r="M101" s="162" t="str">
        <f t="shared" si="2"/>
        <v xml:space="preserve"> </v>
      </c>
      <c r="N101" s="164" t="str">
        <f t="shared" si="3"/>
        <v xml:space="preserve"> </v>
      </c>
      <c r="O101" s="70"/>
      <c r="P101" s="71"/>
      <c r="Q101" s="71"/>
      <c r="R101" s="72"/>
      <c r="S101" s="70"/>
      <c r="T101" s="71"/>
      <c r="U101" s="71"/>
      <c r="V101" s="72"/>
      <c r="W101" s="73"/>
      <c r="X101" s="74"/>
      <c r="Y101" s="160"/>
      <c r="Z101" s="160"/>
      <c r="AA101" s="160"/>
    </row>
    <row r="102" spans="1:27" s="167" customFormat="1" ht="33.75">
      <c r="A102" s="160"/>
      <c r="B102" s="161" t="s">
        <v>1364</v>
      </c>
      <c r="C102" s="514"/>
      <c r="D102" s="162" t="s">
        <v>1163</v>
      </c>
      <c r="E102" s="163" t="s">
        <v>1164</v>
      </c>
      <c r="F102" s="164" t="s">
        <v>1179</v>
      </c>
      <c r="G102" s="162"/>
      <c r="H102" s="159" t="s">
        <v>2107</v>
      </c>
      <c r="I102" s="328" t="s">
        <v>5419</v>
      </c>
      <c r="J102" s="165" t="s">
        <v>89</v>
      </c>
      <c r="K102" s="162"/>
      <c r="L102" s="172"/>
      <c r="M102" s="162" t="str">
        <f t="shared" si="2"/>
        <v xml:space="preserve"> </v>
      </c>
      <c r="N102" s="164" t="str">
        <f t="shared" si="3"/>
        <v xml:space="preserve"> </v>
      </c>
      <c r="O102" s="70"/>
      <c r="P102" s="71"/>
      <c r="Q102" s="71"/>
      <c r="R102" s="72"/>
      <c r="S102" s="70"/>
      <c r="T102" s="71"/>
      <c r="U102" s="71"/>
      <c r="V102" s="72"/>
      <c r="W102" s="73"/>
      <c r="X102" s="74"/>
      <c r="Y102" s="160"/>
      <c r="Z102" s="160"/>
      <c r="AA102" s="160"/>
    </row>
    <row r="103" spans="1:27" s="167" customFormat="1" ht="33.75">
      <c r="A103" s="160"/>
      <c r="B103" s="161" t="s">
        <v>1368</v>
      </c>
      <c r="C103" s="514"/>
      <c r="D103" s="162" t="s">
        <v>1163</v>
      </c>
      <c r="E103" s="163" t="s">
        <v>1164</v>
      </c>
      <c r="F103" s="164"/>
      <c r="G103" s="162"/>
      <c r="H103" s="159" t="s">
        <v>2108</v>
      </c>
      <c r="I103" s="158" t="s">
        <v>1181</v>
      </c>
      <c r="J103" s="165" t="s">
        <v>95</v>
      </c>
      <c r="K103" s="162"/>
      <c r="L103" s="172"/>
      <c r="M103" s="162" t="str">
        <f t="shared" si="2"/>
        <v xml:space="preserve"> </v>
      </c>
      <c r="N103" s="164" t="str">
        <f t="shared" si="3"/>
        <v xml:space="preserve"> </v>
      </c>
      <c r="O103" s="70"/>
      <c r="P103" s="71"/>
      <c r="Q103" s="71"/>
      <c r="R103" s="72"/>
      <c r="S103" s="70"/>
      <c r="T103" s="71"/>
      <c r="U103" s="71"/>
      <c r="V103" s="72"/>
      <c r="W103" s="73"/>
      <c r="X103" s="74"/>
      <c r="Y103" s="160"/>
      <c r="Z103" s="160"/>
      <c r="AA103" s="160"/>
    </row>
    <row r="104" spans="1:27" s="167" customFormat="1" ht="78.75">
      <c r="A104" s="160"/>
      <c r="B104" s="161" t="s">
        <v>1370</v>
      </c>
      <c r="C104" s="514"/>
      <c r="D104" s="162" t="s">
        <v>1163</v>
      </c>
      <c r="E104" s="163" t="s">
        <v>1164</v>
      </c>
      <c r="F104" s="164"/>
      <c r="G104" s="162"/>
      <c r="H104" s="159" t="s">
        <v>2109</v>
      </c>
      <c r="I104" s="158" t="s">
        <v>1183</v>
      </c>
      <c r="J104" s="165" t="s">
        <v>106</v>
      </c>
      <c r="K104" s="162" t="s">
        <v>5205</v>
      </c>
      <c r="L104" s="172"/>
      <c r="M104" s="162" t="str">
        <f t="shared" si="2"/>
        <v xml:space="preserve"> </v>
      </c>
      <c r="N104" s="164" t="str">
        <f t="shared" si="3"/>
        <v xml:space="preserve"> </v>
      </c>
      <c r="O104" s="70"/>
      <c r="P104" s="71"/>
      <c r="Q104" s="71"/>
      <c r="R104" s="72"/>
      <c r="S104" s="70"/>
      <c r="T104" s="71"/>
      <c r="U104" s="71"/>
      <c r="V104" s="72"/>
      <c r="W104" s="73"/>
      <c r="X104" s="74"/>
      <c r="Y104" s="160"/>
      <c r="Z104" s="160"/>
      <c r="AA104" s="160"/>
    </row>
    <row r="105" spans="1:27" s="167" customFormat="1" ht="78.75">
      <c r="A105" s="160"/>
      <c r="B105" s="161" t="s">
        <v>1373</v>
      </c>
      <c r="C105" s="514"/>
      <c r="D105" s="162" t="s">
        <v>5420</v>
      </c>
      <c r="E105" s="163"/>
      <c r="F105" s="164"/>
      <c r="G105" s="162"/>
      <c r="H105" s="329" t="s">
        <v>5421</v>
      </c>
      <c r="I105" s="328" t="s">
        <v>5422</v>
      </c>
      <c r="J105" s="165" t="s">
        <v>106</v>
      </c>
      <c r="K105" s="162"/>
      <c r="L105" s="172"/>
      <c r="M105" s="162" t="str">
        <f t="shared" si="2"/>
        <v xml:space="preserve"> </v>
      </c>
      <c r="N105" s="164" t="str">
        <f t="shared" si="3"/>
        <v xml:space="preserve"> </v>
      </c>
      <c r="O105" s="70"/>
      <c r="P105" s="71"/>
      <c r="Q105" s="71"/>
      <c r="R105" s="72"/>
      <c r="S105" s="70"/>
      <c r="T105" s="71"/>
      <c r="U105" s="71"/>
      <c r="V105" s="72"/>
      <c r="W105" s="73"/>
      <c r="X105" s="74"/>
      <c r="Y105" s="160"/>
      <c r="Z105" s="160"/>
      <c r="AA105" s="160"/>
    </row>
    <row r="106" spans="1:27" s="167" customFormat="1" ht="45">
      <c r="A106" s="160"/>
      <c r="B106" s="161" t="s">
        <v>1376</v>
      </c>
      <c r="C106" s="514"/>
      <c r="D106" s="162" t="s">
        <v>5423</v>
      </c>
      <c r="E106" s="163"/>
      <c r="F106" s="164"/>
      <c r="G106" s="162"/>
      <c r="H106" s="329" t="s">
        <v>5424</v>
      </c>
      <c r="I106" s="328" t="s">
        <v>5425</v>
      </c>
      <c r="J106" s="165" t="s">
        <v>106</v>
      </c>
      <c r="K106" s="162"/>
      <c r="L106" s="172"/>
      <c r="M106" s="162" t="str">
        <f t="shared" si="2"/>
        <v xml:space="preserve"> </v>
      </c>
      <c r="N106" s="164" t="str">
        <f t="shared" si="3"/>
        <v xml:space="preserve"> </v>
      </c>
      <c r="O106" s="70"/>
      <c r="P106" s="71"/>
      <c r="Q106" s="71"/>
      <c r="R106" s="72"/>
      <c r="S106" s="70"/>
      <c r="T106" s="71"/>
      <c r="U106" s="71"/>
      <c r="V106" s="72"/>
      <c r="W106" s="73"/>
      <c r="X106" s="74"/>
      <c r="Y106" s="160"/>
      <c r="Z106" s="160"/>
      <c r="AA106" s="160"/>
    </row>
    <row r="107" spans="1:27" s="167" customFormat="1" ht="78.75">
      <c r="A107" s="160"/>
      <c r="B107" s="161" t="s">
        <v>1379</v>
      </c>
      <c r="C107" s="514"/>
      <c r="D107" s="162" t="s">
        <v>5426</v>
      </c>
      <c r="E107" s="163"/>
      <c r="F107" s="164"/>
      <c r="G107" s="162"/>
      <c r="H107" s="329" t="s">
        <v>5427</v>
      </c>
      <c r="I107" s="328" t="s">
        <v>5428</v>
      </c>
      <c r="J107" s="165" t="s">
        <v>106</v>
      </c>
      <c r="K107" s="162"/>
      <c r="L107" s="172"/>
      <c r="M107" s="162" t="str">
        <f t="shared" si="2"/>
        <v xml:space="preserve"> </v>
      </c>
      <c r="N107" s="164" t="str">
        <f t="shared" si="3"/>
        <v xml:space="preserve"> </v>
      </c>
      <c r="O107" s="70"/>
      <c r="P107" s="71"/>
      <c r="Q107" s="71"/>
      <c r="R107" s="72"/>
      <c r="S107" s="70"/>
      <c r="T107" s="71"/>
      <c r="U107" s="71"/>
      <c r="V107" s="72"/>
      <c r="W107" s="73"/>
      <c r="X107" s="74"/>
      <c r="Y107" s="160"/>
      <c r="Z107" s="160"/>
      <c r="AA107" s="160"/>
    </row>
    <row r="108" spans="1:27" s="167" customFormat="1" ht="22.5">
      <c r="A108" s="160"/>
      <c r="B108" s="161" t="s">
        <v>1382</v>
      </c>
      <c r="C108" s="514"/>
      <c r="D108" s="162" t="s">
        <v>1352</v>
      </c>
      <c r="E108" s="163" t="s">
        <v>1353</v>
      </c>
      <c r="F108" s="164" t="s">
        <v>223</v>
      </c>
      <c r="G108" s="162"/>
      <c r="H108" s="159" t="s">
        <v>2187</v>
      </c>
      <c r="I108" s="158" t="s">
        <v>3187</v>
      </c>
      <c r="J108" s="165" t="s">
        <v>95</v>
      </c>
      <c r="K108" s="162"/>
      <c r="L108" s="172"/>
      <c r="M108" s="162" t="str">
        <f t="shared" si="2"/>
        <v xml:space="preserve"> </v>
      </c>
      <c r="N108" s="164" t="str">
        <f t="shared" si="3"/>
        <v xml:space="preserve"> </v>
      </c>
      <c r="O108" s="70"/>
      <c r="P108" s="71"/>
      <c r="Q108" s="71"/>
      <c r="R108" s="72"/>
      <c r="S108" s="70"/>
      <c r="T108" s="71"/>
      <c r="U108" s="71"/>
      <c r="V108" s="72"/>
      <c r="W108" s="73"/>
      <c r="X108" s="74"/>
      <c r="Y108" s="160"/>
      <c r="Z108" s="160"/>
      <c r="AA108" s="160"/>
    </row>
    <row r="109" spans="1:27" s="167" customFormat="1" ht="22.5">
      <c r="A109" s="160"/>
      <c r="B109" s="161" t="s">
        <v>1385</v>
      </c>
      <c r="C109" s="514"/>
      <c r="D109" s="162" t="s">
        <v>1352</v>
      </c>
      <c r="E109" s="163"/>
      <c r="F109" s="164" t="s">
        <v>1355</v>
      </c>
      <c r="G109" s="162"/>
      <c r="H109" s="159" t="s">
        <v>2188</v>
      </c>
      <c r="I109" s="158" t="s">
        <v>1356</v>
      </c>
      <c r="J109" s="165" t="s">
        <v>89</v>
      </c>
      <c r="K109" s="162"/>
      <c r="L109" s="172"/>
      <c r="M109" s="162" t="str">
        <f t="shared" si="2"/>
        <v xml:space="preserve"> </v>
      </c>
      <c r="N109" s="164" t="str">
        <f t="shared" si="3"/>
        <v xml:space="preserve"> </v>
      </c>
      <c r="O109" s="70"/>
      <c r="P109" s="71"/>
      <c r="Q109" s="71"/>
      <c r="R109" s="72"/>
      <c r="S109" s="70"/>
      <c r="T109" s="71"/>
      <c r="U109" s="71"/>
      <c r="V109" s="72"/>
      <c r="W109" s="73"/>
      <c r="X109" s="74"/>
      <c r="Y109" s="160"/>
      <c r="Z109" s="160"/>
      <c r="AA109" s="160"/>
    </row>
    <row r="110" spans="1:27" s="167" customFormat="1" ht="22.5">
      <c r="A110" s="160"/>
      <c r="B110" s="161" t="s">
        <v>1389</v>
      </c>
      <c r="C110" s="514"/>
      <c r="D110" s="162" t="s">
        <v>1352</v>
      </c>
      <c r="E110" s="163" t="s">
        <v>1357</v>
      </c>
      <c r="F110" s="164" t="s">
        <v>1358</v>
      </c>
      <c r="G110" s="162"/>
      <c r="H110" s="159" t="s">
        <v>2189</v>
      </c>
      <c r="I110" s="158" t="s">
        <v>5429</v>
      </c>
      <c r="J110" s="165" t="s">
        <v>89</v>
      </c>
      <c r="K110" s="162"/>
      <c r="L110" s="172"/>
      <c r="M110" s="162" t="str">
        <f t="shared" si="2"/>
        <v xml:space="preserve"> </v>
      </c>
      <c r="N110" s="164" t="str">
        <f t="shared" si="3"/>
        <v xml:space="preserve"> </v>
      </c>
      <c r="O110" s="70"/>
      <c r="P110" s="71"/>
      <c r="Q110" s="71"/>
      <c r="R110" s="72"/>
      <c r="S110" s="70"/>
      <c r="T110" s="71"/>
      <c r="U110" s="71"/>
      <c r="V110" s="72"/>
      <c r="W110" s="73"/>
      <c r="X110" s="74"/>
      <c r="Y110" s="160"/>
      <c r="Z110" s="160"/>
      <c r="AA110" s="160"/>
    </row>
    <row r="111" spans="1:27" s="167" customFormat="1" ht="33.75">
      <c r="A111" s="160"/>
      <c r="B111" s="161" t="s">
        <v>1391</v>
      </c>
      <c r="C111" s="514"/>
      <c r="D111" s="162" t="s">
        <v>1352</v>
      </c>
      <c r="E111" s="163"/>
      <c r="F111" s="164" t="s">
        <v>1360</v>
      </c>
      <c r="G111" s="162"/>
      <c r="H111" s="159" t="s">
        <v>2190</v>
      </c>
      <c r="I111" s="158" t="s">
        <v>5430</v>
      </c>
      <c r="J111" s="165" t="s">
        <v>95</v>
      </c>
      <c r="K111" s="162"/>
      <c r="L111" s="172"/>
      <c r="M111" s="162" t="str">
        <f t="shared" si="2"/>
        <v xml:space="preserve"> </v>
      </c>
      <c r="N111" s="164" t="str">
        <f t="shared" si="3"/>
        <v xml:space="preserve"> </v>
      </c>
      <c r="O111" s="70"/>
      <c r="P111" s="71"/>
      <c r="Q111" s="71"/>
      <c r="R111" s="72"/>
      <c r="S111" s="70"/>
      <c r="T111" s="71"/>
      <c r="U111" s="71"/>
      <c r="V111" s="72"/>
      <c r="W111" s="73"/>
      <c r="X111" s="74"/>
      <c r="Y111" s="160"/>
      <c r="Z111" s="160"/>
      <c r="AA111" s="160"/>
    </row>
    <row r="112" spans="1:27" s="167" customFormat="1" ht="45">
      <c r="A112" s="160"/>
      <c r="B112" s="161" t="s">
        <v>1394</v>
      </c>
      <c r="C112" s="514"/>
      <c r="D112" s="162" t="s">
        <v>1352</v>
      </c>
      <c r="E112" s="163"/>
      <c r="F112" s="164" t="s">
        <v>1362</v>
      </c>
      <c r="G112" s="162"/>
      <c r="H112" s="159" t="s">
        <v>2191</v>
      </c>
      <c r="I112" s="158" t="s">
        <v>1363</v>
      </c>
      <c r="J112" s="165" t="s">
        <v>95</v>
      </c>
      <c r="K112" s="162"/>
      <c r="L112" s="172"/>
      <c r="M112" s="162" t="str">
        <f t="shared" si="2"/>
        <v xml:space="preserve"> </v>
      </c>
      <c r="N112" s="164" t="str">
        <f t="shared" si="3"/>
        <v xml:space="preserve"> </v>
      </c>
      <c r="O112" s="70"/>
      <c r="P112" s="71"/>
      <c r="Q112" s="71"/>
      <c r="R112" s="72"/>
      <c r="S112" s="70"/>
      <c r="T112" s="71"/>
      <c r="U112" s="71"/>
      <c r="V112" s="72"/>
      <c r="W112" s="73"/>
      <c r="X112" s="74"/>
      <c r="Y112" s="160"/>
      <c r="Z112" s="160"/>
      <c r="AA112" s="160"/>
    </row>
    <row r="113" spans="1:27" s="167" customFormat="1" ht="33.75">
      <c r="A113" s="160"/>
      <c r="B113" s="161" t="s">
        <v>1398</v>
      </c>
      <c r="C113" s="514"/>
      <c r="D113" s="162" t="s">
        <v>1352</v>
      </c>
      <c r="E113" s="163" t="s">
        <v>1365</v>
      </c>
      <c r="F113" s="164" t="s">
        <v>1366</v>
      </c>
      <c r="G113" s="162"/>
      <c r="H113" s="159" t="s">
        <v>2192</v>
      </c>
      <c r="I113" s="158" t="s">
        <v>1367</v>
      </c>
      <c r="J113" s="165" t="s">
        <v>89</v>
      </c>
      <c r="K113" s="162"/>
      <c r="L113" s="172"/>
      <c r="M113" s="162" t="str">
        <f t="shared" si="2"/>
        <v xml:space="preserve"> </v>
      </c>
      <c r="N113" s="164" t="str">
        <f t="shared" si="3"/>
        <v xml:space="preserve"> </v>
      </c>
      <c r="O113" s="70"/>
      <c r="P113" s="71"/>
      <c r="Q113" s="71"/>
      <c r="R113" s="72"/>
      <c r="S113" s="70"/>
      <c r="T113" s="71"/>
      <c r="U113" s="71"/>
      <c r="V113" s="72"/>
      <c r="W113" s="73"/>
      <c r="X113" s="74"/>
      <c r="Y113" s="160"/>
      <c r="Z113" s="160"/>
      <c r="AA113" s="160"/>
    </row>
    <row r="114" spans="1:27" s="167" customFormat="1" ht="22.5">
      <c r="A114" s="160"/>
      <c r="B114" s="161" t="s">
        <v>1399</v>
      </c>
      <c r="C114" s="514"/>
      <c r="D114" s="162" t="s">
        <v>1352</v>
      </c>
      <c r="E114" s="163"/>
      <c r="F114" s="164" t="s">
        <v>223</v>
      </c>
      <c r="G114" s="162"/>
      <c r="H114" s="159" t="s">
        <v>2193</v>
      </c>
      <c r="I114" s="158" t="s">
        <v>1369</v>
      </c>
      <c r="J114" s="165" t="s">
        <v>95</v>
      </c>
      <c r="K114" s="162"/>
      <c r="L114" s="172"/>
      <c r="M114" s="162" t="str">
        <f t="shared" si="2"/>
        <v xml:space="preserve"> </v>
      </c>
      <c r="N114" s="164" t="str">
        <f t="shared" si="3"/>
        <v xml:space="preserve"> </v>
      </c>
      <c r="O114" s="70"/>
      <c r="P114" s="71"/>
      <c r="Q114" s="71"/>
      <c r="R114" s="72"/>
      <c r="S114" s="70"/>
      <c r="T114" s="71"/>
      <c r="U114" s="71"/>
      <c r="V114" s="72"/>
      <c r="W114" s="73"/>
      <c r="X114" s="74"/>
      <c r="Y114" s="160"/>
      <c r="Z114" s="160"/>
      <c r="AA114" s="160"/>
    </row>
    <row r="115" spans="1:27" s="167" customFormat="1" ht="56.25">
      <c r="A115" s="160"/>
      <c r="B115" s="161" t="s">
        <v>1401</v>
      </c>
      <c r="C115" s="514"/>
      <c r="D115" s="162" t="s">
        <v>1352</v>
      </c>
      <c r="E115" s="163"/>
      <c r="F115" s="164" t="s">
        <v>1371</v>
      </c>
      <c r="G115" s="162"/>
      <c r="H115" s="159" t="s">
        <v>2194</v>
      </c>
      <c r="I115" s="158" t="s">
        <v>1372</v>
      </c>
      <c r="J115" s="165" t="s">
        <v>106</v>
      </c>
      <c r="K115" s="162"/>
      <c r="L115" s="172"/>
      <c r="M115" s="162" t="str">
        <f t="shared" si="2"/>
        <v xml:space="preserve"> </v>
      </c>
      <c r="N115" s="164" t="str">
        <f t="shared" si="3"/>
        <v xml:space="preserve"> </v>
      </c>
      <c r="O115" s="70"/>
      <c r="P115" s="71"/>
      <c r="Q115" s="71"/>
      <c r="R115" s="72"/>
      <c r="S115" s="70"/>
      <c r="T115" s="71"/>
      <c r="U115" s="71"/>
      <c r="V115" s="72"/>
      <c r="W115" s="73"/>
      <c r="X115" s="74"/>
      <c r="Y115" s="160"/>
      <c r="Z115" s="160"/>
      <c r="AA115" s="160"/>
    </row>
    <row r="116" spans="1:27" s="167" customFormat="1" ht="22.5">
      <c r="A116" s="160"/>
      <c r="B116" s="161" t="s">
        <v>1403</v>
      </c>
      <c r="C116" s="514"/>
      <c r="D116" s="162" t="s">
        <v>1352</v>
      </c>
      <c r="E116" s="163"/>
      <c r="F116" s="164" t="s">
        <v>1374</v>
      </c>
      <c r="G116" s="162"/>
      <c r="H116" s="159" t="s">
        <v>2195</v>
      </c>
      <c r="I116" s="158" t="s">
        <v>1375</v>
      </c>
      <c r="J116" s="165" t="s">
        <v>106</v>
      </c>
      <c r="K116" s="162"/>
      <c r="L116" s="172"/>
      <c r="M116" s="162" t="str">
        <f t="shared" si="2"/>
        <v xml:space="preserve"> </v>
      </c>
      <c r="N116" s="164" t="str">
        <f t="shared" si="3"/>
        <v xml:space="preserve"> </v>
      </c>
      <c r="O116" s="70"/>
      <c r="P116" s="71"/>
      <c r="Q116" s="71"/>
      <c r="R116" s="72"/>
      <c r="S116" s="70"/>
      <c r="T116" s="71"/>
      <c r="U116" s="71"/>
      <c r="V116" s="72"/>
      <c r="W116" s="73"/>
      <c r="X116" s="74"/>
      <c r="Y116" s="160"/>
      <c r="Z116" s="160"/>
      <c r="AA116" s="160"/>
    </row>
    <row r="117" spans="1:27" s="167" customFormat="1" ht="22.5">
      <c r="A117" s="160"/>
      <c r="B117" s="161" t="s">
        <v>1405</v>
      </c>
      <c r="C117" s="514"/>
      <c r="D117" s="162" t="s">
        <v>1352</v>
      </c>
      <c r="E117" s="163"/>
      <c r="F117" s="164" t="s">
        <v>1377</v>
      </c>
      <c r="G117" s="162"/>
      <c r="H117" s="159" t="s">
        <v>2196</v>
      </c>
      <c r="I117" s="158" t="s">
        <v>1378</v>
      </c>
      <c r="J117" s="165" t="s">
        <v>95</v>
      </c>
      <c r="K117" s="162"/>
      <c r="L117" s="172"/>
      <c r="M117" s="162" t="str">
        <f t="shared" si="2"/>
        <v xml:space="preserve"> </v>
      </c>
      <c r="N117" s="164" t="str">
        <f t="shared" si="3"/>
        <v xml:space="preserve"> </v>
      </c>
      <c r="O117" s="70"/>
      <c r="P117" s="71"/>
      <c r="Q117" s="71"/>
      <c r="R117" s="72"/>
      <c r="S117" s="70"/>
      <c r="T117" s="71"/>
      <c r="U117" s="71"/>
      <c r="V117" s="72"/>
      <c r="W117" s="73"/>
      <c r="X117" s="74"/>
      <c r="Y117" s="160"/>
      <c r="Z117" s="160"/>
      <c r="AA117" s="160"/>
    </row>
    <row r="118" spans="1:27" s="167" customFormat="1" ht="22.5">
      <c r="A118" s="160"/>
      <c r="B118" s="161" t="s">
        <v>1408</v>
      </c>
      <c r="C118" s="514"/>
      <c r="D118" s="162" t="s">
        <v>1352</v>
      </c>
      <c r="E118" s="163"/>
      <c r="F118" s="164" t="s">
        <v>1380</v>
      </c>
      <c r="G118" s="162"/>
      <c r="H118" s="159" t="s">
        <v>2197</v>
      </c>
      <c r="I118" s="158" t="s">
        <v>1381</v>
      </c>
      <c r="J118" s="165" t="s">
        <v>106</v>
      </c>
      <c r="K118" s="162"/>
      <c r="L118" s="172"/>
      <c r="M118" s="162" t="str">
        <f t="shared" si="2"/>
        <v xml:space="preserve"> </v>
      </c>
      <c r="N118" s="164" t="str">
        <f t="shared" si="3"/>
        <v xml:space="preserve"> </v>
      </c>
      <c r="O118" s="70"/>
      <c r="P118" s="71"/>
      <c r="Q118" s="71"/>
      <c r="R118" s="72"/>
      <c r="S118" s="70"/>
      <c r="T118" s="71"/>
      <c r="U118" s="71"/>
      <c r="V118" s="72"/>
      <c r="W118" s="73"/>
      <c r="X118" s="74"/>
      <c r="Y118" s="160"/>
      <c r="Z118" s="160"/>
      <c r="AA118" s="160"/>
    </row>
    <row r="119" spans="1:27" s="167" customFormat="1" ht="22.5">
      <c r="A119" s="160"/>
      <c r="B119" s="161" t="s">
        <v>1410</v>
      </c>
      <c r="C119" s="514"/>
      <c r="D119" s="162" t="s">
        <v>1352</v>
      </c>
      <c r="E119" s="163"/>
      <c r="F119" s="164" t="s">
        <v>1383</v>
      </c>
      <c r="G119" s="162"/>
      <c r="H119" s="159" t="s">
        <v>2198</v>
      </c>
      <c r="I119" s="158" t="s">
        <v>1384</v>
      </c>
      <c r="J119" s="165" t="s">
        <v>106</v>
      </c>
      <c r="K119" s="162"/>
      <c r="L119" s="172"/>
      <c r="M119" s="162" t="str">
        <f t="shared" si="2"/>
        <v xml:space="preserve"> </v>
      </c>
      <c r="N119" s="164" t="str">
        <f t="shared" si="3"/>
        <v xml:space="preserve"> </v>
      </c>
      <c r="O119" s="70"/>
      <c r="P119" s="71"/>
      <c r="Q119" s="71"/>
      <c r="R119" s="72"/>
      <c r="S119" s="70"/>
      <c r="T119" s="71"/>
      <c r="U119" s="71"/>
      <c r="V119" s="72"/>
      <c r="W119" s="73"/>
      <c r="X119" s="74"/>
      <c r="Y119" s="160"/>
      <c r="Z119" s="160"/>
      <c r="AA119" s="160"/>
    </row>
    <row r="120" spans="1:27" s="167" customFormat="1" ht="45">
      <c r="A120" s="160"/>
      <c r="B120" s="161" t="s">
        <v>1412</v>
      </c>
      <c r="C120" s="514"/>
      <c r="D120" s="162" t="s">
        <v>1386</v>
      </c>
      <c r="E120" s="163" t="s">
        <v>1387</v>
      </c>
      <c r="F120" s="164"/>
      <c r="G120" s="162"/>
      <c r="H120" s="159" t="s">
        <v>2199</v>
      </c>
      <c r="I120" s="158" t="s">
        <v>1388</v>
      </c>
      <c r="J120" s="165" t="s">
        <v>89</v>
      </c>
      <c r="K120" s="162"/>
      <c r="L120" s="172"/>
      <c r="M120" s="162" t="str">
        <f t="shared" si="2"/>
        <v xml:space="preserve"> </v>
      </c>
      <c r="N120" s="164" t="str">
        <f t="shared" si="3"/>
        <v xml:space="preserve"> </v>
      </c>
      <c r="O120" s="70"/>
      <c r="P120" s="71"/>
      <c r="Q120" s="71"/>
      <c r="R120" s="72"/>
      <c r="S120" s="70"/>
      <c r="T120" s="71"/>
      <c r="U120" s="71"/>
      <c r="V120" s="72"/>
      <c r="W120" s="73"/>
      <c r="X120" s="74"/>
      <c r="Y120" s="160"/>
      <c r="Z120" s="160"/>
      <c r="AA120" s="160"/>
    </row>
    <row r="121" spans="1:27" s="167" customFormat="1">
      <c r="A121" s="160"/>
      <c r="B121" s="161" t="s">
        <v>1415</v>
      </c>
      <c r="C121" s="514"/>
      <c r="D121" s="162" t="s">
        <v>1386</v>
      </c>
      <c r="E121" s="163"/>
      <c r="F121" s="164" t="s">
        <v>223</v>
      </c>
      <c r="G121" s="162"/>
      <c r="H121" s="159" t="s">
        <v>2200</v>
      </c>
      <c r="I121" s="158" t="s">
        <v>1390</v>
      </c>
      <c r="J121" s="165" t="s">
        <v>95</v>
      </c>
      <c r="K121" s="162"/>
      <c r="L121" s="172"/>
      <c r="M121" s="162" t="str">
        <f t="shared" si="2"/>
        <v xml:space="preserve"> </v>
      </c>
      <c r="N121" s="164" t="str">
        <f t="shared" si="3"/>
        <v xml:space="preserve"> </v>
      </c>
      <c r="O121" s="70"/>
      <c r="P121" s="71"/>
      <c r="Q121" s="71"/>
      <c r="R121" s="72"/>
      <c r="S121" s="70"/>
      <c r="T121" s="71"/>
      <c r="U121" s="71"/>
      <c r="V121" s="72"/>
      <c r="W121" s="73"/>
      <c r="X121" s="74"/>
      <c r="Y121" s="160"/>
      <c r="Z121" s="160"/>
      <c r="AA121" s="160"/>
    </row>
    <row r="122" spans="1:27" s="167" customFormat="1" ht="22.5">
      <c r="A122" s="160"/>
      <c r="B122" s="161" t="s">
        <v>1417</v>
      </c>
      <c r="C122" s="514"/>
      <c r="D122" s="162" t="s">
        <v>1386</v>
      </c>
      <c r="E122" s="163"/>
      <c r="F122" s="164" t="s">
        <v>1392</v>
      </c>
      <c r="G122" s="162"/>
      <c r="H122" s="159" t="s">
        <v>2201</v>
      </c>
      <c r="I122" s="158" t="s">
        <v>1393</v>
      </c>
      <c r="J122" s="165" t="s">
        <v>106</v>
      </c>
      <c r="K122" s="162"/>
      <c r="L122" s="172"/>
      <c r="M122" s="162" t="str">
        <f t="shared" si="2"/>
        <v xml:space="preserve"> </v>
      </c>
      <c r="N122" s="164" t="str">
        <f t="shared" si="3"/>
        <v xml:space="preserve"> </v>
      </c>
      <c r="O122" s="70"/>
      <c r="P122" s="71"/>
      <c r="Q122" s="71"/>
      <c r="R122" s="72"/>
      <c r="S122" s="70"/>
      <c r="T122" s="71"/>
      <c r="U122" s="71"/>
      <c r="V122" s="72"/>
      <c r="W122" s="73"/>
      <c r="X122" s="74"/>
      <c r="Y122" s="160"/>
      <c r="Z122" s="160"/>
      <c r="AA122" s="160"/>
    </row>
    <row r="123" spans="1:27" s="167" customFormat="1" ht="33.75">
      <c r="A123" s="160"/>
      <c r="B123" s="161" t="s">
        <v>1418</v>
      </c>
      <c r="C123" s="514"/>
      <c r="D123" s="162" t="s">
        <v>1395</v>
      </c>
      <c r="E123" s="163" t="s">
        <v>1396</v>
      </c>
      <c r="F123" s="164"/>
      <c r="G123" s="162"/>
      <c r="H123" s="159" t="s">
        <v>2202</v>
      </c>
      <c r="I123" s="158" t="s">
        <v>1397</v>
      </c>
      <c r="J123" s="165" t="s">
        <v>89</v>
      </c>
      <c r="K123" s="162"/>
      <c r="L123" s="172"/>
      <c r="M123" s="162" t="str">
        <f t="shared" si="2"/>
        <v xml:space="preserve"> </v>
      </c>
      <c r="N123" s="164" t="str">
        <f t="shared" si="3"/>
        <v xml:space="preserve"> </v>
      </c>
      <c r="O123" s="70"/>
      <c r="P123" s="71"/>
      <c r="Q123" s="71"/>
      <c r="R123" s="72"/>
      <c r="S123" s="70"/>
      <c r="T123" s="71"/>
      <c r="U123" s="71"/>
      <c r="V123" s="72"/>
      <c r="W123" s="73"/>
      <c r="X123" s="74"/>
      <c r="Y123" s="160"/>
      <c r="Z123" s="160"/>
      <c r="AA123" s="160"/>
    </row>
    <row r="124" spans="1:27" s="167" customFormat="1">
      <c r="A124" s="160"/>
      <c r="B124" s="161" t="s">
        <v>1420</v>
      </c>
      <c r="C124" s="514"/>
      <c r="D124" s="162" t="s">
        <v>1395</v>
      </c>
      <c r="E124" s="163"/>
      <c r="F124" s="164" t="s">
        <v>223</v>
      </c>
      <c r="G124" s="162"/>
      <c r="H124" s="159" t="s">
        <v>2203</v>
      </c>
      <c r="I124" s="158" t="s">
        <v>1390</v>
      </c>
      <c r="J124" s="165" t="s">
        <v>95</v>
      </c>
      <c r="K124" s="162"/>
      <c r="L124" s="172"/>
      <c r="M124" s="162" t="str">
        <f t="shared" si="2"/>
        <v xml:space="preserve"> </v>
      </c>
      <c r="N124" s="164" t="str">
        <f t="shared" si="3"/>
        <v xml:space="preserve"> </v>
      </c>
      <c r="O124" s="70"/>
      <c r="P124" s="71"/>
      <c r="Q124" s="71"/>
      <c r="R124" s="72"/>
      <c r="S124" s="70"/>
      <c r="T124" s="71"/>
      <c r="U124" s="71"/>
      <c r="V124" s="72"/>
      <c r="W124" s="73"/>
      <c r="X124" s="74"/>
      <c r="Y124" s="160"/>
      <c r="Z124" s="160"/>
      <c r="AA124" s="160"/>
    </row>
    <row r="125" spans="1:27" s="167" customFormat="1" ht="22.5">
      <c r="A125" s="160"/>
      <c r="B125" s="161" t="s">
        <v>1422</v>
      </c>
      <c r="C125" s="514"/>
      <c r="D125" s="162" t="s">
        <v>1395</v>
      </c>
      <c r="E125" s="163"/>
      <c r="F125" s="164" t="s">
        <v>1392</v>
      </c>
      <c r="G125" s="162"/>
      <c r="H125" s="159" t="s">
        <v>2204</v>
      </c>
      <c r="I125" s="158" t="s">
        <v>1400</v>
      </c>
      <c r="J125" s="165" t="s">
        <v>106</v>
      </c>
      <c r="K125" s="162"/>
      <c r="L125" s="172"/>
      <c r="M125" s="162" t="str">
        <f t="shared" si="2"/>
        <v xml:space="preserve"> </v>
      </c>
      <c r="N125" s="164" t="str">
        <f t="shared" si="3"/>
        <v xml:space="preserve"> </v>
      </c>
      <c r="O125" s="70"/>
      <c r="P125" s="71"/>
      <c r="Q125" s="71"/>
      <c r="R125" s="72"/>
      <c r="S125" s="70"/>
      <c r="T125" s="71"/>
      <c r="U125" s="71"/>
      <c r="V125" s="72"/>
      <c r="W125" s="73"/>
      <c r="X125" s="74"/>
      <c r="Y125" s="160"/>
      <c r="Z125" s="160"/>
      <c r="AA125" s="160"/>
    </row>
    <row r="126" spans="1:27" s="167" customFormat="1" ht="56.25">
      <c r="A126" s="160"/>
      <c r="B126" s="161" t="s">
        <v>1424</v>
      </c>
      <c r="C126" s="514"/>
      <c r="D126" s="162" t="s">
        <v>1402</v>
      </c>
      <c r="E126" s="163"/>
      <c r="F126" s="164"/>
      <c r="G126" s="162"/>
      <c r="H126" s="159" t="s">
        <v>2205</v>
      </c>
      <c r="I126" s="328" t="s">
        <v>5431</v>
      </c>
      <c r="J126" s="165" t="s">
        <v>89</v>
      </c>
      <c r="K126" s="162"/>
      <c r="L126" s="172"/>
      <c r="M126" s="162" t="str">
        <f t="shared" si="2"/>
        <v xml:space="preserve"> </v>
      </c>
      <c r="N126" s="164" t="str">
        <f t="shared" si="3"/>
        <v xml:space="preserve"> </v>
      </c>
      <c r="O126" s="70"/>
      <c r="P126" s="71"/>
      <c r="Q126" s="71"/>
      <c r="R126" s="72"/>
      <c r="S126" s="70"/>
      <c r="T126" s="71"/>
      <c r="U126" s="71"/>
      <c r="V126" s="72"/>
      <c r="W126" s="73"/>
      <c r="X126" s="74"/>
      <c r="Y126" s="160"/>
      <c r="Z126" s="160"/>
      <c r="AA126" s="160"/>
    </row>
    <row r="127" spans="1:27" s="167" customFormat="1" ht="90">
      <c r="A127" s="160"/>
      <c r="B127" s="161" t="s">
        <v>1426</v>
      </c>
      <c r="C127" s="514"/>
      <c r="D127" s="162" t="s">
        <v>1402</v>
      </c>
      <c r="E127" s="163"/>
      <c r="F127" s="164"/>
      <c r="G127" s="162"/>
      <c r="H127" s="329" t="s">
        <v>5432</v>
      </c>
      <c r="I127" s="328" t="s">
        <v>5433</v>
      </c>
      <c r="J127" s="165" t="s">
        <v>89</v>
      </c>
      <c r="K127" s="162"/>
      <c r="L127" s="172"/>
      <c r="M127" s="162" t="str">
        <f t="shared" si="2"/>
        <v xml:space="preserve"> </v>
      </c>
      <c r="N127" s="164" t="str">
        <f t="shared" si="3"/>
        <v xml:space="preserve"> </v>
      </c>
      <c r="O127" s="70"/>
      <c r="P127" s="71"/>
      <c r="Q127" s="71"/>
      <c r="R127" s="72"/>
      <c r="S127" s="70"/>
      <c r="T127" s="71"/>
      <c r="U127" s="71"/>
      <c r="V127" s="72"/>
      <c r="W127" s="73"/>
      <c r="X127" s="74"/>
      <c r="Y127" s="160"/>
      <c r="Z127" s="160"/>
      <c r="AA127" s="160"/>
    </row>
    <row r="128" spans="1:27" s="167" customFormat="1" ht="22.5">
      <c r="A128" s="160"/>
      <c r="B128" s="161" t="s">
        <v>1428</v>
      </c>
      <c r="C128" s="514"/>
      <c r="D128" s="162" t="s">
        <v>1402</v>
      </c>
      <c r="E128" s="163" t="s">
        <v>1404</v>
      </c>
      <c r="F128" s="164" t="s">
        <v>223</v>
      </c>
      <c r="G128" s="162"/>
      <c r="H128" s="159" t="s">
        <v>2206</v>
      </c>
      <c r="I128" s="158" t="s">
        <v>5434</v>
      </c>
      <c r="J128" s="165" t="s">
        <v>95</v>
      </c>
      <c r="K128" s="162"/>
      <c r="L128" s="172"/>
      <c r="M128" s="162" t="str">
        <f t="shared" si="2"/>
        <v xml:space="preserve"> </v>
      </c>
      <c r="N128" s="164" t="str">
        <f t="shared" si="3"/>
        <v xml:space="preserve"> </v>
      </c>
      <c r="O128" s="70"/>
      <c r="P128" s="71"/>
      <c r="Q128" s="71"/>
      <c r="R128" s="72"/>
      <c r="S128" s="70"/>
      <c r="T128" s="71"/>
      <c r="U128" s="71"/>
      <c r="V128" s="72"/>
      <c r="W128" s="73"/>
      <c r="X128" s="74"/>
      <c r="Y128" s="160"/>
      <c r="Z128" s="160"/>
      <c r="AA128" s="160"/>
    </row>
    <row r="129" spans="1:27" s="167" customFormat="1" ht="22.5">
      <c r="A129" s="160"/>
      <c r="B129" s="161" t="s">
        <v>1430</v>
      </c>
      <c r="C129" s="514"/>
      <c r="D129" s="162" t="s">
        <v>1402</v>
      </c>
      <c r="E129" s="163" t="s">
        <v>1404</v>
      </c>
      <c r="F129" s="164" t="s">
        <v>1406</v>
      </c>
      <c r="G129" s="162"/>
      <c r="H129" s="159" t="s">
        <v>2207</v>
      </c>
      <c r="I129" s="158" t="s">
        <v>1407</v>
      </c>
      <c r="J129" s="165" t="s">
        <v>89</v>
      </c>
      <c r="K129" s="162"/>
      <c r="L129" s="172"/>
      <c r="M129" s="162" t="str">
        <f t="shared" si="2"/>
        <v xml:space="preserve"> </v>
      </c>
      <c r="N129" s="164" t="str">
        <f t="shared" si="3"/>
        <v xml:space="preserve"> </v>
      </c>
      <c r="O129" s="70"/>
      <c r="P129" s="71"/>
      <c r="Q129" s="71"/>
      <c r="R129" s="72"/>
      <c r="S129" s="70"/>
      <c r="T129" s="71"/>
      <c r="U129" s="71"/>
      <c r="V129" s="72"/>
      <c r="W129" s="73"/>
      <c r="X129" s="74"/>
      <c r="Y129" s="160"/>
      <c r="Z129" s="160"/>
      <c r="AA129" s="160"/>
    </row>
    <row r="130" spans="1:27" s="167" customFormat="1" ht="33.75">
      <c r="A130" s="160"/>
      <c r="B130" s="161" t="s">
        <v>1432</v>
      </c>
      <c r="C130" s="514"/>
      <c r="D130" s="162" t="s">
        <v>1402</v>
      </c>
      <c r="E130" s="163" t="s">
        <v>1404</v>
      </c>
      <c r="F130" s="164" t="s">
        <v>1406</v>
      </c>
      <c r="G130" s="162"/>
      <c r="H130" s="159" t="s">
        <v>2208</v>
      </c>
      <c r="I130" s="158" t="s">
        <v>1409</v>
      </c>
      <c r="J130" s="165" t="s">
        <v>106</v>
      </c>
      <c r="K130" s="162" t="s">
        <v>5206</v>
      </c>
      <c r="L130" s="172"/>
      <c r="M130" s="162" t="str">
        <f t="shared" si="2"/>
        <v xml:space="preserve"> </v>
      </c>
      <c r="N130" s="164" t="str">
        <f t="shared" si="3"/>
        <v xml:space="preserve"> </v>
      </c>
      <c r="O130" s="70"/>
      <c r="P130" s="71"/>
      <c r="Q130" s="71"/>
      <c r="R130" s="72"/>
      <c r="S130" s="70"/>
      <c r="T130" s="71"/>
      <c r="U130" s="71"/>
      <c r="V130" s="72"/>
      <c r="W130" s="73"/>
      <c r="X130" s="74"/>
      <c r="Y130" s="160"/>
      <c r="Z130" s="160"/>
      <c r="AA130" s="160"/>
    </row>
    <row r="131" spans="1:27" s="167" customFormat="1" ht="45">
      <c r="A131" s="160"/>
      <c r="B131" s="161" t="s">
        <v>1434</v>
      </c>
      <c r="C131" s="514"/>
      <c r="D131" s="162" t="s">
        <v>1402</v>
      </c>
      <c r="E131" s="163" t="s">
        <v>1404</v>
      </c>
      <c r="F131" s="164" t="s">
        <v>1406</v>
      </c>
      <c r="G131" s="162"/>
      <c r="H131" s="159" t="s">
        <v>2209</v>
      </c>
      <c r="I131" s="158" t="s">
        <v>1411</v>
      </c>
      <c r="J131" s="165" t="s">
        <v>89</v>
      </c>
      <c r="K131" s="162"/>
      <c r="L131" s="172"/>
      <c r="M131" s="162" t="str">
        <f t="shared" si="2"/>
        <v xml:space="preserve"> </v>
      </c>
      <c r="N131" s="164" t="str">
        <f t="shared" si="3"/>
        <v xml:space="preserve"> </v>
      </c>
      <c r="O131" s="70"/>
      <c r="P131" s="71"/>
      <c r="Q131" s="71"/>
      <c r="R131" s="72"/>
      <c r="S131" s="70"/>
      <c r="T131" s="71"/>
      <c r="U131" s="71"/>
      <c r="V131" s="72"/>
      <c r="W131" s="73"/>
      <c r="X131" s="74"/>
      <c r="Y131" s="160"/>
      <c r="Z131" s="160"/>
      <c r="AA131" s="160"/>
    </row>
    <row r="132" spans="1:27" s="167" customFormat="1" ht="56.25">
      <c r="A132" s="160"/>
      <c r="B132" s="161" t="s">
        <v>2216</v>
      </c>
      <c r="C132" s="514"/>
      <c r="D132" s="162" t="s">
        <v>1402</v>
      </c>
      <c r="E132" s="334" t="s">
        <v>1404</v>
      </c>
      <c r="F132" s="335" t="s">
        <v>5183</v>
      </c>
      <c r="G132" s="336"/>
      <c r="H132" s="329" t="s">
        <v>5435</v>
      </c>
      <c r="I132" s="328" t="s">
        <v>5436</v>
      </c>
      <c r="J132" s="165" t="s">
        <v>89</v>
      </c>
      <c r="K132" s="162"/>
      <c r="L132" s="172"/>
      <c r="M132" s="162" t="str">
        <f t="shared" si="2"/>
        <v xml:space="preserve"> </v>
      </c>
      <c r="N132" s="164" t="str">
        <f t="shared" si="3"/>
        <v xml:space="preserve"> </v>
      </c>
      <c r="O132" s="70"/>
      <c r="P132" s="71"/>
      <c r="Q132" s="71"/>
      <c r="R132" s="72"/>
      <c r="S132" s="70"/>
      <c r="T132" s="71"/>
      <c r="U132" s="71"/>
      <c r="V132" s="72"/>
      <c r="W132" s="73"/>
      <c r="X132" s="74"/>
      <c r="Y132" s="160"/>
      <c r="Z132" s="160"/>
      <c r="AA132" s="160"/>
    </row>
    <row r="133" spans="1:27" s="167" customFormat="1" ht="67.5">
      <c r="A133" s="160"/>
      <c r="B133" s="161" t="s">
        <v>5437</v>
      </c>
      <c r="C133" s="514"/>
      <c r="D133" s="162" t="s">
        <v>1402</v>
      </c>
      <c r="E133" s="334" t="s">
        <v>1404</v>
      </c>
      <c r="F133" s="335" t="s">
        <v>5183</v>
      </c>
      <c r="G133" s="336"/>
      <c r="H133" s="329" t="s">
        <v>5438</v>
      </c>
      <c r="I133" s="328" t="s">
        <v>5439</v>
      </c>
      <c r="J133" s="165" t="s">
        <v>89</v>
      </c>
      <c r="K133" s="336"/>
      <c r="L133" s="172"/>
      <c r="M133" s="162" t="str">
        <f t="shared" si="2"/>
        <v xml:space="preserve"> </v>
      </c>
      <c r="N133" s="164" t="str">
        <f t="shared" si="3"/>
        <v xml:space="preserve"> </v>
      </c>
      <c r="O133" s="70"/>
      <c r="P133" s="71"/>
      <c r="Q133" s="71"/>
      <c r="R133" s="72"/>
      <c r="S133" s="70"/>
      <c r="T133" s="71"/>
      <c r="U133" s="71"/>
      <c r="V133" s="72"/>
      <c r="W133" s="73"/>
      <c r="X133" s="74"/>
      <c r="Y133" s="160"/>
      <c r="Z133" s="160"/>
      <c r="AA133" s="160"/>
    </row>
    <row r="134" spans="1:27" s="167" customFormat="1" ht="45">
      <c r="A134" s="160"/>
      <c r="B134" s="161" t="s">
        <v>1438</v>
      </c>
      <c r="C134" s="514"/>
      <c r="D134" s="162" t="s">
        <v>1402</v>
      </c>
      <c r="E134" s="334" t="s">
        <v>1404</v>
      </c>
      <c r="F134" s="335" t="s">
        <v>5183</v>
      </c>
      <c r="G134" s="336"/>
      <c r="H134" s="329" t="s">
        <v>5440</v>
      </c>
      <c r="I134" s="328" t="s">
        <v>5441</v>
      </c>
      <c r="J134" s="165" t="s">
        <v>89</v>
      </c>
      <c r="K134" s="162"/>
      <c r="L134" s="172"/>
      <c r="M134" s="162" t="str">
        <f t="shared" si="2"/>
        <v xml:space="preserve"> </v>
      </c>
      <c r="N134" s="164" t="str">
        <f t="shared" si="3"/>
        <v xml:space="preserve"> </v>
      </c>
      <c r="O134" s="70"/>
      <c r="P134" s="71"/>
      <c r="Q134" s="71"/>
      <c r="R134" s="72"/>
      <c r="S134" s="70"/>
      <c r="T134" s="71"/>
      <c r="U134" s="71"/>
      <c r="V134" s="72"/>
      <c r="W134" s="73"/>
      <c r="X134" s="74"/>
      <c r="Y134" s="160"/>
      <c r="Z134" s="160"/>
      <c r="AA134" s="160"/>
    </row>
    <row r="135" spans="1:27" s="167" customFormat="1" ht="90">
      <c r="A135" s="160"/>
      <c r="B135" s="161" t="s">
        <v>1440</v>
      </c>
      <c r="C135" s="514"/>
      <c r="D135" s="162" t="s">
        <v>1402</v>
      </c>
      <c r="E135" s="334" t="s">
        <v>1404</v>
      </c>
      <c r="F135" s="335" t="s">
        <v>5183</v>
      </c>
      <c r="G135" s="336"/>
      <c r="H135" s="329" t="s">
        <v>5442</v>
      </c>
      <c r="I135" s="328" t="s">
        <v>5443</v>
      </c>
      <c r="J135" s="165" t="s">
        <v>89</v>
      </c>
      <c r="K135" s="162"/>
      <c r="L135" s="172"/>
      <c r="M135" s="162" t="str">
        <f t="shared" si="2"/>
        <v xml:space="preserve"> </v>
      </c>
      <c r="N135" s="164" t="str">
        <f t="shared" si="3"/>
        <v xml:space="preserve"> </v>
      </c>
      <c r="O135" s="70"/>
      <c r="P135" s="71"/>
      <c r="Q135" s="71"/>
      <c r="R135" s="72"/>
      <c r="S135" s="70"/>
      <c r="T135" s="71"/>
      <c r="U135" s="71"/>
      <c r="V135" s="72"/>
      <c r="W135" s="73"/>
      <c r="X135" s="74"/>
      <c r="Y135" s="160"/>
      <c r="Z135" s="160"/>
      <c r="AA135" s="160"/>
    </row>
    <row r="136" spans="1:27" s="167" customFormat="1" ht="90">
      <c r="A136" s="160"/>
      <c r="B136" s="161" t="s">
        <v>1442</v>
      </c>
      <c r="C136" s="514"/>
      <c r="D136" s="162" t="s">
        <v>1402</v>
      </c>
      <c r="E136" s="334" t="s">
        <v>1404</v>
      </c>
      <c r="F136" s="335" t="s">
        <v>5183</v>
      </c>
      <c r="G136" s="336"/>
      <c r="H136" s="329" t="s">
        <v>5444</v>
      </c>
      <c r="I136" s="328" t="s">
        <v>5445</v>
      </c>
      <c r="J136" s="165" t="s">
        <v>106</v>
      </c>
      <c r="K136" s="162"/>
      <c r="L136" s="172"/>
      <c r="M136" s="162" t="str">
        <f t="shared" si="2"/>
        <v xml:space="preserve"> </v>
      </c>
      <c r="N136" s="164" t="str">
        <f t="shared" si="3"/>
        <v xml:space="preserve"> </v>
      </c>
      <c r="O136" s="70"/>
      <c r="P136" s="71"/>
      <c r="Q136" s="71"/>
      <c r="R136" s="72"/>
      <c r="S136" s="70"/>
      <c r="T136" s="71"/>
      <c r="U136" s="71"/>
      <c r="V136" s="72"/>
      <c r="W136" s="73"/>
      <c r="X136" s="74"/>
      <c r="Y136" s="160"/>
      <c r="Z136" s="160"/>
      <c r="AA136" s="160"/>
    </row>
    <row r="137" spans="1:27" s="167" customFormat="1" ht="67.5">
      <c r="A137" s="160"/>
      <c r="B137" s="161" t="s">
        <v>1444</v>
      </c>
      <c r="C137" s="514"/>
      <c r="D137" s="162" t="s">
        <v>1402</v>
      </c>
      <c r="E137" s="334" t="s">
        <v>1404</v>
      </c>
      <c r="F137" s="335" t="s">
        <v>5183</v>
      </c>
      <c r="G137" s="336"/>
      <c r="H137" s="329" t="s">
        <v>5446</v>
      </c>
      <c r="I137" s="328" t="s">
        <v>5447</v>
      </c>
      <c r="J137" s="165" t="s">
        <v>106</v>
      </c>
      <c r="K137" s="170"/>
      <c r="L137" s="492"/>
      <c r="M137" s="162" t="str">
        <f t="shared" si="2"/>
        <v xml:space="preserve"> </v>
      </c>
      <c r="N137" s="164" t="str">
        <f t="shared" si="3"/>
        <v xml:space="preserve"> </v>
      </c>
      <c r="O137" s="70"/>
      <c r="P137" s="71"/>
      <c r="Q137" s="71"/>
      <c r="R137" s="72"/>
      <c r="S137" s="70"/>
      <c r="T137" s="71"/>
      <c r="U137" s="71"/>
      <c r="V137" s="72"/>
      <c r="W137" s="73"/>
      <c r="X137" s="74"/>
      <c r="Y137" s="160"/>
      <c r="Z137" s="160"/>
      <c r="AA137" s="160"/>
    </row>
    <row r="138" spans="1:27" s="167" customFormat="1" ht="22.5">
      <c r="A138" s="160"/>
      <c r="B138" s="161" t="s">
        <v>1446</v>
      </c>
      <c r="C138" s="514"/>
      <c r="D138" s="162" t="s">
        <v>1402</v>
      </c>
      <c r="E138" s="163" t="s">
        <v>1404</v>
      </c>
      <c r="F138" s="164" t="s">
        <v>1413</v>
      </c>
      <c r="G138" s="162"/>
      <c r="H138" s="159" t="s">
        <v>5448</v>
      </c>
      <c r="I138" s="158" t="s">
        <v>1414</v>
      </c>
      <c r="J138" s="165" t="s">
        <v>106</v>
      </c>
      <c r="K138" s="162"/>
      <c r="L138" s="172"/>
      <c r="M138" s="162" t="str">
        <f t="shared" si="2"/>
        <v xml:space="preserve"> </v>
      </c>
      <c r="N138" s="164" t="str">
        <f t="shared" si="3"/>
        <v xml:space="preserve"> </v>
      </c>
      <c r="O138" s="70"/>
      <c r="P138" s="71"/>
      <c r="Q138" s="71"/>
      <c r="R138" s="72"/>
      <c r="S138" s="70"/>
      <c r="T138" s="71"/>
      <c r="U138" s="71"/>
      <c r="V138" s="72"/>
      <c r="W138" s="73"/>
      <c r="X138" s="74"/>
      <c r="Y138" s="160"/>
      <c r="Z138" s="160"/>
      <c r="AA138" s="160"/>
    </row>
    <row r="139" spans="1:27" s="167" customFormat="1" ht="22.5">
      <c r="A139" s="160"/>
      <c r="B139" s="161" t="s">
        <v>1448</v>
      </c>
      <c r="C139" s="514"/>
      <c r="D139" s="162" t="s">
        <v>1402</v>
      </c>
      <c r="E139" s="163" t="s">
        <v>1404</v>
      </c>
      <c r="F139" s="164" t="s">
        <v>1413</v>
      </c>
      <c r="G139" s="162"/>
      <c r="H139" s="159" t="s">
        <v>2211</v>
      </c>
      <c r="I139" s="158" t="s">
        <v>1416</v>
      </c>
      <c r="J139" s="165" t="s">
        <v>89</v>
      </c>
      <c r="K139" s="162"/>
      <c r="L139" s="172"/>
      <c r="M139" s="162" t="str">
        <f t="shared" si="2"/>
        <v xml:space="preserve"> </v>
      </c>
      <c r="N139" s="164" t="str">
        <f t="shared" si="3"/>
        <v xml:space="preserve"> </v>
      </c>
      <c r="O139" s="70"/>
      <c r="P139" s="71"/>
      <c r="Q139" s="71"/>
      <c r="R139" s="72"/>
      <c r="S139" s="70"/>
      <c r="T139" s="71"/>
      <c r="U139" s="71"/>
      <c r="V139" s="72"/>
      <c r="W139" s="73"/>
      <c r="X139" s="74"/>
      <c r="Y139" s="160"/>
      <c r="Z139" s="160"/>
      <c r="AA139" s="160"/>
    </row>
    <row r="140" spans="1:27" s="167" customFormat="1" ht="22.5">
      <c r="A140" s="160"/>
      <c r="B140" s="161" t="s">
        <v>1450</v>
      </c>
      <c r="C140" s="514"/>
      <c r="D140" s="162" t="s">
        <v>1402</v>
      </c>
      <c r="E140" s="163" t="s">
        <v>1404</v>
      </c>
      <c r="F140" s="164" t="s">
        <v>1413</v>
      </c>
      <c r="G140" s="162"/>
      <c r="H140" s="159" t="s">
        <v>2212</v>
      </c>
      <c r="I140" s="158" t="s">
        <v>1155</v>
      </c>
      <c r="J140" s="165" t="s">
        <v>95</v>
      </c>
      <c r="K140" s="162"/>
      <c r="L140" s="172"/>
      <c r="M140" s="162" t="str">
        <f t="shared" ref="M140:M203" si="4">IF(COUNTBLANK(O140:Q140)=3," ",IF(COUNTIF(O140:Q140,"F"),"F",IF(COUNTIF(O140:Q140,"P"),"P",IF(COUNTIF(O140:Q140,"NA"),"NA",IF(COUNTIF(O140:Q140,"NT"),"NT")))))</f>
        <v xml:space="preserve"> </v>
      </c>
      <c r="N140" s="164"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160"/>
      <c r="Z140" s="160"/>
      <c r="AA140" s="160"/>
    </row>
    <row r="141" spans="1:27" s="167" customFormat="1" ht="33.75">
      <c r="A141" s="160"/>
      <c r="B141" s="161" t="s">
        <v>1452</v>
      </c>
      <c r="C141" s="514"/>
      <c r="D141" s="162" t="s">
        <v>1402</v>
      </c>
      <c r="E141" s="163" t="s">
        <v>1404</v>
      </c>
      <c r="F141" s="164" t="s">
        <v>1413</v>
      </c>
      <c r="G141" s="162"/>
      <c r="H141" s="159" t="s">
        <v>5449</v>
      </c>
      <c r="I141" s="158" t="s">
        <v>1419</v>
      </c>
      <c r="J141" s="165" t="s">
        <v>89</v>
      </c>
      <c r="K141" s="162"/>
      <c r="L141" s="172"/>
      <c r="M141" s="162" t="str">
        <f t="shared" si="4"/>
        <v xml:space="preserve"> </v>
      </c>
      <c r="N141" s="164" t="str">
        <f t="shared" si="5"/>
        <v xml:space="preserve"> </v>
      </c>
      <c r="O141" s="70"/>
      <c r="P141" s="71"/>
      <c r="Q141" s="71"/>
      <c r="R141" s="72"/>
      <c r="S141" s="70"/>
      <c r="T141" s="71"/>
      <c r="U141" s="71"/>
      <c r="V141" s="72"/>
      <c r="W141" s="73"/>
      <c r="X141" s="74"/>
      <c r="Y141" s="160"/>
      <c r="Z141" s="160"/>
      <c r="AA141" s="160"/>
    </row>
    <row r="142" spans="1:27" s="167" customFormat="1" ht="45">
      <c r="A142" s="160"/>
      <c r="B142" s="161" t="s">
        <v>1453</v>
      </c>
      <c r="C142" s="514"/>
      <c r="D142" s="162" t="s">
        <v>1402</v>
      </c>
      <c r="E142" s="163" t="s">
        <v>1404</v>
      </c>
      <c r="F142" s="164" t="s">
        <v>1413</v>
      </c>
      <c r="G142" s="162"/>
      <c r="H142" s="159" t="s">
        <v>5450</v>
      </c>
      <c r="I142" s="158" t="s">
        <v>5451</v>
      </c>
      <c r="J142" s="165" t="s">
        <v>106</v>
      </c>
      <c r="K142" s="162"/>
      <c r="L142" s="172"/>
      <c r="M142" s="162" t="str">
        <f t="shared" si="4"/>
        <v xml:space="preserve"> </v>
      </c>
      <c r="N142" s="164" t="str">
        <f t="shared" si="5"/>
        <v xml:space="preserve"> </v>
      </c>
      <c r="O142" s="70"/>
      <c r="P142" s="71"/>
      <c r="Q142" s="71"/>
      <c r="R142" s="72"/>
      <c r="S142" s="70"/>
      <c r="T142" s="71"/>
      <c r="U142" s="71"/>
      <c r="V142" s="72"/>
      <c r="W142" s="73"/>
      <c r="X142" s="74"/>
      <c r="Y142" s="160"/>
      <c r="Z142" s="160"/>
      <c r="AA142" s="160"/>
    </row>
    <row r="143" spans="1:27" s="167" customFormat="1" ht="45">
      <c r="A143" s="160"/>
      <c r="B143" s="161" t="s">
        <v>1455</v>
      </c>
      <c r="C143" s="514"/>
      <c r="D143" s="162" t="s">
        <v>1402</v>
      </c>
      <c r="E143" s="163" t="s">
        <v>1404</v>
      </c>
      <c r="F143" s="164" t="s">
        <v>1413</v>
      </c>
      <c r="G143" s="162"/>
      <c r="H143" s="159" t="s">
        <v>5452</v>
      </c>
      <c r="I143" s="158" t="s">
        <v>1423</v>
      </c>
      <c r="J143" s="165" t="s">
        <v>95</v>
      </c>
      <c r="K143" s="162"/>
      <c r="L143" s="172"/>
      <c r="M143" s="162" t="str">
        <f t="shared" si="4"/>
        <v xml:space="preserve"> </v>
      </c>
      <c r="N143" s="164" t="str">
        <f t="shared" si="5"/>
        <v xml:space="preserve"> </v>
      </c>
      <c r="O143" s="70"/>
      <c r="P143" s="71"/>
      <c r="Q143" s="71"/>
      <c r="R143" s="72"/>
      <c r="S143" s="70"/>
      <c r="T143" s="71"/>
      <c r="U143" s="71"/>
      <c r="V143" s="72"/>
      <c r="W143" s="73"/>
      <c r="X143" s="74"/>
      <c r="Y143" s="160"/>
      <c r="Z143" s="160"/>
      <c r="AA143" s="160"/>
    </row>
    <row r="144" spans="1:27" s="167" customFormat="1" ht="45">
      <c r="A144" s="160"/>
      <c r="B144" s="161" t="s">
        <v>1457</v>
      </c>
      <c r="C144" s="514"/>
      <c r="D144" s="162" t="s">
        <v>1402</v>
      </c>
      <c r="E144" s="163" t="s">
        <v>1404</v>
      </c>
      <c r="F144" s="164" t="s">
        <v>1413</v>
      </c>
      <c r="G144" s="162"/>
      <c r="H144" s="159" t="s">
        <v>5453</v>
      </c>
      <c r="I144" s="158" t="s">
        <v>1425</v>
      </c>
      <c r="J144" s="165" t="s">
        <v>95</v>
      </c>
      <c r="K144" s="162"/>
      <c r="L144" s="172"/>
      <c r="M144" s="162" t="str">
        <f t="shared" si="4"/>
        <v xml:space="preserve"> </v>
      </c>
      <c r="N144" s="164" t="str">
        <f t="shared" si="5"/>
        <v xml:space="preserve"> </v>
      </c>
      <c r="O144" s="70"/>
      <c r="P144" s="71"/>
      <c r="Q144" s="71"/>
      <c r="R144" s="72"/>
      <c r="S144" s="70"/>
      <c r="T144" s="71"/>
      <c r="U144" s="71"/>
      <c r="V144" s="72"/>
      <c r="W144" s="73"/>
      <c r="X144" s="74"/>
      <c r="Y144" s="160"/>
      <c r="Z144" s="160"/>
      <c r="AA144" s="160"/>
    </row>
    <row r="145" spans="1:27" s="167" customFormat="1" ht="56.25">
      <c r="A145" s="160"/>
      <c r="B145" s="161" t="s">
        <v>1459</v>
      </c>
      <c r="C145" s="514"/>
      <c r="D145" s="162" t="s">
        <v>1402</v>
      </c>
      <c r="E145" s="163" t="s">
        <v>1404</v>
      </c>
      <c r="F145" s="164" t="s">
        <v>1413</v>
      </c>
      <c r="G145" s="162"/>
      <c r="H145" s="159" t="s">
        <v>5454</v>
      </c>
      <c r="I145" s="158" t="s">
        <v>5455</v>
      </c>
      <c r="J145" s="165" t="s">
        <v>95</v>
      </c>
      <c r="K145" s="162"/>
      <c r="L145" s="172"/>
      <c r="M145" s="162" t="str">
        <f t="shared" si="4"/>
        <v xml:space="preserve"> </v>
      </c>
      <c r="N145" s="164" t="str">
        <f t="shared" si="5"/>
        <v xml:space="preserve"> </v>
      </c>
      <c r="O145" s="70"/>
      <c r="P145" s="71"/>
      <c r="Q145" s="71"/>
      <c r="R145" s="72"/>
      <c r="S145" s="70"/>
      <c r="T145" s="71"/>
      <c r="U145" s="71"/>
      <c r="V145" s="72"/>
      <c r="W145" s="73"/>
      <c r="X145" s="74"/>
      <c r="Y145" s="160"/>
      <c r="Z145" s="160"/>
      <c r="AA145" s="160"/>
    </row>
    <row r="146" spans="1:27" s="167" customFormat="1" ht="45">
      <c r="A146" s="160"/>
      <c r="B146" s="161" t="s">
        <v>1461</v>
      </c>
      <c r="C146" s="514"/>
      <c r="D146" s="162" t="s">
        <v>1402</v>
      </c>
      <c r="E146" s="163" t="s">
        <v>1404</v>
      </c>
      <c r="F146" s="164" t="s">
        <v>1413</v>
      </c>
      <c r="G146" s="162"/>
      <c r="H146" s="159" t="s">
        <v>2219</v>
      </c>
      <c r="I146" s="158" t="s">
        <v>1429</v>
      </c>
      <c r="J146" s="165" t="s">
        <v>95</v>
      </c>
      <c r="K146" s="162"/>
      <c r="L146" s="172"/>
      <c r="M146" s="162" t="str">
        <f t="shared" si="4"/>
        <v xml:space="preserve"> </v>
      </c>
      <c r="N146" s="164" t="str">
        <f t="shared" si="5"/>
        <v xml:space="preserve"> </v>
      </c>
      <c r="O146" s="70"/>
      <c r="P146" s="71"/>
      <c r="Q146" s="71"/>
      <c r="R146" s="72"/>
      <c r="S146" s="70"/>
      <c r="T146" s="71"/>
      <c r="U146" s="71"/>
      <c r="V146" s="72"/>
      <c r="W146" s="73"/>
      <c r="X146" s="74"/>
      <c r="Y146" s="160"/>
      <c r="Z146" s="160"/>
      <c r="AA146" s="160"/>
    </row>
    <row r="147" spans="1:27" s="167" customFormat="1" ht="56.25">
      <c r="A147" s="160"/>
      <c r="B147" s="161" t="s">
        <v>1463</v>
      </c>
      <c r="C147" s="514"/>
      <c r="D147" s="162" t="s">
        <v>1402</v>
      </c>
      <c r="E147" s="163" t="s">
        <v>1404</v>
      </c>
      <c r="F147" s="164" t="s">
        <v>1413</v>
      </c>
      <c r="G147" s="162"/>
      <c r="H147" s="159" t="s">
        <v>2220</v>
      </c>
      <c r="I147" s="158" t="s">
        <v>1431</v>
      </c>
      <c r="J147" s="165" t="s">
        <v>95</v>
      </c>
      <c r="K147" s="162"/>
      <c r="L147" s="172"/>
      <c r="M147" s="162" t="str">
        <f t="shared" si="4"/>
        <v xml:space="preserve"> </v>
      </c>
      <c r="N147" s="164" t="str">
        <f t="shared" si="5"/>
        <v xml:space="preserve"> </v>
      </c>
      <c r="O147" s="70"/>
      <c r="P147" s="71"/>
      <c r="Q147" s="71"/>
      <c r="R147" s="72"/>
      <c r="S147" s="70"/>
      <c r="T147" s="71"/>
      <c r="U147" s="71"/>
      <c r="V147" s="72"/>
      <c r="W147" s="73"/>
      <c r="X147" s="74"/>
      <c r="Y147" s="160"/>
      <c r="Z147" s="160"/>
      <c r="AA147" s="160"/>
    </row>
    <row r="148" spans="1:27" s="167" customFormat="1" ht="56.25">
      <c r="A148" s="160"/>
      <c r="B148" s="161" t="s">
        <v>1465</v>
      </c>
      <c r="C148" s="514"/>
      <c r="D148" s="162" t="s">
        <v>1402</v>
      </c>
      <c r="E148" s="163" t="s">
        <v>1404</v>
      </c>
      <c r="F148" s="164" t="s">
        <v>1413</v>
      </c>
      <c r="G148" s="162"/>
      <c r="H148" s="159" t="s">
        <v>5456</v>
      </c>
      <c r="I148" s="158" t="s">
        <v>1433</v>
      </c>
      <c r="J148" s="165" t="s">
        <v>106</v>
      </c>
      <c r="K148" s="173"/>
      <c r="L148" s="172"/>
      <c r="M148" s="162" t="str">
        <f t="shared" si="4"/>
        <v xml:space="preserve"> </v>
      </c>
      <c r="N148" s="164" t="str">
        <f t="shared" si="5"/>
        <v xml:space="preserve"> </v>
      </c>
      <c r="O148" s="70"/>
      <c r="P148" s="71"/>
      <c r="Q148" s="71"/>
      <c r="R148" s="72"/>
      <c r="S148" s="70"/>
      <c r="T148" s="71"/>
      <c r="U148" s="71"/>
      <c r="V148" s="72"/>
      <c r="W148" s="73"/>
      <c r="X148" s="74"/>
      <c r="Y148" s="160"/>
      <c r="Z148" s="160"/>
      <c r="AA148" s="160"/>
    </row>
    <row r="149" spans="1:27" s="167" customFormat="1" ht="67.5">
      <c r="A149" s="160"/>
      <c r="B149" s="161" t="s">
        <v>1468</v>
      </c>
      <c r="C149" s="514"/>
      <c r="D149" s="162" t="s">
        <v>1402</v>
      </c>
      <c r="E149" s="163" t="s">
        <v>1404</v>
      </c>
      <c r="F149" s="164" t="s">
        <v>1413</v>
      </c>
      <c r="G149" s="162"/>
      <c r="H149" s="159" t="s">
        <v>5457</v>
      </c>
      <c r="I149" s="158" t="s">
        <v>1435</v>
      </c>
      <c r="J149" s="165" t="s">
        <v>95</v>
      </c>
      <c r="K149" s="162"/>
      <c r="L149" s="172"/>
      <c r="M149" s="162" t="str">
        <f t="shared" si="4"/>
        <v xml:space="preserve"> </v>
      </c>
      <c r="N149" s="164" t="str">
        <f t="shared" si="5"/>
        <v xml:space="preserve"> </v>
      </c>
      <c r="O149" s="70"/>
      <c r="P149" s="71"/>
      <c r="Q149" s="71"/>
      <c r="R149" s="72"/>
      <c r="S149" s="70"/>
      <c r="T149" s="71"/>
      <c r="U149" s="71"/>
      <c r="V149" s="72"/>
      <c r="W149" s="73"/>
      <c r="X149" s="74"/>
      <c r="Y149" s="160"/>
      <c r="Z149" s="160"/>
      <c r="AA149" s="160"/>
    </row>
    <row r="150" spans="1:27" s="167" customFormat="1" ht="101.25">
      <c r="A150" s="160"/>
      <c r="B150" s="161" t="s">
        <v>1470</v>
      </c>
      <c r="C150" s="514"/>
      <c r="D150" s="162" t="s">
        <v>1402</v>
      </c>
      <c r="E150" s="163" t="s">
        <v>1404</v>
      </c>
      <c r="F150" s="164" t="s">
        <v>1413</v>
      </c>
      <c r="G150" s="162"/>
      <c r="H150" s="159" t="s">
        <v>5458</v>
      </c>
      <c r="I150" s="158" t="s">
        <v>1436</v>
      </c>
      <c r="J150" s="165" t="s">
        <v>106</v>
      </c>
      <c r="K150" s="162"/>
      <c r="L150" s="172"/>
      <c r="M150" s="162" t="str">
        <f t="shared" si="4"/>
        <v xml:space="preserve"> </v>
      </c>
      <c r="N150" s="164" t="str">
        <f t="shared" si="5"/>
        <v xml:space="preserve"> </v>
      </c>
      <c r="O150" s="70"/>
      <c r="P150" s="71"/>
      <c r="Q150" s="71"/>
      <c r="R150" s="72"/>
      <c r="S150" s="70"/>
      <c r="T150" s="71"/>
      <c r="U150" s="71"/>
      <c r="V150" s="72"/>
      <c r="W150" s="73"/>
      <c r="X150" s="74"/>
      <c r="Y150" s="160"/>
      <c r="Z150" s="160"/>
      <c r="AA150" s="160"/>
    </row>
    <row r="151" spans="1:27" s="167" customFormat="1" ht="67.5">
      <c r="A151" s="160"/>
      <c r="B151" s="161" t="s">
        <v>1471</v>
      </c>
      <c r="C151" s="514"/>
      <c r="D151" s="162" t="s">
        <v>1402</v>
      </c>
      <c r="E151" s="163" t="s">
        <v>1404</v>
      </c>
      <c r="F151" s="164" t="s">
        <v>1413</v>
      </c>
      <c r="G151" s="162"/>
      <c r="H151" s="159" t="s">
        <v>2224</v>
      </c>
      <c r="I151" s="158" t="s">
        <v>1437</v>
      </c>
      <c r="J151" s="165" t="s">
        <v>95</v>
      </c>
      <c r="K151" s="162"/>
      <c r="L151" s="172"/>
      <c r="M151" s="162" t="str">
        <f t="shared" si="4"/>
        <v xml:space="preserve"> </v>
      </c>
      <c r="N151" s="164" t="str">
        <f t="shared" si="5"/>
        <v xml:space="preserve"> </v>
      </c>
      <c r="O151" s="70"/>
      <c r="P151" s="71"/>
      <c r="Q151" s="71"/>
      <c r="R151" s="72"/>
      <c r="S151" s="70"/>
      <c r="T151" s="71"/>
      <c r="U151" s="71"/>
      <c r="V151" s="72"/>
      <c r="W151" s="73"/>
      <c r="X151" s="74"/>
      <c r="Y151" s="160"/>
      <c r="Z151" s="160"/>
      <c r="AA151" s="160"/>
    </row>
    <row r="152" spans="1:27" s="167" customFormat="1" ht="67.5">
      <c r="A152" s="160"/>
      <c r="B152" s="161" t="s">
        <v>1473</v>
      </c>
      <c r="C152" s="514"/>
      <c r="D152" s="162" t="s">
        <v>1402</v>
      </c>
      <c r="E152" s="163" t="s">
        <v>1404</v>
      </c>
      <c r="F152" s="164" t="s">
        <v>1413</v>
      </c>
      <c r="G152" s="162"/>
      <c r="H152" s="159" t="s">
        <v>5459</v>
      </c>
      <c r="I152" s="158" t="s">
        <v>1439</v>
      </c>
      <c r="J152" s="165" t="s">
        <v>89</v>
      </c>
      <c r="K152" s="162"/>
      <c r="L152" s="172"/>
      <c r="M152" s="162" t="str">
        <f t="shared" si="4"/>
        <v xml:space="preserve"> </v>
      </c>
      <c r="N152" s="164" t="str">
        <f t="shared" si="5"/>
        <v xml:space="preserve"> </v>
      </c>
      <c r="O152" s="70"/>
      <c r="P152" s="71"/>
      <c r="Q152" s="71"/>
      <c r="R152" s="72"/>
      <c r="S152" s="70"/>
      <c r="T152" s="71"/>
      <c r="U152" s="71"/>
      <c r="V152" s="72"/>
      <c r="W152" s="73"/>
      <c r="X152" s="74"/>
      <c r="Y152" s="160"/>
      <c r="Z152" s="160"/>
      <c r="AA152" s="160"/>
    </row>
    <row r="153" spans="1:27" s="167" customFormat="1" ht="45">
      <c r="A153" s="160"/>
      <c r="B153" s="161" t="s">
        <v>1474</v>
      </c>
      <c r="C153" s="514"/>
      <c r="D153" s="162" t="s">
        <v>1402</v>
      </c>
      <c r="E153" s="163" t="s">
        <v>1404</v>
      </c>
      <c r="F153" s="164" t="s">
        <v>1413</v>
      </c>
      <c r="G153" s="162"/>
      <c r="H153" s="159" t="s">
        <v>2226</v>
      </c>
      <c r="I153" s="158" t="s">
        <v>1441</v>
      </c>
      <c r="J153" s="165" t="s">
        <v>95</v>
      </c>
      <c r="K153" s="162"/>
      <c r="L153" s="172"/>
      <c r="M153" s="162" t="str">
        <f t="shared" si="4"/>
        <v xml:space="preserve"> </v>
      </c>
      <c r="N153" s="164" t="str">
        <f t="shared" si="5"/>
        <v xml:space="preserve"> </v>
      </c>
      <c r="O153" s="70"/>
      <c r="P153" s="71"/>
      <c r="Q153" s="71"/>
      <c r="R153" s="72"/>
      <c r="S153" s="70"/>
      <c r="T153" s="71"/>
      <c r="U153" s="71"/>
      <c r="V153" s="72"/>
      <c r="W153" s="73"/>
      <c r="X153" s="74"/>
      <c r="Y153" s="160"/>
      <c r="Z153" s="160"/>
      <c r="AA153" s="160"/>
    </row>
    <row r="154" spans="1:27" s="167" customFormat="1" ht="45">
      <c r="A154" s="160"/>
      <c r="B154" s="161" t="s">
        <v>5460</v>
      </c>
      <c r="C154" s="514"/>
      <c r="D154" s="162" t="s">
        <v>1402</v>
      </c>
      <c r="E154" s="163" t="s">
        <v>1404</v>
      </c>
      <c r="F154" s="164" t="s">
        <v>1413</v>
      </c>
      <c r="G154" s="162"/>
      <c r="H154" s="159" t="s">
        <v>5461</v>
      </c>
      <c r="I154" s="158" t="s">
        <v>1443</v>
      </c>
      <c r="J154" s="165" t="s">
        <v>106</v>
      </c>
      <c r="K154" s="170"/>
      <c r="L154" s="492"/>
      <c r="M154" s="162" t="str">
        <f t="shared" si="4"/>
        <v xml:space="preserve"> </v>
      </c>
      <c r="N154" s="164" t="str">
        <f t="shared" si="5"/>
        <v xml:space="preserve"> </v>
      </c>
      <c r="O154" s="70"/>
      <c r="P154" s="71"/>
      <c r="Q154" s="71"/>
      <c r="R154" s="72"/>
      <c r="S154" s="70"/>
      <c r="T154" s="71"/>
      <c r="U154" s="71"/>
      <c r="V154" s="72"/>
      <c r="W154" s="73"/>
      <c r="X154" s="74"/>
      <c r="Y154" s="160"/>
      <c r="Z154" s="160"/>
      <c r="AA154" s="160"/>
    </row>
    <row r="155" spans="1:27" s="167" customFormat="1" ht="45">
      <c r="A155" s="160"/>
      <c r="B155" s="161" t="s">
        <v>1476</v>
      </c>
      <c r="C155" s="514"/>
      <c r="D155" s="162" t="s">
        <v>1402</v>
      </c>
      <c r="E155" s="163" t="s">
        <v>1404</v>
      </c>
      <c r="F155" s="164" t="s">
        <v>1413</v>
      </c>
      <c r="G155" s="162"/>
      <c r="H155" s="159" t="s">
        <v>5462</v>
      </c>
      <c r="I155" s="158" t="s">
        <v>1445</v>
      </c>
      <c r="J155" s="165" t="s">
        <v>95</v>
      </c>
      <c r="K155" s="162"/>
      <c r="L155" s="492"/>
      <c r="M155" s="162" t="str">
        <f t="shared" si="4"/>
        <v xml:space="preserve"> </v>
      </c>
      <c r="N155" s="164" t="str">
        <f t="shared" si="5"/>
        <v xml:space="preserve"> </v>
      </c>
      <c r="O155" s="70"/>
      <c r="P155" s="71"/>
      <c r="Q155" s="71"/>
      <c r="R155" s="72"/>
      <c r="S155" s="70"/>
      <c r="T155" s="71"/>
      <c r="U155" s="71"/>
      <c r="V155" s="72"/>
      <c r="W155" s="73"/>
      <c r="X155" s="74"/>
      <c r="Y155" s="160"/>
      <c r="Z155" s="160"/>
      <c r="AA155" s="160"/>
    </row>
    <row r="156" spans="1:27" s="167" customFormat="1" ht="56.25">
      <c r="A156" s="160"/>
      <c r="B156" s="161" t="s">
        <v>5463</v>
      </c>
      <c r="C156" s="514"/>
      <c r="D156" s="162" t="s">
        <v>1402</v>
      </c>
      <c r="E156" s="163" t="s">
        <v>1404</v>
      </c>
      <c r="F156" s="164" t="s">
        <v>1413</v>
      </c>
      <c r="G156" s="162"/>
      <c r="H156" s="159" t="s">
        <v>5464</v>
      </c>
      <c r="I156" s="158" t="s">
        <v>1447</v>
      </c>
      <c r="J156" s="165" t="s">
        <v>106</v>
      </c>
      <c r="K156" s="170"/>
      <c r="L156" s="492"/>
      <c r="M156" s="162" t="str">
        <f t="shared" si="4"/>
        <v xml:space="preserve"> </v>
      </c>
      <c r="N156" s="164" t="str">
        <f t="shared" si="5"/>
        <v xml:space="preserve"> </v>
      </c>
      <c r="O156" s="70"/>
      <c r="P156" s="71"/>
      <c r="Q156" s="71"/>
      <c r="R156" s="72"/>
      <c r="S156" s="70"/>
      <c r="T156" s="71"/>
      <c r="U156" s="71"/>
      <c r="V156" s="72"/>
      <c r="W156" s="73"/>
      <c r="X156" s="74"/>
      <c r="Y156" s="160"/>
      <c r="Z156" s="160"/>
      <c r="AA156" s="160"/>
    </row>
    <row r="157" spans="1:27" s="167" customFormat="1" ht="56.25">
      <c r="A157" s="160"/>
      <c r="B157" s="161" t="s">
        <v>1479</v>
      </c>
      <c r="C157" s="514"/>
      <c r="D157" s="162" t="s">
        <v>1402</v>
      </c>
      <c r="E157" s="163" t="s">
        <v>1404</v>
      </c>
      <c r="F157" s="164" t="s">
        <v>1413</v>
      </c>
      <c r="G157" s="162"/>
      <c r="H157" s="159" t="s">
        <v>5465</v>
      </c>
      <c r="I157" s="158" t="s">
        <v>1449</v>
      </c>
      <c r="J157" s="165" t="s">
        <v>106</v>
      </c>
      <c r="K157" s="162"/>
      <c r="L157" s="172"/>
      <c r="M157" s="162" t="str">
        <f t="shared" si="4"/>
        <v xml:space="preserve"> </v>
      </c>
      <c r="N157" s="164" t="str">
        <f t="shared" si="5"/>
        <v xml:space="preserve"> </v>
      </c>
      <c r="O157" s="70"/>
      <c r="P157" s="71"/>
      <c r="Q157" s="71"/>
      <c r="R157" s="72"/>
      <c r="S157" s="70"/>
      <c r="T157" s="71"/>
      <c r="U157" s="71"/>
      <c r="V157" s="72"/>
      <c r="W157" s="73"/>
      <c r="X157" s="74"/>
      <c r="Y157" s="160"/>
      <c r="Z157" s="160"/>
      <c r="AA157" s="160"/>
    </row>
    <row r="158" spans="1:27" s="167" customFormat="1" ht="56.25">
      <c r="A158" s="160"/>
      <c r="B158" s="161" t="s">
        <v>1480</v>
      </c>
      <c r="C158" s="514"/>
      <c r="D158" s="162" t="s">
        <v>1402</v>
      </c>
      <c r="E158" s="163" t="s">
        <v>1404</v>
      </c>
      <c r="F158" s="164" t="s">
        <v>1413</v>
      </c>
      <c r="G158" s="162"/>
      <c r="H158" s="159" t="s">
        <v>5466</v>
      </c>
      <c r="I158" s="158" t="s">
        <v>1451</v>
      </c>
      <c r="J158" s="165" t="s">
        <v>89</v>
      </c>
      <c r="K158" s="162"/>
      <c r="L158" s="172"/>
      <c r="M158" s="162" t="str">
        <f t="shared" si="4"/>
        <v xml:space="preserve"> </v>
      </c>
      <c r="N158" s="164" t="str">
        <f t="shared" si="5"/>
        <v xml:space="preserve"> </v>
      </c>
      <c r="O158" s="70"/>
      <c r="P158" s="71"/>
      <c r="Q158" s="71"/>
      <c r="R158" s="72"/>
      <c r="S158" s="70"/>
      <c r="T158" s="71"/>
      <c r="U158" s="71"/>
      <c r="V158" s="72"/>
      <c r="W158" s="73"/>
      <c r="X158" s="74"/>
      <c r="Y158" s="160"/>
      <c r="Z158" s="160"/>
      <c r="AA158" s="160"/>
    </row>
    <row r="159" spans="1:27" s="167" customFormat="1" ht="67.5">
      <c r="A159" s="160"/>
      <c r="B159" s="161" t="s">
        <v>1482</v>
      </c>
      <c r="C159" s="514"/>
      <c r="D159" s="162" t="s">
        <v>1402</v>
      </c>
      <c r="E159" s="163" t="s">
        <v>1404</v>
      </c>
      <c r="F159" s="164" t="s">
        <v>1413</v>
      </c>
      <c r="G159" s="162"/>
      <c r="H159" s="159" t="s">
        <v>5467</v>
      </c>
      <c r="I159" s="74" t="s">
        <v>5468</v>
      </c>
      <c r="J159" s="165" t="s">
        <v>95</v>
      </c>
      <c r="K159" s="162"/>
      <c r="L159" s="172"/>
      <c r="M159" s="162" t="str">
        <f t="shared" si="4"/>
        <v xml:space="preserve"> </v>
      </c>
      <c r="N159" s="164" t="str">
        <f t="shared" si="5"/>
        <v xml:space="preserve"> </v>
      </c>
      <c r="O159" s="70"/>
      <c r="P159" s="71"/>
      <c r="Q159" s="71"/>
      <c r="R159" s="72"/>
      <c r="S159" s="70"/>
      <c r="T159" s="71"/>
      <c r="U159" s="71"/>
      <c r="V159" s="72"/>
      <c r="W159" s="73"/>
      <c r="X159" s="74"/>
      <c r="Y159" s="160"/>
      <c r="Z159" s="160"/>
      <c r="AA159" s="160"/>
    </row>
    <row r="160" spans="1:27" s="167" customFormat="1" ht="56.25">
      <c r="A160" s="160"/>
      <c r="B160" s="161" t="s">
        <v>1484</v>
      </c>
      <c r="C160" s="514"/>
      <c r="D160" s="162" t="s">
        <v>1402</v>
      </c>
      <c r="E160" s="163" t="s">
        <v>1404</v>
      </c>
      <c r="F160" s="164" t="s">
        <v>1413</v>
      </c>
      <c r="G160" s="162"/>
      <c r="H160" s="159" t="s">
        <v>2233</v>
      </c>
      <c r="I160" s="158" t="s">
        <v>5469</v>
      </c>
      <c r="J160" s="165" t="s">
        <v>89</v>
      </c>
      <c r="K160" s="162"/>
      <c r="L160" s="172"/>
      <c r="M160" s="162" t="str">
        <f t="shared" si="4"/>
        <v xml:space="preserve"> </v>
      </c>
      <c r="N160" s="164" t="str">
        <f t="shared" si="5"/>
        <v xml:space="preserve"> </v>
      </c>
      <c r="O160" s="70"/>
      <c r="P160" s="71"/>
      <c r="Q160" s="71"/>
      <c r="R160" s="72"/>
      <c r="S160" s="70"/>
      <c r="T160" s="71"/>
      <c r="U160" s="71"/>
      <c r="V160" s="72"/>
      <c r="W160" s="73"/>
      <c r="X160" s="74"/>
      <c r="Y160" s="160"/>
      <c r="Z160" s="160"/>
      <c r="AA160" s="160"/>
    </row>
    <row r="161" spans="1:27" s="167" customFormat="1" ht="45">
      <c r="A161" s="160"/>
      <c r="B161" s="161" t="s">
        <v>1486</v>
      </c>
      <c r="C161" s="514"/>
      <c r="D161" s="162" t="s">
        <v>1402</v>
      </c>
      <c r="E161" s="163" t="s">
        <v>1404</v>
      </c>
      <c r="F161" s="164" t="s">
        <v>1413</v>
      </c>
      <c r="G161" s="162"/>
      <c r="H161" s="159" t="s">
        <v>2234</v>
      </c>
      <c r="I161" s="158" t="s">
        <v>1456</v>
      </c>
      <c r="J161" s="165" t="s">
        <v>106</v>
      </c>
      <c r="K161" s="162"/>
      <c r="L161" s="172"/>
      <c r="M161" s="162" t="str">
        <f t="shared" si="4"/>
        <v xml:space="preserve"> </v>
      </c>
      <c r="N161" s="164" t="str">
        <f t="shared" si="5"/>
        <v xml:space="preserve"> </v>
      </c>
      <c r="O161" s="70"/>
      <c r="P161" s="71"/>
      <c r="Q161" s="71"/>
      <c r="R161" s="72"/>
      <c r="S161" s="70"/>
      <c r="T161" s="71"/>
      <c r="U161" s="71"/>
      <c r="V161" s="72"/>
      <c r="W161" s="73"/>
      <c r="X161" s="74"/>
      <c r="Y161" s="160"/>
      <c r="Z161" s="160"/>
      <c r="AA161" s="160"/>
    </row>
    <row r="162" spans="1:27" s="167" customFormat="1" ht="56.25">
      <c r="A162" s="160"/>
      <c r="B162" s="161" t="s">
        <v>4404</v>
      </c>
      <c r="C162" s="514"/>
      <c r="D162" s="162" t="s">
        <v>1402</v>
      </c>
      <c r="E162" s="163" t="s">
        <v>1404</v>
      </c>
      <c r="F162" s="164" t="s">
        <v>1413</v>
      </c>
      <c r="G162" s="162"/>
      <c r="H162" s="159" t="s">
        <v>5470</v>
      </c>
      <c r="I162" s="158" t="s">
        <v>5471</v>
      </c>
      <c r="J162" s="165" t="s">
        <v>89</v>
      </c>
      <c r="K162" s="162"/>
      <c r="L162" s="172"/>
      <c r="M162" s="162" t="str">
        <f t="shared" si="4"/>
        <v xml:space="preserve"> </v>
      </c>
      <c r="N162" s="164" t="str">
        <f t="shared" si="5"/>
        <v xml:space="preserve"> </v>
      </c>
      <c r="O162" s="70"/>
      <c r="P162" s="71"/>
      <c r="Q162" s="71"/>
      <c r="R162" s="72"/>
      <c r="S162" s="70"/>
      <c r="T162" s="71"/>
      <c r="U162" s="71"/>
      <c r="V162" s="72"/>
      <c r="W162" s="73"/>
      <c r="X162" s="74"/>
      <c r="Y162" s="160"/>
      <c r="Z162" s="160"/>
      <c r="AA162" s="160"/>
    </row>
    <row r="163" spans="1:27" s="167" customFormat="1" ht="56.25">
      <c r="A163" s="160"/>
      <c r="B163" s="161" t="s">
        <v>1489</v>
      </c>
      <c r="C163" s="514"/>
      <c r="D163" s="162" t="s">
        <v>1402</v>
      </c>
      <c r="E163" s="163" t="s">
        <v>1404</v>
      </c>
      <c r="F163" s="164" t="s">
        <v>1413</v>
      </c>
      <c r="G163" s="162"/>
      <c r="H163" s="159" t="s">
        <v>2236</v>
      </c>
      <c r="I163" s="158" t="s">
        <v>1460</v>
      </c>
      <c r="J163" s="165" t="s">
        <v>106</v>
      </c>
      <c r="K163" s="162"/>
      <c r="L163" s="172"/>
      <c r="M163" s="162" t="str">
        <f t="shared" si="4"/>
        <v xml:space="preserve"> </v>
      </c>
      <c r="N163" s="164" t="str">
        <f t="shared" si="5"/>
        <v xml:space="preserve"> </v>
      </c>
      <c r="O163" s="70"/>
      <c r="P163" s="71"/>
      <c r="Q163" s="71"/>
      <c r="R163" s="72"/>
      <c r="S163" s="70"/>
      <c r="T163" s="71"/>
      <c r="U163" s="71"/>
      <c r="V163" s="72"/>
      <c r="W163" s="73"/>
      <c r="X163" s="74"/>
      <c r="Y163" s="160"/>
      <c r="Z163" s="160"/>
      <c r="AA163" s="160"/>
    </row>
    <row r="164" spans="1:27" s="167" customFormat="1" ht="56.25">
      <c r="A164" s="160"/>
      <c r="B164" s="161" t="s">
        <v>1491</v>
      </c>
      <c r="C164" s="514"/>
      <c r="D164" s="162" t="s">
        <v>1402</v>
      </c>
      <c r="E164" s="163" t="s">
        <v>1404</v>
      </c>
      <c r="F164" s="164" t="s">
        <v>1413</v>
      </c>
      <c r="G164" s="162"/>
      <c r="H164" s="159" t="s">
        <v>5472</v>
      </c>
      <c r="I164" s="158" t="s">
        <v>1462</v>
      </c>
      <c r="J164" s="165" t="s">
        <v>89</v>
      </c>
      <c r="K164" s="162"/>
      <c r="L164" s="172"/>
      <c r="M164" s="162" t="str">
        <f t="shared" si="4"/>
        <v xml:space="preserve"> </v>
      </c>
      <c r="N164" s="164" t="str">
        <f t="shared" si="5"/>
        <v xml:space="preserve"> </v>
      </c>
      <c r="O164" s="70"/>
      <c r="P164" s="71"/>
      <c r="Q164" s="71"/>
      <c r="R164" s="72"/>
      <c r="S164" s="70"/>
      <c r="T164" s="71"/>
      <c r="U164" s="71"/>
      <c r="V164" s="72"/>
      <c r="W164" s="73"/>
      <c r="X164" s="74"/>
      <c r="Y164" s="160"/>
      <c r="Z164" s="160"/>
      <c r="AA164" s="160"/>
    </row>
    <row r="165" spans="1:27" s="167" customFormat="1" ht="270">
      <c r="A165" s="160"/>
      <c r="B165" s="161" t="s">
        <v>3047</v>
      </c>
      <c r="C165" s="514"/>
      <c r="D165" s="162" t="s">
        <v>1402</v>
      </c>
      <c r="E165" s="163" t="s">
        <v>1404</v>
      </c>
      <c r="F165" s="164" t="s">
        <v>1413</v>
      </c>
      <c r="G165" s="162"/>
      <c r="H165" s="159" t="s">
        <v>2238</v>
      </c>
      <c r="I165" s="158" t="s">
        <v>1464</v>
      </c>
      <c r="J165" s="165" t="s">
        <v>89</v>
      </c>
      <c r="K165" s="162"/>
      <c r="L165" s="172"/>
      <c r="M165" s="162" t="str">
        <f t="shared" si="4"/>
        <v xml:space="preserve"> </v>
      </c>
      <c r="N165" s="164" t="str">
        <f t="shared" si="5"/>
        <v xml:space="preserve"> </v>
      </c>
      <c r="O165" s="70"/>
      <c r="P165" s="71"/>
      <c r="Q165" s="71"/>
      <c r="R165" s="72"/>
      <c r="S165" s="70"/>
      <c r="T165" s="71"/>
      <c r="U165" s="71"/>
      <c r="V165" s="72"/>
      <c r="W165" s="73"/>
      <c r="X165" s="74"/>
      <c r="Y165" s="160"/>
      <c r="Z165" s="160"/>
      <c r="AA165" s="160"/>
    </row>
    <row r="166" spans="1:27" s="167" customFormat="1" ht="56.25">
      <c r="A166" s="160"/>
      <c r="B166" s="161" t="s">
        <v>3048</v>
      </c>
      <c r="C166" s="514"/>
      <c r="D166" s="162" t="s">
        <v>1402</v>
      </c>
      <c r="E166" s="334" t="s">
        <v>1404</v>
      </c>
      <c r="F166" s="335" t="s">
        <v>5184</v>
      </c>
      <c r="G166" s="336"/>
      <c r="H166" s="329" t="s">
        <v>5473</v>
      </c>
      <c r="I166" s="328" t="s">
        <v>5474</v>
      </c>
      <c r="J166" s="165" t="s">
        <v>89</v>
      </c>
      <c r="K166" s="162"/>
      <c r="L166" s="172"/>
      <c r="M166" s="162" t="str">
        <f t="shared" si="4"/>
        <v xml:space="preserve"> </v>
      </c>
      <c r="N166" s="164" t="str">
        <f t="shared" si="5"/>
        <v xml:space="preserve"> </v>
      </c>
      <c r="O166" s="70"/>
      <c r="P166" s="71"/>
      <c r="Q166" s="71"/>
      <c r="R166" s="72"/>
      <c r="S166" s="70"/>
      <c r="T166" s="71"/>
      <c r="U166" s="71"/>
      <c r="V166" s="72"/>
      <c r="W166" s="73"/>
      <c r="X166" s="74"/>
      <c r="Y166" s="160"/>
      <c r="Z166" s="160"/>
      <c r="AA166" s="160"/>
    </row>
    <row r="167" spans="1:27" s="167" customFormat="1" ht="135">
      <c r="A167" s="160"/>
      <c r="B167" s="161" t="s">
        <v>1497</v>
      </c>
      <c r="C167" s="514"/>
      <c r="D167" s="162" t="s">
        <v>1402</v>
      </c>
      <c r="E167" s="334" t="s">
        <v>1404</v>
      </c>
      <c r="F167" s="335" t="s">
        <v>5184</v>
      </c>
      <c r="G167" s="336"/>
      <c r="H167" s="329" t="s">
        <v>5475</v>
      </c>
      <c r="I167" s="328" t="s">
        <v>5476</v>
      </c>
      <c r="J167" s="165" t="s">
        <v>89</v>
      </c>
      <c r="K167" s="170"/>
      <c r="L167" s="492"/>
      <c r="M167" s="162" t="str">
        <f t="shared" si="4"/>
        <v xml:space="preserve"> </v>
      </c>
      <c r="N167" s="164" t="str">
        <f t="shared" si="5"/>
        <v xml:space="preserve"> </v>
      </c>
      <c r="O167" s="70"/>
      <c r="P167" s="71"/>
      <c r="Q167" s="71"/>
      <c r="R167" s="72"/>
      <c r="S167" s="70"/>
      <c r="T167" s="71"/>
      <c r="U167" s="71"/>
      <c r="V167" s="72"/>
      <c r="W167" s="73"/>
      <c r="X167" s="74"/>
      <c r="Y167" s="160"/>
      <c r="Z167" s="160"/>
      <c r="AA167" s="160"/>
    </row>
    <row r="168" spans="1:27" s="167" customFormat="1" ht="90">
      <c r="A168" s="160"/>
      <c r="B168" s="161" t="s">
        <v>2441</v>
      </c>
      <c r="C168" s="514"/>
      <c r="D168" s="162" t="s">
        <v>1402</v>
      </c>
      <c r="E168" s="334" t="s">
        <v>1404</v>
      </c>
      <c r="F168" s="335" t="s">
        <v>5184</v>
      </c>
      <c r="G168" s="336"/>
      <c r="H168" s="329" t="s">
        <v>5477</v>
      </c>
      <c r="I168" s="328" t="s">
        <v>5478</v>
      </c>
      <c r="J168" s="165" t="s">
        <v>89</v>
      </c>
      <c r="K168" s="162"/>
      <c r="L168" s="172"/>
      <c r="M168" s="162" t="str">
        <f t="shared" si="4"/>
        <v xml:space="preserve"> </v>
      </c>
      <c r="N168" s="164" t="str">
        <f t="shared" si="5"/>
        <v xml:space="preserve"> </v>
      </c>
      <c r="O168" s="70"/>
      <c r="P168" s="71"/>
      <c r="Q168" s="71"/>
      <c r="R168" s="72"/>
      <c r="S168" s="70"/>
      <c r="T168" s="71"/>
      <c r="U168" s="71"/>
      <c r="V168" s="72"/>
      <c r="W168" s="73"/>
      <c r="X168" s="74"/>
      <c r="Y168" s="160"/>
      <c r="Z168" s="160"/>
      <c r="AA168" s="160"/>
    </row>
    <row r="169" spans="1:27" s="167" customFormat="1" ht="45">
      <c r="A169" s="160"/>
      <c r="B169" s="161" t="s">
        <v>1501</v>
      </c>
      <c r="C169" s="514"/>
      <c r="D169" s="162" t="s">
        <v>1402</v>
      </c>
      <c r="E169" s="334" t="s">
        <v>1404</v>
      </c>
      <c r="F169" s="335" t="s">
        <v>5184</v>
      </c>
      <c r="G169" s="336" t="s">
        <v>5479</v>
      </c>
      <c r="H169" s="329" t="s">
        <v>5480</v>
      </c>
      <c r="I169" s="328" t="s">
        <v>5481</v>
      </c>
      <c r="J169" s="165" t="s">
        <v>89</v>
      </c>
      <c r="K169" s="162"/>
      <c r="L169" s="172"/>
      <c r="M169" s="162" t="str">
        <f t="shared" si="4"/>
        <v xml:space="preserve"> </v>
      </c>
      <c r="N169" s="164" t="str">
        <f t="shared" si="5"/>
        <v xml:space="preserve"> </v>
      </c>
      <c r="O169" s="70"/>
      <c r="P169" s="71"/>
      <c r="Q169" s="71"/>
      <c r="R169" s="72"/>
      <c r="S169" s="70"/>
      <c r="T169" s="71"/>
      <c r="U169" s="71"/>
      <c r="V169" s="72"/>
      <c r="W169" s="73"/>
      <c r="X169" s="74"/>
      <c r="Y169" s="160"/>
      <c r="Z169" s="160"/>
      <c r="AA169" s="160"/>
    </row>
    <row r="170" spans="1:27" s="167" customFormat="1" ht="56.25">
      <c r="A170" s="160"/>
      <c r="B170" s="161" t="s">
        <v>2442</v>
      </c>
      <c r="C170" s="514"/>
      <c r="D170" s="162" t="s">
        <v>1402</v>
      </c>
      <c r="E170" s="334" t="s">
        <v>1404</v>
      </c>
      <c r="F170" s="335" t="s">
        <v>5184</v>
      </c>
      <c r="G170" s="336"/>
      <c r="H170" s="329" t="s">
        <v>5482</v>
      </c>
      <c r="I170" s="328" t="s">
        <v>5185</v>
      </c>
      <c r="J170" s="165" t="s">
        <v>106</v>
      </c>
      <c r="K170" s="162"/>
      <c r="L170" s="172"/>
      <c r="M170" s="162" t="str">
        <f t="shared" si="4"/>
        <v xml:space="preserve"> </v>
      </c>
      <c r="N170" s="164" t="str">
        <f t="shared" si="5"/>
        <v xml:space="preserve"> </v>
      </c>
      <c r="O170" s="70"/>
      <c r="P170" s="71"/>
      <c r="Q170" s="71"/>
      <c r="R170" s="72"/>
      <c r="S170" s="70"/>
      <c r="T170" s="71"/>
      <c r="U170" s="71"/>
      <c r="V170" s="72"/>
      <c r="W170" s="73"/>
      <c r="X170" s="74"/>
      <c r="Y170" s="160"/>
      <c r="Z170" s="160"/>
      <c r="AA170" s="160"/>
    </row>
    <row r="171" spans="1:27" s="167" customFormat="1" ht="45">
      <c r="A171" s="160"/>
      <c r="B171" s="161" t="s">
        <v>1504</v>
      </c>
      <c r="C171" s="514"/>
      <c r="D171" s="162" t="s">
        <v>1402</v>
      </c>
      <c r="E171" s="334" t="s">
        <v>1404</v>
      </c>
      <c r="F171" s="335" t="s">
        <v>5184</v>
      </c>
      <c r="G171" s="336" t="s">
        <v>5483</v>
      </c>
      <c r="H171" s="329" t="s">
        <v>5484</v>
      </c>
      <c r="I171" s="328" t="s">
        <v>5485</v>
      </c>
      <c r="J171" s="165" t="s">
        <v>89</v>
      </c>
      <c r="K171" s="162"/>
      <c r="L171" s="172"/>
      <c r="M171" s="162" t="str">
        <f t="shared" si="4"/>
        <v xml:space="preserve"> </v>
      </c>
      <c r="N171" s="164" t="str">
        <f t="shared" si="5"/>
        <v xml:space="preserve"> </v>
      </c>
      <c r="O171" s="70"/>
      <c r="P171" s="71"/>
      <c r="Q171" s="71"/>
      <c r="R171" s="72"/>
      <c r="S171" s="70"/>
      <c r="T171" s="71"/>
      <c r="U171" s="71"/>
      <c r="V171" s="72"/>
      <c r="W171" s="73"/>
      <c r="X171" s="74"/>
      <c r="Y171" s="160"/>
      <c r="Z171" s="160"/>
      <c r="AA171" s="160"/>
    </row>
    <row r="172" spans="1:27" s="167" customFormat="1" ht="45">
      <c r="A172" s="160"/>
      <c r="B172" s="161" t="s">
        <v>1506</v>
      </c>
      <c r="C172" s="514"/>
      <c r="D172" s="162" t="s">
        <v>1402</v>
      </c>
      <c r="E172" s="334" t="s">
        <v>1404</v>
      </c>
      <c r="F172" s="335" t="s">
        <v>5184</v>
      </c>
      <c r="G172" s="336"/>
      <c r="H172" s="329" t="s">
        <v>5486</v>
      </c>
      <c r="I172" s="328" t="s">
        <v>1606</v>
      </c>
      <c r="J172" s="165" t="s">
        <v>106</v>
      </c>
      <c r="K172" s="162"/>
      <c r="L172" s="172"/>
      <c r="M172" s="162" t="str">
        <f t="shared" si="4"/>
        <v xml:space="preserve"> </v>
      </c>
      <c r="N172" s="164" t="str">
        <f t="shared" si="5"/>
        <v xml:space="preserve"> </v>
      </c>
      <c r="O172" s="70"/>
      <c r="P172" s="71"/>
      <c r="Q172" s="71"/>
      <c r="R172" s="72"/>
      <c r="S172" s="70"/>
      <c r="T172" s="71"/>
      <c r="U172" s="71"/>
      <c r="V172" s="72"/>
      <c r="W172" s="73"/>
      <c r="X172" s="74"/>
      <c r="Y172" s="160"/>
      <c r="Z172" s="160"/>
      <c r="AA172" s="160"/>
    </row>
    <row r="173" spans="1:27" s="167" customFormat="1" ht="33.75">
      <c r="A173" s="160"/>
      <c r="B173" s="161" t="s">
        <v>1508</v>
      </c>
      <c r="C173" s="514"/>
      <c r="D173" s="162" t="s">
        <v>1402</v>
      </c>
      <c r="E173" s="334" t="s">
        <v>1404</v>
      </c>
      <c r="F173" s="335" t="s">
        <v>5184</v>
      </c>
      <c r="G173" s="336" t="s">
        <v>1608</v>
      </c>
      <c r="H173" s="329" t="s">
        <v>5487</v>
      </c>
      <c r="I173" s="328" t="s">
        <v>1609</v>
      </c>
      <c r="J173" s="165" t="s">
        <v>89</v>
      </c>
      <c r="K173" s="162"/>
      <c r="L173" s="172"/>
      <c r="M173" s="162" t="str">
        <f t="shared" si="4"/>
        <v xml:space="preserve"> </v>
      </c>
      <c r="N173" s="164" t="str">
        <f t="shared" si="5"/>
        <v xml:space="preserve"> </v>
      </c>
      <c r="O173" s="70"/>
      <c r="P173" s="71"/>
      <c r="Q173" s="71"/>
      <c r="R173" s="72"/>
      <c r="S173" s="70"/>
      <c r="T173" s="71"/>
      <c r="U173" s="71"/>
      <c r="V173" s="72"/>
      <c r="W173" s="73"/>
      <c r="X173" s="74"/>
      <c r="Y173" s="160"/>
      <c r="Z173" s="160"/>
      <c r="AA173" s="160"/>
    </row>
    <row r="174" spans="1:27" s="167" customFormat="1" ht="33.75">
      <c r="A174" s="160"/>
      <c r="B174" s="161" t="s">
        <v>1510</v>
      </c>
      <c r="C174" s="514"/>
      <c r="D174" s="162" t="s">
        <v>1402</v>
      </c>
      <c r="E174" s="334" t="s">
        <v>1404</v>
      </c>
      <c r="F174" s="335" t="s">
        <v>5184</v>
      </c>
      <c r="G174" s="336"/>
      <c r="H174" s="329" t="s">
        <v>5488</v>
      </c>
      <c r="I174" s="328" t="s">
        <v>1611</v>
      </c>
      <c r="J174" s="165" t="s">
        <v>106</v>
      </c>
      <c r="K174" s="162"/>
      <c r="L174" s="172"/>
      <c r="M174" s="162" t="str">
        <f t="shared" si="4"/>
        <v xml:space="preserve"> </v>
      </c>
      <c r="N174" s="164" t="str">
        <f t="shared" si="5"/>
        <v xml:space="preserve"> </v>
      </c>
      <c r="O174" s="70"/>
      <c r="P174" s="71"/>
      <c r="Q174" s="71"/>
      <c r="R174" s="72"/>
      <c r="S174" s="70"/>
      <c r="T174" s="71"/>
      <c r="U174" s="71"/>
      <c r="V174" s="72"/>
      <c r="W174" s="73"/>
      <c r="X174" s="74"/>
      <c r="Y174" s="160"/>
      <c r="Z174" s="160"/>
      <c r="AA174" s="160"/>
    </row>
    <row r="175" spans="1:27" s="167" customFormat="1" ht="33.75">
      <c r="A175" s="160"/>
      <c r="B175" s="161" t="s">
        <v>1512</v>
      </c>
      <c r="C175" s="514"/>
      <c r="D175" s="162" t="s">
        <v>1402</v>
      </c>
      <c r="E175" s="334" t="s">
        <v>1404</v>
      </c>
      <c r="F175" s="335" t="s">
        <v>5184</v>
      </c>
      <c r="G175" s="336" t="s">
        <v>1612</v>
      </c>
      <c r="H175" s="329" t="s">
        <v>5489</v>
      </c>
      <c r="I175" s="328" t="s">
        <v>1613</v>
      </c>
      <c r="J175" s="165" t="s">
        <v>89</v>
      </c>
      <c r="K175" s="162"/>
      <c r="L175" s="172"/>
      <c r="M175" s="162" t="str">
        <f t="shared" si="4"/>
        <v xml:space="preserve"> </v>
      </c>
      <c r="N175" s="164" t="str">
        <f t="shared" si="5"/>
        <v xml:space="preserve"> </v>
      </c>
      <c r="O175" s="70"/>
      <c r="P175" s="71"/>
      <c r="Q175" s="71"/>
      <c r="R175" s="72"/>
      <c r="S175" s="70"/>
      <c r="T175" s="71"/>
      <c r="U175" s="71"/>
      <c r="V175" s="72"/>
      <c r="W175" s="73"/>
      <c r="X175" s="74"/>
      <c r="Y175" s="160"/>
      <c r="Z175" s="160"/>
      <c r="AA175" s="160"/>
    </row>
    <row r="176" spans="1:27" s="167" customFormat="1" ht="33.75">
      <c r="A176" s="160"/>
      <c r="B176" s="161" t="s">
        <v>1514</v>
      </c>
      <c r="C176" s="514"/>
      <c r="D176" s="162" t="s">
        <v>1402</v>
      </c>
      <c r="E176" s="334" t="s">
        <v>1404</v>
      </c>
      <c r="F176" s="335" t="s">
        <v>5184</v>
      </c>
      <c r="G176" s="336"/>
      <c r="H176" s="329" t="s">
        <v>5490</v>
      </c>
      <c r="I176" s="328" t="s">
        <v>1615</v>
      </c>
      <c r="J176" s="165" t="s">
        <v>106</v>
      </c>
      <c r="K176" s="162"/>
      <c r="L176" s="172"/>
      <c r="M176" s="162" t="str">
        <f t="shared" si="4"/>
        <v xml:space="preserve"> </v>
      </c>
      <c r="N176" s="164" t="str">
        <f t="shared" si="5"/>
        <v xml:space="preserve"> </v>
      </c>
      <c r="O176" s="70"/>
      <c r="P176" s="71"/>
      <c r="Q176" s="71"/>
      <c r="R176" s="72"/>
      <c r="S176" s="70"/>
      <c r="T176" s="71"/>
      <c r="U176" s="71"/>
      <c r="V176" s="72"/>
      <c r="W176" s="73"/>
      <c r="X176" s="74"/>
      <c r="Y176" s="160"/>
      <c r="Z176" s="160"/>
      <c r="AA176" s="160"/>
    </row>
    <row r="177" spans="1:27" s="167" customFormat="1" ht="33.75">
      <c r="A177" s="160"/>
      <c r="B177" s="161" t="s">
        <v>1515</v>
      </c>
      <c r="C177" s="514"/>
      <c r="D177" s="162" t="s">
        <v>1402</v>
      </c>
      <c r="E177" s="163" t="s">
        <v>1404</v>
      </c>
      <c r="F177" s="164" t="s">
        <v>1466</v>
      </c>
      <c r="G177" s="162"/>
      <c r="H177" s="159" t="s">
        <v>3215</v>
      </c>
      <c r="I177" s="158" t="s">
        <v>1467</v>
      </c>
      <c r="J177" s="165" t="s">
        <v>89</v>
      </c>
      <c r="K177" s="162"/>
      <c r="L177" s="172"/>
      <c r="M177" s="162" t="str">
        <f t="shared" si="4"/>
        <v xml:space="preserve"> </v>
      </c>
      <c r="N177" s="164" t="str">
        <f t="shared" si="5"/>
        <v xml:space="preserve"> </v>
      </c>
      <c r="O177" s="70"/>
      <c r="P177" s="71"/>
      <c r="Q177" s="71"/>
      <c r="R177" s="72"/>
      <c r="S177" s="70"/>
      <c r="T177" s="71"/>
      <c r="U177" s="71"/>
      <c r="V177" s="72"/>
      <c r="W177" s="73"/>
      <c r="X177" s="74"/>
      <c r="Y177" s="160"/>
      <c r="Z177" s="160"/>
      <c r="AA177" s="160"/>
    </row>
    <row r="178" spans="1:27" s="167" customFormat="1" ht="22.5">
      <c r="A178" s="160"/>
      <c r="B178" s="161" t="s">
        <v>1517</v>
      </c>
      <c r="C178" s="514"/>
      <c r="D178" s="162" t="s">
        <v>1402</v>
      </c>
      <c r="E178" s="163" t="s">
        <v>1404</v>
      </c>
      <c r="F178" s="163" t="s">
        <v>1469</v>
      </c>
      <c r="G178" s="162"/>
      <c r="H178" s="159" t="s">
        <v>2239</v>
      </c>
      <c r="I178" s="158" t="s">
        <v>2410</v>
      </c>
      <c r="J178" s="165" t="s">
        <v>106</v>
      </c>
      <c r="K178" s="162"/>
      <c r="L178" s="172"/>
      <c r="M178" s="162" t="str">
        <f t="shared" si="4"/>
        <v xml:space="preserve"> </v>
      </c>
      <c r="N178" s="164" t="str">
        <f t="shared" si="5"/>
        <v xml:space="preserve"> </v>
      </c>
      <c r="O178" s="70"/>
      <c r="P178" s="71"/>
      <c r="Q178" s="71"/>
      <c r="R178" s="72"/>
      <c r="S178" s="70"/>
      <c r="T178" s="71"/>
      <c r="U178" s="71"/>
      <c r="V178" s="72"/>
      <c r="W178" s="73"/>
      <c r="X178" s="74"/>
      <c r="Y178" s="160"/>
      <c r="Z178" s="160"/>
      <c r="AA178" s="160"/>
    </row>
    <row r="179" spans="1:27" s="167" customFormat="1" ht="33.75">
      <c r="A179" s="160"/>
      <c r="B179" s="161" t="s">
        <v>1519</v>
      </c>
      <c r="C179" s="514"/>
      <c r="D179" s="162" t="s">
        <v>1402</v>
      </c>
      <c r="E179" s="163" t="s">
        <v>1404</v>
      </c>
      <c r="F179" s="163" t="s">
        <v>1469</v>
      </c>
      <c r="G179" s="162"/>
      <c r="H179" s="159" t="s">
        <v>2240</v>
      </c>
      <c r="I179" s="158" t="s">
        <v>2411</v>
      </c>
      <c r="J179" s="165" t="s">
        <v>89</v>
      </c>
      <c r="K179" s="162"/>
      <c r="L179" s="172"/>
      <c r="M179" s="162" t="str">
        <f t="shared" si="4"/>
        <v xml:space="preserve"> </v>
      </c>
      <c r="N179" s="164" t="str">
        <f t="shared" si="5"/>
        <v xml:space="preserve"> </v>
      </c>
      <c r="O179" s="70"/>
      <c r="P179" s="71"/>
      <c r="Q179" s="71"/>
      <c r="R179" s="72"/>
      <c r="S179" s="70"/>
      <c r="T179" s="71"/>
      <c r="U179" s="71"/>
      <c r="V179" s="72"/>
      <c r="W179" s="73"/>
      <c r="X179" s="74"/>
      <c r="Y179" s="160"/>
      <c r="Z179" s="160"/>
      <c r="AA179" s="160"/>
    </row>
    <row r="180" spans="1:27" s="167" customFormat="1" ht="45">
      <c r="A180" s="160"/>
      <c r="B180" s="161" t="s">
        <v>1521</v>
      </c>
      <c r="C180" s="514"/>
      <c r="D180" s="162" t="s">
        <v>1402</v>
      </c>
      <c r="E180" s="163" t="s">
        <v>1404</v>
      </c>
      <c r="F180" s="163" t="s">
        <v>1469</v>
      </c>
      <c r="G180" s="162"/>
      <c r="H180" s="159" t="s">
        <v>2242</v>
      </c>
      <c r="I180" s="158" t="s">
        <v>4408</v>
      </c>
      <c r="J180" s="165" t="s">
        <v>89</v>
      </c>
      <c r="K180" s="162"/>
      <c r="L180" s="172"/>
      <c r="M180" s="162" t="str">
        <f t="shared" si="4"/>
        <v xml:space="preserve"> </v>
      </c>
      <c r="N180" s="164" t="str">
        <f t="shared" si="5"/>
        <v xml:space="preserve"> </v>
      </c>
      <c r="O180" s="70"/>
      <c r="P180" s="71"/>
      <c r="Q180" s="71"/>
      <c r="R180" s="72"/>
      <c r="S180" s="70"/>
      <c r="T180" s="71"/>
      <c r="U180" s="71"/>
      <c r="V180" s="72"/>
      <c r="W180" s="73"/>
      <c r="X180" s="74"/>
      <c r="Y180" s="160"/>
      <c r="Z180" s="160"/>
      <c r="AA180" s="160"/>
    </row>
    <row r="181" spans="1:27" s="167" customFormat="1" ht="45">
      <c r="A181" s="160"/>
      <c r="B181" s="161" t="s">
        <v>1522</v>
      </c>
      <c r="C181" s="514"/>
      <c r="D181" s="162" t="s">
        <v>1402</v>
      </c>
      <c r="E181" s="163" t="s">
        <v>1404</v>
      </c>
      <c r="F181" s="163" t="s">
        <v>1469</v>
      </c>
      <c r="G181" s="162"/>
      <c r="H181" s="159" t="s">
        <v>2241</v>
      </c>
      <c r="I181" s="158" t="s">
        <v>1472</v>
      </c>
      <c r="J181" s="165" t="s">
        <v>89</v>
      </c>
      <c r="K181" s="162"/>
      <c r="L181" s="172"/>
      <c r="M181" s="162" t="str">
        <f t="shared" si="4"/>
        <v xml:space="preserve"> </v>
      </c>
      <c r="N181" s="164" t="str">
        <f t="shared" si="5"/>
        <v xml:space="preserve"> </v>
      </c>
      <c r="O181" s="70"/>
      <c r="P181" s="71"/>
      <c r="Q181" s="71"/>
      <c r="R181" s="72"/>
      <c r="S181" s="70"/>
      <c r="T181" s="71"/>
      <c r="U181" s="71"/>
      <c r="V181" s="72"/>
      <c r="W181" s="73"/>
      <c r="X181" s="74"/>
      <c r="Y181" s="160"/>
      <c r="Z181" s="160"/>
      <c r="AA181" s="160"/>
    </row>
    <row r="182" spans="1:27" s="167" customFormat="1" ht="45">
      <c r="A182" s="160"/>
      <c r="B182" s="161" t="s">
        <v>1524</v>
      </c>
      <c r="C182" s="514"/>
      <c r="D182" s="162" t="s">
        <v>1402</v>
      </c>
      <c r="E182" s="163" t="s">
        <v>1404</v>
      </c>
      <c r="F182" s="163" t="s">
        <v>1469</v>
      </c>
      <c r="G182" s="162"/>
      <c r="H182" s="329" t="s">
        <v>5491</v>
      </c>
      <c r="I182" s="328" t="s">
        <v>4409</v>
      </c>
      <c r="J182" s="165" t="s">
        <v>89</v>
      </c>
      <c r="K182" s="162"/>
      <c r="L182" s="172"/>
      <c r="M182" s="162" t="str">
        <f t="shared" si="4"/>
        <v xml:space="preserve"> </v>
      </c>
      <c r="N182" s="164" t="str">
        <f t="shared" si="5"/>
        <v xml:space="preserve"> </v>
      </c>
      <c r="O182" s="70"/>
      <c r="P182" s="71"/>
      <c r="Q182" s="71"/>
      <c r="R182" s="72"/>
      <c r="S182" s="70"/>
      <c r="T182" s="71"/>
      <c r="U182" s="71"/>
      <c r="V182" s="72"/>
      <c r="W182" s="73"/>
      <c r="X182" s="74"/>
      <c r="Y182" s="160"/>
      <c r="Z182" s="160"/>
      <c r="AA182" s="160"/>
    </row>
    <row r="183" spans="1:27" s="167" customFormat="1" ht="56.25">
      <c r="A183" s="160"/>
      <c r="B183" s="161" t="s">
        <v>1525</v>
      </c>
      <c r="C183" s="514"/>
      <c r="D183" s="162" t="s">
        <v>1402</v>
      </c>
      <c r="E183" s="163" t="s">
        <v>1404</v>
      </c>
      <c r="F183" s="163" t="s">
        <v>1469</v>
      </c>
      <c r="G183" s="162"/>
      <c r="H183" s="159" t="s">
        <v>2243</v>
      </c>
      <c r="I183" s="74" t="s">
        <v>3189</v>
      </c>
      <c r="J183" s="165" t="s">
        <v>89</v>
      </c>
      <c r="K183" s="162"/>
      <c r="L183" s="172"/>
      <c r="M183" s="162" t="str">
        <f t="shared" si="4"/>
        <v xml:space="preserve"> </v>
      </c>
      <c r="N183" s="164" t="str">
        <f t="shared" si="5"/>
        <v xml:space="preserve"> </v>
      </c>
      <c r="O183" s="70"/>
      <c r="P183" s="71"/>
      <c r="Q183" s="71"/>
      <c r="R183" s="72"/>
      <c r="S183" s="70"/>
      <c r="T183" s="71"/>
      <c r="U183" s="71"/>
      <c r="V183" s="72"/>
      <c r="W183" s="73"/>
      <c r="X183" s="74"/>
      <c r="Y183" s="160"/>
      <c r="Z183" s="160"/>
      <c r="AA183" s="160"/>
    </row>
    <row r="184" spans="1:27" s="167" customFormat="1" ht="33.75">
      <c r="A184" s="160"/>
      <c r="B184" s="161" t="s">
        <v>1527</v>
      </c>
      <c r="C184" s="514"/>
      <c r="D184" s="162" t="s">
        <v>1402</v>
      </c>
      <c r="E184" s="163" t="s">
        <v>1404</v>
      </c>
      <c r="F184" s="163" t="s">
        <v>1469</v>
      </c>
      <c r="G184" s="162"/>
      <c r="H184" s="159" t="s">
        <v>2244</v>
      </c>
      <c r="I184" s="158" t="s">
        <v>1475</v>
      </c>
      <c r="J184" s="165" t="s">
        <v>89</v>
      </c>
      <c r="K184" s="162"/>
      <c r="L184" s="172"/>
      <c r="M184" s="162" t="str">
        <f t="shared" si="4"/>
        <v xml:space="preserve"> </v>
      </c>
      <c r="N184" s="164" t="str">
        <f t="shared" si="5"/>
        <v xml:space="preserve"> </v>
      </c>
      <c r="O184" s="70"/>
      <c r="P184" s="71"/>
      <c r="Q184" s="71"/>
      <c r="R184" s="72"/>
      <c r="S184" s="70"/>
      <c r="T184" s="71"/>
      <c r="U184" s="71"/>
      <c r="V184" s="72"/>
      <c r="W184" s="73"/>
      <c r="X184" s="74"/>
      <c r="Y184" s="160"/>
      <c r="Z184" s="160"/>
      <c r="AA184" s="160"/>
    </row>
    <row r="185" spans="1:27" s="167" customFormat="1" ht="45">
      <c r="A185" s="160"/>
      <c r="B185" s="161" t="s">
        <v>1528</v>
      </c>
      <c r="C185" s="514"/>
      <c r="D185" s="162" t="s">
        <v>1402</v>
      </c>
      <c r="E185" s="163" t="s">
        <v>1404</v>
      </c>
      <c r="F185" s="163" t="s">
        <v>1469</v>
      </c>
      <c r="G185" s="162"/>
      <c r="H185" s="159" t="s">
        <v>2245</v>
      </c>
      <c r="I185" s="158" t="s">
        <v>1477</v>
      </c>
      <c r="J185" s="165" t="s">
        <v>89</v>
      </c>
      <c r="K185" s="162"/>
      <c r="L185" s="172"/>
      <c r="M185" s="162" t="str">
        <f t="shared" si="4"/>
        <v xml:space="preserve"> </v>
      </c>
      <c r="N185" s="164" t="str">
        <f t="shared" si="5"/>
        <v xml:space="preserve"> </v>
      </c>
      <c r="O185" s="70"/>
      <c r="P185" s="71"/>
      <c r="Q185" s="71"/>
      <c r="R185" s="72"/>
      <c r="S185" s="70"/>
      <c r="T185" s="71"/>
      <c r="U185" s="71"/>
      <c r="V185" s="72"/>
      <c r="W185" s="73"/>
      <c r="X185" s="74"/>
      <c r="Y185" s="160"/>
      <c r="Z185" s="160"/>
      <c r="AA185" s="160"/>
    </row>
    <row r="186" spans="1:27" s="167" customFormat="1" ht="45">
      <c r="A186" s="160"/>
      <c r="B186" s="161" t="s">
        <v>1531</v>
      </c>
      <c r="C186" s="514"/>
      <c r="D186" s="162" t="s">
        <v>1402</v>
      </c>
      <c r="E186" s="163" t="s">
        <v>1404</v>
      </c>
      <c r="F186" s="163" t="s">
        <v>1469</v>
      </c>
      <c r="G186" s="162"/>
      <c r="H186" s="159" t="s">
        <v>2246</v>
      </c>
      <c r="I186" s="158" t="s">
        <v>1478</v>
      </c>
      <c r="J186" s="165" t="s">
        <v>89</v>
      </c>
      <c r="K186" s="170"/>
      <c r="L186" s="492"/>
      <c r="M186" s="162" t="str">
        <f t="shared" si="4"/>
        <v xml:space="preserve"> </v>
      </c>
      <c r="N186" s="164" t="str">
        <f t="shared" si="5"/>
        <v xml:space="preserve"> </v>
      </c>
      <c r="O186" s="70"/>
      <c r="P186" s="71"/>
      <c r="Q186" s="71"/>
      <c r="R186" s="72"/>
      <c r="S186" s="70"/>
      <c r="T186" s="71"/>
      <c r="U186" s="71"/>
      <c r="V186" s="72"/>
      <c r="W186" s="73"/>
      <c r="X186" s="74"/>
      <c r="Y186" s="160"/>
      <c r="Z186" s="160"/>
      <c r="AA186" s="160"/>
    </row>
    <row r="187" spans="1:27" s="167" customFormat="1" ht="45">
      <c r="A187" s="160"/>
      <c r="B187" s="161" t="s">
        <v>1533</v>
      </c>
      <c r="C187" s="514"/>
      <c r="D187" s="162" t="s">
        <v>1402</v>
      </c>
      <c r="E187" s="163" t="s">
        <v>1404</v>
      </c>
      <c r="F187" s="163" t="s">
        <v>1469</v>
      </c>
      <c r="G187" s="162"/>
      <c r="H187" s="329" t="s">
        <v>5492</v>
      </c>
      <c r="I187" s="328" t="s">
        <v>5493</v>
      </c>
      <c r="J187" s="165" t="s">
        <v>89</v>
      </c>
      <c r="K187" s="170"/>
      <c r="L187" s="492"/>
      <c r="M187" s="162" t="str">
        <f t="shared" si="4"/>
        <v xml:space="preserve"> </v>
      </c>
      <c r="N187" s="164" t="str">
        <f t="shared" si="5"/>
        <v xml:space="preserve"> </v>
      </c>
      <c r="O187" s="70"/>
      <c r="P187" s="71"/>
      <c r="Q187" s="71"/>
      <c r="R187" s="72"/>
      <c r="S187" s="70"/>
      <c r="T187" s="71"/>
      <c r="U187" s="71"/>
      <c r="V187" s="72"/>
      <c r="W187" s="73"/>
      <c r="X187" s="74"/>
      <c r="Y187" s="160"/>
      <c r="Z187" s="160"/>
      <c r="AA187" s="160"/>
    </row>
    <row r="188" spans="1:27" s="167" customFormat="1" ht="45">
      <c r="A188" s="160"/>
      <c r="B188" s="161" t="s">
        <v>1537</v>
      </c>
      <c r="C188" s="514"/>
      <c r="D188" s="162" t="s">
        <v>1402</v>
      </c>
      <c r="E188" s="163" t="s">
        <v>1404</v>
      </c>
      <c r="F188" s="163" t="s">
        <v>1469</v>
      </c>
      <c r="G188" s="162"/>
      <c r="H188" s="159" t="s">
        <v>2247</v>
      </c>
      <c r="I188" s="158" t="s">
        <v>2412</v>
      </c>
      <c r="J188" s="165" t="s">
        <v>89</v>
      </c>
      <c r="K188" s="173"/>
      <c r="L188" s="172"/>
      <c r="M188" s="162" t="str">
        <f t="shared" si="4"/>
        <v xml:space="preserve"> </v>
      </c>
      <c r="N188" s="164" t="str">
        <f t="shared" si="5"/>
        <v xml:space="preserve"> </v>
      </c>
      <c r="O188" s="70"/>
      <c r="P188" s="71"/>
      <c r="Q188" s="71"/>
      <c r="R188" s="72"/>
      <c r="S188" s="70"/>
      <c r="T188" s="71"/>
      <c r="U188" s="71"/>
      <c r="V188" s="72"/>
      <c r="W188" s="73"/>
      <c r="X188" s="74"/>
      <c r="Y188" s="160"/>
      <c r="Z188" s="160"/>
      <c r="AA188" s="160"/>
    </row>
    <row r="189" spans="1:27" s="167" customFormat="1" ht="45">
      <c r="A189" s="160"/>
      <c r="B189" s="161" t="s">
        <v>1540</v>
      </c>
      <c r="C189" s="514"/>
      <c r="D189" s="162" t="s">
        <v>1402</v>
      </c>
      <c r="E189" s="163" t="s">
        <v>1404</v>
      </c>
      <c r="F189" s="163" t="s">
        <v>1469</v>
      </c>
      <c r="G189" s="162"/>
      <c r="H189" s="159" t="s">
        <v>2440</v>
      </c>
      <c r="I189" s="158" t="s">
        <v>1481</v>
      </c>
      <c r="J189" s="165" t="s">
        <v>89</v>
      </c>
      <c r="K189" s="173"/>
      <c r="L189" s="172"/>
      <c r="M189" s="162" t="str">
        <f t="shared" si="4"/>
        <v xml:space="preserve"> </v>
      </c>
      <c r="N189" s="164" t="str">
        <f t="shared" si="5"/>
        <v xml:space="preserve"> </v>
      </c>
      <c r="O189" s="70"/>
      <c r="P189" s="71"/>
      <c r="Q189" s="71"/>
      <c r="R189" s="72"/>
      <c r="S189" s="70"/>
      <c r="T189" s="71"/>
      <c r="U189" s="71"/>
      <c r="V189" s="72"/>
      <c r="W189" s="73"/>
      <c r="X189" s="74"/>
      <c r="Y189" s="160"/>
      <c r="Z189" s="160"/>
      <c r="AA189" s="160"/>
    </row>
    <row r="190" spans="1:27" s="167" customFormat="1" ht="45">
      <c r="A190" s="160"/>
      <c r="B190" s="161" t="s">
        <v>2443</v>
      </c>
      <c r="C190" s="514"/>
      <c r="D190" s="162" t="s">
        <v>1402</v>
      </c>
      <c r="E190" s="163" t="s">
        <v>1404</v>
      </c>
      <c r="F190" s="163" t="s">
        <v>1469</v>
      </c>
      <c r="G190" s="162"/>
      <c r="H190" s="159" t="s">
        <v>2248</v>
      </c>
      <c r="I190" s="158" t="s">
        <v>1483</v>
      </c>
      <c r="J190" s="165" t="s">
        <v>89</v>
      </c>
      <c r="K190" s="493"/>
      <c r="L190" s="492"/>
      <c r="M190" s="162" t="str">
        <f t="shared" si="4"/>
        <v xml:space="preserve"> </v>
      </c>
      <c r="N190" s="164" t="str">
        <f t="shared" si="5"/>
        <v xml:space="preserve"> </v>
      </c>
      <c r="O190" s="70"/>
      <c r="P190" s="71"/>
      <c r="Q190" s="71"/>
      <c r="R190" s="72"/>
      <c r="S190" s="70"/>
      <c r="T190" s="71"/>
      <c r="U190" s="71"/>
      <c r="V190" s="72"/>
      <c r="W190" s="73"/>
      <c r="X190" s="74"/>
      <c r="Y190" s="160"/>
      <c r="Z190" s="160"/>
      <c r="AA190" s="160"/>
    </row>
    <row r="191" spans="1:27" s="167" customFormat="1" ht="45">
      <c r="A191" s="160"/>
      <c r="B191" s="161" t="s">
        <v>1545</v>
      </c>
      <c r="C191" s="514"/>
      <c r="D191" s="162" t="s">
        <v>1402</v>
      </c>
      <c r="E191" s="163" t="s">
        <v>1404</v>
      </c>
      <c r="F191" s="163" t="s">
        <v>1469</v>
      </c>
      <c r="G191" s="162"/>
      <c r="H191" s="159" t="s">
        <v>2249</v>
      </c>
      <c r="I191" s="158" t="s">
        <v>1485</v>
      </c>
      <c r="J191" s="165" t="s">
        <v>89</v>
      </c>
      <c r="K191" s="174"/>
      <c r="L191" s="172"/>
      <c r="M191" s="162" t="str">
        <f t="shared" si="4"/>
        <v xml:space="preserve"> </v>
      </c>
      <c r="N191" s="164" t="str">
        <f t="shared" si="5"/>
        <v xml:space="preserve"> </v>
      </c>
      <c r="O191" s="70"/>
      <c r="P191" s="71"/>
      <c r="Q191" s="71"/>
      <c r="R191" s="72"/>
      <c r="S191" s="70"/>
      <c r="T191" s="71"/>
      <c r="U191" s="71"/>
      <c r="V191" s="72"/>
      <c r="W191" s="73"/>
      <c r="X191" s="74"/>
      <c r="Y191" s="160"/>
      <c r="Z191" s="160"/>
      <c r="AA191" s="160"/>
    </row>
    <row r="192" spans="1:27" s="167" customFormat="1" ht="45">
      <c r="A192" s="160"/>
      <c r="B192" s="161" t="s">
        <v>1547</v>
      </c>
      <c r="C192" s="514"/>
      <c r="D192" s="162" t="s">
        <v>1402</v>
      </c>
      <c r="E192" s="163" t="s">
        <v>1404</v>
      </c>
      <c r="F192" s="163" t="s">
        <v>1469</v>
      </c>
      <c r="G192" s="162"/>
      <c r="H192" s="159" t="s">
        <v>2250</v>
      </c>
      <c r="I192" s="158" t="s">
        <v>1487</v>
      </c>
      <c r="J192" s="165" t="s">
        <v>89</v>
      </c>
      <c r="K192" s="174"/>
      <c r="L192" s="172"/>
      <c r="M192" s="162" t="str">
        <f t="shared" si="4"/>
        <v xml:space="preserve"> </v>
      </c>
      <c r="N192" s="164" t="str">
        <f t="shared" si="5"/>
        <v xml:space="preserve"> </v>
      </c>
      <c r="O192" s="70"/>
      <c r="P192" s="71"/>
      <c r="Q192" s="71"/>
      <c r="R192" s="72"/>
      <c r="S192" s="70"/>
      <c r="T192" s="71"/>
      <c r="U192" s="71"/>
      <c r="V192" s="72"/>
      <c r="W192" s="73"/>
      <c r="X192" s="74"/>
      <c r="Y192" s="160"/>
      <c r="Z192" s="160"/>
      <c r="AA192" s="160"/>
    </row>
    <row r="193" spans="1:27" s="167" customFormat="1" ht="45">
      <c r="A193" s="160"/>
      <c r="B193" s="161" t="s">
        <v>1549</v>
      </c>
      <c r="C193" s="514"/>
      <c r="D193" s="162" t="s">
        <v>1402</v>
      </c>
      <c r="E193" s="163" t="s">
        <v>1404</v>
      </c>
      <c r="F193" s="163" t="s">
        <v>1469</v>
      </c>
      <c r="G193" s="162"/>
      <c r="H193" s="159" t="s">
        <v>2251</v>
      </c>
      <c r="I193" s="158" t="s">
        <v>1488</v>
      </c>
      <c r="J193" s="165" t="s">
        <v>89</v>
      </c>
      <c r="K193" s="173"/>
      <c r="L193" s="172"/>
      <c r="M193" s="162" t="str">
        <f t="shared" si="4"/>
        <v xml:space="preserve"> </v>
      </c>
      <c r="N193" s="164" t="str">
        <f t="shared" si="5"/>
        <v xml:space="preserve"> </v>
      </c>
      <c r="O193" s="70"/>
      <c r="P193" s="71"/>
      <c r="Q193" s="71"/>
      <c r="R193" s="72"/>
      <c r="S193" s="70"/>
      <c r="T193" s="71"/>
      <c r="U193" s="71"/>
      <c r="V193" s="72"/>
      <c r="W193" s="73"/>
      <c r="X193" s="74"/>
      <c r="Y193" s="160"/>
      <c r="Z193" s="160"/>
      <c r="AA193" s="160"/>
    </row>
    <row r="194" spans="1:27" s="167" customFormat="1" ht="45">
      <c r="A194" s="160"/>
      <c r="B194" s="161" t="s">
        <v>1551</v>
      </c>
      <c r="C194" s="514"/>
      <c r="D194" s="162" t="s">
        <v>1402</v>
      </c>
      <c r="E194" s="163" t="s">
        <v>1404</v>
      </c>
      <c r="F194" s="163" t="s">
        <v>1469</v>
      </c>
      <c r="G194" s="162"/>
      <c r="H194" s="159" t="s">
        <v>2253</v>
      </c>
      <c r="I194" s="158" t="s">
        <v>2254</v>
      </c>
      <c r="J194" s="165" t="s">
        <v>89</v>
      </c>
      <c r="K194" s="174"/>
      <c r="L194" s="172"/>
      <c r="M194" s="162" t="str">
        <f t="shared" si="4"/>
        <v xml:space="preserve"> </v>
      </c>
      <c r="N194" s="164" t="str">
        <f t="shared" si="5"/>
        <v xml:space="preserve"> </v>
      </c>
      <c r="O194" s="70"/>
      <c r="P194" s="71"/>
      <c r="Q194" s="71"/>
      <c r="R194" s="72"/>
      <c r="S194" s="70"/>
      <c r="T194" s="71"/>
      <c r="U194" s="71"/>
      <c r="V194" s="72"/>
      <c r="W194" s="73"/>
      <c r="X194" s="74"/>
      <c r="Y194" s="160"/>
      <c r="Z194" s="160"/>
      <c r="AA194" s="160"/>
    </row>
    <row r="195" spans="1:27" s="167" customFormat="1" ht="90">
      <c r="A195" s="160"/>
      <c r="B195" s="161" t="s">
        <v>3049</v>
      </c>
      <c r="C195" s="514"/>
      <c r="D195" s="162" t="s">
        <v>1402</v>
      </c>
      <c r="E195" s="163" t="s">
        <v>1404</v>
      </c>
      <c r="F195" s="163" t="s">
        <v>1492</v>
      </c>
      <c r="G195" s="162"/>
      <c r="H195" s="159" t="s">
        <v>2255</v>
      </c>
      <c r="I195" s="158" t="s">
        <v>1493</v>
      </c>
      <c r="J195" s="165" t="s">
        <v>89</v>
      </c>
      <c r="K195" s="162"/>
      <c r="L195" s="172"/>
      <c r="M195" s="162" t="str">
        <f t="shared" si="4"/>
        <v xml:space="preserve"> </v>
      </c>
      <c r="N195" s="164" t="str">
        <f t="shared" si="5"/>
        <v xml:space="preserve"> </v>
      </c>
      <c r="O195" s="70"/>
      <c r="P195" s="71"/>
      <c r="Q195" s="71"/>
      <c r="R195" s="72"/>
      <c r="S195" s="70"/>
      <c r="T195" s="71"/>
      <c r="U195" s="71"/>
      <c r="V195" s="72"/>
      <c r="W195" s="73"/>
      <c r="X195" s="74"/>
      <c r="Y195" s="160"/>
      <c r="Z195" s="160"/>
      <c r="AA195" s="160"/>
    </row>
    <row r="196" spans="1:27" s="167" customFormat="1" ht="22.5">
      <c r="A196" s="160"/>
      <c r="B196" s="161" t="s">
        <v>1554</v>
      </c>
      <c r="C196" s="514"/>
      <c r="D196" s="162" t="s">
        <v>1402</v>
      </c>
      <c r="E196" s="163" t="s">
        <v>1494</v>
      </c>
      <c r="F196" s="164" t="s">
        <v>1495</v>
      </c>
      <c r="G196" s="162"/>
      <c r="H196" s="159" t="s">
        <v>2256</v>
      </c>
      <c r="I196" s="158" t="s">
        <v>1496</v>
      </c>
      <c r="J196" s="165" t="s">
        <v>89</v>
      </c>
      <c r="K196" s="162"/>
      <c r="L196" s="172"/>
      <c r="M196" s="162" t="str">
        <f t="shared" si="4"/>
        <v xml:space="preserve"> </v>
      </c>
      <c r="N196" s="164" t="str">
        <f t="shared" si="5"/>
        <v xml:space="preserve"> </v>
      </c>
      <c r="O196" s="70"/>
      <c r="P196" s="71"/>
      <c r="Q196" s="71"/>
      <c r="R196" s="72"/>
      <c r="S196" s="70"/>
      <c r="T196" s="71"/>
      <c r="U196" s="71"/>
      <c r="V196" s="72"/>
      <c r="W196" s="73"/>
      <c r="X196" s="74"/>
      <c r="Y196" s="160"/>
      <c r="Z196" s="160"/>
      <c r="AA196" s="160"/>
    </row>
    <row r="197" spans="1:27" s="167" customFormat="1" ht="33.75">
      <c r="A197" s="160"/>
      <c r="B197" s="161" t="s">
        <v>2444</v>
      </c>
      <c r="C197" s="514"/>
      <c r="D197" s="162" t="s">
        <v>1402</v>
      </c>
      <c r="E197" s="163" t="s">
        <v>1494</v>
      </c>
      <c r="F197" s="164" t="s">
        <v>1495</v>
      </c>
      <c r="G197" s="162"/>
      <c r="H197" s="159" t="s">
        <v>2257</v>
      </c>
      <c r="I197" s="158" t="s">
        <v>1498</v>
      </c>
      <c r="J197" s="165" t="s">
        <v>106</v>
      </c>
      <c r="K197" s="162"/>
      <c r="L197" s="172"/>
      <c r="M197" s="162" t="str">
        <f t="shared" si="4"/>
        <v xml:space="preserve"> </v>
      </c>
      <c r="N197" s="164" t="str">
        <f t="shared" si="5"/>
        <v xml:space="preserve"> </v>
      </c>
      <c r="O197" s="70"/>
      <c r="P197" s="71"/>
      <c r="Q197" s="71"/>
      <c r="R197" s="72"/>
      <c r="S197" s="70"/>
      <c r="T197" s="71"/>
      <c r="U197" s="71"/>
      <c r="V197" s="72"/>
      <c r="W197" s="73"/>
      <c r="X197" s="74"/>
      <c r="Y197" s="160"/>
      <c r="Z197" s="160"/>
      <c r="AA197" s="160"/>
    </row>
    <row r="198" spans="1:27" s="167" customFormat="1" ht="33.75">
      <c r="A198" s="160"/>
      <c r="B198" s="161" t="s">
        <v>2281</v>
      </c>
      <c r="C198" s="514"/>
      <c r="D198" s="162" t="s">
        <v>1402</v>
      </c>
      <c r="E198" s="163" t="s">
        <v>1494</v>
      </c>
      <c r="F198" s="164" t="s">
        <v>1499</v>
      </c>
      <c r="G198" s="162"/>
      <c r="H198" s="159" t="s">
        <v>2258</v>
      </c>
      <c r="I198" s="158" t="s">
        <v>1500</v>
      </c>
      <c r="J198" s="165" t="s">
        <v>89</v>
      </c>
      <c r="K198" s="162"/>
      <c r="L198" s="172"/>
      <c r="M198" s="162" t="str">
        <f t="shared" si="4"/>
        <v xml:space="preserve"> </v>
      </c>
      <c r="N198" s="164" t="str">
        <f t="shared" si="5"/>
        <v xml:space="preserve"> </v>
      </c>
      <c r="O198" s="70"/>
      <c r="P198" s="71"/>
      <c r="Q198" s="71"/>
      <c r="R198" s="72"/>
      <c r="S198" s="70"/>
      <c r="T198" s="71"/>
      <c r="U198" s="71"/>
      <c r="V198" s="72"/>
      <c r="W198" s="73"/>
      <c r="X198" s="74"/>
      <c r="Y198" s="160"/>
      <c r="Z198" s="160"/>
      <c r="AA198" s="160"/>
    </row>
    <row r="199" spans="1:27" s="167" customFormat="1" ht="33.75">
      <c r="A199" s="160"/>
      <c r="B199" s="161" t="s">
        <v>1560</v>
      </c>
      <c r="C199" s="514"/>
      <c r="D199" s="162" t="s">
        <v>1402</v>
      </c>
      <c r="E199" s="163" t="s">
        <v>1494</v>
      </c>
      <c r="F199" s="164" t="s">
        <v>1499</v>
      </c>
      <c r="G199" s="162"/>
      <c r="H199" s="159" t="s">
        <v>2259</v>
      </c>
      <c r="I199" s="158" t="s">
        <v>1502</v>
      </c>
      <c r="J199" s="165" t="s">
        <v>106</v>
      </c>
      <c r="K199" s="162"/>
      <c r="L199" s="172"/>
      <c r="M199" s="162" t="str">
        <f t="shared" si="4"/>
        <v xml:space="preserve"> </v>
      </c>
      <c r="N199" s="164" t="str">
        <f t="shared" si="5"/>
        <v xml:space="preserve"> </v>
      </c>
      <c r="O199" s="70"/>
      <c r="P199" s="71"/>
      <c r="Q199" s="71"/>
      <c r="R199" s="72"/>
      <c r="S199" s="70"/>
      <c r="T199" s="71"/>
      <c r="U199" s="71"/>
      <c r="V199" s="72"/>
      <c r="W199" s="73"/>
      <c r="X199" s="74"/>
      <c r="Y199" s="160"/>
      <c r="Z199" s="160"/>
      <c r="AA199" s="160"/>
    </row>
    <row r="200" spans="1:27" s="167" customFormat="1" ht="22.5">
      <c r="A200" s="160"/>
      <c r="B200" s="161" t="s">
        <v>2284</v>
      </c>
      <c r="C200" s="514"/>
      <c r="D200" s="162" t="s">
        <v>1402</v>
      </c>
      <c r="E200" s="163" t="s">
        <v>1494</v>
      </c>
      <c r="F200" s="164" t="s">
        <v>1499</v>
      </c>
      <c r="G200" s="162"/>
      <c r="H200" s="159" t="s">
        <v>2260</v>
      </c>
      <c r="I200" s="158" t="s">
        <v>1503</v>
      </c>
      <c r="J200" s="165" t="s">
        <v>106</v>
      </c>
      <c r="K200" s="162"/>
      <c r="L200" s="172"/>
      <c r="M200" s="162" t="str">
        <f t="shared" si="4"/>
        <v xml:space="preserve"> </v>
      </c>
      <c r="N200" s="164" t="str">
        <f t="shared" si="5"/>
        <v xml:space="preserve"> </v>
      </c>
      <c r="O200" s="70"/>
      <c r="P200" s="71"/>
      <c r="Q200" s="71"/>
      <c r="R200" s="72"/>
      <c r="S200" s="70"/>
      <c r="T200" s="71"/>
      <c r="U200" s="71"/>
      <c r="V200" s="72"/>
      <c r="W200" s="73"/>
      <c r="X200" s="74"/>
      <c r="Y200" s="160"/>
      <c r="Z200" s="160"/>
      <c r="AA200" s="160"/>
    </row>
    <row r="201" spans="1:27" s="167" customFormat="1" ht="22.5">
      <c r="A201" s="160"/>
      <c r="B201" s="161" t="s">
        <v>1563</v>
      </c>
      <c r="C201" s="514"/>
      <c r="D201" s="162" t="s">
        <v>1402</v>
      </c>
      <c r="E201" s="163" t="s">
        <v>1494</v>
      </c>
      <c r="F201" s="164" t="s">
        <v>1499</v>
      </c>
      <c r="G201" s="162"/>
      <c r="H201" s="159" t="s">
        <v>2261</v>
      </c>
      <c r="I201" s="158" t="s">
        <v>1505</v>
      </c>
      <c r="J201" s="165" t="s">
        <v>106</v>
      </c>
      <c r="K201" s="162"/>
      <c r="L201" s="172"/>
      <c r="M201" s="162" t="str">
        <f t="shared" si="4"/>
        <v xml:space="preserve"> </v>
      </c>
      <c r="N201" s="164" t="str">
        <f t="shared" si="5"/>
        <v xml:space="preserve"> </v>
      </c>
      <c r="O201" s="70"/>
      <c r="P201" s="71"/>
      <c r="Q201" s="71"/>
      <c r="R201" s="72"/>
      <c r="S201" s="70"/>
      <c r="T201" s="71"/>
      <c r="U201" s="71"/>
      <c r="V201" s="72"/>
      <c r="W201" s="73"/>
      <c r="X201" s="74"/>
      <c r="Y201" s="160"/>
      <c r="Z201" s="160"/>
      <c r="AA201" s="160"/>
    </row>
    <row r="202" spans="1:27" s="167" customFormat="1" ht="56.25">
      <c r="A202" s="160"/>
      <c r="B202" s="161" t="s">
        <v>1565</v>
      </c>
      <c r="C202" s="514"/>
      <c r="D202" s="162" t="s">
        <v>1402</v>
      </c>
      <c r="E202" s="163" t="s">
        <v>1494</v>
      </c>
      <c r="F202" s="164" t="s">
        <v>1499</v>
      </c>
      <c r="G202" s="162"/>
      <c r="H202" s="159" t="s">
        <v>2262</v>
      </c>
      <c r="I202" s="158" t="s">
        <v>1507</v>
      </c>
      <c r="J202" s="165" t="s">
        <v>106</v>
      </c>
      <c r="K202" s="162"/>
      <c r="L202" s="172"/>
      <c r="M202" s="162" t="str">
        <f t="shared" si="4"/>
        <v xml:space="preserve"> </v>
      </c>
      <c r="N202" s="164" t="str">
        <f t="shared" si="5"/>
        <v xml:space="preserve"> </v>
      </c>
      <c r="O202" s="70"/>
      <c r="P202" s="71"/>
      <c r="Q202" s="71"/>
      <c r="R202" s="72"/>
      <c r="S202" s="70"/>
      <c r="T202" s="71"/>
      <c r="U202" s="71"/>
      <c r="V202" s="72"/>
      <c r="W202" s="73"/>
      <c r="X202" s="74"/>
      <c r="Y202" s="160"/>
      <c r="Z202" s="160"/>
      <c r="AA202" s="160"/>
    </row>
    <row r="203" spans="1:27" s="167" customFormat="1" ht="33.75">
      <c r="A203" s="160"/>
      <c r="B203" s="161" t="s">
        <v>1566</v>
      </c>
      <c r="C203" s="514"/>
      <c r="D203" s="162" t="s">
        <v>1402</v>
      </c>
      <c r="E203" s="163" t="s">
        <v>1494</v>
      </c>
      <c r="F203" s="164" t="s">
        <v>1499</v>
      </c>
      <c r="G203" s="162"/>
      <c r="H203" s="159" t="s">
        <v>2263</v>
      </c>
      <c r="I203" s="158" t="s">
        <v>1509</v>
      </c>
      <c r="J203" s="165" t="s">
        <v>106</v>
      </c>
      <c r="K203" s="162"/>
      <c r="L203" s="172"/>
      <c r="M203" s="162" t="str">
        <f t="shared" si="4"/>
        <v xml:space="preserve"> </v>
      </c>
      <c r="N203" s="164" t="str">
        <f t="shared" si="5"/>
        <v xml:space="preserve"> </v>
      </c>
      <c r="O203" s="70"/>
      <c r="P203" s="71"/>
      <c r="Q203" s="71"/>
      <c r="R203" s="72"/>
      <c r="S203" s="70"/>
      <c r="T203" s="71"/>
      <c r="U203" s="71"/>
      <c r="V203" s="72"/>
      <c r="W203" s="73"/>
      <c r="X203" s="74"/>
      <c r="Y203" s="160"/>
      <c r="Z203" s="160"/>
      <c r="AA203" s="160"/>
    </row>
    <row r="204" spans="1:27" s="167" customFormat="1" ht="90">
      <c r="A204" s="160"/>
      <c r="B204" s="161" t="s">
        <v>1569</v>
      </c>
      <c r="C204" s="514"/>
      <c r="D204" s="162" t="s">
        <v>1402</v>
      </c>
      <c r="E204" s="163" t="s">
        <v>1511</v>
      </c>
      <c r="F204" s="164" t="s">
        <v>217</v>
      </c>
      <c r="G204" s="162"/>
      <c r="H204" s="159" t="s">
        <v>2264</v>
      </c>
      <c r="I204" s="328" t="s">
        <v>5494</v>
      </c>
      <c r="J204" s="165" t="s">
        <v>89</v>
      </c>
      <c r="K204" s="162"/>
      <c r="L204" s="172"/>
      <c r="M204" s="162" t="str">
        <f t="shared" ref="M204:M267" si="6">IF(COUNTBLANK(O204:Q204)=3," ",IF(COUNTIF(O204:Q204,"F"),"F",IF(COUNTIF(O204:Q204,"P"),"P",IF(COUNTIF(O204:Q204,"NA"),"NA",IF(COUNTIF(O204:Q204,"NT"),"NT")))))</f>
        <v xml:space="preserve"> </v>
      </c>
      <c r="N204" s="164"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160"/>
      <c r="Z204" s="160"/>
      <c r="AA204" s="160"/>
    </row>
    <row r="205" spans="1:27" s="167" customFormat="1" ht="90">
      <c r="A205" s="160"/>
      <c r="B205" s="161" t="s">
        <v>6624</v>
      </c>
      <c r="C205" s="514"/>
      <c r="D205" s="162" t="s">
        <v>1402</v>
      </c>
      <c r="E205" s="163" t="s">
        <v>1511</v>
      </c>
      <c r="F205" s="164" t="s">
        <v>1513</v>
      </c>
      <c r="G205" s="162"/>
      <c r="H205" s="159" t="s">
        <v>2265</v>
      </c>
      <c r="I205" s="328" t="s">
        <v>5494</v>
      </c>
      <c r="J205" s="165" t="s">
        <v>89</v>
      </c>
      <c r="K205" s="494"/>
      <c r="L205" s="495"/>
      <c r="M205" s="162" t="str">
        <f t="shared" si="6"/>
        <v xml:space="preserve"> </v>
      </c>
      <c r="N205" s="164" t="str">
        <f t="shared" si="7"/>
        <v xml:space="preserve"> </v>
      </c>
      <c r="O205" s="70"/>
      <c r="P205" s="71"/>
      <c r="Q205" s="71"/>
      <c r="R205" s="72"/>
      <c r="S205" s="70"/>
      <c r="T205" s="71"/>
      <c r="U205" s="71"/>
      <c r="V205" s="72"/>
      <c r="W205" s="73"/>
      <c r="X205" s="74"/>
      <c r="Y205" s="160"/>
      <c r="Z205" s="160"/>
      <c r="AA205" s="160"/>
    </row>
    <row r="206" spans="1:27" s="167" customFormat="1" ht="90">
      <c r="A206" s="160"/>
      <c r="B206" s="161" t="s">
        <v>1572</v>
      </c>
      <c r="C206" s="514"/>
      <c r="D206" s="162" t="s">
        <v>1402</v>
      </c>
      <c r="E206" s="163" t="s">
        <v>1511</v>
      </c>
      <c r="F206" s="164" t="s">
        <v>388</v>
      </c>
      <c r="G206" s="162"/>
      <c r="H206" s="159" t="s">
        <v>2266</v>
      </c>
      <c r="I206" s="328" t="s">
        <v>5495</v>
      </c>
      <c r="J206" s="165" t="s">
        <v>89</v>
      </c>
      <c r="K206" s="162"/>
      <c r="L206" s="172"/>
      <c r="M206" s="162" t="str">
        <f t="shared" si="6"/>
        <v xml:space="preserve"> </v>
      </c>
      <c r="N206" s="164" t="str">
        <f t="shared" si="7"/>
        <v xml:space="preserve"> </v>
      </c>
      <c r="O206" s="70"/>
      <c r="P206" s="71"/>
      <c r="Q206" s="71"/>
      <c r="R206" s="72"/>
      <c r="S206" s="70"/>
      <c r="T206" s="71"/>
      <c r="U206" s="71"/>
      <c r="V206" s="72"/>
      <c r="W206" s="73"/>
      <c r="X206" s="74"/>
      <c r="Y206" s="160"/>
      <c r="Z206" s="160"/>
      <c r="AA206" s="160"/>
    </row>
    <row r="207" spans="1:27" s="167" customFormat="1" ht="67.5">
      <c r="A207" s="160"/>
      <c r="B207" s="161" t="s">
        <v>1574</v>
      </c>
      <c r="C207" s="514"/>
      <c r="D207" s="162" t="s">
        <v>1402</v>
      </c>
      <c r="E207" s="163" t="s">
        <v>1511</v>
      </c>
      <c r="F207" s="164" t="s">
        <v>1516</v>
      </c>
      <c r="G207" s="162"/>
      <c r="H207" s="159" t="s">
        <v>2267</v>
      </c>
      <c r="I207" s="328" t="s">
        <v>5496</v>
      </c>
      <c r="J207" s="165" t="s">
        <v>89</v>
      </c>
      <c r="K207" s="162"/>
      <c r="L207" s="172"/>
      <c r="M207" s="162" t="str">
        <f t="shared" si="6"/>
        <v xml:space="preserve"> </v>
      </c>
      <c r="N207" s="164" t="str">
        <f t="shared" si="7"/>
        <v xml:space="preserve"> </v>
      </c>
      <c r="O207" s="70"/>
      <c r="P207" s="71"/>
      <c r="Q207" s="71"/>
      <c r="R207" s="72"/>
      <c r="S207" s="70"/>
      <c r="T207" s="71"/>
      <c r="U207" s="71"/>
      <c r="V207" s="72"/>
      <c r="W207" s="73"/>
      <c r="X207" s="74"/>
      <c r="Y207" s="160"/>
      <c r="Z207" s="160"/>
      <c r="AA207" s="160"/>
    </row>
    <row r="208" spans="1:27" s="167" customFormat="1" ht="67.5">
      <c r="A208" s="160"/>
      <c r="B208" s="161" t="s">
        <v>5497</v>
      </c>
      <c r="C208" s="514"/>
      <c r="D208" s="162" t="s">
        <v>1402</v>
      </c>
      <c r="E208" s="163" t="s">
        <v>1511</v>
      </c>
      <c r="F208" s="164" t="s">
        <v>1518</v>
      </c>
      <c r="G208" s="162"/>
      <c r="H208" s="159" t="s">
        <v>2268</v>
      </c>
      <c r="I208" s="328" t="s">
        <v>5498</v>
      </c>
      <c r="J208" s="165" t="s">
        <v>89</v>
      </c>
      <c r="K208" s="162"/>
      <c r="L208" s="172"/>
      <c r="M208" s="162" t="str">
        <f t="shared" si="6"/>
        <v xml:space="preserve"> </v>
      </c>
      <c r="N208" s="164" t="str">
        <f t="shared" si="7"/>
        <v xml:space="preserve"> </v>
      </c>
      <c r="O208" s="70"/>
      <c r="P208" s="71"/>
      <c r="Q208" s="71"/>
      <c r="R208" s="72"/>
      <c r="S208" s="70"/>
      <c r="T208" s="71"/>
      <c r="U208" s="71"/>
      <c r="V208" s="72"/>
      <c r="W208" s="73"/>
      <c r="X208" s="74"/>
      <c r="Y208" s="160"/>
      <c r="Z208" s="160"/>
      <c r="AA208" s="160"/>
    </row>
    <row r="209" spans="1:27" s="167" customFormat="1" ht="67.5">
      <c r="A209" s="160"/>
      <c r="B209" s="161" t="s">
        <v>1578</v>
      </c>
      <c r="C209" s="514"/>
      <c r="D209" s="162" t="s">
        <v>1402</v>
      </c>
      <c r="E209" s="163" t="s">
        <v>1511</v>
      </c>
      <c r="F209" s="164" t="s">
        <v>1520</v>
      </c>
      <c r="G209" s="162"/>
      <c r="H209" s="159" t="s">
        <v>2269</v>
      </c>
      <c r="I209" s="328" t="s">
        <v>5498</v>
      </c>
      <c r="J209" s="165" t="s">
        <v>89</v>
      </c>
      <c r="K209" s="162"/>
      <c r="L209" s="172"/>
      <c r="M209" s="162" t="str">
        <f t="shared" si="6"/>
        <v xml:space="preserve"> </v>
      </c>
      <c r="N209" s="164" t="str">
        <f t="shared" si="7"/>
        <v xml:space="preserve"> </v>
      </c>
      <c r="O209" s="70"/>
      <c r="P209" s="71"/>
      <c r="Q209" s="71"/>
      <c r="R209" s="72"/>
      <c r="S209" s="70"/>
      <c r="T209" s="71"/>
      <c r="U209" s="71"/>
      <c r="V209" s="72"/>
      <c r="W209" s="73"/>
      <c r="X209" s="74"/>
      <c r="Y209" s="160"/>
      <c r="Z209" s="160"/>
      <c r="AA209" s="160"/>
    </row>
    <row r="210" spans="1:27" s="167" customFormat="1" ht="56.25">
      <c r="A210" s="160"/>
      <c r="B210" s="161" t="s">
        <v>1580</v>
      </c>
      <c r="C210" s="514"/>
      <c r="D210" s="162" t="s">
        <v>1402</v>
      </c>
      <c r="E210" s="163" t="s">
        <v>1511</v>
      </c>
      <c r="F210" s="164" t="s">
        <v>2270</v>
      </c>
      <c r="G210" s="162"/>
      <c r="H210" s="159" t="s">
        <v>2271</v>
      </c>
      <c r="I210" s="328" t="s">
        <v>5499</v>
      </c>
      <c r="J210" s="165" t="s">
        <v>89</v>
      </c>
      <c r="K210" s="162"/>
      <c r="L210" s="172"/>
      <c r="M210" s="162" t="str">
        <f t="shared" si="6"/>
        <v xml:space="preserve"> </v>
      </c>
      <c r="N210" s="164" t="str">
        <f t="shared" si="7"/>
        <v xml:space="preserve"> </v>
      </c>
      <c r="O210" s="70"/>
      <c r="P210" s="71"/>
      <c r="Q210" s="71"/>
      <c r="R210" s="72"/>
      <c r="S210" s="70"/>
      <c r="T210" s="71"/>
      <c r="U210" s="71"/>
      <c r="V210" s="72"/>
      <c r="W210" s="73"/>
      <c r="X210" s="74"/>
      <c r="Y210" s="160"/>
      <c r="Z210" s="160"/>
      <c r="AA210" s="160"/>
    </row>
    <row r="211" spans="1:27" s="167" customFormat="1" ht="56.25">
      <c r="A211" s="160"/>
      <c r="B211" s="161" t="s">
        <v>1582</v>
      </c>
      <c r="C211" s="514"/>
      <c r="D211" s="162" t="s">
        <v>1402</v>
      </c>
      <c r="E211" s="163" t="s">
        <v>1511</v>
      </c>
      <c r="F211" s="164" t="s">
        <v>1523</v>
      </c>
      <c r="G211" s="162"/>
      <c r="H211" s="159" t="s">
        <v>2272</v>
      </c>
      <c r="I211" s="328" t="s">
        <v>5499</v>
      </c>
      <c r="J211" s="165" t="s">
        <v>89</v>
      </c>
      <c r="K211" s="162"/>
      <c r="L211" s="172"/>
      <c r="M211" s="162" t="str">
        <f t="shared" si="6"/>
        <v xml:space="preserve"> </v>
      </c>
      <c r="N211" s="164" t="str">
        <f t="shared" si="7"/>
        <v xml:space="preserve"> </v>
      </c>
      <c r="O211" s="70"/>
      <c r="P211" s="71"/>
      <c r="Q211" s="71"/>
      <c r="R211" s="72"/>
      <c r="S211" s="70"/>
      <c r="T211" s="71"/>
      <c r="U211" s="71"/>
      <c r="V211" s="72"/>
      <c r="W211" s="73"/>
      <c r="X211" s="74"/>
      <c r="Y211" s="160"/>
      <c r="Z211" s="160"/>
      <c r="AA211" s="160"/>
    </row>
    <row r="212" spans="1:27" s="167" customFormat="1" ht="101.25">
      <c r="A212" s="160"/>
      <c r="B212" s="161" t="s">
        <v>1583</v>
      </c>
      <c r="C212" s="514"/>
      <c r="D212" s="162" t="s">
        <v>1402</v>
      </c>
      <c r="E212" s="163" t="s">
        <v>1511</v>
      </c>
      <c r="F212" s="164" t="s">
        <v>610</v>
      </c>
      <c r="G212" s="162"/>
      <c r="H212" s="159" t="s">
        <v>2273</v>
      </c>
      <c r="I212" s="328" t="s">
        <v>5500</v>
      </c>
      <c r="J212" s="165" t="s">
        <v>89</v>
      </c>
      <c r="K212" s="162"/>
      <c r="L212" s="172"/>
      <c r="M212" s="162" t="str">
        <f t="shared" si="6"/>
        <v xml:space="preserve"> </v>
      </c>
      <c r="N212" s="164" t="str">
        <f t="shared" si="7"/>
        <v xml:space="preserve"> </v>
      </c>
      <c r="O212" s="70"/>
      <c r="P212" s="71"/>
      <c r="Q212" s="71"/>
      <c r="R212" s="72"/>
      <c r="S212" s="70"/>
      <c r="T212" s="71"/>
      <c r="U212" s="71"/>
      <c r="V212" s="72"/>
      <c r="W212" s="73"/>
      <c r="X212" s="74"/>
      <c r="Y212" s="160"/>
      <c r="Z212" s="160"/>
      <c r="AA212" s="160"/>
    </row>
    <row r="213" spans="1:27" s="167" customFormat="1" ht="56.25">
      <c r="A213" s="160"/>
      <c r="B213" s="161" t="s">
        <v>1585</v>
      </c>
      <c r="C213" s="514"/>
      <c r="D213" s="162" t="s">
        <v>1402</v>
      </c>
      <c r="E213" s="163" t="s">
        <v>1511</v>
      </c>
      <c r="F213" s="164" t="s">
        <v>1526</v>
      </c>
      <c r="G213" s="162"/>
      <c r="H213" s="159" t="s">
        <v>2274</v>
      </c>
      <c r="I213" s="328" t="s">
        <v>5501</v>
      </c>
      <c r="J213" s="165" t="s">
        <v>89</v>
      </c>
      <c r="K213" s="162"/>
      <c r="L213" s="172"/>
      <c r="M213" s="162" t="str">
        <f t="shared" si="6"/>
        <v xml:space="preserve"> </v>
      </c>
      <c r="N213" s="164" t="str">
        <f t="shared" si="7"/>
        <v xml:space="preserve"> </v>
      </c>
      <c r="O213" s="70"/>
      <c r="P213" s="71"/>
      <c r="Q213" s="71"/>
      <c r="R213" s="72"/>
      <c r="S213" s="70"/>
      <c r="T213" s="71"/>
      <c r="U213" s="71"/>
      <c r="V213" s="72"/>
      <c r="W213" s="73"/>
      <c r="X213" s="74"/>
      <c r="Y213" s="160"/>
      <c r="Z213" s="160"/>
      <c r="AA213" s="160"/>
    </row>
    <row r="214" spans="1:27" s="167" customFormat="1" ht="101.25">
      <c r="A214" s="160"/>
      <c r="B214" s="161" t="s">
        <v>1587</v>
      </c>
      <c r="C214" s="514"/>
      <c r="D214" s="162" t="s">
        <v>1402</v>
      </c>
      <c r="E214" s="163" t="s">
        <v>1511</v>
      </c>
      <c r="F214" s="164" t="s">
        <v>1068</v>
      </c>
      <c r="G214" s="162"/>
      <c r="H214" s="159" t="s">
        <v>2275</v>
      </c>
      <c r="I214" s="328" t="s">
        <v>5502</v>
      </c>
      <c r="J214" s="165" t="s">
        <v>89</v>
      </c>
      <c r="K214" s="162"/>
      <c r="L214" s="172"/>
      <c r="M214" s="162" t="str">
        <f t="shared" si="6"/>
        <v xml:space="preserve"> </v>
      </c>
      <c r="N214" s="164" t="str">
        <f t="shared" si="7"/>
        <v xml:space="preserve"> </v>
      </c>
      <c r="O214" s="70"/>
      <c r="P214" s="71"/>
      <c r="Q214" s="71"/>
      <c r="R214" s="72"/>
      <c r="S214" s="70"/>
      <c r="T214" s="71"/>
      <c r="U214" s="71"/>
      <c r="V214" s="72"/>
      <c r="W214" s="73"/>
      <c r="X214" s="74"/>
      <c r="Y214" s="160"/>
      <c r="Z214" s="160"/>
      <c r="AA214" s="160"/>
    </row>
    <row r="215" spans="1:27" s="167" customFormat="1" ht="78.75">
      <c r="A215" s="160"/>
      <c r="B215" s="161" t="s">
        <v>1589</v>
      </c>
      <c r="C215" s="514"/>
      <c r="D215" s="162" t="s">
        <v>1402</v>
      </c>
      <c r="E215" s="163" t="s">
        <v>1511</v>
      </c>
      <c r="F215" s="164" t="s">
        <v>2276</v>
      </c>
      <c r="G215" s="162"/>
      <c r="H215" s="159" t="s">
        <v>2277</v>
      </c>
      <c r="I215" s="328" t="s">
        <v>5503</v>
      </c>
      <c r="J215" s="165" t="s">
        <v>89</v>
      </c>
      <c r="K215" s="170"/>
      <c r="L215" s="492"/>
      <c r="M215" s="162" t="str">
        <f t="shared" si="6"/>
        <v xml:space="preserve"> </v>
      </c>
      <c r="N215" s="164" t="str">
        <f t="shared" si="7"/>
        <v xml:space="preserve"> </v>
      </c>
      <c r="O215" s="70"/>
      <c r="P215" s="71"/>
      <c r="Q215" s="71"/>
      <c r="R215" s="72"/>
      <c r="S215" s="70"/>
      <c r="T215" s="71"/>
      <c r="U215" s="71"/>
      <c r="V215" s="72"/>
      <c r="W215" s="73"/>
      <c r="X215" s="74"/>
      <c r="Y215" s="160"/>
      <c r="Z215" s="160"/>
      <c r="AA215" s="160"/>
    </row>
    <row r="216" spans="1:27" s="167" customFormat="1" ht="33.75">
      <c r="A216" s="160"/>
      <c r="B216" s="161" t="s">
        <v>1591</v>
      </c>
      <c r="C216" s="514"/>
      <c r="D216" s="162" t="s">
        <v>1402</v>
      </c>
      <c r="E216" s="163" t="s">
        <v>1511</v>
      </c>
      <c r="F216" s="164" t="s">
        <v>1529</v>
      </c>
      <c r="G216" s="162"/>
      <c r="H216" s="159" t="s">
        <v>2278</v>
      </c>
      <c r="I216" s="158" t="s">
        <v>1530</v>
      </c>
      <c r="J216" s="165" t="s">
        <v>106</v>
      </c>
      <c r="K216" s="162"/>
      <c r="L216" s="172"/>
      <c r="M216" s="162" t="str">
        <f t="shared" si="6"/>
        <v xml:space="preserve"> </v>
      </c>
      <c r="N216" s="164" t="str">
        <f t="shared" si="7"/>
        <v xml:space="preserve"> </v>
      </c>
      <c r="O216" s="70"/>
      <c r="P216" s="71"/>
      <c r="Q216" s="71"/>
      <c r="R216" s="72"/>
      <c r="S216" s="70"/>
      <c r="T216" s="71"/>
      <c r="U216" s="71"/>
      <c r="V216" s="72"/>
      <c r="W216" s="73"/>
      <c r="X216" s="74"/>
      <c r="Y216" s="160"/>
      <c r="Z216" s="160"/>
      <c r="AA216" s="160"/>
    </row>
    <row r="217" spans="1:27" s="167" customFormat="1" ht="33.75">
      <c r="A217" s="160"/>
      <c r="B217" s="161" t="s">
        <v>1592</v>
      </c>
      <c r="C217" s="514"/>
      <c r="D217" s="162" t="s">
        <v>1402</v>
      </c>
      <c r="E217" s="163" t="s">
        <v>1511</v>
      </c>
      <c r="F217" s="164" t="s">
        <v>223</v>
      </c>
      <c r="G217" s="162"/>
      <c r="H217" s="159" t="s">
        <v>2279</v>
      </c>
      <c r="I217" s="158" t="s">
        <v>1532</v>
      </c>
      <c r="J217" s="165" t="s">
        <v>95</v>
      </c>
      <c r="K217" s="162"/>
      <c r="L217" s="172"/>
      <c r="M217" s="162" t="str">
        <f t="shared" si="6"/>
        <v xml:space="preserve"> </v>
      </c>
      <c r="N217" s="164" t="str">
        <f t="shared" si="7"/>
        <v xml:space="preserve"> </v>
      </c>
      <c r="O217" s="70"/>
      <c r="P217" s="71"/>
      <c r="Q217" s="71"/>
      <c r="R217" s="72"/>
      <c r="S217" s="70"/>
      <c r="T217" s="71"/>
      <c r="U217" s="71"/>
      <c r="V217" s="72"/>
      <c r="W217" s="73"/>
      <c r="X217" s="74"/>
      <c r="Y217" s="160"/>
      <c r="Z217" s="160"/>
      <c r="AA217" s="160"/>
    </row>
    <row r="218" spans="1:27" s="167" customFormat="1" ht="22.5">
      <c r="A218" s="160"/>
      <c r="B218" s="161" t="s">
        <v>1594</v>
      </c>
      <c r="C218" s="514"/>
      <c r="D218" s="162" t="s">
        <v>1402</v>
      </c>
      <c r="E218" s="163" t="s">
        <v>1511</v>
      </c>
      <c r="F218" s="164" t="s">
        <v>1534</v>
      </c>
      <c r="G218" s="162"/>
      <c r="H218" s="159" t="s">
        <v>1535</v>
      </c>
      <c r="I218" s="158" t="s">
        <v>1536</v>
      </c>
      <c r="J218" s="165" t="s">
        <v>89</v>
      </c>
      <c r="K218" s="162"/>
      <c r="L218" s="172"/>
      <c r="M218" s="162" t="str">
        <f t="shared" si="6"/>
        <v xml:space="preserve"> </v>
      </c>
      <c r="N218" s="164" t="str">
        <f t="shared" si="7"/>
        <v xml:space="preserve"> </v>
      </c>
      <c r="O218" s="70"/>
      <c r="P218" s="71"/>
      <c r="Q218" s="71"/>
      <c r="R218" s="72"/>
      <c r="S218" s="70"/>
      <c r="T218" s="71"/>
      <c r="U218" s="71"/>
      <c r="V218" s="72"/>
      <c r="W218" s="73"/>
      <c r="X218" s="74"/>
      <c r="Y218" s="160"/>
      <c r="Z218" s="160"/>
      <c r="AA218" s="160"/>
    </row>
    <row r="219" spans="1:27" s="167" customFormat="1" ht="33.75">
      <c r="A219" s="160"/>
      <c r="B219" s="161" t="s">
        <v>1596</v>
      </c>
      <c r="C219" s="514"/>
      <c r="D219" s="162" t="s">
        <v>1402</v>
      </c>
      <c r="E219" s="163" t="s">
        <v>1511</v>
      </c>
      <c r="F219" s="164" t="s">
        <v>1534</v>
      </c>
      <c r="G219" s="162"/>
      <c r="H219" s="159" t="s">
        <v>1538</v>
      </c>
      <c r="I219" s="158" t="s">
        <v>1539</v>
      </c>
      <c r="J219" s="165" t="s">
        <v>106</v>
      </c>
      <c r="K219" s="175"/>
      <c r="L219" s="172"/>
      <c r="M219" s="162" t="str">
        <f t="shared" si="6"/>
        <v xml:space="preserve"> </v>
      </c>
      <c r="N219" s="164" t="str">
        <f t="shared" si="7"/>
        <v xml:space="preserve"> </v>
      </c>
      <c r="O219" s="70"/>
      <c r="P219" s="71"/>
      <c r="Q219" s="71"/>
      <c r="R219" s="72"/>
      <c r="S219" s="70"/>
      <c r="T219" s="71"/>
      <c r="U219" s="71"/>
      <c r="V219" s="72"/>
      <c r="W219" s="73"/>
      <c r="X219" s="74"/>
      <c r="Y219" s="160"/>
      <c r="Z219" s="160"/>
      <c r="AA219" s="160"/>
    </row>
    <row r="220" spans="1:27" s="167" customFormat="1" ht="33.75">
      <c r="A220" s="160"/>
      <c r="B220" s="161" t="s">
        <v>1598</v>
      </c>
      <c r="C220" s="514"/>
      <c r="D220" s="162" t="s">
        <v>1402</v>
      </c>
      <c r="E220" s="163" t="s">
        <v>1511</v>
      </c>
      <c r="F220" s="164" t="s">
        <v>1534</v>
      </c>
      <c r="G220" s="162"/>
      <c r="H220" s="159" t="s">
        <v>1541</v>
      </c>
      <c r="I220" s="158" t="s">
        <v>1542</v>
      </c>
      <c r="J220" s="165" t="s">
        <v>95</v>
      </c>
      <c r="K220" s="162"/>
      <c r="L220" s="172"/>
      <c r="M220" s="162" t="str">
        <f t="shared" si="6"/>
        <v xml:space="preserve"> </v>
      </c>
      <c r="N220" s="164" t="str">
        <f t="shared" si="7"/>
        <v xml:space="preserve"> </v>
      </c>
      <c r="O220" s="70"/>
      <c r="P220" s="71"/>
      <c r="Q220" s="71"/>
      <c r="R220" s="72"/>
      <c r="S220" s="70"/>
      <c r="T220" s="71"/>
      <c r="U220" s="71"/>
      <c r="V220" s="72"/>
      <c r="W220" s="73"/>
      <c r="X220" s="74"/>
      <c r="Y220" s="160"/>
      <c r="Z220" s="160"/>
      <c r="AA220" s="160"/>
    </row>
    <row r="221" spans="1:27" s="167" customFormat="1" ht="202.5">
      <c r="A221" s="160"/>
      <c r="B221" s="161" t="s">
        <v>1599</v>
      </c>
      <c r="C221" s="514"/>
      <c r="D221" s="162" t="s">
        <v>1402</v>
      </c>
      <c r="E221" s="163" t="s">
        <v>1511</v>
      </c>
      <c r="F221" s="164" t="s">
        <v>1543</v>
      </c>
      <c r="G221" s="162"/>
      <c r="H221" s="159" t="s">
        <v>2280</v>
      </c>
      <c r="I221" s="158" t="s">
        <v>1544</v>
      </c>
      <c r="J221" s="165" t="s">
        <v>106</v>
      </c>
      <c r="K221" s="173"/>
      <c r="L221" s="172"/>
      <c r="M221" s="162" t="str">
        <f t="shared" si="6"/>
        <v xml:space="preserve"> </v>
      </c>
      <c r="N221" s="164" t="str">
        <f t="shared" si="7"/>
        <v xml:space="preserve"> </v>
      </c>
      <c r="O221" s="70"/>
      <c r="P221" s="71"/>
      <c r="Q221" s="71"/>
      <c r="R221" s="72"/>
      <c r="S221" s="70"/>
      <c r="T221" s="71"/>
      <c r="U221" s="71"/>
      <c r="V221" s="72"/>
      <c r="W221" s="73"/>
      <c r="X221" s="74"/>
      <c r="Y221" s="160"/>
      <c r="Z221" s="160"/>
      <c r="AA221" s="160"/>
    </row>
    <row r="222" spans="1:27" s="167" customFormat="1" ht="45">
      <c r="A222" s="160"/>
      <c r="B222" s="161" t="s">
        <v>1600</v>
      </c>
      <c r="C222" s="514"/>
      <c r="D222" s="162" t="s">
        <v>1402</v>
      </c>
      <c r="E222" s="163" t="s">
        <v>1511</v>
      </c>
      <c r="F222" s="164" t="s">
        <v>1543</v>
      </c>
      <c r="G222" s="162"/>
      <c r="H222" s="159" t="s">
        <v>2282</v>
      </c>
      <c r="I222" s="158" t="s">
        <v>1546</v>
      </c>
      <c r="J222" s="165" t="s">
        <v>89</v>
      </c>
      <c r="K222" s="162"/>
      <c r="L222" s="172"/>
      <c r="M222" s="162" t="str">
        <f t="shared" si="6"/>
        <v xml:space="preserve"> </v>
      </c>
      <c r="N222" s="164" t="str">
        <f t="shared" si="7"/>
        <v xml:space="preserve"> </v>
      </c>
      <c r="O222" s="70"/>
      <c r="P222" s="71"/>
      <c r="Q222" s="71"/>
      <c r="R222" s="72"/>
      <c r="S222" s="70"/>
      <c r="T222" s="71"/>
      <c r="U222" s="71"/>
      <c r="V222" s="72"/>
      <c r="W222" s="73"/>
      <c r="X222" s="74"/>
      <c r="Y222" s="160"/>
      <c r="Z222" s="160"/>
      <c r="AA222" s="160"/>
    </row>
    <row r="223" spans="1:27" s="167" customFormat="1" ht="33.75">
      <c r="A223" s="160"/>
      <c r="B223" s="161" t="s">
        <v>1601</v>
      </c>
      <c r="C223" s="514"/>
      <c r="D223" s="162" t="s">
        <v>1402</v>
      </c>
      <c r="E223" s="163" t="s">
        <v>1511</v>
      </c>
      <c r="F223" s="164" t="s">
        <v>1548</v>
      </c>
      <c r="G223" s="162"/>
      <c r="H223" s="159" t="s">
        <v>2283</v>
      </c>
      <c r="I223" s="328" t="s">
        <v>5504</v>
      </c>
      <c r="J223" s="165" t="s">
        <v>89</v>
      </c>
      <c r="K223" s="162"/>
      <c r="L223" s="172"/>
      <c r="M223" s="162" t="str">
        <f t="shared" si="6"/>
        <v xml:space="preserve"> </v>
      </c>
      <c r="N223" s="164" t="str">
        <f t="shared" si="7"/>
        <v xml:space="preserve"> </v>
      </c>
      <c r="O223" s="70"/>
      <c r="P223" s="71"/>
      <c r="Q223" s="71"/>
      <c r="R223" s="72"/>
      <c r="S223" s="70"/>
      <c r="T223" s="71"/>
      <c r="U223" s="71"/>
      <c r="V223" s="72"/>
      <c r="W223" s="73"/>
      <c r="X223" s="74"/>
      <c r="Y223" s="160"/>
      <c r="Z223" s="160"/>
      <c r="AA223" s="160"/>
    </row>
    <row r="224" spans="1:27" s="167" customFormat="1" ht="33.75">
      <c r="A224" s="160"/>
      <c r="B224" s="161" t="s">
        <v>1602</v>
      </c>
      <c r="C224" s="514"/>
      <c r="D224" s="162" t="s">
        <v>1402</v>
      </c>
      <c r="E224" s="163" t="s">
        <v>1511</v>
      </c>
      <c r="F224" s="164" t="s">
        <v>1548</v>
      </c>
      <c r="G224" s="162"/>
      <c r="H224" s="159" t="s">
        <v>2285</v>
      </c>
      <c r="I224" s="158" t="s">
        <v>1550</v>
      </c>
      <c r="J224" s="165" t="s">
        <v>106</v>
      </c>
      <c r="K224" s="162"/>
      <c r="L224" s="172"/>
      <c r="M224" s="162" t="str">
        <f t="shared" si="6"/>
        <v xml:space="preserve"> </v>
      </c>
      <c r="N224" s="164" t="str">
        <f t="shared" si="7"/>
        <v xml:space="preserve"> </v>
      </c>
      <c r="O224" s="70"/>
      <c r="P224" s="71"/>
      <c r="Q224" s="71"/>
      <c r="R224" s="72"/>
      <c r="S224" s="70"/>
      <c r="T224" s="71"/>
      <c r="U224" s="71"/>
      <c r="V224" s="72"/>
      <c r="W224" s="73"/>
      <c r="X224" s="74"/>
      <c r="Y224" s="160"/>
      <c r="Z224" s="160"/>
      <c r="AA224" s="160"/>
    </row>
    <row r="225" spans="1:27" s="167" customFormat="1" ht="33.75">
      <c r="A225" s="160"/>
      <c r="B225" s="161" t="s">
        <v>2308</v>
      </c>
      <c r="C225" s="514"/>
      <c r="D225" s="162" t="s">
        <v>1402</v>
      </c>
      <c r="E225" s="163" t="s">
        <v>1511</v>
      </c>
      <c r="F225" s="164" t="s">
        <v>1548</v>
      </c>
      <c r="G225" s="162"/>
      <c r="H225" s="159" t="s">
        <v>2286</v>
      </c>
      <c r="I225" s="158" t="s">
        <v>1552</v>
      </c>
      <c r="J225" s="165" t="s">
        <v>106</v>
      </c>
      <c r="K225" s="162"/>
      <c r="L225" s="172"/>
      <c r="M225" s="162" t="str">
        <f t="shared" si="6"/>
        <v xml:space="preserve"> </v>
      </c>
      <c r="N225" s="164" t="str">
        <f t="shared" si="7"/>
        <v xml:space="preserve"> </v>
      </c>
      <c r="O225" s="70"/>
      <c r="P225" s="71"/>
      <c r="Q225" s="71"/>
      <c r="R225" s="72"/>
      <c r="S225" s="70"/>
      <c r="T225" s="71"/>
      <c r="U225" s="71"/>
      <c r="V225" s="72"/>
      <c r="W225" s="73"/>
      <c r="X225" s="74"/>
      <c r="Y225" s="160"/>
      <c r="Z225" s="160"/>
      <c r="AA225" s="160"/>
    </row>
    <row r="226" spans="1:27" s="167" customFormat="1" ht="33.75">
      <c r="A226" s="160"/>
      <c r="B226" s="161" t="s">
        <v>1603</v>
      </c>
      <c r="C226" s="514"/>
      <c r="D226" s="162" t="s">
        <v>1402</v>
      </c>
      <c r="E226" s="163" t="s">
        <v>1511</v>
      </c>
      <c r="F226" s="164" t="s">
        <v>1548</v>
      </c>
      <c r="G226" s="162"/>
      <c r="H226" s="159" t="s">
        <v>2287</v>
      </c>
      <c r="I226" s="158" t="s">
        <v>1553</v>
      </c>
      <c r="J226" s="165" t="s">
        <v>106</v>
      </c>
      <c r="K226" s="162"/>
      <c r="L226" s="172"/>
      <c r="M226" s="162" t="str">
        <f t="shared" si="6"/>
        <v xml:space="preserve"> </v>
      </c>
      <c r="N226" s="164" t="str">
        <f t="shared" si="7"/>
        <v xml:space="preserve"> </v>
      </c>
      <c r="O226" s="70"/>
      <c r="P226" s="71"/>
      <c r="Q226" s="71"/>
      <c r="R226" s="72"/>
      <c r="S226" s="70"/>
      <c r="T226" s="71"/>
      <c r="U226" s="71"/>
      <c r="V226" s="72"/>
      <c r="W226" s="73"/>
      <c r="X226" s="74"/>
      <c r="Y226" s="160"/>
      <c r="Z226" s="160"/>
      <c r="AA226" s="160"/>
    </row>
    <row r="227" spans="1:27" s="167" customFormat="1" ht="33.75">
      <c r="A227" s="160"/>
      <c r="B227" s="161" t="s">
        <v>1604</v>
      </c>
      <c r="C227" s="514"/>
      <c r="D227" s="162" t="s">
        <v>1402</v>
      </c>
      <c r="E227" s="163" t="s">
        <v>1511</v>
      </c>
      <c r="F227" s="164" t="s">
        <v>1555</v>
      </c>
      <c r="G227" s="162" t="s">
        <v>1556</v>
      </c>
      <c r="H227" s="159" t="s">
        <v>2288</v>
      </c>
      <c r="I227" s="158" t="s">
        <v>1557</v>
      </c>
      <c r="J227" s="165" t="s">
        <v>106</v>
      </c>
      <c r="K227" s="162"/>
      <c r="L227" s="172"/>
      <c r="M227" s="162" t="str">
        <f t="shared" si="6"/>
        <v xml:space="preserve"> </v>
      </c>
      <c r="N227" s="164" t="str">
        <f t="shared" si="7"/>
        <v xml:space="preserve"> </v>
      </c>
      <c r="O227" s="70"/>
      <c r="P227" s="71"/>
      <c r="Q227" s="71"/>
      <c r="R227" s="72"/>
      <c r="S227" s="70"/>
      <c r="T227" s="71"/>
      <c r="U227" s="71"/>
      <c r="V227" s="72"/>
      <c r="W227" s="73"/>
      <c r="X227" s="74"/>
      <c r="Y227" s="160"/>
      <c r="Z227" s="160"/>
      <c r="AA227" s="160"/>
    </row>
    <row r="228" spans="1:27" s="167" customFormat="1" ht="67.5">
      <c r="A228" s="160"/>
      <c r="B228" s="161" t="s">
        <v>1605</v>
      </c>
      <c r="C228" s="514"/>
      <c r="D228" s="162" t="s">
        <v>1402</v>
      </c>
      <c r="E228" s="163" t="s">
        <v>1511</v>
      </c>
      <c r="F228" s="164" t="s">
        <v>1555</v>
      </c>
      <c r="G228" s="162" t="s">
        <v>1556</v>
      </c>
      <c r="H228" s="159" t="s">
        <v>2289</v>
      </c>
      <c r="I228" s="158" t="s">
        <v>1558</v>
      </c>
      <c r="J228" s="165" t="s">
        <v>89</v>
      </c>
      <c r="K228" s="162"/>
      <c r="L228" s="172"/>
      <c r="M228" s="162" t="str">
        <f t="shared" si="6"/>
        <v xml:space="preserve"> </v>
      </c>
      <c r="N228" s="164" t="str">
        <f t="shared" si="7"/>
        <v xml:space="preserve"> </v>
      </c>
      <c r="O228" s="70"/>
      <c r="P228" s="71"/>
      <c r="Q228" s="71"/>
      <c r="R228" s="72"/>
      <c r="S228" s="70"/>
      <c r="T228" s="71"/>
      <c r="U228" s="71"/>
      <c r="V228" s="72"/>
      <c r="W228" s="73"/>
      <c r="X228" s="74"/>
      <c r="Y228" s="160"/>
      <c r="Z228" s="160"/>
      <c r="AA228" s="160"/>
    </row>
    <row r="229" spans="1:27" s="167" customFormat="1" ht="56.25">
      <c r="A229" s="160"/>
      <c r="B229" s="161" t="s">
        <v>1607</v>
      </c>
      <c r="C229" s="514"/>
      <c r="D229" s="162" t="s">
        <v>1402</v>
      </c>
      <c r="E229" s="163" t="s">
        <v>1511</v>
      </c>
      <c r="F229" s="164" t="s">
        <v>1555</v>
      </c>
      <c r="G229" s="162" t="s">
        <v>1556</v>
      </c>
      <c r="H229" s="159" t="s">
        <v>2290</v>
      </c>
      <c r="I229" s="158" t="s">
        <v>1559</v>
      </c>
      <c r="J229" s="165" t="s">
        <v>106</v>
      </c>
      <c r="K229" s="162"/>
      <c r="L229" s="172"/>
      <c r="M229" s="162" t="str">
        <f t="shared" si="6"/>
        <v xml:space="preserve"> </v>
      </c>
      <c r="N229" s="164" t="str">
        <f t="shared" si="7"/>
        <v xml:space="preserve"> </v>
      </c>
      <c r="O229" s="70"/>
      <c r="P229" s="71"/>
      <c r="Q229" s="71"/>
      <c r="R229" s="72"/>
      <c r="S229" s="70"/>
      <c r="T229" s="71"/>
      <c r="U229" s="71"/>
      <c r="V229" s="72"/>
      <c r="W229" s="73"/>
      <c r="X229" s="74"/>
      <c r="Y229" s="160"/>
      <c r="Z229" s="160"/>
      <c r="AA229" s="160"/>
    </row>
    <row r="230" spans="1:27" s="167" customFormat="1" ht="56.25">
      <c r="A230" s="160"/>
      <c r="B230" s="161" t="s">
        <v>1610</v>
      </c>
      <c r="C230" s="514"/>
      <c r="D230" s="162" t="s">
        <v>1402</v>
      </c>
      <c r="E230" s="163" t="s">
        <v>1511</v>
      </c>
      <c r="F230" s="164" t="s">
        <v>1555</v>
      </c>
      <c r="G230" s="162" t="s">
        <v>1556</v>
      </c>
      <c r="H230" s="159" t="s">
        <v>2291</v>
      </c>
      <c r="I230" s="158" t="s">
        <v>1561</v>
      </c>
      <c r="J230" s="165" t="s">
        <v>106</v>
      </c>
      <c r="K230" s="162"/>
      <c r="L230" s="172"/>
      <c r="M230" s="162" t="str">
        <f t="shared" si="6"/>
        <v xml:space="preserve"> </v>
      </c>
      <c r="N230" s="164" t="str">
        <f t="shared" si="7"/>
        <v xml:space="preserve"> </v>
      </c>
      <c r="O230" s="70"/>
      <c r="P230" s="71"/>
      <c r="Q230" s="71"/>
      <c r="R230" s="72"/>
      <c r="S230" s="70"/>
      <c r="T230" s="71"/>
      <c r="U230" s="71"/>
      <c r="V230" s="72"/>
      <c r="W230" s="73"/>
      <c r="X230" s="74"/>
      <c r="Y230" s="160"/>
      <c r="Z230" s="160"/>
      <c r="AA230" s="160"/>
    </row>
    <row r="231" spans="1:27" s="167" customFormat="1" ht="56.25">
      <c r="A231" s="160"/>
      <c r="B231" s="161" t="s">
        <v>3213</v>
      </c>
      <c r="C231" s="514"/>
      <c r="D231" s="162" t="s">
        <v>1402</v>
      </c>
      <c r="E231" s="163" t="s">
        <v>1511</v>
      </c>
      <c r="F231" s="164" t="s">
        <v>1555</v>
      </c>
      <c r="G231" s="162" t="s">
        <v>1556</v>
      </c>
      <c r="H231" s="159" t="s">
        <v>2292</v>
      </c>
      <c r="I231" s="158" t="s">
        <v>1562</v>
      </c>
      <c r="J231" s="165" t="s">
        <v>106</v>
      </c>
      <c r="K231" s="162"/>
      <c r="L231" s="172"/>
      <c r="M231" s="162" t="str">
        <f t="shared" si="6"/>
        <v xml:space="preserve"> </v>
      </c>
      <c r="N231" s="164" t="str">
        <f t="shared" si="7"/>
        <v xml:space="preserve"> </v>
      </c>
      <c r="O231" s="70"/>
      <c r="P231" s="71"/>
      <c r="Q231" s="71"/>
      <c r="R231" s="72"/>
      <c r="S231" s="70"/>
      <c r="T231" s="71"/>
      <c r="U231" s="71"/>
      <c r="V231" s="72"/>
      <c r="W231" s="73"/>
      <c r="X231" s="74"/>
      <c r="Y231" s="160"/>
      <c r="Z231" s="160"/>
      <c r="AA231" s="160"/>
    </row>
    <row r="232" spans="1:27" s="167" customFormat="1" ht="33.75">
      <c r="A232" s="160"/>
      <c r="B232" s="161" t="s">
        <v>1614</v>
      </c>
      <c r="C232" s="514"/>
      <c r="D232" s="162" t="s">
        <v>1402</v>
      </c>
      <c r="E232" s="163" t="s">
        <v>1511</v>
      </c>
      <c r="F232" s="164" t="s">
        <v>1564</v>
      </c>
      <c r="G232" s="162"/>
      <c r="H232" s="159" t="s">
        <v>2293</v>
      </c>
      <c r="I232" s="328" t="s">
        <v>5505</v>
      </c>
      <c r="J232" s="165" t="s">
        <v>89</v>
      </c>
      <c r="K232" s="162"/>
      <c r="L232" s="172"/>
      <c r="M232" s="162" t="str">
        <f t="shared" si="6"/>
        <v xml:space="preserve"> </v>
      </c>
      <c r="N232" s="164" t="str">
        <f t="shared" si="7"/>
        <v xml:space="preserve"> </v>
      </c>
      <c r="O232" s="70"/>
      <c r="P232" s="71"/>
      <c r="Q232" s="71"/>
      <c r="R232" s="72"/>
      <c r="S232" s="70"/>
      <c r="T232" s="71"/>
      <c r="U232" s="71"/>
      <c r="V232" s="72"/>
      <c r="W232" s="73"/>
      <c r="X232" s="74"/>
      <c r="Y232" s="160"/>
      <c r="Z232" s="160"/>
      <c r="AA232" s="160"/>
    </row>
    <row r="233" spans="1:27" s="167" customFormat="1" ht="67.5">
      <c r="A233" s="160"/>
      <c r="B233" s="161" t="s">
        <v>1616</v>
      </c>
      <c r="C233" s="514"/>
      <c r="D233" s="162" t="s">
        <v>1402</v>
      </c>
      <c r="E233" s="163" t="s">
        <v>1511</v>
      </c>
      <c r="F233" s="164" t="s">
        <v>1564</v>
      </c>
      <c r="G233" s="162"/>
      <c r="H233" s="159" t="s">
        <v>5506</v>
      </c>
      <c r="I233" s="158" t="s">
        <v>5507</v>
      </c>
      <c r="J233" s="165" t="s">
        <v>106</v>
      </c>
      <c r="K233" s="162"/>
      <c r="L233" s="172"/>
      <c r="M233" s="162" t="str">
        <f t="shared" si="6"/>
        <v xml:space="preserve"> </v>
      </c>
      <c r="N233" s="164" t="str">
        <f t="shared" si="7"/>
        <v xml:space="preserve"> </v>
      </c>
      <c r="O233" s="70"/>
      <c r="P233" s="71"/>
      <c r="Q233" s="71"/>
      <c r="R233" s="72"/>
      <c r="S233" s="70"/>
      <c r="T233" s="71"/>
      <c r="U233" s="71"/>
      <c r="V233" s="72"/>
      <c r="W233" s="73"/>
      <c r="X233" s="74"/>
      <c r="Y233" s="160"/>
      <c r="Z233" s="160"/>
      <c r="AA233" s="160"/>
    </row>
    <row r="234" spans="1:27" s="167" customFormat="1" ht="56.25">
      <c r="A234" s="160"/>
      <c r="B234" s="161" t="s">
        <v>1619</v>
      </c>
      <c r="C234" s="514"/>
      <c r="D234" s="162" t="s">
        <v>1402</v>
      </c>
      <c r="E234" s="163" t="s">
        <v>1511</v>
      </c>
      <c r="F234" s="164" t="s">
        <v>1567</v>
      </c>
      <c r="G234" s="162"/>
      <c r="H234" s="329" t="s">
        <v>5508</v>
      </c>
      <c r="I234" s="328" t="s">
        <v>5509</v>
      </c>
      <c r="J234" s="165" t="s">
        <v>89</v>
      </c>
      <c r="K234" s="170"/>
      <c r="L234" s="492"/>
      <c r="M234" s="162" t="str">
        <f t="shared" si="6"/>
        <v xml:space="preserve"> </v>
      </c>
      <c r="N234" s="164" t="str">
        <f t="shared" si="7"/>
        <v xml:space="preserve"> </v>
      </c>
      <c r="O234" s="70"/>
      <c r="P234" s="71"/>
      <c r="Q234" s="71"/>
      <c r="R234" s="72"/>
      <c r="S234" s="70"/>
      <c r="T234" s="71"/>
      <c r="U234" s="71"/>
      <c r="V234" s="72"/>
      <c r="W234" s="73"/>
      <c r="X234" s="74"/>
      <c r="Y234" s="160"/>
      <c r="Z234" s="160"/>
      <c r="AA234" s="160"/>
    </row>
    <row r="235" spans="1:27" s="167" customFormat="1" ht="56.25">
      <c r="A235" s="160"/>
      <c r="B235" s="161" t="s">
        <v>1622</v>
      </c>
      <c r="C235" s="514"/>
      <c r="D235" s="162" t="s">
        <v>1402</v>
      </c>
      <c r="E235" s="163" t="s">
        <v>1511</v>
      </c>
      <c r="F235" s="164" t="s">
        <v>1567</v>
      </c>
      <c r="G235" s="162"/>
      <c r="H235" s="159" t="s">
        <v>2294</v>
      </c>
      <c r="I235" s="158" t="s">
        <v>1568</v>
      </c>
      <c r="J235" s="165" t="s">
        <v>89</v>
      </c>
      <c r="K235" s="162"/>
      <c r="L235" s="172"/>
      <c r="M235" s="162" t="str">
        <f t="shared" si="6"/>
        <v xml:space="preserve"> </v>
      </c>
      <c r="N235" s="164" t="str">
        <f t="shared" si="7"/>
        <v xml:space="preserve"> </v>
      </c>
      <c r="O235" s="70"/>
      <c r="P235" s="71"/>
      <c r="Q235" s="71"/>
      <c r="R235" s="72"/>
      <c r="S235" s="70"/>
      <c r="T235" s="71"/>
      <c r="U235" s="71"/>
      <c r="V235" s="72"/>
      <c r="W235" s="73"/>
      <c r="X235" s="74"/>
      <c r="Y235" s="160"/>
      <c r="Z235" s="160"/>
      <c r="AA235" s="160"/>
    </row>
    <row r="236" spans="1:27" s="167" customFormat="1" ht="56.25">
      <c r="A236" s="160"/>
      <c r="B236" s="161" t="s">
        <v>1625</v>
      </c>
      <c r="C236" s="514"/>
      <c r="D236" s="162" t="s">
        <v>1402</v>
      </c>
      <c r="E236" s="163" t="s">
        <v>1511</v>
      </c>
      <c r="F236" s="164" t="s">
        <v>1567</v>
      </c>
      <c r="G236" s="162"/>
      <c r="H236" s="159" t="s">
        <v>2295</v>
      </c>
      <c r="I236" s="158" t="s">
        <v>1570</v>
      </c>
      <c r="J236" s="165" t="s">
        <v>106</v>
      </c>
      <c r="K236" s="170"/>
      <c r="L236" s="492"/>
      <c r="M236" s="162" t="str">
        <f t="shared" si="6"/>
        <v xml:space="preserve"> </v>
      </c>
      <c r="N236" s="164" t="str">
        <f t="shared" si="7"/>
        <v xml:space="preserve"> </v>
      </c>
      <c r="O236" s="70"/>
      <c r="P236" s="71"/>
      <c r="Q236" s="71"/>
      <c r="R236" s="72"/>
      <c r="S236" s="70"/>
      <c r="T236" s="71"/>
      <c r="U236" s="71"/>
      <c r="V236" s="72"/>
      <c r="W236" s="73"/>
      <c r="X236" s="74"/>
      <c r="Y236" s="160"/>
      <c r="Z236" s="160"/>
      <c r="AA236" s="160"/>
    </row>
    <row r="237" spans="1:27" s="167" customFormat="1" ht="56.25">
      <c r="A237" s="160"/>
      <c r="B237" s="161" t="s">
        <v>1628</v>
      </c>
      <c r="C237" s="514"/>
      <c r="D237" s="162" t="s">
        <v>1402</v>
      </c>
      <c r="E237" s="163" t="s">
        <v>1511</v>
      </c>
      <c r="F237" s="164" t="s">
        <v>1567</v>
      </c>
      <c r="G237" s="162"/>
      <c r="H237" s="159" t="s">
        <v>2296</v>
      </c>
      <c r="I237" s="158" t="s">
        <v>1571</v>
      </c>
      <c r="J237" s="165" t="s">
        <v>106</v>
      </c>
      <c r="K237" s="170"/>
      <c r="L237" s="492"/>
      <c r="M237" s="162" t="str">
        <f t="shared" si="6"/>
        <v xml:space="preserve"> </v>
      </c>
      <c r="N237" s="164" t="str">
        <f t="shared" si="7"/>
        <v xml:space="preserve"> </v>
      </c>
      <c r="O237" s="70"/>
      <c r="P237" s="71"/>
      <c r="Q237" s="71"/>
      <c r="R237" s="72"/>
      <c r="S237" s="70"/>
      <c r="T237" s="71"/>
      <c r="U237" s="71"/>
      <c r="V237" s="72"/>
      <c r="W237" s="73"/>
      <c r="X237" s="74"/>
      <c r="Y237" s="160"/>
      <c r="Z237" s="160"/>
      <c r="AA237" s="160"/>
    </row>
    <row r="238" spans="1:27" s="167" customFormat="1" ht="67.5">
      <c r="A238" s="160"/>
      <c r="B238" s="161" t="s">
        <v>1630</v>
      </c>
      <c r="C238" s="514"/>
      <c r="D238" s="162" t="s">
        <v>1402</v>
      </c>
      <c r="E238" s="163" t="s">
        <v>1511</v>
      </c>
      <c r="F238" s="164" t="s">
        <v>1567</v>
      </c>
      <c r="G238" s="162"/>
      <c r="H238" s="159" t="s">
        <v>2297</v>
      </c>
      <c r="I238" s="158" t="s">
        <v>1573</v>
      </c>
      <c r="J238" s="165" t="s">
        <v>106</v>
      </c>
      <c r="K238" s="162"/>
      <c r="L238" s="172"/>
      <c r="M238" s="162" t="str">
        <f t="shared" si="6"/>
        <v xml:space="preserve"> </v>
      </c>
      <c r="N238" s="164" t="str">
        <f t="shared" si="7"/>
        <v xml:space="preserve"> </v>
      </c>
      <c r="O238" s="70"/>
      <c r="P238" s="71"/>
      <c r="Q238" s="71"/>
      <c r="R238" s="72"/>
      <c r="S238" s="70"/>
      <c r="T238" s="71"/>
      <c r="U238" s="71"/>
      <c r="V238" s="72"/>
      <c r="W238" s="73"/>
      <c r="X238" s="74"/>
      <c r="Y238" s="160"/>
      <c r="Z238" s="160"/>
      <c r="AA238" s="160"/>
    </row>
    <row r="239" spans="1:27" s="167" customFormat="1" ht="33.75">
      <c r="A239" s="160"/>
      <c r="B239" s="161" t="s">
        <v>6643</v>
      </c>
      <c r="C239" s="514"/>
      <c r="D239" s="162" t="s">
        <v>1402</v>
      </c>
      <c r="E239" s="163" t="s">
        <v>1511</v>
      </c>
      <c r="F239" s="164" t="s">
        <v>1575</v>
      </c>
      <c r="G239" s="162" t="s">
        <v>1011</v>
      </c>
      <c r="H239" s="159" t="s">
        <v>2298</v>
      </c>
      <c r="I239" s="158" t="s">
        <v>1576</v>
      </c>
      <c r="J239" s="165" t="s">
        <v>106</v>
      </c>
      <c r="K239" s="170"/>
      <c r="L239" s="492"/>
      <c r="M239" s="162" t="str">
        <f t="shared" si="6"/>
        <v xml:space="preserve"> </v>
      </c>
      <c r="N239" s="164" t="str">
        <f t="shared" si="7"/>
        <v xml:space="preserve"> </v>
      </c>
      <c r="O239" s="70"/>
      <c r="P239" s="71"/>
      <c r="Q239" s="71"/>
      <c r="R239" s="72"/>
      <c r="S239" s="70"/>
      <c r="T239" s="71"/>
      <c r="U239" s="71"/>
      <c r="V239" s="72"/>
      <c r="W239" s="73"/>
      <c r="X239" s="74"/>
      <c r="Y239" s="160"/>
      <c r="Z239" s="160"/>
      <c r="AA239" s="160"/>
    </row>
    <row r="240" spans="1:27" s="167" customFormat="1" ht="45">
      <c r="A240" s="160"/>
      <c r="B240" s="161" t="s">
        <v>1635</v>
      </c>
      <c r="C240" s="514"/>
      <c r="D240" s="162" t="s">
        <v>1402</v>
      </c>
      <c r="E240" s="163" t="s">
        <v>1511</v>
      </c>
      <c r="F240" s="164" t="s">
        <v>1575</v>
      </c>
      <c r="G240" s="162" t="s">
        <v>1011</v>
      </c>
      <c r="H240" s="159" t="s">
        <v>2299</v>
      </c>
      <c r="I240" s="158" t="s">
        <v>1577</v>
      </c>
      <c r="J240" s="165" t="s">
        <v>95</v>
      </c>
      <c r="K240" s="162"/>
      <c r="L240" s="172"/>
      <c r="M240" s="162" t="str">
        <f t="shared" si="6"/>
        <v xml:space="preserve"> </v>
      </c>
      <c r="N240" s="164" t="str">
        <f t="shared" si="7"/>
        <v xml:space="preserve"> </v>
      </c>
      <c r="O240" s="70"/>
      <c r="P240" s="71"/>
      <c r="Q240" s="71"/>
      <c r="R240" s="72"/>
      <c r="S240" s="70"/>
      <c r="T240" s="71"/>
      <c r="U240" s="71"/>
      <c r="V240" s="72"/>
      <c r="W240" s="73"/>
      <c r="X240" s="74"/>
      <c r="Y240" s="160"/>
      <c r="Z240" s="160"/>
      <c r="AA240" s="160"/>
    </row>
    <row r="241" spans="1:27" s="167" customFormat="1" ht="33.75">
      <c r="A241" s="160"/>
      <c r="B241" s="161" t="s">
        <v>1638</v>
      </c>
      <c r="C241" s="514"/>
      <c r="D241" s="162" t="s">
        <v>1402</v>
      </c>
      <c r="E241" s="163" t="s">
        <v>1511</v>
      </c>
      <c r="F241" s="164" t="s">
        <v>1575</v>
      </c>
      <c r="G241" s="162" t="s">
        <v>1011</v>
      </c>
      <c r="H241" s="159" t="s">
        <v>2300</v>
      </c>
      <c r="I241" s="158" t="s">
        <v>1579</v>
      </c>
      <c r="J241" s="165" t="s">
        <v>106</v>
      </c>
      <c r="K241" s="162"/>
      <c r="L241" s="172"/>
      <c r="M241" s="162" t="str">
        <f t="shared" si="6"/>
        <v xml:space="preserve"> </v>
      </c>
      <c r="N241" s="164" t="str">
        <f t="shared" si="7"/>
        <v xml:space="preserve"> </v>
      </c>
      <c r="O241" s="70"/>
      <c r="P241" s="71"/>
      <c r="Q241" s="71"/>
      <c r="R241" s="72"/>
      <c r="S241" s="70"/>
      <c r="T241" s="71"/>
      <c r="U241" s="71"/>
      <c r="V241" s="72"/>
      <c r="W241" s="73"/>
      <c r="X241" s="74"/>
      <c r="Y241" s="160"/>
      <c r="Z241" s="160"/>
      <c r="AA241" s="160"/>
    </row>
    <row r="242" spans="1:27" s="167" customFormat="1" ht="45">
      <c r="A242" s="160"/>
      <c r="B242" s="161" t="s">
        <v>1640</v>
      </c>
      <c r="C242" s="514"/>
      <c r="D242" s="162" t="s">
        <v>1402</v>
      </c>
      <c r="E242" s="163" t="s">
        <v>1511</v>
      </c>
      <c r="F242" s="164" t="s">
        <v>1575</v>
      </c>
      <c r="G242" s="162" t="s">
        <v>1011</v>
      </c>
      <c r="H242" s="159" t="s">
        <v>2301</v>
      </c>
      <c r="I242" s="158" t="s">
        <v>1581</v>
      </c>
      <c r="J242" s="165" t="s">
        <v>95</v>
      </c>
      <c r="K242" s="162"/>
      <c r="L242" s="172"/>
      <c r="M242" s="162" t="str">
        <f t="shared" si="6"/>
        <v xml:space="preserve"> </v>
      </c>
      <c r="N242" s="164" t="str">
        <f t="shared" si="7"/>
        <v xml:space="preserve"> </v>
      </c>
      <c r="O242" s="70"/>
      <c r="P242" s="71"/>
      <c r="Q242" s="71"/>
      <c r="R242" s="72"/>
      <c r="S242" s="70"/>
      <c r="T242" s="71"/>
      <c r="U242" s="71"/>
      <c r="V242" s="72"/>
      <c r="W242" s="73"/>
      <c r="X242" s="74"/>
      <c r="Y242" s="160"/>
      <c r="Z242" s="160"/>
      <c r="AA242" s="160"/>
    </row>
    <row r="243" spans="1:27" s="167" customFormat="1" ht="45">
      <c r="A243" s="160"/>
      <c r="B243" s="161" t="s">
        <v>1642</v>
      </c>
      <c r="C243" s="514"/>
      <c r="D243" s="162" t="s">
        <v>1402</v>
      </c>
      <c r="E243" s="163" t="s">
        <v>1511</v>
      </c>
      <c r="F243" s="164" t="s">
        <v>1575</v>
      </c>
      <c r="G243" s="162" t="s">
        <v>1011</v>
      </c>
      <c r="H243" s="159" t="s">
        <v>2302</v>
      </c>
      <c r="I243" s="158" t="s">
        <v>1581</v>
      </c>
      <c r="J243" s="165" t="s">
        <v>95</v>
      </c>
      <c r="K243" s="162"/>
      <c r="L243" s="172"/>
      <c r="M243" s="162" t="str">
        <f t="shared" si="6"/>
        <v xml:space="preserve"> </v>
      </c>
      <c r="N243" s="164" t="str">
        <f t="shared" si="7"/>
        <v xml:space="preserve"> </v>
      </c>
      <c r="O243" s="70"/>
      <c r="P243" s="71"/>
      <c r="Q243" s="71"/>
      <c r="R243" s="72"/>
      <c r="S243" s="70"/>
      <c r="T243" s="71"/>
      <c r="U243" s="71"/>
      <c r="V243" s="72"/>
      <c r="W243" s="73"/>
      <c r="X243" s="74"/>
      <c r="Y243" s="160"/>
      <c r="Z243" s="160"/>
      <c r="AA243" s="160"/>
    </row>
    <row r="244" spans="1:27" s="167" customFormat="1" ht="33.75">
      <c r="A244" s="160"/>
      <c r="B244" s="161" t="s">
        <v>1645</v>
      </c>
      <c r="C244" s="514"/>
      <c r="D244" s="162" t="s">
        <v>1402</v>
      </c>
      <c r="E244" s="163" t="s">
        <v>1511</v>
      </c>
      <c r="F244" s="164" t="s">
        <v>1575</v>
      </c>
      <c r="G244" s="162" t="s">
        <v>1011</v>
      </c>
      <c r="H244" s="159" t="s">
        <v>2300</v>
      </c>
      <c r="I244" s="158" t="s">
        <v>1584</v>
      </c>
      <c r="J244" s="165" t="s">
        <v>106</v>
      </c>
      <c r="K244" s="162"/>
      <c r="L244" s="172"/>
      <c r="M244" s="162" t="str">
        <f t="shared" si="6"/>
        <v xml:space="preserve"> </v>
      </c>
      <c r="N244" s="164" t="str">
        <f t="shared" si="7"/>
        <v xml:space="preserve"> </v>
      </c>
      <c r="O244" s="70"/>
      <c r="P244" s="71"/>
      <c r="Q244" s="71"/>
      <c r="R244" s="72"/>
      <c r="S244" s="70"/>
      <c r="T244" s="71"/>
      <c r="U244" s="71"/>
      <c r="V244" s="72"/>
      <c r="W244" s="73"/>
      <c r="X244" s="74"/>
      <c r="Y244" s="160"/>
      <c r="Z244" s="160"/>
      <c r="AA244" s="160"/>
    </row>
    <row r="245" spans="1:27" s="167" customFormat="1" ht="56.25">
      <c r="A245" s="160"/>
      <c r="B245" s="161" t="s">
        <v>1647</v>
      </c>
      <c r="C245" s="514"/>
      <c r="D245" s="162" t="s">
        <v>1402</v>
      </c>
      <c r="E245" s="163" t="s">
        <v>1511</v>
      </c>
      <c r="F245" s="164" t="s">
        <v>1575</v>
      </c>
      <c r="G245" s="162" t="s">
        <v>1011</v>
      </c>
      <c r="H245" s="159" t="s">
        <v>2303</v>
      </c>
      <c r="I245" s="158" t="s">
        <v>1586</v>
      </c>
      <c r="J245" s="165" t="s">
        <v>95</v>
      </c>
      <c r="K245" s="162"/>
      <c r="L245" s="172"/>
      <c r="M245" s="162" t="str">
        <f t="shared" si="6"/>
        <v xml:space="preserve"> </v>
      </c>
      <c r="N245" s="164" t="str">
        <f t="shared" si="7"/>
        <v xml:space="preserve"> </v>
      </c>
      <c r="O245" s="70"/>
      <c r="P245" s="71"/>
      <c r="Q245" s="71"/>
      <c r="R245" s="72"/>
      <c r="S245" s="70"/>
      <c r="T245" s="71"/>
      <c r="U245" s="71"/>
      <c r="V245" s="72"/>
      <c r="W245" s="73"/>
      <c r="X245" s="74"/>
      <c r="Y245" s="160"/>
      <c r="Z245" s="160"/>
      <c r="AA245" s="160"/>
    </row>
    <row r="246" spans="1:27" s="167" customFormat="1" ht="45">
      <c r="A246" s="160"/>
      <c r="B246" s="161" t="s">
        <v>5510</v>
      </c>
      <c r="C246" s="514"/>
      <c r="D246" s="162" t="s">
        <v>1402</v>
      </c>
      <c r="E246" s="163" t="s">
        <v>1511</v>
      </c>
      <c r="F246" s="164" t="s">
        <v>1575</v>
      </c>
      <c r="G246" s="162" t="s">
        <v>1011</v>
      </c>
      <c r="H246" s="159" t="s">
        <v>2304</v>
      </c>
      <c r="I246" s="158" t="s">
        <v>1588</v>
      </c>
      <c r="J246" s="165" t="s">
        <v>106</v>
      </c>
      <c r="K246" s="170"/>
      <c r="L246" s="492"/>
      <c r="M246" s="162" t="str">
        <f t="shared" si="6"/>
        <v xml:space="preserve"> </v>
      </c>
      <c r="N246" s="164" t="str">
        <f t="shared" si="7"/>
        <v xml:space="preserve"> </v>
      </c>
      <c r="O246" s="70"/>
      <c r="P246" s="71"/>
      <c r="Q246" s="71"/>
      <c r="R246" s="72"/>
      <c r="S246" s="70"/>
      <c r="T246" s="71"/>
      <c r="U246" s="71"/>
      <c r="V246" s="72"/>
      <c r="W246" s="73"/>
      <c r="X246" s="74"/>
      <c r="Y246" s="160"/>
      <c r="Z246" s="160"/>
      <c r="AA246" s="160"/>
    </row>
    <row r="247" spans="1:27" s="167" customFormat="1" ht="45">
      <c r="A247" s="160"/>
      <c r="B247" s="161" t="s">
        <v>1650</v>
      </c>
      <c r="C247" s="514"/>
      <c r="D247" s="162" t="s">
        <v>1402</v>
      </c>
      <c r="E247" s="163" t="s">
        <v>1511</v>
      </c>
      <c r="F247" s="164" t="s">
        <v>1575</v>
      </c>
      <c r="G247" s="162" t="s">
        <v>1011</v>
      </c>
      <c r="H247" s="159" t="s">
        <v>2305</v>
      </c>
      <c r="I247" s="158" t="s">
        <v>1590</v>
      </c>
      <c r="J247" s="165" t="s">
        <v>106</v>
      </c>
      <c r="K247" s="170"/>
      <c r="L247" s="492"/>
      <c r="M247" s="162" t="str">
        <f t="shared" si="6"/>
        <v xml:space="preserve"> </v>
      </c>
      <c r="N247" s="164" t="str">
        <f t="shared" si="7"/>
        <v xml:space="preserve"> </v>
      </c>
      <c r="O247" s="70"/>
      <c r="P247" s="71"/>
      <c r="Q247" s="71"/>
      <c r="R247" s="72"/>
      <c r="S247" s="70"/>
      <c r="T247" s="71"/>
      <c r="U247" s="71"/>
      <c r="V247" s="72"/>
      <c r="W247" s="73"/>
      <c r="X247" s="74"/>
      <c r="Y247" s="160"/>
      <c r="Z247" s="160"/>
      <c r="AA247" s="160"/>
    </row>
    <row r="248" spans="1:27" s="167" customFormat="1" ht="56.25">
      <c r="A248" s="160"/>
      <c r="B248" s="161" t="s">
        <v>1652</v>
      </c>
      <c r="C248" s="514"/>
      <c r="D248" s="162" t="s">
        <v>1402</v>
      </c>
      <c r="E248" s="163" t="s">
        <v>1511</v>
      </c>
      <c r="F248" s="164" t="s">
        <v>1575</v>
      </c>
      <c r="G248" s="162" t="s">
        <v>1011</v>
      </c>
      <c r="H248" s="159" t="s">
        <v>2306</v>
      </c>
      <c r="I248" s="74" t="s">
        <v>3212</v>
      </c>
      <c r="J248" s="165" t="s">
        <v>106</v>
      </c>
      <c r="K248" s="162"/>
      <c r="L248" s="172"/>
      <c r="M248" s="162" t="str">
        <f t="shared" si="6"/>
        <v xml:space="preserve"> </v>
      </c>
      <c r="N248" s="164" t="str">
        <f t="shared" si="7"/>
        <v xml:space="preserve"> </v>
      </c>
      <c r="O248" s="70"/>
      <c r="P248" s="71"/>
      <c r="Q248" s="71"/>
      <c r="R248" s="72"/>
      <c r="S248" s="70"/>
      <c r="T248" s="71"/>
      <c r="U248" s="71"/>
      <c r="V248" s="72"/>
      <c r="W248" s="73"/>
      <c r="X248" s="74"/>
      <c r="Y248" s="160"/>
      <c r="Z248" s="160"/>
      <c r="AA248" s="160"/>
    </row>
    <row r="249" spans="1:27" s="167" customFormat="1" ht="33.75">
      <c r="A249" s="160"/>
      <c r="B249" s="161" t="s">
        <v>1654</v>
      </c>
      <c r="C249" s="514"/>
      <c r="D249" s="162" t="s">
        <v>1402</v>
      </c>
      <c r="E249" s="163" t="s">
        <v>1511</v>
      </c>
      <c r="F249" s="164" t="s">
        <v>1575</v>
      </c>
      <c r="G249" s="162" t="s">
        <v>1011</v>
      </c>
      <c r="H249" s="159" t="s">
        <v>2307</v>
      </c>
      <c r="I249" s="158" t="s">
        <v>1593</v>
      </c>
      <c r="J249" s="165" t="s">
        <v>106</v>
      </c>
      <c r="K249" s="170"/>
      <c r="L249" s="492"/>
      <c r="M249" s="162" t="str">
        <f t="shared" si="6"/>
        <v xml:space="preserve"> </v>
      </c>
      <c r="N249" s="164" t="str">
        <f t="shared" si="7"/>
        <v xml:space="preserve"> </v>
      </c>
      <c r="O249" s="70"/>
      <c r="P249" s="71"/>
      <c r="Q249" s="71"/>
      <c r="R249" s="72"/>
      <c r="S249" s="70"/>
      <c r="T249" s="71"/>
      <c r="U249" s="71"/>
      <c r="V249" s="72"/>
      <c r="W249" s="73"/>
      <c r="X249" s="74"/>
      <c r="Y249" s="160"/>
      <c r="Z249" s="160"/>
      <c r="AA249" s="160"/>
    </row>
    <row r="250" spans="1:27" s="167" customFormat="1" ht="56.25">
      <c r="A250" s="160"/>
      <c r="B250" s="161" t="s">
        <v>1656</v>
      </c>
      <c r="C250" s="514"/>
      <c r="D250" s="162" t="s">
        <v>1402</v>
      </c>
      <c r="E250" s="163" t="s">
        <v>1511</v>
      </c>
      <c r="F250" s="164" t="s">
        <v>1575</v>
      </c>
      <c r="G250" s="162" t="s">
        <v>1011</v>
      </c>
      <c r="H250" s="159" t="s">
        <v>2309</v>
      </c>
      <c r="I250" s="158" t="s">
        <v>1595</v>
      </c>
      <c r="J250" s="165" t="s">
        <v>89</v>
      </c>
      <c r="K250" s="170"/>
      <c r="L250" s="492"/>
      <c r="M250" s="162" t="str">
        <f t="shared" si="6"/>
        <v xml:space="preserve"> </v>
      </c>
      <c r="N250" s="164" t="str">
        <f t="shared" si="7"/>
        <v xml:space="preserve"> </v>
      </c>
      <c r="O250" s="70"/>
      <c r="P250" s="71"/>
      <c r="Q250" s="71"/>
      <c r="R250" s="72"/>
      <c r="S250" s="70"/>
      <c r="T250" s="71"/>
      <c r="U250" s="71"/>
      <c r="V250" s="72"/>
      <c r="W250" s="73"/>
      <c r="X250" s="74"/>
      <c r="Y250" s="160"/>
      <c r="Z250" s="160"/>
      <c r="AA250" s="160"/>
    </row>
    <row r="251" spans="1:27" s="167" customFormat="1" ht="56.25">
      <c r="A251" s="160"/>
      <c r="B251" s="161" t="s">
        <v>1658</v>
      </c>
      <c r="C251" s="514"/>
      <c r="D251" s="162" t="s">
        <v>1402</v>
      </c>
      <c r="E251" s="163" t="s">
        <v>1511</v>
      </c>
      <c r="F251" s="164" t="s">
        <v>1575</v>
      </c>
      <c r="G251" s="162" t="s">
        <v>1011</v>
      </c>
      <c r="H251" s="159" t="s">
        <v>2310</v>
      </c>
      <c r="I251" s="158" t="s">
        <v>1597</v>
      </c>
      <c r="J251" s="165" t="s">
        <v>106</v>
      </c>
      <c r="K251" s="170"/>
      <c r="L251" s="492"/>
      <c r="M251" s="162" t="str">
        <f t="shared" si="6"/>
        <v xml:space="preserve"> </v>
      </c>
      <c r="N251" s="164" t="str">
        <f t="shared" si="7"/>
        <v xml:space="preserve"> </v>
      </c>
      <c r="O251" s="70"/>
      <c r="P251" s="71"/>
      <c r="Q251" s="71"/>
      <c r="R251" s="72"/>
      <c r="S251" s="70"/>
      <c r="T251" s="71"/>
      <c r="U251" s="71"/>
      <c r="V251" s="72"/>
      <c r="W251" s="73"/>
      <c r="X251" s="74"/>
      <c r="Y251" s="160"/>
      <c r="Z251" s="160"/>
      <c r="AA251" s="160"/>
    </row>
    <row r="252" spans="1:27" s="167" customFormat="1" ht="33.75">
      <c r="A252" s="160"/>
      <c r="B252" s="161" t="s">
        <v>1661</v>
      </c>
      <c r="C252" s="514"/>
      <c r="D252" s="162" t="s">
        <v>1402</v>
      </c>
      <c r="E252" s="163" t="s">
        <v>1511</v>
      </c>
      <c r="F252" s="164" t="s">
        <v>1617</v>
      </c>
      <c r="G252" s="162"/>
      <c r="H252" s="159" t="s">
        <v>3216</v>
      </c>
      <c r="I252" s="158" t="s">
        <v>1618</v>
      </c>
      <c r="J252" s="165" t="s">
        <v>89</v>
      </c>
      <c r="K252" s="162"/>
      <c r="L252" s="172"/>
      <c r="M252" s="162" t="str">
        <f t="shared" si="6"/>
        <v xml:space="preserve"> </v>
      </c>
      <c r="N252" s="164" t="str">
        <f t="shared" si="7"/>
        <v xml:space="preserve"> </v>
      </c>
      <c r="O252" s="70"/>
      <c r="P252" s="71"/>
      <c r="Q252" s="71"/>
      <c r="R252" s="72"/>
      <c r="S252" s="70"/>
      <c r="T252" s="71"/>
      <c r="U252" s="71"/>
      <c r="V252" s="72"/>
      <c r="W252" s="73"/>
      <c r="X252" s="74"/>
      <c r="Y252" s="160"/>
      <c r="Z252" s="160"/>
      <c r="AA252" s="160"/>
    </row>
    <row r="253" spans="1:27" s="167" customFormat="1" ht="33.75">
      <c r="A253" s="160"/>
      <c r="B253" s="161" t="s">
        <v>1662</v>
      </c>
      <c r="C253" s="514"/>
      <c r="D253" s="162" t="s">
        <v>1402</v>
      </c>
      <c r="E253" s="163" t="s">
        <v>1511</v>
      </c>
      <c r="F253" s="164" t="s">
        <v>1620</v>
      </c>
      <c r="G253" s="162"/>
      <c r="H253" s="159" t="s">
        <v>3217</v>
      </c>
      <c r="I253" s="158" t="s">
        <v>1621</v>
      </c>
      <c r="J253" s="165" t="s">
        <v>89</v>
      </c>
      <c r="K253" s="162"/>
      <c r="L253" s="172"/>
      <c r="M253" s="162" t="str">
        <f t="shared" si="6"/>
        <v xml:space="preserve"> </v>
      </c>
      <c r="N253" s="164" t="str">
        <f t="shared" si="7"/>
        <v xml:space="preserve"> </v>
      </c>
      <c r="O253" s="70"/>
      <c r="P253" s="71"/>
      <c r="Q253" s="71"/>
      <c r="R253" s="72"/>
      <c r="S253" s="70"/>
      <c r="T253" s="71"/>
      <c r="U253" s="71"/>
      <c r="V253" s="72"/>
      <c r="W253" s="73"/>
      <c r="X253" s="74"/>
      <c r="Y253" s="160"/>
      <c r="Z253" s="160"/>
      <c r="AA253" s="160"/>
    </row>
    <row r="254" spans="1:27" s="167" customFormat="1" ht="33.75">
      <c r="A254" s="160"/>
      <c r="B254" s="161" t="s">
        <v>1664</v>
      </c>
      <c r="C254" s="514"/>
      <c r="D254" s="162" t="s">
        <v>1402</v>
      </c>
      <c r="E254" s="163" t="s">
        <v>1511</v>
      </c>
      <c r="F254" s="164" t="s">
        <v>1623</v>
      </c>
      <c r="G254" s="162"/>
      <c r="H254" s="159" t="s">
        <v>2311</v>
      </c>
      <c r="I254" s="158" t="s">
        <v>1624</v>
      </c>
      <c r="J254" s="165" t="s">
        <v>89</v>
      </c>
      <c r="K254" s="162"/>
      <c r="L254" s="172"/>
      <c r="M254" s="162" t="str">
        <f t="shared" si="6"/>
        <v xml:space="preserve"> </v>
      </c>
      <c r="N254" s="164" t="str">
        <f t="shared" si="7"/>
        <v xml:space="preserve"> </v>
      </c>
      <c r="O254" s="70"/>
      <c r="P254" s="71"/>
      <c r="Q254" s="71"/>
      <c r="R254" s="72"/>
      <c r="S254" s="70"/>
      <c r="T254" s="71"/>
      <c r="U254" s="71"/>
      <c r="V254" s="72"/>
      <c r="W254" s="73"/>
      <c r="X254" s="74"/>
      <c r="Y254" s="160"/>
      <c r="Z254" s="160"/>
      <c r="AA254" s="160"/>
    </row>
    <row r="255" spans="1:27" s="167" customFormat="1" ht="45">
      <c r="A255" s="160"/>
      <c r="B255" s="161" t="s">
        <v>1666</v>
      </c>
      <c r="C255" s="514"/>
      <c r="D255" s="162" t="s">
        <v>1402</v>
      </c>
      <c r="E255" s="163" t="s">
        <v>1511</v>
      </c>
      <c r="F255" s="164" t="s">
        <v>1626</v>
      </c>
      <c r="G255" s="162"/>
      <c r="H255" s="159" t="s">
        <v>2312</v>
      </c>
      <c r="I255" s="158" t="s">
        <v>1627</v>
      </c>
      <c r="J255" s="165" t="s">
        <v>89</v>
      </c>
      <c r="K255" s="162"/>
      <c r="L255" s="172"/>
      <c r="M255" s="162" t="str">
        <f t="shared" si="6"/>
        <v xml:space="preserve"> </v>
      </c>
      <c r="N255" s="164" t="str">
        <f t="shared" si="7"/>
        <v xml:space="preserve"> </v>
      </c>
      <c r="O255" s="70"/>
      <c r="P255" s="71"/>
      <c r="Q255" s="71"/>
      <c r="R255" s="72"/>
      <c r="S255" s="70"/>
      <c r="T255" s="71"/>
      <c r="U255" s="71"/>
      <c r="V255" s="72"/>
      <c r="W255" s="73"/>
      <c r="X255" s="74"/>
      <c r="Y255" s="160"/>
      <c r="Z255" s="160"/>
      <c r="AA255" s="160"/>
    </row>
    <row r="256" spans="1:27" s="167" customFormat="1" ht="45">
      <c r="A256" s="160"/>
      <c r="B256" s="161" t="s">
        <v>1669</v>
      </c>
      <c r="C256" s="514"/>
      <c r="D256" s="162" t="s">
        <v>1402</v>
      </c>
      <c r="E256" s="163" t="s">
        <v>1511</v>
      </c>
      <c r="F256" s="164" t="s">
        <v>1626</v>
      </c>
      <c r="G256" s="162"/>
      <c r="H256" s="159" t="s">
        <v>2313</v>
      </c>
      <c r="I256" s="158" t="s">
        <v>1629</v>
      </c>
      <c r="J256" s="165" t="s">
        <v>106</v>
      </c>
      <c r="K256" s="162"/>
      <c r="L256" s="172"/>
      <c r="M256" s="162" t="str">
        <f t="shared" si="6"/>
        <v xml:space="preserve"> </v>
      </c>
      <c r="N256" s="164" t="str">
        <f t="shared" si="7"/>
        <v xml:space="preserve"> </v>
      </c>
      <c r="O256" s="70"/>
      <c r="P256" s="71"/>
      <c r="Q256" s="71"/>
      <c r="R256" s="72"/>
      <c r="S256" s="70"/>
      <c r="T256" s="71"/>
      <c r="U256" s="71"/>
      <c r="V256" s="72"/>
      <c r="W256" s="73"/>
      <c r="X256" s="74"/>
      <c r="Y256" s="160"/>
      <c r="Z256" s="160"/>
      <c r="AA256" s="160"/>
    </row>
    <row r="257" spans="1:27" s="167" customFormat="1" ht="33.75">
      <c r="A257" s="160"/>
      <c r="B257" s="161" t="s">
        <v>1672</v>
      </c>
      <c r="C257" s="514"/>
      <c r="D257" s="162" t="s">
        <v>1402</v>
      </c>
      <c r="E257" s="163" t="s">
        <v>1631</v>
      </c>
      <c r="F257" s="164" t="s">
        <v>1632</v>
      </c>
      <c r="G257" s="162"/>
      <c r="H257" s="159" t="s">
        <v>2314</v>
      </c>
      <c r="I257" s="158" t="s">
        <v>1633</v>
      </c>
      <c r="J257" s="165" t="s">
        <v>89</v>
      </c>
      <c r="K257" s="162"/>
      <c r="L257" s="172"/>
      <c r="M257" s="162" t="str">
        <f t="shared" si="6"/>
        <v xml:space="preserve"> </v>
      </c>
      <c r="N257" s="164" t="str">
        <f t="shared" si="7"/>
        <v xml:space="preserve"> </v>
      </c>
      <c r="O257" s="70"/>
      <c r="P257" s="71"/>
      <c r="Q257" s="71"/>
      <c r="R257" s="72"/>
      <c r="S257" s="70"/>
      <c r="T257" s="71"/>
      <c r="U257" s="71"/>
      <c r="V257" s="72"/>
      <c r="W257" s="73"/>
      <c r="X257" s="74"/>
      <c r="Y257" s="160"/>
      <c r="Z257" s="160"/>
      <c r="AA257" s="160"/>
    </row>
    <row r="258" spans="1:27" s="167" customFormat="1" ht="33.75">
      <c r="A258" s="160"/>
      <c r="B258" s="161" t="s">
        <v>1675</v>
      </c>
      <c r="C258" s="514"/>
      <c r="D258" s="162" t="s">
        <v>1402</v>
      </c>
      <c r="E258" s="163" t="s">
        <v>1631</v>
      </c>
      <c r="F258" s="164" t="s">
        <v>1632</v>
      </c>
      <c r="G258" s="162"/>
      <c r="H258" s="159" t="s">
        <v>2315</v>
      </c>
      <c r="I258" s="158" t="s">
        <v>1634</v>
      </c>
      <c r="J258" s="165" t="s">
        <v>106</v>
      </c>
      <c r="K258" s="162"/>
      <c r="L258" s="172"/>
      <c r="M258" s="162" t="str">
        <f t="shared" si="6"/>
        <v xml:space="preserve"> </v>
      </c>
      <c r="N258" s="164" t="str">
        <f t="shared" si="7"/>
        <v xml:space="preserve"> </v>
      </c>
      <c r="O258" s="70"/>
      <c r="P258" s="71"/>
      <c r="Q258" s="71"/>
      <c r="R258" s="72"/>
      <c r="S258" s="70"/>
      <c r="T258" s="71"/>
      <c r="U258" s="71"/>
      <c r="V258" s="72"/>
      <c r="W258" s="73"/>
      <c r="X258" s="74"/>
      <c r="Y258" s="160"/>
      <c r="Z258" s="160"/>
      <c r="AA258" s="160"/>
    </row>
    <row r="259" spans="1:27" s="167" customFormat="1" ht="45">
      <c r="A259" s="160"/>
      <c r="B259" s="161" t="s">
        <v>1677</v>
      </c>
      <c r="C259" s="514"/>
      <c r="D259" s="162" t="s">
        <v>1402</v>
      </c>
      <c r="E259" s="163" t="s">
        <v>1631</v>
      </c>
      <c r="F259" s="164" t="s">
        <v>1636</v>
      </c>
      <c r="G259" s="162"/>
      <c r="H259" s="159" t="s">
        <v>2316</v>
      </c>
      <c r="I259" s="158" t="s">
        <v>1637</v>
      </c>
      <c r="J259" s="165" t="s">
        <v>106</v>
      </c>
      <c r="K259" s="162" t="s">
        <v>111</v>
      </c>
      <c r="L259" s="172"/>
      <c r="M259" s="162" t="str">
        <f t="shared" si="6"/>
        <v xml:space="preserve"> </v>
      </c>
      <c r="N259" s="164" t="str">
        <f t="shared" si="7"/>
        <v xml:space="preserve"> </v>
      </c>
      <c r="O259" s="70"/>
      <c r="P259" s="71"/>
      <c r="Q259" s="71"/>
      <c r="R259" s="72"/>
      <c r="S259" s="70"/>
      <c r="T259" s="71"/>
      <c r="U259" s="71"/>
      <c r="V259" s="72"/>
      <c r="W259" s="73"/>
      <c r="X259" s="74"/>
      <c r="Y259" s="160"/>
      <c r="Z259" s="160"/>
      <c r="AA259" s="160"/>
    </row>
    <row r="260" spans="1:27" s="167" customFormat="1" ht="33.75">
      <c r="A260" s="160"/>
      <c r="B260" s="161" t="s">
        <v>1678</v>
      </c>
      <c r="C260" s="514"/>
      <c r="D260" s="162" t="s">
        <v>1402</v>
      </c>
      <c r="E260" s="163" t="s">
        <v>1631</v>
      </c>
      <c r="F260" s="164" t="s">
        <v>1636</v>
      </c>
      <c r="G260" s="162"/>
      <c r="H260" s="159" t="s">
        <v>2317</v>
      </c>
      <c r="I260" s="158" t="s">
        <v>1639</v>
      </c>
      <c r="J260" s="165" t="s">
        <v>89</v>
      </c>
      <c r="K260" s="162"/>
      <c r="L260" s="172"/>
      <c r="M260" s="162" t="str">
        <f t="shared" si="6"/>
        <v xml:space="preserve"> </v>
      </c>
      <c r="N260" s="164" t="str">
        <f t="shared" si="7"/>
        <v xml:space="preserve"> </v>
      </c>
      <c r="O260" s="70"/>
      <c r="P260" s="71"/>
      <c r="Q260" s="71"/>
      <c r="R260" s="72"/>
      <c r="S260" s="70"/>
      <c r="T260" s="71"/>
      <c r="U260" s="71"/>
      <c r="V260" s="72"/>
      <c r="W260" s="73"/>
      <c r="X260" s="74"/>
      <c r="Y260" s="160"/>
      <c r="Z260" s="160"/>
      <c r="AA260" s="160"/>
    </row>
    <row r="261" spans="1:27" s="167" customFormat="1" ht="22.5">
      <c r="A261" s="160"/>
      <c r="B261" s="161" t="s">
        <v>1681</v>
      </c>
      <c r="C261" s="514"/>
      <c r="D261" s="162" t="s">
        <v>1402</v>
      </c>
      <c r="E261" s="163" t="s">
        <v>1631</v>
      </c>
      <c r="F261" s="164" t="s">
        <v>1641</v>
      </c>
      <c r="G261" s="162"/>
      <c r="H261" s="159" t="s">
        <v>2318</v>
      </c>
      <c r="I261" s="158" t="s">
        <v>1624</v>
      </c>
      <c r="J261" s="165" t="s">
        <v>89</v>
      </c>
      <c r="K261" s="162"/>
      <c r="L261" s="172"/>
      <c r="M261" s="162" t="str">
        <f t="shared" si="6"/>
        <v xml:space="preserve"> </v>
      </c>
      <c r="N261" s="164" t="str">
        <f t="shared" si="7"/>
        <v xml:space="preserve"> </v>
      </c>
      <c r="O261" s="70"/>
      <c r="P261" s="71"/>
      <c r="Q261" s="71"/>
      <c r="R261" s="72"/>
      <c r="S261" s="70"/>
      <c r="T261" s="71"/>
      <c r="U261" s="71"/>
      <c r="V261" s="72"/>
      <c r="W261" s="73"/>
      <c r="X261" s="74"/>
      <c r="Y261" s="160"/>
      <c r="Z261" s="160"/>
      <c r="AA261" s="160"/>
    </row>
    <row r="262" spans="1:27" s="167" customFormat="1" ht="22.5">
      <c r="A262" s="160"/>
      <c r="B262" s="161" t="s">
        <v>1684</v>
      </c>
      <c r="C262" s="514"/>
      <c r="D262" s="162" t="s">
        <v>1402</v>
      </c>
      <c r="E262" s="163" t="s">
        <v>1631</v>
      </c>
      <c r="F262" s="164" t="s">
        <v>1643</v>
      </c>
      <c r="G262" s="162"/>
      <c r="H262" s="159" t="s">
        <v>2319</v>
      </c>
      <c r="I262" s="158" t="s">
        <v>1644</v>
      </c>
      <c r="J262" s="165" t="s">
        <v>89</v>
      </c>
      <c r="K262" s="162"/>
      <c r="L262" s="172"/>
      <c r="M262" s="162" t="str">
        <f t="shared" si="6"/>
        <v xml:space="preserve"> </v>
      </c>
      <c r="N262" s="164" t="str">
        <f t="shared" si="7"/>
        <v xml:space="preserve"> </v>
      </c>
      <c r="O262" s="70"/>
      <c r="P262" s="71"/>
      <c r="Q262" s="71"/>
      <c r="R262" s="72"/>
      <c r="S262" s="70"/>
      <c r="T262" s="71"/>
      <c r="U262" s="71"/>
      <c r="V262" s="72"/>
      <c r="W262" s="73"/>
      <c r="X262" s="74"/>
      <c r="Y262" s="160"/>
      <c r="Z262" s="160"/>
      <c r="AA262" s="160"/>
    </row>
    <row r="263" spans="1:27" s="167" customFormat="1" ht="33.75">
      <c r="A263" s="160"/>
      <c r="B263" s="161" t="s">
        <v>1685</v>
      </c>
      <c r="C263" s="514"/>
      <c r="D263" s="162" t="s">
        <v>1402</v>
      </c>
      <c r="E263" s="163" t="s">
        <v>1631</v>
      </c>
      <c r="F263" s="164" t="s">
        <v>1643</v>
      </c>
      <c r="G263" s="162"/>
      <c r="H263" s="159" t="s">
        <v>2320</v>
      </c>
      <c r="I263" s="158" t="s">
        <v>1646</v>
      </c>
      <c r="J263" s="165" t="s">
        <v>95</v>
      </c>
      <c r="K263" s="162"/>
      <c r="L263" s="172"/>
      <c r="M263" s="162" t="str">
        <f t="shared" si="6"/>
        <v xml:space="preserve"> </v>
      </c>
      <c r="N263" s="164" t="str">
        <f t="shared" si="7"/>
        <v xml:space="preserve"> </v>
      </c>
      <c r="O263" s="70"/>
      <c r="P263" s="71"/>
      <c r="Q263" s="71"/>
      <c r="R263" s="72"/>
      <c r="S263" s="70"/>
      <c r="T263" s="71"/>
      <c r="U263" s="71"/>
      <c r="V263" s="72"/>
      <c r="W263" s="73"/>
      <c r="X263" s="74"/>
      <c r="Y263" s="160"/>
      <c r="Z263" s="160"/>
      <c r="AA263" s="160"/>
    </row>
    <row r="264" spans="1:27" s="167" customFormat="1" ht="33.75">
      <c r="A264" s="160"/>
      <c r="B264" s="161" t="s">
        <v>1687</v>
      </c>
      <c r="C264" s="514"/>
      <c r="D264" s="162" t="s">
        <v>1402</v>
      </c>
      <c r="E264" s="163" t="s">
        <v>1631</v>
      </c>
      <c r="F264" s="164" t="s">
        <v>1643</v>
      </c>
      <c r="G264" s="162"/>
      <c r="H264" s="159" t="s">
        <v>2321</v>
      </c>
      <c r="I264" s="158" t="s">
        <v>1648</v>
      </c>
      <c r="J264" s="165" t="s">
        <v>95</v>
      </c>
      <c r="K264" s="162"/>
      <c r="L264" s="172"/>
      <c r="M264" s="162" t="str">
        <f t="shared" si="6"/>
        <v xml:space="preserve"> </v>
      </c>
      <c r="N264" s="164" t="str">
        <f t="shared" si="7"/>
        <v xml:space="preserve"> </v>
      </c>
      <c r="O264" s="70"/>
      <c r="P264" s="71"/>
      <c r="Q264" s="71"/>
      <c r="R264" s="72"/>
      <c r="S264" s="70"/>
      <c r="T264" s="71"/>
      <c r="U264" s="71"/>
      <c r="V264" s="72"/>
      <c r="W264" s="73"/>
      <c r="X264" s="74"/>
      <c r="Y264" s="160"/>
      <c r="Z264" s="160"/>
      <c r="AA264" s="160"/>
    </row>
    <row r="265" spans="1:27" s="167" customFormat="1" ht="33.75">
      <c r="A265" s="160"/>
      <c r="B265" s="161" t="s">
        <v>2334</v>
      </c>
      <c r="C265" s="514"/>
      <c r="D265" s="162" t="s">
        <v>1402</v>
      </c>
      <c r="E265" s="163" t="s">
        <v>1631</v>
      </c>
      <c r="F265" s="164" t="s">
        <v>1643</v>
      </c>
      <c r="G265" s="162"/>
      <c r="H265" s="159" t="s">
        <v>2322</v>
      </c>
      <c r="I265" s="158" t="s">
        <v>1649</v>
      </c>
      <c r="J265" s="165" t="s">
        <v>95</v>
      </c>
      <c r="K265" s="162"/>
      <c r="L265" s="172"/>
      <c r="M265" s="162" t="str">
        <f t="shared" si="6"/>
        <v xml:space="preserve"> </v>
      </c>
      <c r="N265" s="164" t="str">
        <f t="shared" si="7"/>
        <v xml:space="preserve"> </v>
      </c>
      <c r="O265" s="70"/>
      <c r="P265" s="71"/>
      <c r="Q265" s="71"/>
      <c r="R265" s="72"/>
      <c r="S265" s="70"/>
      <c r="T265" s="71"/>
      <c r="U265" s="71"/>
      <c r="V265" s="72"/>
      <c r="W265" s="73"/>
      <c r="X265" s="74"/>
      <c r="Y265" s="160"/>
      <c r="Z265" s="160"/>
      <c r="AA265" s="160"/>
    </row>
    <row r="266" spans="1:27" s="167" customFormat="1" ht="33.75">
      <c r="A266" s="160"/>
      <c r="B266" s="161" t="s">
        <v>1690</v>
      </c>
      <c r="C266" s="514"/>
      <c r="D266" s="162" t="s">
        <v>1402</v>
      </c>
      <c r="E266" s="163" t="s">
        <v>1631</v>
      </c>
      <c r="F266" s="164" t="s">
        <v>1643</v>
      </c>
      <c r="G266" s="162"/>
      <c r="H266" s="159" t="s">
        <v>2323</v>
      </c>
      <c r="I266" s="158" t="s">
        <v>1651</v>
      </c>
      <c r="J266" s="165" t="s">
        <v>95</v>
      </c>
      <c r="K266" s="162"/>
      <c r="L266" s="172"/>
      <c r="M266" s="162" t="str">
        <f t="shared" si="6"/>
        <v xml:space="preserve"> </v>
      </c>
      <c r="N266" s="164" t="str">
        <f t="shared" si="7"/>
        <v xml:space="preserve"> </v>
      </c>
      <c r="O266" s="70"/>
      <c r="P266" s="71"/>
      <c r="Q266" s="71"/>
      <c r="R266" s="72"/>
      <c r="S266" s="70"/>
      <c r="T266" s="71"/>
      <c r="U266" s="71"/>
      <c r="V266" s="72"/>
      <c r="W266" s="73"/>
      <c r="X266" s="74"/>
      <c r="Y266" s="160"/>
      <c r="Z266" s="160"/>
      <c r="AA266" s="160"/>
    </row>
    <row r="267" spans="1:27" s="167" customFormat="1" ht="45">
      <c r="A267" s="160"/>
      <c r="B267" s="161" t="s">
        <v>1692</v>
      </c>
      <c r="C267" s="514"/>
      <c r="D267" s="162" t="s">
        <v>1402</v>
      </c>
      <c r="E267" s="163" t="s">
        <v>1631</v>
      </c>
      <c r="F267" s="164" t="s">
        <v>1643</v>
      </c>
      <c r="G267" s="162"/>
      <c r="H267" s="159" t="s">
        <v>2324</v>
      </c>
      <c r="I267" s="158" t="s">
        <v>1653</v>
      </c>
      <c r="J267" s="165" t="s">
        <v>106</v>
      </c>
      <c r="K267" s="162"/>
      <c r="L267" s="172"/>
      <c r="M267" s="162" t="str">
        <f t="shared" si="6"/>
        <v xml:space="preserve"> </v>
      </c>
      <c r="N267" s="164" t="str">
        <f t="shared" si="7"/>
        <v xml:space="preserve"> </v>
      </c>
      <c r="O267" s="70"/>
      <c r="P267" s="71"/>
      <c r="Q267" s="71"/>
      <c r="R267" s="72"/>
      <c r="S267" s="70"/>
      <c r="T267" s="71"/>
      <c r="U267" s="71"/>
      <c r="V267" s="72"/>
      <c r="W267" s="73"/>
      <c r="X267" s="74"/>
      <c r="Y267" s="160"/>
      <c r="Z267" s="160"/>
      <c r="AA267" s="160"/>
    </row>
    <row r="268" spans="1:27" s="167" customFormat="1" ht="33.75">
      <c r="A268" s="160"/>
      <c r="B268" s="161" t="s">
        <v>1695</v>
      </c>
      <c r="C268" s="514"/>
      <c r="D268" s="162" t="s">
        <v>1402</v>
      </c>
      <c r="E268" s="163" t="s">
        <v>1631</v>
      </c>
      <c r="F268" s="164" t="s">
        <v>1643</v>
      </c>
      <c r="G268" s="162"/>
      <c r="H268" s="159" t="s">
        <v>2325</v>
      </c>
      <c r="I268" s="158" t="s">
        <v>1655</v>
      </c>
      <c r="J268" s="165" t="s">
        <v>106</v>
      </c>
      <c r="K268" s="162"/>
      <c r="L268" s="172"/>
      <c r="M268" s="162" t="str">
        <f t="shared" ref="M268:M305" si="8">IF(COUNTBLANK(O268:Q268)=3," ",IF(COUNTIF(O268:Q268,"F"),"F",IF(COUNTIF(O268:Q268,"P"),"P",IF(COUNTIF(O268:Q268,"NA"),"NA",IF(COUNTIF(O268:Q268,"NT"),"NT")))))</f>
        <v xml:space="preserve"> </v>
      </c>
      <c r="N268" s="164" t="str">
        <f t="shared" ref="N268:N305" si="9">IF(COUNTBLANK(S268:U268)=3," ",IF(COUNTIF(S268:U268,"F"),"F",IF(COUNTIF(S268:U268,"P"),"P",IF(COUNTIF(S268:U268,"NA"),"NA",IF(COUNTIF(S268:U268,"NT"),"NT")))))</f>
        <v xml:space="preserve"> </v>
      </c>
      <c r="O268" s="70"/>
      <c r="P268" s="71"/>
      <c r="Q268" s="71"/>
      <c r="R268" s="72"/>
      <c r="S268" s="70"/>
      <c r="T268" s="71"/>
      <c r="U268" s="71"/>
      <c r="V268" s="72"/>
      <c r="W268" s="73"/>
      <c r="X268" s="74"/>
      <c r="Y268" s="160"/>
      <c r="Z268" s="160"/>
      <c r="AA268" s="160"/>
    </row>
    <row r="269" spans="1:27" s="167" customFormat="1" ht="56.25">
      <c r="A269" s="160"/>
      <c r="B269" s="161" t="s">
        <v>1698</v>
      </c>
      <c r="C269" s="514"/>
      <c r="D269" s="162" t="s">
        <v>1402</v>
      </c>
      <c r="E269" s="163" t="s">
        <v>1631</v>
      </c>
      <c r="F269" s="164" t="s">
        <v>1643</v>
      </c>
      <c r="G269" s="162"/>
      <c r="H269" s="159" t="s">
        <v>2326</v>
      </c>
      <c r="I269" s="328" t="s">
        <v>5511</v>
      </c>
      <c r="J269" s="165" t="s">
        <v>106</v>
      </c>
      <c r="K269" s="162"/>
      <c r="L269" s="172"/>
      <c r="M269" s="162" t="str">
        <f t="shared" si="8"/>
        <v xml:space="preserve"> </v>
      </c>
      <c r="N269" s="164" t="str">
        <f t="shared" si="9"/>
        <v xml:space="preserve"> </v>
      </c>
      <c r="O269" s="70"/>
      <c r="P269" s="71"/>
      <c r="Q269" s="71"/>
      <c r="R269" s="72"/>
      <c r="S269" s="70"/>
      <c r="T269" s="71"/>
      <c r="U269" s="71"/>
      <c r="V269" s="72"/>
      <c r="W269" s="73"/>
      <c r="X269" s="74"/>
      <c r="Y269" s="160"/>
      <c r="Z269" s="160"/>
      <c r="AA269" s="160"/>
    </row>
    <row r="270" spans="1:27" s="167" customFormat="1" ht="56.25">
      <c r="A270" s="160"/>
      <c r="B270" s="161" t="s">
        <v>1700</v>
      </c>
      <c r="C270" s="514"/>
      <c r="D270" s="162" t="s">
        <v>1402</v>
      </c>
      <c r="E270" s="163" t="s">
        <v>1631</v>
      </c>
      <c r="F270" s="164" t="s">
        <v>1643</v>
      </c>
      <c r="G270" s="336" t="s">
        <v>2658</v>
      </c>
      <c r="H270" s="329" t="s">
        <v>5512</v>
      </c>
      <c r="I270" s="328" t="s">
        <v>5513</v>
      </c>
      <c r="J270" s="165" t="s">
        <v>106</v>
      </c>
      <c r="K270" s="162"/>
      <c r="L270" s="172"/>
      <c r="M270" s="162" t="str">
        <f t="shared" si="8"/>
        <v xml:space="preserve"> </v>
      </c>
      <c r="N270" s="164" t="str">
        <f t="shared" si="9"/>
        <v xml:space="preserve"> </v>
      </c>
      <c r="O270" s="70"/>
      <c r="P270" s="71"/>
      <c r="Q270" s="71"/>
      <c r="R270" s="72"/>
      <c r="S270" s="70"/>
      <c r="T270" s="71"/>
      <c r="U270" s="71"/>
      <c r="V270" s="72"/>
      <c r="W270" s="73"/>
      <c r="X270" s="74"/>
      <c r="Y270" s="160"/>
      <c r="Z270" s="160"/>
      <c r="AA270" s="160"/>
    </row>
    <row r="271" spans="1:27" s="167" customFormat="1" ht="67.5">
      <c r="A271" s="160"/>
      <c r="B271" s="161" t="s">
        <v>1702</v>
      </c>
      <c r="C271" s="514"/>
      <c r="D271" s="162" t="s">
        <v>1402</v>
      </c>
      <c r="E271" s="163" t="s">
        <v>1631</v>
      </c>
      <c r="F271" s="164" t="s">
        <v>1643</v>
      </c>
      <c r="G271" s="336" t="s">
        <v>5514</v>
      </c>
      <c r="H271" s="329" t="s">
        <v>5515</v>
      </c>
      <c r="I271" s="328" t="s">
        <v>5516</v>
      </c>
      <c r="J271" s="165" t="s">
        <v>106</v>
      </c>
      <c r="K271" s="170"/>
      <c r="L271" s="492"/>
      <c r="M271" s="162" t="str">
        <f t="shared" si="8"/>
        <v xml:space="preserve"> </v>
      </c>
      <c r="N271" s="164" t="str">
        <f t="shared" si="9"/>
        <v xml:space="preserve"> </v>
      </c>
      <c r="O271" s="70"/>
      <c r="P271" s="71"/>
      <c r="Q271" s="71"/>
      <c r="R271" s="72"/>
      <c r="S271" s="70"/>
      <c r="T271" s="71"/>
      <c r="U271" s="71"/>
      <c r="V271" s="72"/>
      <c r="W271" s="73"/>
      <c r="X271" s="74"/>
      <c r="Y271" s="160"/>
      <c r="Z271" s="160"/>
      <c r="AA271" s="160"/>
    </row>
    <row r="272" spans="1:27" s="167" customFormat="1" ht="56.25">
      <c r="A272" s="160"/>
      <c r="B272" s="161" t="s">
        <v>1705</v>
      </c>
      <c r="C272" s="514"/>
      <c r="D272" s="162" t="s">
        <v>1402</v>
      </c>
      <c r="E272" s="163" t="s">
        <v>1631</v>
      </c>
      <c r="F272" s="164" t="s">
        <v>1643</v>
      </c>
      <c r="G272" s="162" t="s">
        <v>1659</v>
      </c>
      <c r="H272" s="159" t="s">
        <v>2327</v>
      </c>
      <c r="I272" s="158" t="s">
        <v>1660</v>
      </c>
      <c r="J272" s="165" t="s">
        <v>89</v>
      </c>
      <c r="K272" s="162"/>
      <c r="L272" s="172"/>
      <c r="M272" s="162" t="str">
        <f t="shared" si="8"/>
        <v xml:space="preserve"> </v>
      </c>
      <c r="N272" s="164" t="str">
        <f t="shared" si="9"/>
        <v xml:space="preserve"> </v>
      </c>
      <c r="O272" s="70"/>
      <c r="P272" s="71"/>
      <c r="Q272" s="71"/>
      <c r="R272" s="72"/>
      <c r="S272" s="70"/>
      <c r="T272" s="71"/>
      <c r="U272" s="71"/>
      <c r="V272" s="72"/>
      <c r="W272" s="73"/>
      <c r="X272" s="74"/>
      <c r="Y272" s="160"/>
      <c r="Z272" s="160"/>
      <c r="AA272" s="160"/>
    </row>
    <row r="273" spans="1:27" s="167" customFormat="1" ht="101.25">
      <c r="A273" s="160"/>
      <c r="B273" s="161" t="s">
        <v>1706</v>
      </c>
      <c r="C273" s="514"/>
      <c r="D273" s="162" t="s">
        <v>1402</v>
      </c>
      <c r="E273" s="163" t="s">
        <v>1631</v>
      </c>
      <c r="F273" s="164" t="s">
        <v>1643</v>
      </c>
      <c r="G273" s="162"/>
      <c r="H273" s="329" t="s">
        <v>5517</v>
      </c>
      <c r="I273" s="328" t="s">
        <v>5518</v>
      </c>
      <c r="J273" s="165" t="s">
        <v>106</v>
      </c>
      <c r="K273" s="162"/>
      <c r="L273" s="172"/>
      <c r="M273" s="162" t="str">
        <f t="shared" si="8"/>
        <v xml:space="preserve"> </v>
      </c>
      <c r="N273" s="164" t="str">
        <f t="shared" si="9"/>
        <v xml:space="preserve"> </v>
      </c>
      <c r="O273" s="70"/>
      <c r="P273" s="71"/>
      <c r="Q273" s="71"/>
      <c r="R273" s="72"/>
      <c r="S273" s="70"/>
      <c r="T273" s="71"/>
      <c r="U273" s="71"/>
      <c r="V273" s="72"/>
      <c r="W273" s="73"/>
      <c r="X273" s="74"/>
      <c r="Y273" s="160"/>
      <c r="Z273" s="160"/>
      <c r="AA273" s="160"/>
    </row>
    <row r="274" spans="1:27" s="167" customFormat="1" ht="45">
      <c r="A274" s="160"/>
      <c r="B274" s="161" t="s">
        <v>1709</v>
      </c>
      <c r="C274" s="514"/>
      <c r="D274" s="162" t="s">
        <v>1402</v>
      </c>
      <c r="E274" s="163" t="s">
        <v>1631</v>
      </c>
      <c r="F274" s="164" t="s">
        <v>1643</v>
      </c>
      <c r="G274" s="162"/>
      <c r="H274" s="329" t="s">
        <v>5519</v>
      </c>
      <c r="I274" s="328" t="s">
        <v>5520</v>
      </c>
      <c r="J274" s="165" t="s">
        <v>106</v>
      </c>
      <c r="K274" s="162"/>
      <c r="L274" s="172"/>
      <c r="M274" s="162" t="str">
        <f t="shared" si="8"/>
        <v xml:space="preserve"> </v>
      </c>
      <c r="N274" s="164" t="str">
        <f t="shared" si="9"/>
        <v xml:space="preserve"> </v>
      </c>
      <c r="O274" s="70"/>
      <c r="P274" s="71"/>
      <c r="Q274" s="71"/>
      <c r="R274" s="72"/>
      <c r="S274" s="70"/>
      <c r="T274" s="71"/>
      <c r="U274" s="71"/>
      <c r="V274" s="72"/>
      <c r="W274" s="73"/>
      <c r="X274" s="74"/>
      <c r="Y274" s="160"/>
      <c r="Z274" s="160"/>
      <c r="AA274" s="160"/>
    </row>
    <row r="275" spans="1:27" s="167" customFormat="1" ht="22.5">
      <c r="A275" s="160"/>
      <c r="B275" s="161" t="s">
        <v>1711</v>
      </c>
      <c r="C275" s="514"/>
      <c r="D275" s="162" t="s">
        <v>1402</v>
      </c>
      <c r="E275" s="163" t="s">
        <v>1631</v>
      </c>
      <c r="F275" s="164" t="s">
        <v>1667</v>
      </c>
      <c r="G275" s="162"/>
      <c r="H275" s="159" t="s">
        <v>2331</v>
      </c>
      <c r="I275" s="158" t="s">
        <v>1668</v>
      </c>
      <c r="J275" s="165" t="s">
        <v>89</v>
      </c>
      <c r="K275" s="162"/>
      <c r="L275" s="172"/>
      <c r="M275" s="162" t="str">
        <f t="shared" si="8"/>
        <v xml:space="preserve"> </v>
      </c>
      <c r="N275" s="164" t="str">
        <f t="shared" si="9"/>
        <v xml:space="preserve"> </v>
      </c>
      <c r="O275" s="70"/>
      <c r="P275" s="71"/>
      <c r="Q275" s="71"/>
      <c r="R275" s="72"/>
      <c r="S275" s="70"/>
      <c r="T275" s="71"/>
      <c r="U275" s="71"/>
      <c r="V275" s="72"/>
      <c r="W275" s="73"/>
      <c r="X275" s="74"/>
      <c r="Y275" s="160"/>
      <c r="Z275" s="160"/>
      <c r="AA275" s="160"/>
    </row>
    <row r="276" spans="1:27" s="167" customFormat="1" ht="33.75">
      <c r="A276" s="160"/>
      <c r="B276" s="161" t="s">
        <v>1713</v>
      </c>
      <c r="C276" s="514"/>
      <c r="D276" s="162" t="s">
        <v>1402</v>
      </c>
      <c r="E276" s="163" t="s">
        <v>1123</v>
      </c>
      <c r="F276" s="164" t="s">
        <v>1670</v>
      </c>
      <c r="G276" s="162"/>
      <c r="H276" s="159" t="s">
        <v>2332</v>
      </c>
      <c r="I276" s="158" t="s">
        <v>1671</v>
      </c>
      <c r="J276" s="165" t="s">
        <v>89</v>
      </c>
      <c r="K276" s="162"/>
      <c r="L276" s="172"/>
      <c r="M276" s="162" t="str">
        <f t="shared" si="8"/>
        <v xml:space="preserve"> </v>
      </c>
      <c r="N276" s="164" t="str">
        <f t="shared" si="9"/>
        <v xml:space="preserve"> </v>
      </c>
      <c r="O276" s="70"/>
      <c r="P276" s="71"/>
      <c r="Q276" s="71"/>
      <c r="R276" s="72"/>
      <c r="S276" s="70"/>
      <c r="T276" s="71"/>
      <c r="U276" s="71"/>
      <c r="V276" s="72"/>
      <c r="W276" s="73"/>
      <c r="X276" s="74"/>
      <c r="Y276" s="160"/>
      <c r="Z276" s="160"/>
      <c r="AA276" s="160"/>
    </row>
    <row r="277" spans="1:27" s="167" customFormat="1">
      <c r="A277" s="160"/>
      <c r="B277" s="161" t="s">
        <v>1716</v>
      </c>
      <c r="C277" s="514"/>
      <c r="D277" s="162" t="s">
        <v>1402</v>
      </c>
      <c r="E277" s="163" t="s">
        <v>1123</v>
      </c>
      <c r="F277" s="164" t="s">
        <v>1673</v>
      </c>
      <c r="G277" s="162"/>
      <c r="H277" s="159" t="s">
        <v>2333</v>
      </c>
      <c r="I277" s="158" t="s">
        <v>1674</v>
      </c>
      <c r="J277" s="165" t="s">
        <v>89</v>
      </c>
      <c r="K277" s="162"/>
      <c r="L277" s="172"/>
      <c r="M277" s="162" t="str">
        <f t="shared" si="8"/>
        <v xml:space="preserve"> </v>
      </c>
      <c r="N277" s="164" t="str">
        <f t="shared" si="9"/>
        <v xml:space="preserve"> </v>
      </c>
      <c r="O277" s="70"/>
      <c r="P277" s="71"/>
      <c r="Q277" s="71"/>
      <c r="R277" s="72"/>
      <c r="S277" s="70"/>
      <c r="T277" s="71"/>
      <c r="U277" s="71"/>
      <c r="V277" s="72"/>
      <c r="W277" s="73"/>
      <c r="X277" s="74"/>
      <c r="Y277" s="160"/>
      <c r="Z277" s="160"/>
      <c r="AA277" s="160"/>
    </row>
    <row r="278" spans="1:27" s="167" customFormat="1">
      <c r="A278" s="160"/>
      <c r="B278" s="161" t="s">
        <v>1717</v>
      </c>
      <c r="C278" s="514"/>
      <c r="D278" s="162" t="s">
        <v>1402</v>
      </c>
      <c r="E278" s="163" t="s">
        <v>1123</v>
      </c>
      <c r="F278" s="164" t="s">
        <v>1673</v>
      </c>
      <c r="G278" s="162" t="s">
        <v>223</v>
      </c>
      <c r="H278" s="159" t="s">
        <v>2335</v>
      </c>
      <c r="I278" s="158" t="s">
        <v>1676</v>
      </c>
      <c r="J278" s="165" t="s">
        <v>95</v>
      </c>
      <c r="K278" s="162"/>
      <c r="L278" s="172"/>
      <c r="M278" s="162" t="str">
        <f t="shared" si="8"/>
        <v xml:space="preserve"> </v>
      </c>
      <c r="N278" s="164" t="str">
        <f t="shared" si="9"/>
        <v xml:space="preserve"> </v>
      </c>
      <c r="O278" s="70"/>
      <c r="P278" s="71"/>
      <c r="Q278" s="71"/>
      <c r="R278" s="72"/>
      <c r="S278" s="70"/>
      <c r="T278" s="71"/>
      <c r="U278" s="71"/>
      <c r="V278" s="72"/>
      <c r="W278" s="73"/>
      <c r="X278" s="74"/>
      <c r="Y278" s="160"/>
      <c r="Z278" s="160"/>
      <c r="AA278" s="160"/>
    </row>
    <row r="279" spans="1:27" s="167" customFormat="1" ht="135">
      <c r="A279" s="160"/>
      <c r="B279" s="161" t="s">
        <v>1719</v>
      </c>
      <c r="C279" s="514"/>
      <c r="D279" s="162" t="s">
        <v>1402</v>
      </c>
      <c r="E279" s="163" t="s">
        <v>1123</v>
      </c>
      <c r="F279" s="164" t="s">
        <v>1673</v>
      </c>
      <c r="G279" s="162" t="s">
        <v>278</v>
      </c>
      <c r="H279" s="159" t="s">
        <v>2336</v>
      </c>
      <c r="I279" s="158" t="s">
        <v>5521</v>
      </c>
      <c r="J279" s="165" t="s">
        <v>106</v>
      </c>
      <c r="K279" s="162"/>
      <c r="L279" s="172"/>
      <c r="M279" s="162" t="str">
        <f t="shared" si="8"/>
        <v xml:space="preserve"> </v>
      </c>
      <c r="N279" s="164" t="str">
        <f t="shared" si="9"/>
        <v xml:space="preserve"> </v>
      </c>
      <c r="O279" s="70"/>
      <c r="P279" s="71"/>
      <c r="Q279" s="71"/>
      <c r="R279" s="72"/>
      <c r="S279" s="70"/>
      <c r="T279" s="71"/>
      <c r="U279" s="71"/>
      <c r="V279" s="72"/>
      <c r="W279" s="73"/>
      <c r="X279" s="74"/>
      <c r="Y279" s="160"/>
      <c r="Z279" s="160"/>
      <c r="AA279" s="160"/>
    </row>
    <row r="280" spans="1:27" s="167" customFormat="1" ht="33.75">
      <c r="A280" s="160"/>
      <c r="B280" s="161" t="s">
        <v>1721</v>
      </c>
      <c r="C280" s="514"/>
      <c r="D280" s="162" t="s">
        <v>1402</v>
      </c>
      <c r="E280" s="163" t="s">
        <v>1123</v>
      </c>
      <c r="F280" s="164" t="s">
        <v>1673</v>
      </c>
      <c r="G280" s="162" t="s">
        <v>1679</v>
      </c>
      <c r="H280" s="159" t="s">
        <v>2337</v>
      </c>
      <c r="I280" s="158" t="s">
        <v>1680</v>
      </c>
      <c r="J280" s="165" t="s">
        <v>95</v>
      </c>
      <c r="K280" s="162"/>
      <c r="L280" s="172"/>
      <c r="M280" s="162" t="str">
        <f t="shared" si="8"/>
        <v xml:space="preserve"> </v>
      </c>
      <c r="N280" s="164" t="str">
        <f t="shared" si="9"/>
        <v xml:space="preserve"> </v>
      </c>
      <c r="O280" s="70"/>
      <c r="P280" s="71"/>
      <c r="Q280" s="71"/>
      <c r="R280" s="72"/>
      <c r="S280" s="70"/>
      <c r="T280" s="71"/>
      <c r="U280" s="71"/>
      <c r="V280" s="72"/>
      <c r="W280" s="73"/>
      <c r="X280" s="74"/>
      <c r="Y280" s="160"/>
      <c r="Z280" s="160"/>
      <c r="AA280" s="160"/>
    </row>
    <row r="281" spans="1:27" s="167" customFormat="1" ht="22.5">
      <c r="A281" s="160"/>
      <c r="B281" s="161" t="s">
        <v>1723</v>
      </c>
      <c r="C281" s="514"/>
      <c r="D281" s="162" t="s">
        <v>1402</v>
      </c>
      <c r="E281" s="163" t="s">
        <v>1123</v>
      </c>
      <c r="F281" s="164" t="s">
        <v>1673</v>
      </c>
      <c r="G281" s="162" t="s">
        <v>1682</v>
      </c>
      <c r="H281" s="159" t="s">
        <v>2338</v>
      </c>
      <c r="I281" s="158" t="s">
        <v>1683</v>
      </c>
      <c r="J281" s="165" t="s">
        <v>95</v>
      </c>
      <c r="K281" s="162"/>
      <c r="L281" s="172"/>
      <c r="M281" s="162" t="str">
        <f t="shared" si="8"/>
        <v xml:space="preserve"> </v>
      </c>
      <c r="N281" s="164" t="str">
        <f t="shared" si="9"/>
        <v xml:space="preserve"> </v>
      </c>
      <c r="O281" s="70"/>
      <c r="P281" s="71"/>
      <c r="Q281" s="71"/>
      <c r="R281" s="72"/>
      <c r="S281" s="70"/>
      <c r="T281" s="71"/>
      <c r="U281" s="71"/>
      <c r="V281" s="72"/>
      <c r="W281" s="73"/>
      <c r="X281" s="74"/>
      <c r="Y281" s="160"/>
      <c r="Z281" s="160"/>
      <c r="AA281" s="160"/>
    </row>
    <row r="282" spans="1:27" s="167" customFormat="1" ht="33.75">
      <c r="A282" s="160"/>
      <c r="B282" s="161" t="s">
        <v>1725</v>
      </c>
      <c r="C282" s="514"/>
      <c r="D282" s="162" t="s">
        <v>1402</v>
      </c>
      <c r="E282" s="163" t="s">
        <v>1123</v>
      </c>
      <c r="F282" s="164" t="s">
        <v>1673</v>
      </c>
      <c r="G282" s="162"/>
      <c r="H282" s="159" t="s">
        <v>2339</v>
      </c>
      <c r="I282" s="158" t="s">
        <v>3214</v>
      </c>
      <c r="J282" s="165" t="s">
        <v>95</v>
      </c>
      <c r="K282" s="162"/>
      <c r="L282" s="172"/>
      <c r="M282" s="162" t="str">
        <f t="shared" si="8"/>
        <v xml:space="preserve"> </v>
      </c>
      <c r="N282" s="164" t="str">
        <f t="shared" si="9"/>
        <v xml:space="preserve"> </v>
      </c>
      <c r="O282" s="70"/>
      <c r="P282" s="71"/>
      <c r="Q282" s="71"/>
      <c r="R282" s="72"/>
      <c r="S282" s="70"/>
      <c r="T282" s="71"/>
      <c r="U282" s="71"/>
      <c r="V282" s="72"/>
      <c r="W282" s="73"/>
      <c r="X282" s="74"/>
      <c r="Y282" s="160"/>
      <c r="Z282" s="160"/>
      <c r="AA282" s="160"/>
    </row>
    <row r="283" spans="1:27" s="167" customFormat="1" ht="33.75">
      <c r="A283" s="160"/>
      <c r="B283" s="161" t="s">
        <v>1727</v>
      </c>
      <c r="C283" s="514"/>
      <c r="D283" s="162" t="s">
        <v>1402</v>
      </c>
      <c r="E283" s="163" t="s">
        <v>1123</v>
      </c>
      <c r="F283" s="164" t="s">
        <v>1673</v>
      </c>
      <c r="G283" s="162"/>
      <c r="H283" s="159" t="s">
        <v>2340</v>
      </c>
      <c r="I283" s="158" t="s">
        <v>1686</v>
      </c>
      <c r="J283" s="165" t="s">
        <v>95</v>
      </c>
      <c r="K283" s="173"/>
      <c r="L283" s="172"/>
      <c r="M283" s="162" t="str">
        <f t="shared" si="8"/>
        <v xml:space="preserve"> </v>
      </c>
      <c r="N283" s="164" t="str">
        <f t="shared" si="9"/>
        <v xml:space="preserve"> </v>
      </c>
      <c r="O283" s="70"/>
      <c r="P283" s="71"/>
      <c r="Q283" s="71"/>
      <c r="R283" s="72"/>
      <c r="S283" s="70"/>
      <c r="T283" s="71"/>
      <c r="U283" s="71"/>
      <c r="V283" s="72"/>
      <c r="W283" s="73"/>
      <c r="X283" s="74"/>
      <c r="Y283" s="160"/>
      <c r="Z283" s="160"/>
      <c r="AA283" s="160"/>
    </row>
    <row r="284" spans="1:27" s="167" customFormat="1" ht="33.75">
      <c r="A284" s="160"/>
      <c r="B284" s="161" t="s">
        <v>1728</v>
      </c>
      <c r="C284" s="514"/>
      <c r="D284" s="162" t="s">
        <v>1402</v>
      </c>
      <c r="E284" s="163" t="s">
        <v>1123</v>
      </c>
      <c r="F284" s="164" t="s">
        <v>1673</v>
      </c>
      <c r="G284" s="162"/>
      <c r="H284" s="159" t="s">
        <v>2341</v>
      </c>
      <c r="I284" s="158" t="s">
        <v>1688</v>
      </c>
      <c r="J284" s="165" t="s">
        <v>89</v>
      </c>
      <c r="K284" s="162"/>
      <c r="L284" s="172"/>
      <c r="M284" s="162" t="str">
        <f t="shared" si="8"/>
        <v xml:space="preserve"> </v>
      </c>
      <c r="N284" s="164" t="str">
        <f t="shared" si="9"/>
        <v xml:space="preserve"> </v>
      </c>
      <c r="O284" s="70"/>
      <c r="P284" s="71"/>
      <c r="Q284" s="71"/>
      <c r="R284" s="72"/>
      <c r="S284" s="70"/>
      <c r="T284" s="71"/>
      <c r="U284" s="71"/>
      <c r="V284" s="72"/>
      <c r="W284" s="73"/>
      <c r="X284" s="74"/>
      <c r="Y284" s="160"/>
      <c r="Z284" s="160"/>
      <c r="AA284" s="160"/>
    </row>
    <row r="285" spans="1:27" s="167" customFormat="1" ht="33.75">
      <c r="A285" s="160"/>
      <c r="B285" s="161" t="s">
        <v>1730</v>
      </c>
      <c r="C285" s="514"/>
      <c r="D285" s="162" t="s">
        <v>1402</v>
      </c>
      <c r="E285" s="163" t="s">
        <v>1123</v>
      </c>
      <c r="F285" s="164" t="s">
        <v>1673</v>
      </c>
      <c r="G285" s="162"/>
      <c r="H285" s="159" t="s">
        <v>2342</v>
      </c>
      <c r="I285" s="158" t="s">
        <v>1689</v>
      </c>
      <c r="J285" s="165" t="s">
        <v>106</v>
      </c>
      <c r="K285" s="162"/>
      <c r="L285" s="172"/>
      <c r="M285" s="162" t="str">
        <f t="shared" si="8"/>
        <v xml:space="preserve"> </v>
      </c>
      <c r="N285" s="164" t="str">
        <f t="shared" si="9"/>
        <v xml:space="preserve"> </v>
      </c>
      <c r="O285" s="70"/>
      <c r="P285" s="71"/>
      <c r="Q285" s="71"/>
      <c r="R285" s="72"/>
      <c r="S285" s="70"/>
      <c r="T285" s="71"/>
      <c r="U285" s="71"/>
      <c r="V285" s="72"/>
      <c r="W285" s="73"/>
      <c r="X285" s="74"/>
      <c r="Y285" s="160"/>
      <c r="Z285" s="160"/>
      <c r="AA285" s="160"/>
    </row>
    <row r="286" spans="1:27" s="167" customFormat="1" ht="33.75">
      <c r="A286" s="160"/>
      <c r="B286" s="161" t="s">
        <v>2356</v>
      </c>
      <c r="C286" s="514"/>
      <c r="D286" s="162" t="s">
        <v>1402</v>
      </c>
      <c r="E286" s="163" t="s">
        <v>1123</v>
      </c>
      <c r="F286" s="164" t="s">
        <v>1673</v>
      </c>
      <c r="G286" s="162"/>
      <c r="H286" s="159" t="s">
        <v>2343</v>
      </c>
      <c r="I286" s="158" t="s">
        <v>1691</v>
      </c>
      <c r="J286" s="165" t="s">
        <v>95</v>
      </c>
      <c r="K286" s="162"/>
      <c r="L286" s="172"/>
      <c r="M286" s="162" t="str">
        <f t="shared" si="8"/>
        <v xml:space="preserve"> </v>
      </c>
      <c r="N286" s="164" t="str">
        <f t="shared" si="9"/>
        <v xml:space="preserve"> </v>
      </c>
      <c r="O286" s="70"/>
      <c r="P286" s="71"/>
      <c r="Q286" s="71"/>
      <c r="R286" s="72"/>
      <c r="S286" s="70"/>
      <c r="T286" s="71"/>
      <c r="U286" s="71"/>
      <c r="V286" s="72"/>
      <c r="W286" s="73"/>
      <c r="X286" s="74"/>
      <c r="Y286" s="160"/>
      <c r="Z286" s="160"/>
      <c r="AA286" s="160"/>
    </row>
    <row r="287" spans="1:27" s="167" customFormat="1" ht="33.75">
      <c r="A287" s="160"/>
      <c r="B287" s="161" t="s">
        <v>2358</v>
      </c>
      <c r="C287" s="514"/>
      <c r="D287" s="162" t="s">
        <v>1402</v>
      </c>
      <c r="E287" s="163" t="s">
        <v>1123</v>
      </c>
      <c r="F287" s="164" t="s">
        <v>1673</v>
      </c>
      <c r="G287" s="162" t="s">
        <v>1693</v>
      </c>
      <c r="H287" s="159" t="s">
        <v>2344</v>
      </c>
      <c r="I287" s="158" t="s">
        <v>1694</v>
      </c>
      <c r="J287" s="165" t="s">
        <v>95</v>
      </c>
      <c r="K287" s="162"/>
      <c r="L287" s="172"/>
      <c r="M287" s="162" t="str">
        <f t="shared" si="8"/>
        <v xml:space="preserve"> </v>
      </c>
      <c r="N287" s="164" t="str">
        <f t="shared" si="9"/>
        <v xml:space="preserve"> </v>
      </c>
      <c r="O287" s="70"/>
      <c r="P287" s="71"/>
      <c r="Q287" s="71"/>
      <c r="R287" s="72"/>
      <c r="S287" s="70"/>
      <c r="T287" s="71"/>
      <c r="U287" s="71"/>
      <c r="V287" s="72"/>
      <c r="W287" s="73"/>
      <c r="X287" s="74"/>
      <c r="Y287" s="160"/>
      <c r="Z287" s="160"/>
      <c r="AA287" s="160"/>
    </row>
    <row r="288" spans="1:27" s="167" customFormat="1" ht="22.5">
      <c r="A288" s="160"/>
      <c r="B288" s="161" t="s">
        <v>2360</v>
      </c>
      <c r="C288" s="514"/>
      <c r="D288" s="162" t="s">
        <v>1402</v>
      </c>
      <c r="E288" s="163" t="s">
        <v>1123</v>
      </c>
      <c r="F288" s="164" t="s">
        <v>1673</v>
      </c>
      <c r="G288" s="162" t="s">
        <v>1696</v>
      </c>
      <c r="H288" s="159" t="s">
        <v>2345</v>
      </c>
      <c r="I288" s="158" t="s">
        <v>1697</v>
      </c>
      <c r="J288" s="165" t="s">
        <v>95</v>
      </c>
      <c r="K288" s="162"/>
      <c r="L288" s="172"/>
      <c r="M288" s="162" t="str">
        <f t="shared" si="8"/>
        <v xml:space="preserve"> </v>
      </c>
      <c r="N288" s="164" t="str">
        <f t="shared" si="9"/>
        <v xml:space="preserve"> </v>
      </c>
      <c r="O288" s="70"/>
      <c r="P288" s="71"/>
      <c r="Q288" s="71"/>
      <c r="R288" s="72"/>
      <c r="S288" s="70"/>
      <c r="T288" s="71"/>
      <c r="U288" s="71"/>
      <c r="V288" s="72"/>
      <c r="W288" s="73"/>
      <c r="X288" s="74"/>
      <c r="Y288" s="160"/>
      <c r="Z288" s="160"/>
      <c r="AA288" s="160"/>
    </row>
    <row r="289" spans="1:27" s="167" customFormat="1" ht="33.75">
      <c r="A289" s="160"/>
      <c r="B289" s="161" t="s">
        <v>2362</v>
      </c>
      <c r="C289" s="514"/>
      <c r="D289" s="162" t="s">
        <v>1402</v>
      </c>
      <c r="E289" s="163" t="s">
        <v>1123</v>
      </c>
      <c r="F289" s="164" t="s">
        <v>1673</v>
      </c>
      <c r="G289" s="162"/>
      <c r="H289" s="159" t="s">
        <v>2346</v>
      </c>
      <c r="I289" s="158" t="s">
        <v>1699</v>
      </c>
      <c r="J289" s="165" t="s">
        <v>95</v>
      </c>
      <c r="K289" s="162"/>
      <c r="L289" s="172"/>
      <c r="M289" s="162" t="str">
        <f t="shared" si="8"/>
        <v xml:space="preserve"> </v>
      </c>
      <c r="N289" s="164" t="str">
        <f t="shared" si="9"/>
        <v xml:space="preserve"> </v>
      </c>
      <c r="O289" s="70"/>
      <c r="P289" s="71"/>
      <c r="Q289" s="71"/>
      <c r="R289" s="72"/>
      <c r="S289" s="70"/>
      <c r="T289" s="71"/>
      <c r="U289" s="71"/>
      <c r="V289" s="72"/>
      <c r="W289" s="73"/>
      <c r="X289" s="74"/>
      <c r="Y289" s="160"/>
      <c r="Z289" s="160"/>
      <c r="AA289" s="160"/>
    </row>
    <row r="290" spans="1:27" s="167" customFormat="1" ht="33.75">
      <c r="A290" s="160"/>
      <c r="B290" s="161" t="s">
        <v>2365</v>
      </c>
      <c r="C290" s="514"/>
      <c r="D290" s="162" t="s">
        <v>1402</v>
      </c>
      <c r="E290" s="163" t="s">
        <v>1123</v>
      </c>
      <c r="F290" s="164" t="s">
        <v>1673</v>
      </c>
      <c r="G290" s="162"/>
      <c r="H290" s="159" t="s">
        <v>2347</v>
      </c>
      <c r="I290" s="158" t="s">
        <v>1701</v>
      </c>
      <c r="J290" s="165" t="s">
        <v>89</v>
      </c>
      <c r="K290" s="162"/>
      <c r="L290" s="172"/>
      <c r="M290" s="162" t="str">
        <f t="shared" si="8"/>
        <v xml:space="preserve"> </v>
      </c>
      <c r="N290" s="164" t="str">
        <f t="shared" si="9"/>
        <v xml:space="preserve"> </v>
      </c>
      <c r="O290" s="70"/>
      <c r="P290" s="71"/>
      <c r="Q290" s="71"/>
      <c r="R290" s="72"/>
      <c r="S290" s="70"/>
      <c r="T290" s="71"/>
      <c r="U290" s="71"/>
      <c r="V290" s="72"/>
      <c r="W290" s="73"/>
      <c r="X290" s="74"/>
      <c r="Y290" s="160"/>
      <c r="Z290" s="160"/>
      <c r="AA290" s="160"/>
    </row>
    <row r="291" spans="1:27" s="167" customFormat="1">
      <c r="A291" s="160"/>
      <c r="B291" s="161" t="s">
        <v>2367</v>
      </c>
      <c r="C291" s="514"/>
      <c r="D291" s="162" t="s">
        <v>1402</v>
      </c>
      <c r="E291" s="163" t="s">
        <v>1703</v>
      </c>
      <c r="F291" s="164" t="s">
        <v>1703</v>
      </c>
      <c r="G291" s="162"/>
      <c r="H291" s="159" t="s">
        <v>2348</v>
      </c>
      <c r="I291" s="158" t="s">
        <v>1704</v>
      </c>
      <c r="J291" s="165" t="s">
        <v>89</v>
      </c>
      <c r="K291" s="162"/>
      <c r="L291" s="172"/>
      <c r="M291" s="162" t="str">
        <f t="shared" si="8"/>
        <v xml:space="preserve"> </v>
      </c>
      <c r="N291" s="164" t="str">
        <f t="shared" si="9"/>
        <v xml:space="preserve"> </v>
      </c>
      <c r="O291" s="70"/>
      <c r="P291" s="71"/>
      <c r="Q291" s="71"/>
      <c r="R291" s="72"/>
      <c r="S291" s="70"/>
      <c r="T291" s="71"/>
      <c r="U291" s="71"/>
      <c r="V291" s="72"/>
      <c r="W291" s="73"/>
      <c r="X291" s="74"/>
      <c r="Y291" s="160"/>
      <c r="Z291" s="160"/>
      <c r="AA291" s="160"/>
    </row>
    <row r="292" spans="1:27" s="167" customFormat="1" ht="22.5">
      <c r="A292" s="160"/>
      <c r="B292" s="161" t="s">
        <v>2369</v>
      </c>
      <c r="C292" s="514"/>
      <c r="D292" s="162" t="s">
        <v>1402</v>
      </c>
      <c r="E292" s="163" t="s">
        <v>1703</v>
      </c>
      <c r="F292" s="164" t="s">
        <v>1703</v>
      </c>
      <c r="G292" s="162" t="s">
        <v>223</v>
      </c>
      <c r="H292" s="159" t="s">
        <v>2349</v>
      </c>
      <c r="I292" s="158" t="s">
        <v>1676</v>
      </c>
      <c r="J292" s="165" t="s">
        <v>95</v>
      </c>
      <c r="K292" s="162"/>
      <c r="L292" s="172"/>
      <c r="M292" s="162" t="str">
        <f t="shared" si="8"/>
        <v xml:space="preserve"> </v>
      </c>
      <c r="N292" s="164" t="str">
        <f t="shared" si="9"/>
        <v xml:space="preserve"> </v>
      </c>
      <c r="O292" s="70"/>
      <c r="P292" s="71"/>
      <c r="Q292" s="71"/>
      <c r="R292" s="72"/>
      <c r="S292" s="70"/>
      <c r="T292" s="71"/>
      <c r="U292" s="71"/>
      <c r="V292" s="72"/>
      <c r="W292" s="73"/>
      <c r="X292" s="74"/>
      <c r="Y292" s="160"/>
      <c r="Z292" s="160"/>
      <c r="AA292" s="160"/>
    </row>
    <row r="293" spans="1:27" s="167" customFormat="1" ht="22.5">
      <c r="A293" s="160"/>
      <c r="B293" s="161" t="s">
        <v>4405</v>
      </c>
      <c r="C293" s="514"/>
      <c r="D293" s="162" t="s">
        <v>1402</v>
      </c>
      <c r="E293" s="163" t="s">
        <v>1703</v>
      </c>
      <c r="F293" s="164" t="s">
        <v>1703</v>
      </c>
      <c r="G293" s="162" t="s">
        <v>1707</v>
      </c>
      <c r="H293" s="159" t="s">
        <v>2350</v>
      </c>
      <c r="I293" s="158" t="s">
        <v>1708</v>
      </c>
      <c r="J293" s="165" t="s">
        <v>106</v>
      </c>
      <c r="K293" s="162"/>
      <c r="L293" s="172"/>
      <c r="M293" s="162" t="str">
        <f t="shared" si="8"/>
        <v xml:space="preserve"> </v>
      </c>
      <c r="N293" s="164" t="str">
        <f t="shared" si="9"/>
        <v xml:space="preserve"> </v>
      </c>
      <c r="O293" s="70"/>
      <c r="P293" s="71"/>
      <c r="Q293" s="71"/>
      <c r="R293" s="72"/>
      <c r="S293" s="70"/>
      <c r="T293" s="71"/>
      <c r="U293" s="71"/>
      <c r="V293" s="72"/>
      <c r="W293" s="73"/>
      <c r="X293" s="74"/>
      <c r="Y293" s="160"/>
      <c r="Z293" s="160"/>
      <c r="AA293" s="160"/>
    </row>
    <row r="294" spans="1:27" s="167" customFormat="1" ht="22.5">
      <c r="A294" s="160"/>
      <c r="B294" s="161" t="s">
        <v>4406</v>
      </c>
      <c r="C294" s="514"/>
      <c r="D294" s="162" t="s">
        <v>1402</v>
      </c>
      <c r="E294" s="163" t="s">
        <v>1703</v>
      </c>
      <c r="F294" s="164" t="s">
        <v>1703</v>
      </c>
      <c r="G294" s="162" t="s">
        <v>341</v>
      </c>
      <c r="H294" s="159" t="s">
        <v>2351</v>
      </c>
      <c r="I294" s="158" t="s">
        <v>1710</v>
      </c>
      <c r="J294" s="165" t="s">
        <v>89</v>
      </c>
      <c r="K294" s="173"/>
      <c r="L294" s="172"/>
      <c r="M294" s="162" t="str">
        <f t="shared" si="8"/>
        <v xml:space="preserve"> </v>
      </c>
      <c r="N294" s="164" t="str">
        <f t="shared" si="9"/>
        <v xml:space="preserve"> </v>
      </c>
      <c r="O294" s="70"/>
      <c r="P294" s="71"/>
      <c r="Q294" s="71"/>
      <c r="R294" s="72"/>
      <c r="S294" s="70"/>
      <c r="T294" s="71"/>
      <c r="U294" s="71"/>
      <c r="V294" s="72"/>
      <c r="W294" s="73"/>
      <c r="X294" s="74"/>
      <c r="Y294" s="160"/>
      <c r="Z294" s="160"/>
      <c r="AA294" s="160"/>
    </row>
    <row r="295" spans="1:27" s="167" customFormat="1" ht="33.75">
      <c r="A295" s="160"/>
      <c r="B295" s="161" t="s">
        <v>4407</v>
      </c>
      <c r="C295" s="514"/>
      <c r="D295" s="162" t="s">
        <v>1402</v>
      </c>
      <c r="E295" s="163" t="s">
        <v>1703</v>
      </c>
      <c r="F295" s="164" t="s">
        <v>1703</v>
      </c>
      <c r="G295" s="162" t="s">
        <v>1392</v>
      </c>
      <c r="H295" s="159" t="s">
        <v>2352</v>
      </c>
      <c r="I295" s="158" t="s">
        <v>1712</v>
      </c>
      <c r="J295" s="165" t="s">
        <v>106</v>
      </c>
      <c r="K295" s="162"/>
      <c r="L295" s="172"/>
      <c r="M295" s="162" t="str">
        <f t="shared" si="8"/>
        <v xml:space="preserve"> </v>
      </c>
      <c r="N295" s="164" t="str">
        <f t="shared" si="9"/>
        <v xml:space="preserve"> </v>
      </c>
      <c r="O295" s="70"/>
      <c r="P295" s="71"/>
      <c r="Q295" s="71"/>
      <c r="R295" s="72"/>
      <c r="S295" s="70"/>
      <c r="T295" s="71"/>
      <c r="U295" s="71"/>
      <c r="V295" s="72"/>
      <c r="W295" s="73"/>
      <c r="X295" s="74"/>
      <c r="Y295" s="160"/>
      <c r="Z295" s="160"/>
      <c r="AA295" s="160"/>
    </row>
    <row r="296" spans="1:27" s="167" customFormat="1" ht="22.5">
      <c r="A296" s="160"/>
      <c r="B296" s="161" t="s">
        <v>4410</v>
      </c>
      <c r="C296" s="514"/>
      <c r="D296" s="162" t="s">
        <v>1402</v>
      </c>
      <c r="E296" s="163" t="s">
        <v>1714</v>
      </c>
      <c r="F296" s="164" t="s">
        <v>1714</v>
      </c>
      <c r="G296" s="162"/>
      <c r="H296" s="159" t="s">
        <v>2353</v>
      </c>
      <c r="I296" s="158" t="s">
        <v>1715</v>
      </c>
      <c r="J296" s="165" t="s">
        <v>89</v>
      </c>
      <c r="K296" s="162"/>
      <c r="L296" s="172"/>
      <c r="M296" s="162" t="str">
        <f t="shared" si="8"/>
        <v xml:space="preserve"> </v>
      </c>
      <c r="N296" s="164" t="str">
        <f t="shared" si="9"/>
        <v xml:space="preserve"> </v>
      </c>
      <c r="O296" s="70"/>
      <c r="P296" s="71"/>
      <c r="Q296" s="71"/>
      <c r="R296" s="72"/>
      <c r="S296" s="70"/>
      <c r="T296" s="71"/>
      <c r="U296" s="71"/>
      <c r="V296" s="72"/>
      <c r="W296" s="73"/>
      <c r="X296" s="74"/>
      <c r="Y296" s="160"/>
      <c r="Z296" s="160"/>
      <c r="AA296" s="160"/>
    </row>
    <row r="297" spans="1:27" s="167" customFormat="1" ht="22.5">
      <c r="A297" s="160"/>
      <c r="B297" s="161" t="s">
        <v>4411</v>
      </c>
      <c r="C297" s="514"/>
      <c r="D297" s="162" t="s">
        <v>1402</v>
      </c>
      <c r="E297" s="163" t="s">
        <v>1714</v>
      </c>
      <c r="F297" s="164" t="s">
        <v>1714</v>
      </c>
      <c r="G297" s="162" t="s">
        <v>223</v>
      </c>
      <c r="H297" s="159" t="s">
        <v>2354</v>
      </c>
      <c r="I297" s="158" t="s">
        <v>1676</v>
      </c>
      <c r="J297" s="165" t="s">
        <v>95</v>
      </c>
      <c r="K297" s="162"/>
      <c r="L297" s="172"/>
      <c r="M297" s="162" t="str">
        <f t="shared" si="8"/>
        <v xml:space="preserve"> </v>
      </c>
      <c r="N297" s="164" t="str">
        <f t="shared" si="9"/>
        <v xml:space="preserve"> </v>
      </c>
      <c r="O297" s="70"/>
      <c r="P297" s="71"/>
      <c r="Q297" s="71"/>
      <c r="R297" s="72"/>
      <c r="S297" s="70"/>
      <c r="T297" s="71"/>
      <c r="U297" s="71"/>
      <c r="V297" s="72"/>
      <c r="W297" s="73"/>
      <c r="X297" s="74"/>
      <c r="Y297" s="160"/>
      <c r="Z297" s="160"/>
      <c r="AA297" s="160"/>
    </row>
    <row r="298" spans="1:27" s="167" customFormat="1" ht="33.75">
      <c r="A298" s="160"/>
      <c r="B298" s="161" t="s">
        <v>4412</v>
      </c>
      <c r="C298" s="514"/>
      <c r="D298" s="162" t="s">
        <v>1402</v>
      </c>
      <c r="E298" s="163" t="s">
        <v>1714</v>
      </c>
      <c r="F298" s="164" t="s">
        <v>1714</v>
      </c>
      <c r="G298" s="162" t="s">
        <v>341</v>
      </c>
      <c r="H298" s="159" t="s">
        <v>2355</v>
      </c>
      <c r="I298" s="158" t="s">
        <v>1718</v>
      </c>
      <c r="J298" s="165" t="s">
        <v>106</v>
      </c>
      <c r="K298" s="162"/>
      <c r="L298" s="172"/>
      <c r="M298" s="162" t="str">
        <f t="shared" si="8"/>
        <v xml:space="preserve"> </v>
      </c>
      <c r="N298" s="164" t="str">
        <f t="shared" si="9"/>
        <v xml:space="preserve"> </v>
      </c>
      <c r="O298" s="70"/>
      <c r="P298" s="71"/>
      <c r="Q298" s="71"/>
      <c r="R298" s="72"/>
      <c r="S298" s="70"/>
      <c r="T298" s="71"/>
      <c r="U298" s="71"/>
      <c r="V298" s="72"/>
      <c r="W298" s="73"/>
      <c r="X298" s="74"/>
      <c r="Y298" s="160"/>
      <c r="Z298" s="160"/>
      <c r="AA298" s="160"/>
    </row>
    <row r="299" spans="1:27" s="167" customFormat="1" ht="33.75">
      <c r="A299" s="160"/>
      <c r="B299" s="161" t="s">
        <v>4413</v>
      </c>
      <c r="C299" s="514"/>
      <c r="D299" s="162" t="s">
        <v>1402</v>
      </c>
      <c r="E299" s="163" t="s">
        <v>1714</v>
      </c>
      <c r="F299" s="164" t="s">
        <v>1714</v>
      </c>
      <c r="G299" s="162"/>
      <c r="H299" s="159" t="s">
        <v>2357</v>
      </c>
      <c r="I299" s="158" t="s">
        <v>1720</v>
      </c>
      <c r="J299" s="165" t="s">
        <v>106</v>
      </c>
      <c r="K299" s="162"/>
      <c r="L299" s="172"/>
      <c r="M299" s="162" t="str">
        <f t="shared" si="8"/>
        <v xml:space="preserve"> </v>
      </c>
      <c r="N299" s="164" t="str">
        <f t="shared" si="9"/>
        <v xml:space="preserve"> </v>
      </c>
      <c r="O299" s="70"/>
      <c r="P299" s="71"/>
      <c r="Q299" s="71"/>
      <c r="R299" s="72"/>
      <c r="S299" s="70"/>
      <c r="T299" s="71"/>
      <c r="U299" s="71"/>
      <c r="V299" s="72"/>
      <c r="W299" s="73"/>
      <c r="X299" s="74"/>
      <c r="Y299" s="160"/>
      <c r="Z299" s="160"/>
      <c r="AA299" s="160"/>
    </row>
    <row r="300" spans="1:27" s="167" customFormat="1" ht="33.75">
      <c r="A300" s="160"/>
      <c r="B300" s="161" t="s">
        <v>4414</v>
      </c>
      <c r="C300" s="514"/>
      <c r="D300" s="162" t="s">
        <v>1402</v>
      </c>
      <c r="E300" s="163" t="s">
        <v>1714</v>
      </c>
      <c r="F300" s="164" t="s">
        <v>1714</v>
      </c>
      <c r="G300" s="162"/>
      <c r="H300" s="159" t="s">
        <v>2359</v>
      </c>
      <c r="I300" s="158" t="s">
        <v>1722</v>
      </c>
      <c r="J300" s="165" t="s">
        <v>106</v>
      </c>
      <c r="K300" s="162"/>
      <c r="L300" s="172"/>
      <c r="M300" s="162" t="str">
        <f t="shared" si="8"/>
        <v xml:space="preserve"> </v>
      </c>
      <c r="N300" s="164" t="str">
        <f t="shared" si="9"/>
        <v xml:space="preserve"> </v>
      </c>
      <c r="O300" s="70"/>
      <c r="P300" s="71"/>
      <c r="Q300" s="71"/>
      <c r="R300" s="72"/>
      <c r="S300" s="70"/>
      <c r="T300" s="71"/>
      <c r="U300" s="71"/>
      <c r="V300" s="72"/>
      <c r="W300" s="73"/>
      <c r="X300" s="74"/>
      <c r="Y300" s="160"/>
      <c r="Z300" s="160"/>
      <c r="AA300" s="160"/>
    </row>
    <row r="301" spans="1:27" s="167" customFormat="1" ht="33.75">
      <c r="A301" s="160"/>
      <c r="B301" s="161" t="s">
        <v>4415</v>
      </c>
      <c r="C301" s="514"/>
      <c r="D301" s="162" t="s">
        <v>1402</v>
      </c>
      <c r="E301" s="163" t="s">
        <v>1714</v>
      </c>
      <c r="F301" s="164" t="s">
        <v>1714</v>
      </c>
      <c r="G301" s="162"/>
      <c r="H301" s="159" t="s">
        <v>2361</v>
      </c>
      <c r="I301" s="158" t="s">
        <v>1724</v>
      </c>
      <c r="J301" s="165" t="s">
        <v>106</v>
      </c>
      <c r="K301" s="162"/>
      <c r="L301" s="172"/>
      <c r="M301" s="162" t="str">
        <f t="shared" si="8"/>
        <v xml:space="preserve"> </v>
      </c>
      <c r="N301" s="164" t="str">
        <f t="shared" si="9"/>
        <v xml:space="preserve"> </v>
      </c>
      <c r="O301" s="70"/>
      <c r="P301" s="71"/>
      <c r="Q301" s="71"/>
      <c r="R301" s="72"/>
      <c r="S301" s="70"/>
      <c r="T301" s="71"/>
      <c r="U301" s="71"/>
      <c r="V301" s="72"/>
      <c r="W301" s="73"/>
      <c r="X301" s="74"/>
      <c r="Y301" s="160"/>
      <c r="Z301" s="160"/>
      <c r="AA301" s="160"/>
    </row>
    <row r="302" spans="1:27" s="167" customFormat="1" ht="33.75">
      <c r="A302" s="160"/>
      <c r="B302" s="161" t="s">
        <v>4416</v>
      </c>
      <c r="C302" s="514"/>
      <c r="D302" s="162" t="s">
        <v>1402</v>
      </c>
      <c r="E302" s="163" t="s">
        <v>1714</v>
      </c>
      <c r="F302" s="164" t="s">
        <v>1714</v>
      </c>
      <c r="G302" s="162"/>
      <c r="H302" s="159" t="s">
        <v>2363</v>
      </c>
      <c r="I302" s="158" t="s">
        <v>2364</v>
      </c>
      <c r="J302" s="165" t="s">
        <v>106</v>
      </c>
      <c r="K302" s="162"/>
      <c r="L302" s="172"/>
      <c r="M302" s="162" t="str">
        <f t="shared" si="8"/>
        <v xml:space="preserve"> </v>
      </c>
      <c r="N302" s="164" t="str">
        <f t="shared" si="9"/>
        <v xml:space="preserve"> </v>
      </c>
      <c r="O302" s="70"/>
      <c r="P302" s="71"/>
      <c r="Q302" s="71"/>
      <c r="R302" s="72"/>
      <c r="S302" s="70"/>
      <c r="T302" s="71"/>
      <c r="U302" s="71"/>
      <c r="V302" s="72"/>
      <c r="W302" s="73"/>
      <c r="X302" s="74"/>
      <c r="Y302" s="160"/>
      <c r="Z302" s="160"/>
      <c r="AA302" s="160"/>
    </row>
    <row r="303" spans="1:27" s="167" customFormat="1" ht="33.75">
      <c r="A303" s="160"/>
      <c r="B303" s="161" t="s">
        <v>4417</v>
      </c>
      <c r="C303" s="514"/>
      <c r="D303" s="162" t="s">
        <v>1402</v>
      </c>
      <c r="E303" s="163" t="s">
        <v>1714</v>
      </c>
      <c r="F303" s="164" t="s">
        <v>1714</v>
      </c>
      <c r="G303" s="162"/>
      <c r="H303" s="159" t="s">
        <v>2366</v>
      </c>
      <c r="I303" s="158" t="s">
        <v>1729</v>
      </c>
      <c r="J303" s="165" t="s">
        <v>106</v>
      </c>
      <c r="K303" s="162"/>
      <c r="L303" s="172"/>
      <c r="M303" s="162" t="str">
        <f t="shared" si="8"/>
        <v xml:space="preserve"> </v>
      </c>
      <c r="N303" s="164" t="str">
        <f t="shared" si="9"/>
        <v xml:space="preserve"> </v>
      </c>
      <c r="O303" s="70"/>
      <c r="P303" s="71"/>
      <c r="Q303" s="71"/>
      <c r="R303" s="72"/>
      <c r="S303" s="70"/>
      <c r="T303" s="71"/>
      <c r="U303" s="71"/>
      <c r="V303" s="72"/>
      <c r="W303" s="73"/>
      <c r="X303" s="74"/>
      <c r="Y303" s="160"/>
      <c r="Z303" s="160"/>
      <c r="AA303" s="160"/>
    </row>
    <row r="304" spans="1:27" s="167" customFormat="1" ht="33.75">
      <c r="A304" s="160"/>
      <c r="B304" s="161" t="s">
        <v>4418</v>
      </c>
      <c r="C304" s="514"/>
      <c r="D304" s="162" t="s">
        <v>1402</v>
      </c>
      <c r="E304" s="163" t="s">
        <v>1714</v>
      </c>
      <c r="F304" s="164" t="s">
        <v>1714</v>
      </c>
      <c r="G304" s="162"/>
      <c r="H304" s="159" t="s">
        <v>2368</v>
      </c>
      <c r="I304" s="158" t="s">
        <v>1731</v>
      </c>
      <c r="J304" s="165" t="s">
        <v>106</v>
      </c>
      <c r="K304" s="162"/>
      <c r="L304" s="172"/>
      <c r="M304" s="162" t="str">
        <f t="shared" si="8"/>
        <v xml:space="preserve"> </v>
      </c>
      <c r="N304" s="164" t="str">
        <f t="shared" si="9"/>
        <v xml:space="preserve"> </v>
      </c>
      <c r="O304" s="70"/>
      <c r="P304" s="71"/>
      <c r="Q304" s="71"/>
      <c r="R304" s="72"/>
      <c r="S304" s="70"/>
      <c r="T304" s="71"/>
      <c r="U304" s="71"/>
      <c r="V304" s="72"/>
      <c r="W304" s="73"/>
      <c r="X304" s="74"/>
      <c r="Y304" s="160"/>
      <c r="Z304" s="160"/>
      <c r="AA304" s="160"/>
    </row>
    <row r="305" spans="1:27" s="167" customFormat="1" ht="33.75">
      <c r="A305" s="160"/>
      <c r="B305" s="161" t="s">
        <v>4419</v>
      </c>
      <c r="C305" s="514"/>
      <c r="D305" s="162" t="s">
        <v>1402</v>
      </c>
      <c r="E305" s="163" t="s">
        <v>1714</v>
      </c>
      <c r="F305" s="164" t="s">
        <v>1714</v>
      </c>
      <c r="G305" s="162"/>
      <c r="H305" s="159" t="s">
        <v>2370</v>
      </c>
      <c r="I305" s="158" t="s">
        <v>1726</v>
      </c>
      <c r="J305" s="165" t="s">
        <v>106</v>
      </c>
      <c r="K305" s="162"/>
      <c r="L305" s="172"/>
      <c r="M305" s="162" t="str">
        <f t="shared" si="8"/>
        <v xml:space="preserve"> </v>
      </c>
      <c r="N305" s="164" t="str">
        <f t="shared" si="9"/>
        <v xml:space="preserve"> </v>
      </c>
      <c r="O305" s="70"/>
      <c r="P305" s="71"/>
      <c r="Q305" s="71"/>
      <c r="R305" s="72"/>
      <c r="S305" s="70"/>
      <c r="T305" s="71"/>
      <c r="U305" s="71"/>
      <c r="V305" s="72"/>
      <c r="W305" s="73"/>
      <c r="X305" s="74"/>
      <c r="Y305" s="160"/>
      <c r="Z305" s="160"/>
      <c r="AA305" s="160"/>
    </row>
    <row r="306" spans="1:27" s="167" customFormat="1" ht="56.25">
      <c r="A306" s="160"/>
      <c r="B306" s="161" t="s">
        <v>5522</v>
      </c>
      <c r="C306" s="514"/>
      <c r="D306" s="336" t="s">
        <v>1160</v>
      </c>
      <c r="E306" s="334" t="s">
        <v>5526</v>
      </c>
      <c r="F306" s="335" t="s">
        <v>5527</v>
      </c>
      <c r="G306" s="336"/>
      <c r="H306" s="329" t="s">
        <v>5523</v>
      </c>
      <c r="I306" s="328" t="s">
        <v>5524</v>
      </c>
      <c r="J306" s="165"/>
      <c r="K306" s="162"/>
      <c r="L306" s="172"/>
      <c r="M306" s="162" t="str">
        <f>IF(COUNTBLANK(O306:Q306)=3," ",IF(COUNTIF(O306:Q306,"F"),"F",IF(COUNTIF(O306:Q306,"P"),"P",IF(COUNTIF(O306:Q306,"NA"),"NA",IF(COUNTIF(O306:Q306,"NT"),"NT")))))</f>
        <v xml:space="preserve"> </v>
      </c>
      <c r="N306" s="164" t="str">
        <f>IF(COUNTBLANK(S306:U306)=3," ",IF(COUNTIF(S306:U306,"F"),"F",IF(COUNTIF(S306:U306,"P"),"P",IF(COUNTIF(S306:U306,"NA"),"NA",IF(COUNTIF(S306:U306,"NT"),"NT")))))</f>
        <v xml:space="preserve"> </v>
      </c>
      <c r="O306" s="70"/>
      <c r="P306" s="71"/>
      <c r="Q306" s="71"/>
      <c r="R306" s="72"/>
      <c r="S306" s="70"/>
      <c r="T306" s="71"/>
      <c r="U306" s="71"/>
      <c r="V306" s="72"/>
      <c r="W306" s="73"/>
      <c r="X306" s="74"/>
      <c r="Y306" s="160"/>
      <c r="Z306" s="160"/>
      <c r="AA306" s="160"/>
    </row>
    <row r="307" spans="1:27">
      <c r="A307" s="63"/>
      <c r="B307" s="135"/>
      <c r="C307" s="512"/>
      <c r="D307" s="136"/>
      <c r="E307" s="137"/>
      <c r="F307" s="138"/>
      <c r="G307" s="136"/>
      <c r="H307" s="139"/>
      <c r="I307" s="140"/>
      <c r="J307" s="141"/>
      <c r="K307" s="136"/>
      <c r="L307" s="143"/>
      <c r="M307" s="136"/>
      <c r="N307" s="138"/>
      <c r="O307" s="136"/>
      <c r="P307" s="137"/>
      <c r="Q307" s="137"/>
      <c r="R307" s="138"/>
      <c r="S307" s="136"/>
      <c r="T307" s="137"/>
      <c r="U307" s="137"/>
      <c r="V307" s="138"/>
      <c r="W307" s="144"/>
      <c r="X307" s="140"/>
      <c r="Y307" s="63"/>
      <c r="Z307" s="63"/>
      <c r="AA307" s="63"/>
    </row>
    <row r="308" spans="1:27">
      <c r="A308" s="63"/>
      <c r="B308" s="84"/>
      <c r="C308" s="84"/>
      <c r="D308" s="63"/>
      <c r="E308" s="63"/>
      <c r="F308" s="63"/>
      <c r="G308" s="63"/>
      <c r="H308" s="63"/>
      <c r="I308" s="63"/>
      <c r="J308" s="63"/>
      <c r="M308" s="63"/>
      <c r="N308" s="63"/>
      <c r="O308" s="63"/>
      <c r="P308" s="63"/>
      <c r="Q308" s="63"/>
      <c r="R308" s="63"/>
      <c r="S308" s="63"/>
      <c r="T308" s="63"/>
      <c r="U308" s="63"/>
      <c r="V308" s="63"/>
      <c r="Y308" s="63"/>
      <c r="Z308" s="63"/>
      <c r="AA308" s="63"/>
    </row>
  </sheetData>
  <autoFilter ref="B10:X306"/>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307:T307 M11:N306">
    <cfRule type="containsText" dxfId="2417" priority="19" operator="containsText" text="NA">
      <formula>NOT(ISERROR(SEARCH("NA",M11)))</formula>
    </cfRule>
    <cfRule type="expression" dxfId="2416" priority="20">
      <formula>NOT(ISERROR(SEARCH("NT",M11)))</formula>
    </cfRule>
    <cfRule type="expression" dxfId="2415" priority="21">
      <formula>NOT(ISERROR(SEARCH("F",M11)))</formula>
    </cfRule>
  </conditionalFormatting>
  <conditionalFormatting sqref="O11:V42 O44:V77 Q43:R43 T43:V43 O79:V258 Q78:R78 T78:V78 O260:V305 Q259:R259 T259:V259">
    <cfRule type="expression" dxfId="2414" priority="17">
      <formula>NOT(ISERROR(SEARCH("NT",O11)))</formula>
    </cfRule>
  </conditionalFormatting>
  <conditionalFormatting sqref="O11:V42 O44:V77 Q43:R43 T43:V43 O79:V258 Q78:R78 T78:V78 O260:V305 Q259:R259 T259:V259">
    <cfRule type="expression" dxfId="2413" priority="18">
      <formula>NOT(ISERROR(SEARCH("F",O11)))</formula>
    </cfRule>
  </conditionalFormatting>
  <conditionalFormatting sqref="O306:V306">
    <cfRule type="expression" dxfId="2412" priority="11">
      <formula>NOT(ISERROR(SEARCH("NT",O306)))</formula>
    </cfRule>
  </conditionalFormatting>
  <conditionalFormatting sqref="O306:V306">
    <cfRule type="expression" dxfId="2411" priority="12">
      <formula>NOT(ISERROR(SEARCH("F",O306)))</formula>
    </cfRule>
  </conditionalFormatting>
  <conditionalFormatting sqref="S43 S78 S259">
    <cfRule type="expression" dxfId="2410" priority="7">
      <formula>NOT(ISERROR(SEARCH("NA",S43)))</formula>
    </cfRule>
  </conditionalFormatting>
  <conditionalFormatting sqref="S43 S78 S259">
    <cfRule type="expression" dxfId="2409" priority="8">
      <formula>NOT(ISERROR(SEARCH("NT",S43)))</formula>
    </cfRule>
  </conditionalFormatting>
  <conditionalFormatting sqref="S43 S78 S259">
    <cfRule type="expression" dxfId="2408" priority="9">
      <formula>NOT(ISERROR(SEARCH("F",S43)))</formula>
    </cfRule>
  </conditionalFormatting>
  <conditionalFormatting sqref="O43 O78 O259">
    <cfRule type="expression" dxfId="2407" priority="4">
      <formula>NOT(ISERROR(SEARCH("NA",O43)))</formula>
    </cfRule>
  </conditionalFormatting>
  <conditionalFormatting sqref="O43 O78 O259">
    <cfRule type="expression" dxfId="2406" priority="5">
      <formula>NOT(ISERROR(SEARCH("NT",O43)))</formula>
    </cfRule>
  </conditionalFormatting>
  <conditionalFormatting sqref="O43 O78 O259">
    <cfRule type="expression" dxfId="2405" priority="6">
      <formula>NOT(ISERROR(SEARCH("F",O43)))</formula>
    </cfRule>
  </conditionalFormatting>
  <conditionalFormatting sqref="P43 P78 P259">
    <cfRule type="expression" dxfId="2404" priority="1">
      <formula>NOT(ISERROR(SEARCH("NA",P43)))</formula>
    </cfRule>
  </conditionalFormatting>
  <conditionalFormatting sqref="P43 P78 P259">
    <cfRule type="expression" dxfId="2403" priority="2">
      <formula>NOT(ISERROR(SEARCH("NT",P43)))</formula>
    </cfRule>
  </conditionalFormatting>
  <conditionalFormatting sqref="P43 P78 P259">
    <cfRule type="expression" dxfId="2402" priority="3">
      <formula>NOT(ISERROR(SEARCH("F",P43)))</formula>
    </cfRule>
  </conditionalFormatting>
  <dataValidations count="3">
    <dataValidation type="list" allowBlank="1" showErrorMessage="1" sqref="T11:V306 R307:V307 R11:R306 P11:P42 P44:P77 P79:P258 P260:P307">
      <formula1>"P,F,NT,NA"</formula1>
    </dataValidation>
    <dataValidation type="list" allowBlank="1" showErrorMessage="1" sqref="Q11:Q307 S11:S306 O11:O307 P43 P78 P259">
      <formula1>"P,F,NT,NA,확인필요"</formula1>
    </dataValidation>
    <dataValidation type="list" allowBlank="1" showErrorMessage="1" sqref="J11:J306">
      <formula1>"상,중,하"</formula1>
    </dataValidation>
  </dataValidations>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G95" activePane="bottomRight" state="frozen"/>
      <selection activeCell="W72" sqref="W72"/>
      <selection pane="topRight" activeCell="W72" sqref="W72"/>
      <selection pane="bottomLeft" activeCell="W72" sqref="W72"/>
      <selection pane="bottomRight" activeCell="AF11" sqref="AF1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15.42578125" style="86" customWidth="1"/>
    <col min="45" max="45" width="29" style="86"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0" t="s">
        <v>63</v>
      </c>
      <c r="D2" s="551"/>
      <c r="E2" s="551"/>
      <c r="F2" s="551"/>
      <c r="G2" s="551"/>
      <c r="H2" s="551"/>
      <c r="I2" s="551"/>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1"/>
      <c r="D3" s="551"/>
      <c r="E3" s="551"/>
      <c r="F3" s="551"/>
      <c r="G3" s="551"/>
      <c r="H3" s="551"/>
      <c r="I3" s="551"/>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0</v>
      </c>
      <c r="AK3" s="96" t="e">
        <f>AL3/(AL3+AM3+AN3)</f>
        <v>#DIV/0!</v>
      </c>
      <c r="AL3" s="97">
        <f>COUNTIF($AH$11:$AH$102, "P")</f>
        <v>0</v>
      </c>
      <c r="AM3" s="97">
        <f>COUNTIF($AH$11:$AH$102, "F")</f>
        <v>0</v>
      </c>
      <c r="AN3" s="97">
        <f>COUNTIF($AH$11:$AH$102, "NT")</f>
        <v>0</v>
      </c>
      <c r="AO3" s="94">
        <f>COUNTIF($AH$11:$AH$102, "NA")</f>
        <v>0</v>
      </c>
      <c r="AP3" s="86"/>
      <c r="AQ3" s="86"/>
      <c r="AR3" s="75"/>
      <c r="AS3" s="75"/>
    </row>
    <row r="4" spans="1:45">
      <c r="B4" s="63"/>
      <c r="C4" s="550" t="s">
        <v>1732</v>
      </c>
      <c r="D4" s="551"/>
      <c r="E4" s="551"/>
      <c r="F4" s="551"/>
      <c r="G4" s="551"/>
      <c r="H4" s="551"/>
      <c r="I4" s="551"/>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v>
      </c>
      <c r="AK4" s="101" t="e">
        <f>AL4/(AL4+AM4+AN4)</f>
        <v>#DIV/0!</v>
      </c>
      <c r="AL4" s="97">
        <f>COUNTIF($AI$10:$AI$102, "P")</f>
        <v>0</v>
      </c>
      <c r="AM4" s="97">
        <f>COUNTIF($AI$10:$AI$102, "F")</f>
        <v>0</v>
      </c>
      <c r="AN4" s="97">
        <f>COUNTIF($AI$10:$AI$102, "NT")</f>
        <v>0</v>
      </c>
      <c r="AO4" s="94">
        <f>COUNTIF($AI$10:$AI$102, "NA")</f>
        <v>0</v>
      </c>
      <c r="AP4" s="86"/>
      <c r="AQ4" s="86"/>
      <c r="AR4" s="75"/>
      <c r="AS4" s="75"/>
    </row>
    <row r="5" spans="1:45">
      <c r="B5" s="63"/>
      <c r="C5" s="551"/>
      <c r="D5" s="551"/>
      <c r="E5" s="551"/>
      <c r="F5" s="551"/>
      <c r="G5" s="551"/>
      <c r="H5" s="551"/>
      <c r="I5" s="551"/>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v>
      </c>
      <c r="AK5" s="105" t="e">
        <f>AVERAGE(AK3:AK4)</f>
        <v>#DIV/0!</v>
      </c>
      <c r="AL5" s="106">
        <f>SUM(AL3+AL4)</f>
        <v>0</v>
      </c>
      <c r="AM5" s="107">
        <f>SUM(AM3+AM4)</f>
        <v>0</v>
      </c>
      <c r="AN5" s="107">
        <f>SUM(AN3+AN4)</f>
        <v>0</v>
      </c>
      <c r="AO5" s="108">
        <f>SUM(AO3+AO4)</f>
        <v>0</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c r="B7" s="63"/>
      <c r="C7" s="176"/>
      <c r="D7" s="176"/>
      <c r="E7" s="176"/>
      <c r="F7" s="176"/>
      <c r="G7" s="63"/>
      <c r="H7" s="63"/>
      <c r="I7" s="63"/>
      <c r="J7" s="63"/>
      <c r="K7" s="63"/>
      <c r="L7" s="63"/>
      <c r="M7" s="63"/>
      <c r="N7" s="63"/>
      <c r="O7" s="63"/>
      <c r="P7" s="63"/>
      <c r="Q7" s="63"/>
      <c r="R7" s="63"/>
      <c r="S7" s="63"/>
      <c r="T7" s="63"/>
      <c r="U7" s="63"/>
      <c r="V7" s="63"/>
      <c r="W7" s="63"/>
      <c r="X7" s="63"/>
      <c r="Y7" s="63"/>
      <c r="Z7" s="63"/>
      <c r="AA7" s="63"/>
      <c r="AB7" s="63"/>
      <c r="AC7" s="63"/>
      <c r="AD7" s="63"/>
      <c r="AE7" s="177"/>
      <c r="AF7" s="63"/>
      <c r="AG7" s="63"/>
      <c r="AH7" s="63"/>
      <c r="AI7" s="63"/>
      <c r="AJ7" s="63"/>
      <c r="AK7" s="63"/>
      <c r="AL7" s="63"/>
      <c r="AM7" s="63"/>
      <c r="AN7" s="63"/>
      <c r="AO7" s="63"/>
      <c r="AP7" s="63"/>
      <c r="AQ7" s="63"/>
    </row>
    <row r="8" spans="1:45" ht="22.5">
      <c r="A8" s="63"/>
      <c r="B8" s="564" t="s">
        <v>1733</v>
      </c>
      <c r="C8" s="566" t="s">
        <v>1734</v>
      </c>
      <c r="D8" s="567"/>
      <c r="E8" s="567"/>
      <c r="F8" s="568" t="s">
        <v>77</v>
      </c>
      <c r="G8" s="568" t="s">
        <v>1735</v>
      </c>
      <c r="H8" s="567"/>
      <c r="I8" s="567"/>
      <c r="J8" s="567"/>
      <c r="K8" s="567"/>
      <c r="L8" s="567"/>
      <c r="M8" s="567"/>
      <c r="N8" s="567"/>
      <c r="O8" s="567"/>
      <c r="P8" s="567"/>
      <c r="Q8" s="568" t="s">
        <v>3175</v>
      </c>
      <c r="R8" s="567"/>
      <c r="S8" s="567"/>
      <c r="T8" s="567"/>
      <c r="U8" s="567"/>
      <c r="V8" s="567"/>
      <c r="W8" s="568" t="s">
        <v>1736</v>
      </c>
      <c r="X8" s="567"/>
      <c r="Y8" s="567"/>
      <c r="Z8" s="567"/>
      <c r="AA8" s="567"/>
      <c r="AB8" s="567"/>
      <c r="AC8" s="568" t="s">
        <v>1737</v>
      </c>
      <c r="AD8" s="574"/>
      <c r="AE8" s="564" t="s">
        <v>78</v>
      </c>
      <c r="AF8" s="570" t="s">
        <v>79</v>
      </c>
      <c r="AG8" s="572" t="s">
        <v>80</v>
      </c>
      <c r="AH8" s="180" t="s">
        <v>67</v>
      </c>
      <c r="AI8" s="426" t="s">
        <v>69</v>
      </c>
      <c r="AJ8" s="109" t="s">
        <v>3292</v>
      </c>
      <c r="AK8" s="111" t="s">
        <v>3293</v>
      </c>
      <c r="AL8" s="111" t="s">
        <v>3292</v>
      </c>
      <c r="AM8" s="112" t="s">
        <v>2415</v>
      </c>
      <c r="AN8" s="113" t="s">
        <v>3294</v>
      </c>
      <c r="AO8" s="114" t="s">
        <v>3294</v>
      </c>
      <c r="AP8" s="114" t="s">
        <v>81</v>
      </c>
      <c r="AQ8" s="110" t="s">
        <v>81</v>
      </c>
      <c r="AR8" s="441" t="s">
        <v>82</v>
      </c>
      <c r="AS8" s="408" t="s">
        <v>10</v>
      </c>
    </row>
    <row r="9" spans="1:45" ht="33.75">
      <c r="A9" s="63"/>
      <c r="B9" s="565"/>
      <c r="C9" s="182" t="s">
        <v>1738</v>
      </c>
      <c r="D9" s="183" t="s">
        <v>1739</v>
      </c>
      <c r="E9" s="183" t="s">
        <v>1740</v>
      </c>
      <c r="F9" s="569"/>
      <c r="G9" s="183" t="s">
        <v>1741</v>
      </c>
      <c r="H9" s="183" t="s">
        <v>83</v>
      </c>
      <c r="I9" s="183" t="s">
        <v>1742</v>
      </c>
      <c r="J9" s="183" t="s">
        <v>83</v>
      </c>
      <c r="K9" s="183" t="s">
        <v>983</v>
      </c>
      <c r="L9" s="183" t="s">
        <v>83</v>
      </c>
      <c r="M9" s="183" t="s">
        <v>884</v>
      </c>
      <c r="N9" s="183" t="s">
        <v>83</v>
      </c>
      <c r="O9" s="183" t="s">
        <v>4421</v>
      </c>
      <c r="P9" s="183" t="s">
        <v>83</v>
      </c>
      <c r="Q9" s="183" t="s">
        <v>1743</v>
      </c>
      <c r="R9" s="183" t="s">
        <v>83</v>
      </c>
      <c r="S9" s="183" t="s">
        <v>5299</v>
      </c>
      <c r="T9" s="183" t="s">
        <v>83</v>
      </c>
      <c r="U9" s="183" t="s">
        <v>6664</v>
      </c>
      <c r="V9" s="183" t="s">
        <v>83</v>
      </c>
      <c r="W9" s="183" t="s">
        <v>4422</v>
      </c>
      <c r="X9" s="183" t="s">
        <v>83</v>
      </c>
      <c r="Y9" s="183" t="s">
        <v>1923</v>
      </c>
      <c r="Z9" s="183" t="s">
        <v>83</v>
      </c>
      <c r="AA9" s="183" t="s">
        <v>1924</v>
      </c>
      <c r="AB9" s="183" t="s">
        <v>83</v>
      </c>
      <c r="AC9" s="183" t="s">
        <v>1745</v>
      </c>
      <c r="AD9" s="184" t="s">
        <v>83</v>
      </c>
      <c r="AE9" s="565"/>
      <c r="AF9" s="571"/>
      <c r="AG9" s="573"/>
      <c r="AH9" s="185" t="s">
        <v>83</v>
      </c>
      <c r="AI9" s="427" t="s">
        <v>83</v>
      </c>
      <c r="AJ9" s="117"/>
      <c r="AK9" s="118"/>
      <c r="AL9" s="118"/>
      <c r="AM9" s="119"/>
      <c r="AN9" s="120"/>
      <c r="AO9" s="121"/>
      <c r="AP9" s="121"/>
      <c r="AQ9" s="116"/>
      <c r="AR9" s="442"/>
      <c r="AS9" s="432"/>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428"/>
      <c r="AJ10" s="70"/>
      <c r="AK10" s="71"/>
      <c r="AL10" s="71"/>
      <c r="AM10" s="438"/>
      <c r="AN10" s="70"/>
      <c r="AO10" s="71"/>
      <c r="AP10" s="71"/>
      <c r="AQ10" s="72"/>
      <c r="AR10" s="443"/>
      <c r="AS10" s="74"/>
    </row>
    <row r="11" spans="1:45" ht="157.5">
      <c r="A11" s="63"/>
      <c r="B11" s="187" t="s">
        <v>2373</v>
      </c>
      <c r="C11" s="196" t="s">
        <v>1746</v>
      </c>
      <c r="D11" s="193" t="s">
        <v>2374</v>
      </c>
      <c r="E11" s="193"/>
      <c r="F11" s="193" t="s">
        <v>5528</v>
      </c>
      <c r="G11" s="194" t="s">
        <v>1747</v>
      </c>
      <c r="H11" s="189"/>
      <c r="I11" s="194" t="s">
        <v>1747</v>
      </c>
      <c r="J11" s="189"/>
      <c r="K11" s="194" t="s">
        <v>1747</v>
      </c>
      <c r="L11" s="189"/>
      <c r="M11" s="194" t="s">
        <v>1747</v>
      </c>
      <c r="N11" s="189"/>
      <c r="O11" s="194" t="s">
        <v>1747</v>
      </c>
      <c r="P11" s="189"/>
      <c r="Q11" s="194" t="s">
        <v>1747</v>
      </c>
      <c r="R11" s="189"/>
      <c r="S11" s="194" t="s">
        <v>1747</v>
      </c>
      <c r="T11" s="189"/>
      <c r="U11" s="194" t="s">
        <v>1747</v>
      </c>
      <c r="V11" s="189"/>
      <c r="W11" s="194" t="s">
        <v>1747</v>
      </c>
      <c r="X11" s="189"/>
      <c r="Y11" s="194" t="s">
        <v>1747</v>
      </c>
      <c r="Z11" s="189"/>
      <c r="AA11" s="194" t="s">
        <v>1747</v>
      </c>
      <c r="AB11" s="189"/>
      <c r="AC11" s="194" t="s">
        <v>1747</v>
      </c>
      <c r="AD11" s="189"/>
      <c r="AE11" s="195" t="s">
        <v>89</v>
      </c>
      <c r="AF11" s="188"/>
      <c r="AG11" s="190"/>
      <c r="AH11" s="127" t="str">
        <f>IF(COUNTBLANK(AJ11:AL11)=3," ",IF(COUNTIF(AJ11:AL11,"F"),"F",IF(COUNTIF(AJ11:AL11,"P"),"P",IF(COUNTIF(AJ11:AL11,"NA"),"NA",IF(COUNTIF(AJ11:AL11,"NT"),"NT")))))</f>
        <v xml:space="preserve"> </v>
      </c>
      <c r="AI11" s="128" t="str">
        <f>IF(COUNTBLANK(AN11:AP11)=3," ",IF(COUNTIF(AN11:AP11,"F"),"F",IF(COUNTIF(AN11:AP11,"P"),"P",IF(COUNTIF(AN11:AP11,"NA"),"NA",IF(COUNTIF(AN11:AP11,"NT"),"NT")))))</f>
        <v xml:space="preserve"> </v>
      </c>
      <c r="AJ11" s="433"/>
      <c r="AK11" s="430"/>
      <c r="AL11" s="431"/>
      <c r="AM11" s="439"/>
      <c r="AN11" s="433"/>
      <c r="AO11" s="431"/>
      <c r="AP11" s="431"/>
      <c r="AQ11" s="446"/>
      <c r="AR11" s="444"/>
      <c r="AS11" s="434"/>
    </row>
    <row r="12" spans="1:45" ht="90">
      <c r="A12" s="63"/>
      <c r="B12" s="187" t="s">
        <v>1748</v>
      </c>
      <c r="C12" s="196" t="s">
        <v>1746</v>
      </c>
      <c r="D12" s="193" t="s">
        <v>1749</v>
      </c>
      <c r="E12" s="193" t="s">
        <v>1750</v>
      </c>
      <c r="F12" s="193" t="s">
        <v>5529</v>
      </c>
      <c r="G12" s="194" t="s">
        <v>1747</v>
      </c>
      <c r="H12" s="189"/>
      <c r="I12" s="194" t="s">
        <v>1747</v>
      </c>
      <c r="J12" s="189"/>
      <c r="K12" s="194" t="s">
        <v>1747</v>
      </c>
      <c r="L12" s="189"/>
      <c r="M12" s="194" t="s">
        <v>1747</v>
      </c>
      <c r="N12" s="189"/>
      <c r="O12" s="194" t="s">
        <v>1747</v>
      </c>
      <c r="P12" s="189"/>
      <c r="Q12" s="194" t="s">
        <v>1747</v>
      </c>
      <c r="R12" s="189"/>
      <c r="S12" s="194" t="s">
        <v>1747</v>
      </c>
      <c r="T12" s="189"/>
      <c r="U12" s="194" t="s">
        <v>1747</v>
      </c>
      <c r="V12" s="189"/>
      <c r="W12" s="194" t="s">
        <v>1747</v>
      </c>
      <c r="X12" s="189"/>
      <c r="Y12" s="194" t="s">
        <v>1747</v>
      </c>
      <c r="Z12" s="189"/>
      <c r="AA12" s="194" t="s">
        <v>1747</v>
      </c>
      <c r="AB12" s="189"/>
      <c r="AC12" s="194" t="s">
        <v>1747</v>
      </c>
      <c r="AD12" s="189"/>
      <c r="AE12" s="195" t="s">
        <v>89</v>
      </c>
      <c r="AF12" s="188"/>
      <c r="AG12" s="190"/>
      <c r="AH12" s="127" t="str">
        <f t="shared" ref="AH12:AH65" si="0">IF(COUNTBLANK(AJ12:AL12)=3," ",IF(COUNTIF(AJ12:AL12,"F"),"F",IF(COUNTIF(AJ12:AL12,"P"),"P",IF(COUNTIF(AJ12:AL12,"NA"),"NA",IF(COUNTIF(AJ12:AL12,"NT"),"NT")))))</f>
        <v xml:space="preserve"> </v>
      </c>
      <c r="AI12" s="128" t="str">
        <f t="shared" ref="AI12:AI65" si="1">IF(COUNTBLANK(AN12:AP12)=3," ",IF(COUNTIF(AN12:AP12,"F"),"F",IF(COUNTIF(AN12:AP12,"P"),"P",IF(COUNTIF(AN12:AP12,"NA"),"NA",IF(COUNTIF(AN12:AP12,"NT"),"NT")))))</f>
        <v xml:space="preserve"> </v>
      </c>
      <c r="AJ12" s="433"/>
      <c r="AK12" s="430"/>
      <c r="AL12" s="431"/>
      <c r="AM12" s="439"/>
      <c r="AN12" s="433"/>
      <c r="AO12" s="431"/>
      <c r="AP12" s="431"/>
      <c r="AQ12" s="446"/>
      <c r="AR12" s="444"/>
      <c r="AS12" s="434"/>
    </row>
    <row r="13" spans="1:45" ht="78.75">
      <c r="A13" s="63"/>
      <c r="B13" s="187" t="s">
        <v>1751</v>
      </c>
      <c r="C13" s="196" t="s">
        <v>1746</v>
      </c>
      <c r="D13" s="193" t="s">
        <v>2375</v>
      </c>
      <c r="E13" s="193"/>
      <c r="F13" s="193" t="s">
        <v>5530</v>
      </c>
      <c r="G13" s="194" t="s">
        <v>1752</v>
      </c>
      <c r="H13" s="189"/>
      <c r="I13" s="194" t="s">
        <v>1752</v>
      </c>
      <c r="J13" s="189"/>
      <c r="K13" s="194" t="s">
        <v>1752</v>
      </c>
      <c r="L13" s="189"/>
      <c r="M13" s="194" t="s">
        <v>1752</v>
      </c>
      <c r="N13" s="189"/>
      <c r="O13" s="194" t="s">
        <v>1752</v>
      </c>
      <c r="P13" s="189"/>
      <c r="Q13" s="194" t="s">
        <v>1747</v>
      </c>
      <c r="R13" s="189"/>
      <c r="S13" s="194" t="s">
        <v>1747</v>
      </c>
      <c r="T13" s="189"/>
      <c r="U13" s="194" t="s">
        <v>1747</v>
      </c>
      <c r="V13" s="189"/>
      <c r="W13" s="194" t="s">
        <v>1752</v>
      </c>
      <c r="X13" s="189"/>
      <c r="Y13" s="194" t="s">
        <v>1752</v>
      </c>
      <c r="Z13" s="189"/>
      <c r="AA13" s="194" t="s">
        <v>1752</v>
      </c>
      <c r="AB13" s="189"/>
      <c r="AC13" s="194" t="s">
        <v>1747</v>
      </c>
      <c r="AD13" s="189"/>
      <c r="AE13" s="195" t="s">
        <v>89</v>
      </c>
      <c r="AF13" s="191"/>
      <c r="AG13" s="190"/>
      <c r="AH13" s="127" t="str">
        <f t="shared" si="0"/>
        <v xml:space="preserve"> </v>
      </c>
      <c r="AI13" s="128" t="str">
        <f t="shared" si="1"/>
        <v xml:space="preserve"> </v>
      </c>
      <c r="AJ13" s="433"/>
      <c r="AK13" s="430"/>
      <c r="AL13" s="431"/>
      <c r="AM13" s="439"/>
      <c r="AN13" s="433"/>
      <c r="AO13" s="431"/>
      <c r="AP13" s="431"/>
      <c r="AQ13" s="446"/>
      <c r="AR13" s="444"/>
      <c r="AS13" s="434"/>
    </row>
    <row r="14" spans="1:45" ht="135">
      <c r="A14" s="63"/>
      <c r="B14" s="187" t="s">
        <v>1753</v>
      </c>
      <c r="C14" s="196" t="s">
        <v>1754</v>
      </c>
      <c r="D14" s="193" t="s">
        <v>1755</v>
      </c>
      <c r="E14" s="193"/>
      <c r="F14" s="198" t="s">
        <v>5531</v>
      </c>
      <c r="G14" s="194" t="s">
        <v>1747</v>
      </c>
      <c r="H14" s="189"/>
      <c r="I14" s="194" t="s">
        <v>1747</v>
      </c>
      <c r="J14" s="189"/>
      <c r="K14" s="194" t="s">
        <v>1747</v>
      </c>
      <c r="L14" s="189"/>
      <c r="M14" s="194" t="s">
        <v>1747</v>
      </c>
      <c r="N14" s="189"/>
      <c r="O14" s="194" t="s">
        <v>1747</v>
      </c>
      <c r="P14" s="189"/>
      <c r="Q14" s="194" t="s">
        <v>1747</v>
      </c>
      <c r="R14" s="189"/>
      <c r="S14" s="194" t="s">
        <v>1747</v>
      </c>
      <c r="T14" s="189"/>
      <c r="U14" s="194" t="s">
        <v>1747</v>
      </c>
      <c r="V14" s="189"/>
      <c r="W14" s="194" t="s">
        <v>1747</v>
      </c>
      <c r="X14" s="189"/>
      <c r="Y14" s="194" t="s">
        <v>1747</v>
      </c>
      <c r="Z14" s="189"/>
      <c r="AA14" s="194" t="s">
        <v>1747</v>
      </c>
      <c r="AB14" s="189"/>
      <c r="AC14" s="194" t="s">
        <v>1747</v>
      </c>
      <c r="AD14" s="189"/>
      <c r="AE14" s="195" t="s">
        <v>89</v>
      </c>
      <c r="AF14" s="191"/>
      <c r="AG14" s="190"/>
      <c r="AH14" s="127" t="str">
        <f t="shared" si="0"/>
        <v xml:space="preserve"> </v>
      </c>
      <c r="AI14" s="128" t="str">
        <f t="shared" si="1"/>
        <v xml:space="preserve"> </v>
      </c>
      <c r="AJ14" s="433"/>
      <c r="AK14" s="430"/>
      <c r="AL14" s="431"/>
      <c r="AM14" s="439"/>
      <c r="AN14" s="433"/>
      <c r="AO14" s="431"/>
      <c r="AP14" s="431"/>
      <c r="AQ14" s="446"/>
      <c r="AR14" s="444"/>
      <c r="AS14" s="434"/>
    </row>
    <row r="15" spans="1:45" ht="45">
      <c r="B15" s="187" t="s">
        <v>1756</v>
      </c>
      <c r="C15" s="196" t="s">
        <v>1757</v>
      </c>
      <c r="D15" s="193" t="s">
        <v>1761</v>
      </c>
      <c r="E15" s="193"/>
      <c r="F15" s="198" t="s">
        <v>5532</v>
      </c>
      <c r="G15" s="194" t="s">
        <v>1759</v>
      </c>
      <c r="H15" s="189"/>
      <c r="I15" s="194" t="s">
        <v>1759</v>
      </c>
      <c r="J15" s="189"/>
      <c r="K15" s="194" t="s">
        <v>1759</v>
      </c>
      <c r="L15" s="189"/>
      <c r="M15" s="194" t="s">
        <v>1759</v>
      </c>
      <c r="N15" s="189"/>
      <c r="O15" s="194" t="s">
        <v>1759</v>
      </c>
      <c r="P15" s="189"/>
      <c r="Q15" s="194" t="s">
        <v>1747</v>
      </c>
      <c r="R15" s="189"/>
      <c r="S15" s="194" t="s">
        <v>1759</v>
      </c>
      <c r="T15" s="189"/>
      <c r="U15" s="194" t="s">
        <v>1759</v>
      </c>
      <c r="V15" s="189"/>
      <c r="W15" s="194" t="s">
        <v>1759</v>
      </c>
      <c r="X15" s="189"/>
      <c r="Y15" s="194" t="s">
        <v>1759</v>
      </c>
      <c r="Z15" s="189"/>
      <c r="AA15" s="194" t="s">
        <v>1759</v>
      </c>
      <c r="AB15" s="189"/>
      <c r="AC15" s="194" t="s">
        <v>1759</v>
      </c>
      <c r="AD15" s="189"/>
      <c r="AE15" s="195" t="s">
        <v>89</v>
      </c>
      <c r="AF15" s="191"/>
      <c r="AG15" s="190"/>
      <c r="AH15" s="127" t="str">
        <f t="shared" si="0"/>
        <v xml:space="preserve"> </v>
      </c>
      <c r="AI15" s="128" t="str">
        <f t="shared" si="1"/>
        <v xml:space="preserve"> </v>
      </c>
      <c r="AJ15" s="433"/>
      <c r="AK15" s="430"/>
      <c r="AL15" s="431"/>
      <c r="AM15" s="439"/>
      <c r="AN15" s="433"/>
      <c r="AO15" s="431"/>
      <c r="AP15" s="431"/>
      <c r="AQ15" s="446"/>
      <c r="AR15" s="444"/>
      <c r="AS15" s="434"/>
    </row>
    <row r="16" spans="1:45" ht="45">
      <c r="B16" s="187" t="s">
        <v>1760</v>
      </c>
      <c r="C16" s="196" t="s">
        <v>1757</v>
      </c>
      <c r="D16" s="193" t="s">
        <v>1763</v>
      </c>
      <c r="E16" s="193"/>
      <c r="F16" s="198" t="s">
        <v>5533</v>
      </c>
      <c r="G16" s="194" t="s">
        <v>1759</v>
      </c>
      <c r="H16" s="189"/>
      <c r="I16" s="194" t="s">
        <v>1759</v>
      </c>
      <c r="J16" s="189"/>
      <c r="K16" s="194" t="s">
        <v>1759</v>
      </c>
      <c r="L16" s="189"/>
      <c r="M16" s="194" t="s">
        <v>1759</v>
      </c>
      <c r="N16" s="189"/>
      <c r="O16" s="194" t="s">
        <v>1759</v>
      </c>
      <c r="P16" s="189"/>
      <c r="Q16" s="194" t="s">
        <v>1747</v>
      </c>
      <c r="R16" s="189"/>
      <c r="S16" s="194" t="s">
        <v>1759</v>
      </c>
      <c r="T16" s="189"/>
      <c r="U16" s="194" t="s">
        <v>1759</v>
      </c>
      <c r="V16" s="189"/>
      <c r="W16" s="194" t="s">
        <v>1759</v>
      </c>
      <c r="X16" s="189"/>
      <c r="Y16" s="194" t="s">
        <v>1759</v>
      </c>
      <c r="Z16" s="189"/>
      <c r="AA16" s="194" t="s">
        <v>1759</v>
      </c>
      <c r="AB16" s="189"/>
      <c r="AC16" s="194" t="s">
        <v>1759</v>
      </c>
      <c r="AD16" s="189"/>
      <c r="AE16" s="195" t="s">
        <v>89</v>
      </c>
      <c r="AF16" s="191"/>
      <c r="AG16" s="190"/>
      <c r="AH16" s="127" t="str">
        <f t="shared" si="0"/>
        <v xml:space="preserve"> </v>
      </c>
      <c r="AI16" s="128" t="str">
        <f t="shared" si="1"/>
        <v xml:space="preserve"> </v>
      </c>
      <c r="AJ16" s="433"/>
      <c r="AK16" s="430"/>
      <c r="AL16" s="431"/>
      <c r="AM16" s="439"/>
      <c r="AN16" s="433"/>
      <c r="AO16" s="431"/>
      <c r="AP16" s="431"/>
      <c r="AQ16" s="446"/>
      <c r="AR16" s="444"/>
      <c r="AS16" s="434"/>
    </row>
    <row r="17" spans="1:45" ht="45">
      <c r="B17" s="187" t="s">
        <v>1762</v>
      </c>
      <c r="C17" s="196" t="s">
        <v>1757</v>
      </c>
      <c r="D17" s="193" t="s">
        <v>1765</v>
      </c>
      <c r="E17" s="193"/>
      <c r="F17" s="198" t="s">
        <v>5534</v>
      </c>
      <c r="G17" s="194" t="s">
        <v>1759</v>
      </c>
      <c r="H17" s="189"/>
      <c r="I17" s="194" t="s">
        <v>1759</v>
      </c>
      <c r="J17" s="189"/>
      <c r="K17" s="194" t="s">
        <v>1759</v>
      </c>
      <c r="L17" s="189"/>
      <c r="M17" s="194" t="s">
        <v>1759</v>
      </c>
      <c r="N17" s="189"/>
      <c r="O17" s="194" t="s">
        <v>1759</v>
      </c>
      <c r="P17" s="189"/>
      <c r="Q17" s="194" t="s">
        <v>1747</v>
      </c>
      <c r="R17" s="189"/>
      <c r="S17" s="194" t="s">
        <v>1759</v>
      </c>
      <c r="T17" s="189"/>
      <c r="U17" s="194" t="s">
        <v>1759</v>
      </c>
      <c r="V17" s="189"/>
      <c r="W17" s="194" t="s">
        <v>1759</v>
      </c>
      <c r="X17" s="189"/>
      <c r="Y17" s="194" t="s">
        <v>1759</v>
      </c>
      <c r="Z17" s="189"/>
      <c r="AA17" s="194" t="s">
        <v>1759</v>
      </c>
      <c r="AB17" s="189"/>
      <c r="AC17" s="194" t="s">
        <v>1759</v>
      </c>
      <c r="AD17" s="189"/>
      <c r="AE17" s="195" t="s">
        <v>89</v>
      </c>
      <c r="AF17" s="191"/>
      <c r="AG17" s="190"/>
      <c r="AH17" s="127" t="str">
        <f t="shared" si="0"/>
        <v xml:space="preserve"> </v>
      </c>
      <c r="AI17" s="128" t="str">
        <f t="shared" si="1"/>
        <v xml:space="preserve"> </v>
      </c>
      <c r="AJ17" s="433"/>
      <c r="AK17" s="430"/>
      <c r="AL17" s="431"/>
      <c r="AM17" s="439"/>
      <c r="AN17" s="433"/>
      <c r="AO17" s="431"/>
      <c r="AP17" s="431"/>
      <c r="AQ17" s="446"/>
      <c r="AR17" s="444"/>
      <c r="AS17" s="434"/>
    </row>
    <row r="18" spans="1:45" ht="45">
      <c r="A18" s="63"/>
      <c r="B18" s="187" t="s">
        <v>1764</v>
      </c>
      <c r="C18" s="196" t="s">
        <v>1757</v>
      </c>
      <c r="D18" s="193" t="s">
        <v>1766</v>
      </c>
      <c r="E18" s="193"/>
      <c r="F18" s="198" t="s">
        <v>5535</v>
      </c>
      <c r="G18" s="194" t="s">
        <v>1759</v>
      </c>
      <c r="H18" s="189"/>
      <c r="I18" s="194" t="s">
        <v>1759</v>
      </c>
      <c r="J18" s="189"/>
      <c r="K18" s="194" t="s">
        <v>1759</v>
      </c>
      <c r="L18" s="189"/>
      <c r="M18" s="194" t="s">
        <v>1759</v>
      </c>
      <c r="N18" s="189"/>
      <c r="O18" s="194" t="s">
        <v>1759</v>
      </c>
      <c r="P18" s="189"/>
      <c r="Q18" s="194" t="s">
        <v>1747</v>
      </c>
      <c r="R18" s="189"/>
      <c r="S18" s="194" t="s">
        <v>1759</v>
      </c>
      <c r="T18" s="189"/>
      <c r="U18" s="194" t="s">
        <v>1759</v>
      </c>
      <c r="V18" s="189"/>
      <c r="W18" s="194" t="s">
        <v>1759</v>
      </c>
      <c r="X18" s="189"/>
      <c r="Y18" s="194" t="s">
        <v>1759</v>
      </c>
      <c r="Z18" s="189"/>
      <c r="AA18" s="194" t="s">
        <v>1759</v>
      </c>
      <c r="AB18" s="189"/>
      <c r="AC18" s="194" t="s">
        <v>1759</v>
      </c>
      <c r="AD18" s="189"/>
      <c r="AE18" s="195" t="s">
        <v>89</v>
      </c>
      <c r="AF18" s="191"/>
      <c r="AG18" s="190"/>
      <c r="AH18" s="127" t="str">
        <f t="shared" si="0"/>
        <v xml:space="preserve"> </v>
      </c>
      <c r="AI18" s="128" t="str">
        <f t="shared" si="1"/>
        <v xml:space="preserve"> </v>
      </c>
      <c r="AJ18" s="433"/>
      <c r="AK18" s="430"/>
      <c r="AL18" s="431"/>
      <c r="AM18" s="439"/>
      <c r="AN18" s="433"/>
      <c r="AO18" s="431"/>
      <c r="AP18" s="431"/>
      <c r="AQ18" s="446"/>
      <c r="AR18" s="444"/>
      <c r="AS18" s="434"/>
    </row>
    <row r="19" spans="1:45" ht="22.5">
      <c r="A19" s="63"/>
      <c r="B19" s="187" t="s">
        <v>2449</v>
      </c>
      <c r="C19" s="196" t="s">
        <v>1757</v>
      </c>
      <c r="D19" s="193"/>
      <c r="E19" s="193" t="s">
        <v>1768</v>
      </c>
      <c r="F19" s="198" t="s">
        <v>5536</v>
      </c>
      <c r="G19" s="194" t="s">
        <v>1752</v>
      </c>
      <c r="H19" s="189"/>
      <c r="I19" s="194" t="s">
        <v>1752</v>
      </c>
      <c r="J19" s="189"/>
      <c r="K19" s="194" t="s">
        <v>1752</v>
      </c>
      <c r="L19" s="189"/>
      <c r="M19" s="194" t="s">
        <v>1752</v>
      </c>
      <c r="N19" s="189"/>
      <c r="O19" s="194" t="s">
        <v>1752</v>
      </c>
      <c r="P19" s="189"/>
      <c r="Q19" s="194" t="s">
        <v>1747</v>
      </c>
      <c r="R19" s="189"/>
      <c r="S19" s="194" t="s">
        <v>1752</v>
      </c>
      <c r="T19" s="189"/>
      <c r="U19" s="194" t="s">
        <v>1752</v>
      </c>
      <c r="V19" s="189"/>
      <c r="W19" s="194" t="s">
        <v>1752</v>
      </c>
      <c r="X19" s="189"/>
      <c r="Y19" s="194" t="s">
        <v>1752</v>
      </c>
      <c r="Z19" s="189"/>
      <c r="AA19" s="194" t="s">
        <v>1752</v>
      </c>
      <c r="AB19" s="189"/>
      <c r="AC19" s="194" t="s">
        <v>1752</v>
      </c>
      <c r="AD19" s="189"/>
      <c r="AE19" s="195" t="s">
        <v>89</v>
      </c>
      <c r="AF19" s="188"/>
      <c r="AG19" s="190"/>
      <c r="AH19" s="127" t="str">
        <f t="shared" si="0"/>
        <v xml:space="preserve"> </v>
      </c>
      <c r="AI19" s="128" t="str">
        <f t="shared" si="1"/>
        <v xml:space="preserve"> </v>
      </c>
      <c r="AJ19" s="433"/>
      <c r="AK19" s="430"/>
      <c r="AL19" s="431"/>
      <c r="AM19" s="439"/>
      <c r="AN19" s="433"/>
      <c r="AO19" s="431"/>
      <c r="AP19" s="431"/>
      <c r="AQ19" s="446"/>
      <c r="AR19" s="444"/>
      <c r="AS19" s="434"/>
    </row>
    <row r="20" spans="1:45" ht="45">
      <c r="A20" s="63"/>
      <c r="B20" s="187" t="s">
        <v>1767</v>
      </c>
      <c r="C20" s="347" t="s">
        <v>1757</v>
      </c>
      <c r="D20" s="348" t="s">
        <v>1758</v>
      </c>
      <c r="E20" s="348"/>
      <c r="F20" s="350" t="s">
        <v>5537</v>
      </c>
      <c r="G20" s="194" t="s">
        <v>1759</v>
      </c>
      <c r="H20" s="189"/>
      <c r="I20" s="194" t="s">
        <v>1759</v>
      </c>
      <c r="J20" s="189"/>
      <c r="K20" s="194" t="s">
        <v>1759</v>
      </c>
      <c r="L20" s="189"/>
      <c r="M20" s="194" t="s">
        <v>1759</v>
      </c>
      <c r="N20" s="189"/>
      <c r="O20" s="194" t="s">
        <v>1759</v>
      </c>
      <c r="P20" s="189"/>
      <c r="Q20" s="194" t="s">
        <v>1759</v>
      </c>
      <c r="R20" s="189"/>
      <c r="S20" s="194" t="s">
        <v>1747</v>
      </c>
      <c r="T20" s="189"/>
      <c r="U20" s="194" t="s">
        <v>1759</v>
      </c>
      <c r="V20" s="189"/>
      <c r="W20" s="194" t="s">
        <v>1759</v>
      </c>
      <c r="X20" s="189"/>
      <c r="Y20" s="194" t="s">
        <v>1759</v>
      </c>
      <c r="Z20" s="189"/>
      <c r="AA20" s="194" t="s">
        <v>1759</v>
      </c>
      <c r="AB20" s="189"/>
      <c r="AC20" s="194" t="s">
        <v>1759</v>
      </c>
      <c r="AD20" s="189"/>
      <c r="AE20" s="195" t="s">
        <v>89</v>
      </c>
      <c r="AF20" s="188"/>
      <c r="AG20" s="190"/>
      <c r="AH20" s="127" t="str">
        <f t="shared" si="0"/>
        <v xml:space="preserve"> </v>
      </c>
      <c r="AI20" s="128" t="str">
        <f t="shared" si="1"/>
        <v xml:space="preserve"> </v>
      </c>
      <c r="AJ20" s="433"/>
      <c r="AK20" s="430"/>
      <c r="AL20" s="431"/>
      <c r="AM20" s="439"/>
      <c r="AN20" s="433"/>
      <c r="AO20" s="431"/>
      <c r="AP20" s="431"/>
      <c r="AQ20" s="446"/>
      <c r="AR20" s="444"/>
      <c r="AS20" s="434"/>
    </row>
    <row r="21" spans="1:45" ht="45">
      <c r="A21" s="63"/>
      <c r="B21" s="187" t="s">
        <v>1769</v>
      </c>
      <c r="C21" s="347" t="s">
        <v>1757</v>
      </c>
      <c r="D21" s="348" t="s">
        <v>5096</v>
      </c>
      <c r="E21" s="348"/>
      <c r="F21" s="350" t="s">
        <v>5538</v>
      </c>
      <c r="G21" s="194" t="s">
        <v>1759</v>
      </c>
      <c r="H21" s="189"/>
      <c r="I21" s="194" t="s">
        <v>1759</v>
      </c>
      <c r="J21" s="189"/>
      <c r="K21" s="194" t="s">
        <v>1759</v>
      </c>
      <c r="L21" s="189"/>
      <c r="M21" s="194" t="s">
        <v>1759</v>
      </c>
      <c r="N21" s="189"/>
      <c r="O21" s="194" t="s">
        <v>1759</v>
      </c>
      <c r="P21" s="189"/>
      <c r="Q21" s="194" t="s">
        <v>1759</v>
      </c>
      <c r="R21" s="189"/>
      <c r="S21" s="194" t="s">
        <v>1759</v>
      </c>
      <c r="T21" s="189"/>
      <c r="U21" s="194" t="s">
        <v>1747</v>
      </c>
      <c r="V21" s="189"/>
      <c r="W21" s="194" t="s">
        <v>1759</v>
      </c>
      <c r="X21" s="189"/>
      <c r="Y21" s="194" t="s">
        <v>1759</v>
      </c>
      <c r="Z21" s="189"/>
      <c r="AA21" s="194" t="s">
        <v>1759</v>
      </c>
      <c r="AB21" s="189"/>
      <c r="AC21" s="194" t="s">
        <v>1759</v>
      </c>
      <c r="AD21" s="189"/>
      <c r="AE21" s="195" t="s">
        <v>89</v>
      </c>
      <c r="AF21" s="188"/>
      <c r="AG21" s="190"/>
      <c r="AH21" s="127" t="str">
        <f t="shared" si="0"/>
        <v xml:space="preserve"> </v>
      </c>
      <c r="AI21" s="128" t="str">
        <f t="shared" si="1"/>
        <v xml:space="preserve"> </v>
      </c>
      <c r="AJ21" s="433"/>
      <c r="AK21" s="430"/>
      <c r="AL21" s="431"/>
      <c r="AM21" s="439"/>
      <c r="AN21" s="433"/>
      <c r="AO21" s="431"/>
      <c r="AP21" s="431"/>
      <c r="AQ21" s="446"/>
      <c r="AR21" s="444"/>
      <c r="AS21" s="434"/>
    </row>
    <row r="22" spans="1:45" ht="33.75">
      <c r="B22" s="187" t="s">
        <v>1772</v>
      </c>
      <c r="C22" s="196" t="s">
        <v>1770</v>
      </c>
      <c r="D22" s="198" t="s">
        <v>1773</v>
      </c>
      <c r="E22" s="193"/>
      <c r="F22" s="198" t="s">
        <v>5539</v>
      </c>
      <c r="G22" s="194" t="s">
        <v>1759</v>
      </c>
      <c r="H22" s="189"/>
      <c r="I22" s="194" t="s">
        <v>1759</v>
      </c>
      <c r="J22" s="189"/>
      <c r="K22" s="194" t="s">
        <v>1759</v>
      </c>
      <c r="L22" s="189"/>
      <c r="M22" s="194" t="s">
        <v>1759</v>
      </c>
      <c r="N22" s="189"/>
      <c r="O22" s="194" t="s">
        <v>1759</v>
      </c>
      <c r="P22" s="189"/>
      <c r="Q22" s="194" t="s">
        <v>1759</v>
      </c>
      <c r="R22" s="189"/>
      <c r="S22" s="194" t="s">
        <v>1759</v>
      </c>
      <c r="T22" s="189"/>
      <c r="U22" s="194" t="s">
        <v>1759</v>
      </c>
      <c r="V22" s="189"/>
      <c r="W22" s="194" t="s">
        <v>1759</v>
      </c>
      <c r="X22" s="189"/>
      <c r="Y22" s="194" t="s">
        <v>1747</v>
      </c>
      <c r="Z22" s="189"/>
      <c r="AA22" s="194" t="s">
        <v>1759</v>
      </c>
      <c r="AB22" s="189"/>
      <c r="AC22" s="194" t="s">
        <v>1759</v>
      </c>
      <c r="AD22" s="189"/>
      <c r="AE22" s="195" t="s">
        <v>89</v>
      </c>
      <c r="AF22" s="191"/>
      <c r="AG22" s="190"/>
      <c r="AH22" s="127" t="str">
        <f t="shared" si="0"/>
        <v xml:space="preserve"> </v>
      </c>
      <c r="AI22" s="128" t="str">
        <f t="shared" si="1"/>
        <v xml:space="preserve"> </v>
      </c>
      <c r="AJ22" s="433"/>
      <c r="AK22" s="430"/>
      <c r="AL22" s="431"/>
      <c r="AM22" s="439"/>
      <c r="AN22" s="433"/>
      <c r="AO22" s="431"/>
      <c r="AP22" s="431"/>
      <c r="AQ22" s="446"/>
      <c r="AR22" s="444"/>
      <c r="AS22" s="434"/>
    </row>
    <row r="23" spans="1:45" ht="33.75">
      <c r="B23" s="187" t="s">
        <v>1774</v>
      </c>
      <c r="C23" s="196" t="s">
        <v>1770</v>
      </c>
      <c r="D23" s="198" t="s">
        <v>1775</v>
      </c>
      <c r="E23" s="193"/>
      <c r="F23" s="198" t="s">
        <v>5540</v>
      </c>
      <c r="G23" s="194" t="s">
        <v>1759</v>
      </c>
      <c r="H23" s="189"/>
      <c r="I23" s="194" t="s">
        <v>1759</v>
      </c>
      <c r="J23" s="189"/>
      <c r="K23" s="194" t="s">
        <v>1759</v>
      </c>
      <c r="L23" s="189"/>
      <c r="M23" s="194" t="s">
        <v>1759</v>
      </c>
      <c r="N23" s="189"/>
      <c r="O23" s="194" t="s">
        <v>1759</v>
      </c>
      <c r="P23" s="189"/>
      <c r="Q23" s="194" t="s">
        <v>1759</v>
      </c>
      <c r="R23" s="189"/>
      <c r="S23" s="194" t="s">
        <v>1759</v>
      </c>
      <c r="T23" s="189"/>
      <c r="U23" s="194" t="s">
        <v>1759</v>
      </c>
      <c r="V23" s="189"/>
      <c r="W23" s="194" t="s">
        <v>1759</v>
      </c>
      <c r="X23" s="189"/>
      <c r="Y23" s="194" t="s">
        <v>1759</v>
      </c>
      <c r="Z23" s="189"/>
      <c r="AA23" s="194" t="s">
        <v>1747</v>
      </c>
      <c r="AB23" s="189"/>
      <c r="AC23" s="194" t="s">
        <v>1759</v>
      </c>
      <c r="AD23" s="189"/>
      <c r="AE23" s="195" t="s">
        <v>89</v>
      </c>
      <c r="AF23" s="191"/>
      <c r="AG23" s="190"/>
      <c r="AH23" s="127" t="str">
        <f t="shared" si="0"/>
        <v xml:space="preserve"> </v>
      </c>
      <c r="AI23" s="128" t="str">
        <f t="shared" si="1"/>
        <v xml:space="preserve"> </v>
      </c>
      <c r="AJ23" s="433"/>
      <c r="AK23" s="430"/>
      <c r="AL23" s="431"/>
      <c r="AM23" s="439"/>
      <c r="AN23" s="433"/>
      <c r="AO23" s="431"/>
      <c r="AP23" s="431"/>
      <c r="AQ23" s="446"/>
      <c r="AR23" s="444"/>
      <c r="AS23" s="434"/>
    </row>
    <row r="24" spans="1:45" ht="33.75">
      <c r="B24" s="187" t="s">
        <v>1776</v>
      </c>
      <c r="C24" s="196" t="s">
        <v>1770</v>
      </c>
      <c r="D24" s="198" t="s">
        <v>1777</v>
      </c>
      <c r="E24" s="193"/>
      <c r="F24" s="198" t="s">
        <v>5541</v>
      </c>
      <c r="G24" s="194" t="s">
        <v>1759</v>
      </c>
      <c r="H24" s="189"/>
      <c r="I24" s="194" t="s">
        <v>1759</v>
      </c>
      <c r="J24" s="189"/>
      <c r="K24" s="194" t="s">
        <v>1759</v>
      </c>
      <c r="L24" s="189"/>
      <c r="M24" s="194" t="s">
        <v>1759</v>
      </c>
      <c r="N24" s="189"/>
      <c r="O24" s="194" t="s">
        <v>1759</v>
      </c>
      <c r="P24" s="189"/>
      <c r="Q24" s="194" t="s">
        <v>1759</v>
      </c>
      <c r="R24" s="189"/>
      <c r="S24" s="194" t="s">
        <v>1759</v>
      </c>
      <c r="T24" s="189"/>
      <c r="U24" s="194" t="s">
        <v>1759</v>
      </c>
      <c r="V24" s="189"/>
      <c r="W24" s="194" t="s">
        <v>1747</v>
      </c>
      <c r="X24" s="189"/>
      <c r="Y24" s="194" t="s">
        <v>1759</v>
      </c>
      <c r="Z24" s="189"/>
      <c r="AA24" s="194" t="s">
        <v>1759</v>
      </c>
      <c r="AB24" s="189"/>
      <c r="AC24" s="194" t="s">
        <v>1759</v>
      </c>
      <c r="AD24" s="189"/>
      <c r="AE24" s="195" t="s">
        <v>89</v>
      </c>
      <c r="AF24" s="191"/>
      <c r="AG24" s="190"/>
      <c r="AH24" s="127" t="str">
        <f t="shared" si="0"/>
        <v xml:space="preserve"> </v>
      </c>
      <c r="AI24" s="128" t="str">
        <f t="shared" si="1"/>
        <v xml:space="preserve"> </v>
      </c>
      <c r="AJ24" s="433"/>
      <c r="AK24" s="430"/>
      <c r="AL24" s="431"/>
      <c r="AM24" s="439"/>
      <c r="AN24" s="433"/>
      <c r="AO24" s="431"/>
      <c r="AP24" s="431"/>
      <c r="AQ24" s="446"/>
      <c r="AR24" s="444"/>
      <c r="AS24" s="434"/>
    </row>
    <row r="25" spans="1:45" ht="33.75">
      <c r="B25" s="187" t="s">
        <v>1778</v>
      </c>
      <c r="C25" s="196" t="s">
        <v>1770</v>
      </c>
      <c r="D25" s="193" t="s">
        <v>1771</v>
      </c>
      <c r="E25" s="193"/>
      <c r="F25" s="198" t="s">
        <v>5542</v>
      </c>
      <c r="G25" s="194" t="s">
        <v>1759</v>
      </c>
      <c r="H25" s="189"/>
      <c r="I25" s="194" t="s">
        <v>1759</v>
      </c>
      <c r="J25" s="189"/>
      <c r="K25" s="194" t="s">
        <v>1759</v>
      </c>
      <c r="L25" s="189"/>
      <c r="M25" s="194" t="s">
        <v>1759</v>
      </c>
      <c r="N25" s="189"/>
      <c r="O25" s="194" t="s">
        <v>1759</v>
      </c>
      <c r="P25" s="189"/>
      <c r="Q25" s="194" t="s">
        <v>1759</v>
      </c>
      <c r="R25" s="189"/>
      <c r="S25" s="194" t="s">
        <v>1759</v>
      </c>
      <c r="T25" s="189"/>
      <c r="U25" s="194" t="s">
        <v>1759</v>
      </c>
      <c r="V25" s="189"/>
      <c r="W25" s="194" t="s">
        <v>1747</v>
      </c>
      <c r="X25" s="189"/>
      <c r="Y25" s="194" t="s">
        <v>1759</v>
      </c>
      <c r="Z25" s="189"/>
      <c r="AA25" s="194" t="s">
        <v>1759</v>
      </c>
      <c r="AB25" s="189"/>
      <c r="AC25" s="194" t="s">
        <v>1759</v>
      </c>
      <c r="AD25" s="189"/>
      <c r="AE25" s="195" t="s">
        <v>89</v>
      </c>
      <c r="AF25" s="191"/>
      <c r="AG25" s="190"/>
      <c r="AH25" s="127" t="str">
        <f t="shared" si="0"/>
        <v xml:space="preserve"> </v>
      </c>
      <c r="AI25" s="128" t="str">
        <f t="shared" si="1"/>
        <v xml:space="preserve"> </v>
      </c>
      <c r="AJ25" s="433"/>
      <c r="AK25" s="430"/>
      <c r="AL25" s="431"/>
      <c r="AM25" s="439"/>
      <c r="AN25" s="433"/>
      <c r="AO25" s="431"/>
      <c r="AP25" s="431"/>
      <c r="AQ25" s="446"/>
      <c r="AR25" s="444"/>
      <c r="AS25" s="434"/>
    </row>
    <row r="26" spans="1:45" ht="45">
      <c r="B26" s="187" t="s">
        <v>1781</v>
      </c>
      <c r="C26" s="347" t="s">
        <v>1779</v>
      </c>
      <c r="D26" s="348" t="s">
        <v>5102</v>
      </c>
      <c r="E26" s="348"/>
      <c r="F26" s="350" t="s">
        <v>5543</v>
      </c>
      <c r="G26" s="194" t="s">
        <v>3191</v>
      </c>
      <c r="H26" s="189"/>
      <c r="I26" s="194" t="s">
        <v>3191</v>
      </c>
      <c r="J26" s="189"/>
      <c r="K26" s="194" t="s">
        <v>3191</v>
      </c>
      <c r="L26" s="189"/>
      <c r="M26" s="194" t="s">
        <v>1747</v>
      </c>
      <c r="N26" s="189"/>
      <c r="O26" s="194" t="s">
        <v>3191</v>
      </c>
      <c r="P26" s="189"/>
      <c r="Q26" s="194" t="s">
        <v>3191</v>
      </c>
      <c r="R26" s="189"/>
      <c r="S26" s="194" t="s">
        <v>3191</v>
      </c>
      <c r="T26" s="189"/>
      <c r="U26" s="194" t="s">
        <v>3191</v>
      </c>
      <c r="V26" s="189"/>
      <c r="W26" s="194" t="s">
        <v>3191</v>
      </c>
      <c r="X26" s="189"/>
      <c r="Y26" s="194" t="s">
        <v>3191</v>
      </c>
      <c r="Z26" s="189"/>
      <c r="AA26" s="194" t="s">
        <v>3191</v>
      </c>
      <c r="AB26" s="189"/>
      <c r="AC26" s="194" t="s">
        <v>3191</v>
      </c>
      <c r="AD26" s="189"/>
      <c r="AE26" s="195" t="s">
        <v>89</v>
      </c>
      <c r="AF26" s="191"/>
      <c r="AG26" s="190"/>
      <c r="AH26" s="127" t="str">
        <f t="shared" si="0"/>
        <v xml:space="preserve"> </v>
      </c>
      <c r="AI26" s="128" t="str">
        <f t="shared" si="1"/>
        <v xml:space="preserve"> </v>
      </c>
      <c r="AJ26" s="433"/>
      <c r="AK26" s="430"/>
      <c r="AL26" s="431"/>
      <c r="AM26" s="439"/>
      <c r="AN26" s="433"/>
      <c r="AO26" s="431"/>
      <c r="AP26" s="431"/>
      <c r="AQ26" s="446"/>
      <c r="AR26" s="444"/>
      <c r="AS26" s="434"/>
    </row>
    <row r="27" spans="1:45" ht="45">
      <c r="B27" s="187" t="s">
        <v>1783</v>
      </c>
      <c r="C27" s="347" t="s">
        <v>1779</v>
      </c>
      <c r="D27" s="349" t="s">
        <v>5104</v>
      </c>
      <c r="E27" s="348"/>
      <c r="F27" s="350" t="s">
        <v>5544</v>
      </c>
      <c r="G27" s="194" t="s">
        <v>3191</v>
      </c>
      <c r="H27" s="189"/>
      <c r="I27" s="194" t="s">
        <v>3191</v>
      </c>
      <c r="J27" s="189"/>
      <c r="K27" s="194" t="s">
        <v>3191</v>
      </c>
      <c r="L27" s="189"/>
      <c r="M27" s="194" t="s">
        <v>1747</v>
      </c>
      <c r="N27" s="189"/>
      <c r="O27" s="194" t="s">
        <v>3191</v>
      </c>
      <c r="P27" s="189"/>
      <c r="Q27" s="194" t="s">
        <v>3191</v>
      </c>
      <c r="R27" s="189"/>
      <c r="S27" s="194" t="s">
        <v>3191</v>
      </c>
      <c r="T27" s="189"/>
      <c r="U27" s="194" t="s">
        <v>3191</v>
      </c>
      <c r="V27" s="189"/>
      <c r="W27" s="194" t="s">
        <v>3191</v>
      </c>
      <c r="X27" s="189"/>
      <c r="Y27" s="194" t="s">
        <v>3191</v>
      </c>
      <c r="Z27" s="189"/>
      <c r="AA27" s="194" t="s">
        <v>3191</v>
      </c>
      <c r="AB27" s="189"/>
      <c r="AC27" s="194" t="s">
        <v>3191</v>
      </c>
      <c r="AD27" s="189"/>
      <c r="AE27" s="195" t="s">
        <v>89</v>
      </c>
      <c r="AF27" s="191"/>
      <c r="AG27" s="190"/>
      <c r="AH27" s="127" t="str">
        <f t="shared" si="0"/>
        <v xml:space="preserve"> </v>
      </c>
      <c r="AI27" s="128" t="str">
        <f t="shared" si="1"/>
        <v xml:space="preserve"> </v>
      </c>
      <c r="AJ27" s="433"/>
      <c r="AK27" s="430"/>
      <c r="AL27" s="431"/>
      <c r="AM27" s="439"/>
      <c r="AN27" s="433"/>
      <c r="AO27" s="431"/>
      <c r="AP27" s="431"/>
      <c r="AQ27" s="446"/>
      <c r="AR27" s="444"/>
      <c r="AS27" s="434"/>
    </row>
    <row r="28" spans="1:45" ht="45">
      <c r="B28" s="187" t="s">
        <v>1785</v>
      </c>
      <c r="C28" s="196" t="s">
        <v>1779</v>
      </c>
      <c r="D28" s="193" t="s">
        <v>1780</v>
      </c>
      <c r="E28" s="193"/>
      <c r="F28" s="198" t="s">
        <v>5545</v>
      </c>
      <c r="G28" s="194" t="s">
        <v>1759</v>
      </c>
      <c r="H28" s="189"/>
      <c r="I28" s="194" t="s">
        <v>1759</v>
      </c>
      <c r="J28" s="189"/>
      <c r="K28" s="194" t="s">
        <v>1759</v>
      </c>
      <c r="L28" s="189"/>
      <c r="M28" s="194" t="s">
        <v>1747</v>
      </c>
      <c r="N28" s="189"/>
      <c r="O28" s="194" t="s">
        <v>1759</v>
      </c>
      <c r="P28" s="189"/>
      <c r="Q28" s="194" t="s">
        <v>1759</v>
      </c>
      <c r="R28" s="189"/>
      <c r="S28" s="194" t="s">
        <v>1759</v>
      </c>
      <c r="T28" s="189"/>
      <c r="U28" s="194" t="s">
        <v>1759</v>
      </c>
      <c r="V28" s="189"/>
      <c r="W28" s="194" t="s">
        <v>1759</v>
      </c>
      <c r="X28" s="189"/>
      <c r="Y28" s="194" t="s">
        <v>1759</v>
      </c>
      <c r="Z28" s="189"/>
      <c r="AA28" s="194" t="s">
        <v>1759</v>
      </c>
      <c r="AB28" s="189"/>
      <c r="AC28" s="194" t="s">
        <v>1759</v>
      </c>
      <c r="AD28" s="189"/>
      <c r="AE28" s="195" t="s">
        <v>89</v>
      </c>
      <c r="AF28" s="191"/>
      <c r="AG28" s="190"/>
      <c r="AH28" s="127" t="str">
        <f t="shared" si="0"/>
        <v xml:space="preserve"> </v>
      </c>
      <c r="AI28" s="128" t="str">
        <f t="shared" si="1"/>
        <v xml:space="preserve"> </v>
      </c>
      <c r="AJ28" s="433"/>
      <c r="AK28" s="430"/>
      <c r="AL28" s="431"/>
      <c r="AM28" s="439"/>
      <c r="AN28" s="433"/>
      <c r="AO28" s="431"/>
      <c r="AP28" s="431"/>
      <c r="AQ28" s="446"/>
      <c r="AR28" s="444"/>
      <c r="AS28" s="434"/>
    </row>
    <row r="29" spans="1:45" ht="33.75">
      <c r="B29" s="187" t="s">
        <v>1788</v>
      </c>
      <c r="C29" s="196" t="s">
        <v>1779</v>
      </c>
      <c r="D29" s="199" t="s">
        <v>1782</v>
      </c>
      <c r="E29" s="193"/>
      <c r="F29" s="198" t="s">
        <v>5546</v>
      </c>
      <c r="G29" s="194" t="s">
        <v>1759</v>
      </c>
      <c r="H29" s="189"/>
      <c r="I29" s="194" t="s">
        <v>1759</v>
      </c>
      <c r="J29" s="189"/>
      <c r="K29" s="194" t="s">
        <v>1759</v>
      </c>
      <c r="L29" s="189"/>
      <c r="M29" s="194" t="s">
        <v>1747</v>
      </c>
      <c r="N29" s="189"/>
      <c r="O29" s="194" t="s">
        <v>1759</v>
      </c>
      <c r="P29" s="189"/>
      <c r="Q29" s="194" t="s">
        <v>1759</v>
      </c>
      <c r="R29" s="189"/>
      <c r="S29" s="194" t="s">
        <v>1759</v>
      </c>
      <c r="T29" s="189"/>
      <c r="U29" s="194" t="s">
        <v>1759</v>
      </c>
      <c r="V29" s="189"/>
      <c r="W29" s="194" t="s">
        <v>1759</v>
      </c>
      <c r="X29" s="189"/>
      <c r="Y29" s="194" t="s">
        <v>1759</v>
      </c>
      <c r="Z29" s="189"/>
      <c r="AA29" s="194" t="s">
        <v>1759</v>
      </c>
      <c r="AB29" s="189"/>
      <c r="AC29" s="194" t="s">
        <v>1759</v>
      </c>
      <c r="AD29" s="189"/>
      <c r="AE29" s="195" t="s">
        <v>89</v>
      </c>
      <c r="AF29" s="191"/>
      <c r="AG29" s="190"/>
      <c r="AH29" s="127" t="str">
        <f t="shared" si="0"/>
        <v xml:space="preserve"> </v>
      </c>
      <c r="AI29" s="128" t="str">
        <f t="shared" si="1"/>
        <v xml:space="preserve"> </v>
      </c>
      <c r="AJ29" s="433"/>
      <c r="AK29" s="430"/>
      <c r="AL29" s="431"/>
      <c r="AM29" s="439"/>
      <c r="AN29" s="433"/>
      <c r="AO29" s="431"/>
      <c r="AP29" s="431"/>
      <c r="AQ29" s="446"/>
      <c r="AR29" s="444"/>
      <c r="AS29" s="434"/>
    </row>
    <row r="30" spans="1:45" ht="33.75">
      <c r="B30" s="187" t="s">
        <v>1790</v>
      </c>
      <c r="C30" s="196" t="s">
        <v>1779</v>
      </c>
      <c r="D30" s="199" t="s">
        <v>1784</v>
      </c>
      <c r="E30" s="193"/>
      <c r="F30" s="198" t="s">
        <v>5547</v>
      </c>
      <c r="G30" s="194" t="s">
        <v>1759</v>
      </c>
      <c r="H30" s="189"/>
      <c r="I30" s="194" t="s">
        <v>1759</v>
      </c>
      <c r="J30" s="189"/>
      <c r="K30" s="194" t="s">
        <v>1759</v>
      </c>
      <c r="L30" s="189"/>
      <c r="M30" s="194" t="s">
        <v>1747</v>
      </c>
      <c r="N30" s="189"/>
      <c r="O30" s="194" t="s">
        <v>1759</v>
      </c>
      <c r="P30" s="189"/>
      <c r="Q30" s="194" t="s">
        <v>1759</v>
      </c>
      <c r="R30" s="189"/>
      <c r="S30" s="194" t="s">
        <v>1759</v>
      </c>
      <c r="T30" s="189"/>
      <c r="U30" s="194" t="s">
        <v>1759</v>
      </c>
      <c r="V30" s="189"/>
      <c r="W30" s="194" t="s">
        <v>1759</v>
      </c>
      <c r="X30" s="189"/>
      <c r="Y30" s="194" t="s">
        <v>1759</v>
      </c>
      <c r="Z30" s="189"/>
      <c r="AA30" s="194" t="s">
        <v>1759</v>
      </c>
      <c r="AB30" s="189"/>
      <c r="AC30" s="194" t="s">
        <v>1759</v>
      </c>
      <c r="AD30" s="189"/>
      <c r="AE30" s="195" t="s">
        <v>89</v>
      </c>
      <c r="AF30" s="191"/>
      <c r="AG30" s="190"/>
      <c r="AH30" s="127" t="str">
        <f t="shared" si="0"/>
        <v xml:space="preserve"> </v>
      </c>
      <c r="AI30" s="128" t="str">
        <f t="shared" si="1"/>
        <v xml:space="preserve"> </v>
      </c>
      <c r="AJ30" s="433"/>
      <c r="AK30" s="430"/>
      <c r="AL30" s="431"/>
      <c r="AM30" s="439"/>
      <c r="AN30" s="433"/>
      <c r="AO30" s="431"/>
      <c r="AP30" s="431"/>
      <c r="AQ30" s="446"/>
      <c r="AR30" s="444"/>
      <c r="AS30" s="434"/>
    </row>
    <row r="31" spans="1:45" ht="33.75">
      <c r="B31" s="187" t="s">
        <v>2450</v>
      </c>
      <c r="C31" s="196" t="s">
        <v>1779</v>
      </c>
      <c r="D31" s="199" t="s">
        <v>3218</v>
      </c>
      <c r="E31" s="193"/>
      <c r="F31" s="198" t="s">
        <v>5548</v>
      </c>
      <c r="G31" s="194" t="s">
        <v>1759</v>
      </c>
      <c r="H31" s="189"/>
      <c r="I31" s="194" t="s">
        <v>1759</v>
      </c>
      <c r="J31" s="189"/>
      <c r="K31" s="194" t="s">
        <v>1759</v>
      </c>
      <c r="L31" s="189"/>
      <c r="M31" s="194" t="s">
        <v>1759</v>
      </c>
      <c r="N31" s="189"/>
      <c r="O31" s="194" t="s">
        <v>1747</v>
      </c>
      <c r="P31" s="189"/>
      <c r="Q31" s="194" t="s">
        <v>1759</v>
      </c>
      <c r="R31" s="189"/>
      <c r="S31" s="194" t="s">
        <v>1759</v>
      </c>
      <c r="T31" s="189"/>
      <c r="U31" s="194" t="s">
        <v>1759</v>
      </c>
      <c r="V31" s="189"/>
      <c r="W31" s="194" t="s">
        <v>1759</v>
      </c>
      <c r="X31" s="189"/>
      <c r="Y31" s="194" t="s">
        <v>1759</v>
      </c>
      <c r="Z31" s="189"/>
      <c r="AA31" s="194" t="s">
        <v>1759</v>
      </c>
      <c r="AB31" s="189"/>
      <c r="AC31" s="194" t="s">
        <v>1759</v>
      </c>
      <c r="AD31" s="189"/>
      <c r="AE31" s="195" t="s">
        <v>89</v>
      </c>
      <c r="AF31" s="191"/>
      <c r="AG31" s="190"/>
      <c r="AH31" s="127" t="str">
        <f t="shared" si="0"/>
        <v xml:space="preserve"> </v>
      </c>
      <c r="AI31" s="128" t="str">
        <f t="shared" si="1"/>
        <v xml:space="preserve"> </v>
      </c>
      <c r="AJ31" s="433"/>
      <c r="AK31" s="430"/>
      <c r="AL31" s="431"/>
      <c r="AM31" s="439"/>
      <c r="AN31" s="433"/>
      <c r="AO31" s="431"/>
      <c r="AP31" s="431"/>
      <c r="AQ31" s="446"/>
      <c r="AR31" s="444"/>
      <c r="AS31" s="434"/>
    </row>
    <row r="32" spans="1:45" ht="67.5">
      <c r="B32" s="187" t="s">
        <v>3219</v>
      </c>
      <c r="C32" s="196" t="s">
        <v>1786</v>
      </c>
      <c r="D32" s="193" t="s">
        <v>1787</v>
      </c>
      <c r="E32" s="193"/>
      <c r="F32" s="198" t="s">
        <v>5549</v>
      </c>
      <c r="G32" s="194" t="s">
        <v>1747</v>
      </c>
      <c r="H32" s="189"/>
      <c r="I32" s="194" t="s">
        <v>1747</v>
      </c>
      <c r="J32" s="189"/>
      <c r="K32" s="194" t="s">
        <v>1747</v>
      </c>
      <c r="L32" s="189"/>
      <c r="M32" s="194" t="s">
        <v>1747</v>
      </c>
      <c r="N32" s="189"/>
      <c r="O32" s="194" t="s">
        <v>1747</v>
      </c>
      <c r="P32" s="189"/>
      <c r="Q32" s="194" t="s">
        <v>1747</v>
      </c>
      <c r="R32" s="189"/>
      <c r="S32" s="194" t="s">
        <v>1747</v>
      </c>
      <c r="T32" s="189"/>
      <c r="U32" s="194" t="s">
        <v>1747</v>
      </c>
      <c r="V32" s="189"/>
      <c r="W32" s="194" t="s">
        <v>1747</v>
      </c>
      <c r="X32" s="189"/>
      <c r="Y32" s="194" t="s">
        <v>1747</v>
      </c>
      <c r="Z32" s="189"/>
      <c r="AA32" s="194" t="s">
        <v>1747</v>
      </c>
      <c r="AB32" s="189"/>
      <c r="AC32" s="194" t="s">
        <v>1747</v>
      </c>
      <c r="AD32" s="189"/>
      <c r="AE32" s="195" t="s">
        <v>89</v>
      </c>
      <c r="AF32" s="191" t="s">
        <v>6681</v>
      </c>
      <c r="AG32" s="201"/>
      <c r="AH32" s="127" t="str">
        <f t="shared" si="0"/>
        <v xml:space="preserve"> </v>
      </c>
      <c r="AI32" s="128" t="str">
        <f t="shared" si="1"/>
        <v xml:space="preserve"> </v>
      </c>
      <c r="AJ32" s="433"/>
      <c r="AK32" s="430"/>
      <c r="AL32" s="431"/>
      <c r="AM32" s="439"/>
      <c r="AN32" s="433"/>
      <c r="AO32" s="431"/>
      <c r="AP32" s="431"/>
      <c r="AQ32" s="446"/>
      <c r="AR32" s="444"/>
      <c r="AS32" s="434"/>
    </row>
    <row r="33" spans="2:45" ht="56.25">
      <c r="B33" s="187" t="s">
        <v>1792</v>
      </c>
      <c r="C33" s="196" t="s">
        <v>1786</v>
      </c>
      <c r="D33" s="193" t="s">
        <v>1787</v>
      </c>
      <c r="E33" s="193" t="s">
        <v>1789</v>
      </c>
      <c r="F33" s="198" t="s">
        <v>5550</v>
      </c>
      <c r="G33" s="194" t="s">
        <v>1747</v>
      </c>
      <c r="H33" s="189"/>
      <c r="I33" s="194" t="s">
        <v>1747</v>
      </c>
      <c r="J33" s="189"/>
      <c r="K33" s="194" t="s">
        <v>1747</v>
      </c>
      <c r="L33" s="189"/>
      <c r="M33" s="194" t="s">
        <v>1747</v>
      </c>
      <c r="N33" s="189"/>
      <c r="O33" s="194" t="s">
        <v>1747</v>
      </c>
      <c r="P33" s="189"/>
      <c r="Q33" s="194" t="s">
        <v>1747</v>
      </c>
      <c r="R33" s="189"/>
      <c r="S33" s="194" t="s">
        <v>1747</v>
      </c>
      <c r="T33" s="189"/>
      <c r="U33" s="194" t="s">
        <v>1747</v>
      </c>
      <c r="V33" s="189"/>
      <c r="W33" s="194" t="s">
        <v>1747</v>
      </c>
      <c r="X33" s="189"/>
      <c r="Y33" s="194" t="s">
        <v>1747</v>
      </c>
      <c r="Z33" s="189"/>
      <c r="AA33" s="194" t="s">
        <v>1747</v>
      </c>
      <c r="AB33" s="189"/>
      <c r="AC33" s="194" t="s">
        <v>1747</v>
      </c>
      <c r="AD33" s="189"/>
      <c r="AE33" s="195" t="s">
        <v>106</v>
      </c>
      <c r="AF33" s="197"/>
      <c r="AG33" s="190"/>
      <c r="AH33" s="127" t="str">
        <f t="shared" si="0"/>
        <v xml:space="preserve"> </v>
      </c>
      <c r="AI33" s="128" t="str">
        <f t="shared" si="1"/>
        <v xml:space="preserve"> </v>
      </c>
      <c r="AJ33" s="433"/>
      <c r="AK33" s="430"/>
      <c r="AL33" s="431"/>
      <c r="AM33" s="439"/>
      <c r="AN33" s="433"/>
      <c r="AO33" s="431"/>
      <c r="AP33" s="431"/>
      <c r="AQ33" s="446"/>
      <c r="AR33" s="444"/>
      <c r="AS33" s="434"/>
    </row>
    <row r="34" spans="2:45" ht="33.75">
      <c r="B34" s="187" t="s">
        <v>2376</v>
      </c>
      <c r="C34" s="196" t="s">
        <v>1786</v>
      </c>
      <c r="D34" s="193" t="s">
        <v>1787</v>
      </c>
      <c r="E34" s="193" t="s">
        <v>1791</v>
      </c>
      <c r="F34" s="198" t="s">
        <v>5551</v>
      </c>
      <c r="G34" s="194" t="s">
        <v>1747</v>
      </c>
      <c r="H34" s="189"/>
      <c r="I34" s="194" t="s">
        <v>1747</v>
      </c>
      <c r="J34" s="189"/>
      <c r="K34" s="194" t="s">
        <v>1747</v>
      </c>
      <c r="L34" s="189"/>
      <c r="M34" s="194" t="s">
        <v>1747</v>
      </c>
      <c r="N34" s="189"/>
      <c r="O34" s="194" t="s">
        <v>1747</v>
      </c>
      <c r="P34" s="189"/>
      <c r="Q34" s="194" t="s">
        <v>1747</v>
      </c>
      <c r="R34" s="189"/>
      <c r="S34" s="194" t="s">
        <v>1747</v>
      </c>
      <c r="T34" s="189"/>
      <c r="U34" s="194" t="s">
        <v>1747</v>
      </c>
      <c r="V34" s="189"/>
      <c r="W34" s="194" t="s">
        <v>1747</v>
      </c>
      <c r="X34" s="189"/>
      <c r="Y34" s="194" t="s">
        <v>1747</v>
      </c>
      <c r="Z34" s="189"/>
      <c r="AA34" s="194" t="s">
        <v>1747</v>
      </c>
      <c r="AB34" s="189"/>
      <c r="AC34" s="194" t="s">
        <v>1747</v>
      </c>
      <c r="AD34" s="189"/>
      <c r="AE34" s="195" t="s">
        <v>106</v>
      </c>
      <c r="AF34" s="191"/>
      <c r="AG34" s="190"/>
      <c r="AH34" s="127" t="str">
        <f t="shared" si="0"/>
        <v xml:space="preserve"> </v>
      </c>
      <c r="AI34" s="128" t="str">
        <f t="shared" si="1"/>
        <v xml:space="preserve"> </v>
      </c>
      <c r="AJ34" s="433"/>
      <c r="AK34" s="430"/>
      <c r="AL34" s="431"/>
      <c r="AM34" s="439"/>
      <c r="AN34" s="433"/>
      <c r="AO34" s="431"/>
      <c r="AP34" s="431"/>
      <c r="AQ34" s="446"/>
      <c r="AR34" s="444"/>
      <c r="AS34" s="434"/>
    </row>
    <row r="35" spans="2:45" ht="67.5">
      <c r="B35" s="187" t="s">
        <v>3220</v>
      </c>
      <c r="C35" s="196" t="s">
        <v>1786</v>
      </c>
      <c r="D35" s="193" t="s">
        <v>1297</v>
      </c>
      <c r="E35" s="193"/>
      <c r="F35" s="198" t="s">
        <v>5552</v>
      </c>
      <c r="G35" s="194" t="s">
        <v>1747</v>
      </c>
      <c r="H35" s="189"/>
      <c r="I35" s="194" t="s">
        <v>1747</v>
      </c>
      <c r="J35" s="189"/>
      <c r="K35" s="194" t="s">
        <v>1747</v>
      </c>
      <c r="L35" s="189"/>
      <c r="M35" s="194" t="s">
        <v>1747</v>
      </c>
      <c r="N35" s="189"/>
      <c r="O35" s="194" t="s">
        <v>1747</v>
      </c>
      <c r="P35" s="189"/>
      <c r="Q35" s="194" t="s">
        <v>1747</v>
      </c>
      <c r="R35" s="189"/>
      <c r="S35" s="194" t="s">
        <v>1747</v>
      </c>
      <c r="T35" s="189"/>
      <c r="U35" s="194" t="s">
        <v>1747</v>
      </c>
      <c r="V35" s="189"/>
      <c r="W35" s="194" t="s">
        <v>1747</v>
      </c>
      <c r="X35" s="189"/>
      <c r="Y35" s="194" t="s">
        <v>1747</v>
      </c>
      <c r="Z35" s="189"/>
      <c r="AA35" s="194" t="s">
        <v>1747</v>
      </c>
      <c r="AB35" s="189"/>
      <c r="AC35" s="194" t="s">
        <v>1759</v>
      </c>
      <c r="AD35" s="189"/>
      <c r="AE35" s="195" t="s">
        <v>89</v>
      </c>
      <c r="AF35" s="200"/>
      <c r="AG35" s="201"/>
      <c r="AH35" s="127" t="str">
        <f t="shared" si="0"/>
        <v xml:space="preserve"> </v>
      </c>
      <c r="AI35" s="128" t="str">
        <f t="shared" si="1"/>
        <v xml:space="preserve"> </v>
      </c>
      <c r="AJ35" s="433"/>
      <c r="AK35" s="430"/>
      <c r="AL35" s="431"/>
      <c r="AM35" s="439"/>
      <c r="AN35" s="433"/>
      <c r="AO35" s="431"/>
      <c r="AP35" s="431"/>
      <c r="AQ35" s="446"/>
      <c r="AR35" s="444"/>
      <c r="AS35" s="434"/>
    </row>
    <row r="36" spans="2:45" ht="22.5">
      <c r="B36" s="187" t="s">
        <v>2377</v>
      </c>
      <c r="C36" s="196" t="s">
        <v>1786</v>
      </c>
      <c r="D36" s="193" t="s">
        <v>1297</v>
      </c>
      <c r="E36" s="193" t="s">
        <v>1791</v>
      </c>
      <c r="F36" s="198" t="s">
        <v>5553</v>
      </c>
      <c r="G36" s="194" t="s">
        <v>1747</v>
      </c>
      <c r="H36" s="189"/>
      <c r="I36" s="194" t="s">
        <v>1747</v>
      </c>
      <c r="J36" s="189"/>
      <c r="K36" s="194" t="s">
        <v>1747</v>
      </c>
      <c r="L36" s="189"/>
      <c r="M36" s="194" t="s">
        <v>1747</v>
      </c>
      <c r="N36" s="189"/>
      <c r="O36" s="194" t="s">
        <v>1747</v>
      </c>
      <c r="P36" s="189"/>
      <c r="Q36" s="194" t="s">
        <v>1747</v>
      </c>
      <c r="R36" s="189"/>
      <c r="S36" s="194" t="s">
        <v>1747</v>
      </c>
      <c r="T36" s="189"/>
      <c r="U36" s="194" t="s">
        <v>1747</v>
      </c>
      <c r="V36" s="189"/>
      <c r="W36" s="194" t="s">
        <v>1747</v>
      </c>
      <c r="X36" s="189"/>
      <c r="Y36" s="194" t="s">
        <v>1747</v>
      </c>
      <c r="Z36" s="189"/>
      <c r="AA36" s="194" t="s">
        <v>1747</v>
      </c>
      <c r="AB36" s="189"/>
      <c r="AC36" s="194" t="s">
        <v>1752</v>
      </c>
      <c r="AD36" s="189"/>
      <c r="AE36" s="195" t="s">
        <v>106</v>
      </c>
      <c r="AF36" s="191"/>
      <c r="AG36" s="190"/>
      <c r="AH36" s="127" t="str">
        <f t="shared" si="0"/>
        <v xml:space="preserve"> </v>
      </c>
      <c r="AI36" s="128" t="str">
        <f t="shared" si="1"/>
        <v xml:space="preserve"> </v>
      </c>
      <c r="AJ36" s="433"/>
      <c r="AK36" s="430"/>
      <c r="AL36" s="431"/>
      <c r="AM36" s="439"/>
      <c r="AN36" s="433"/>
      <c r="AO36" s="431"/>
      <c r="AP36" s="431"/>
      <c r="AQ36" s="446"/>
      <c r="AR36" s="444"/>
      <c r="AS36" s="434"/>
    </row>
    <row r="37" spans="2:45" ht="56.25">
      <c r="B37" s="187" t="s">
        <v>1795</v>
      </c>
      <c r="C37" s="196" t="s">
        <v>1786</v>
      </c>
      <c r="D37" s="193" t="s">
        <v>1297</v>
      </c>
      <c r="E37" s="193" t="s">
        <v>1789</v>
      </c>
      <c r="F37" s="198" t="s">
        <v>5554</v>
      </c>
      <c r="G37" s="194" t="s">
        <v>1747</v>
      </c>
      <c r="H37" s="189"/>
      <c r="I37" s="194" t="s">
        <v>1747</v>
      </c>
      <c r="J37" s="189"/>
      <c r="K37" s="194" t="s">
        <v>1747</v>
      </c>
      <c r="L37" s="189"/>
      <c r="M37" s="194" t="s">
        <v>1747</v>
      </c>
      <c r="N37" s="189"/>
      <c r="O37" s="194" t="s">
        <v>1747</v>
      </c>
      <c r="P37" s="189"/>
      <c r="Q37" s="194" t="s">
        <v>1747</v>
      </c>
      <c r="R37" s="189"/>
      <c r="S37" s="194" t="s">
        <v>1747</v>
      </c>
      <c r="T37" s="189"/>
      <c r="U37" s="194" t="s">
        <v>1747</v>
      </c>
      <c r="V37" s="189"/>
      <c r="W37" s="194" t="s">
        <v>1747</v>
      </c>
      <c r="X37" s="189"/>
      <c r="Y37" s="194" t="s">
        <v>1747</v>
      </c>
      <c r="Z37" s="189"/>
      <c r="AA37" s="194" t="s">
        <v>1747</v>
      </c>
      <c r="AB37" s="189"/>
      <c r="AC37" s="194" t="s">
        <v>1752</v>
      </c>
      <c r="AD37" s="189"/>
      <c r="AE37" s="195" t="s">
        <v>106</v>
      </c>
      <c r="AF37" s="191"/>
      <c r="AG37" s="190"/>
      <c r="AH37" s="127" t="str">
        <f t="shared" si="0"/>
        <v xml:space="preserve"> </v>
      </c>
      <c r="AI37" s="128" t="str">
        <f t="shared" si="1"/>
        <v xml:space="preserve"> </v>
      </c>
      <c r="AJ37" s="433"/>
      <c r="AK37" s="430"/>
      <c r="AL37" s="431"/>
      <c r="AM37" s="439"/>
      <c r="AN37" s="433"/>
      <c r="AO37" s="431"/>
      <c r="AP37" s="431"/>
      <c r="AQ37" s="446"/>
      <c r="AR37" s="444"/>
      <c r="AS37" s="434"/>
    </row>
    <row r="38" spans="2:45" ht="100.5" customHeight="1">
      <c r="B38" s="187" t="s">
        <v>1797</v>
      </c>
      <c r="C38" s="347" t="s">
        <v>1786</v>
      </c>
      <c r="D38" s="348" t="s">
        <v>3200</v>
      </c>
      <c r="E38" s="348"/>
      <c r="F38" s="350" t="s">
        <v>5555</v>
      </c>
      <c r="G38" s="194" t="s">
        <v>1747</v>
      </c>
      <c r="H38" s="189"/>
      <c r="I38" s="194" t="s">
        <v>1747</v>
      </c>
      <c r="J38" s="189"/>
      <c r="K38" s="194" t="s">
        <v>1747</v>
      </c>
      <c r="L38" s="189"/>
      <c r="M38" s="194" t="s">
        <v>1747</v>
      </c>
      <c r="N38" s="189"/>
      <c r="O38" s="194" t="s">
        <v>1747</v>
      </c>
      <c r="P38" s="189"/>
      <c r="Q38" s="194" t="s">
        <v>1759</v>
      </c>
      <c r="R38" s="189"/>
      <c r="S38" s="194" t="s">
        <v>1759</v>
      </c>
      <c r="T38" s="189"/>
      <c r="U38" s="194" t="s">
        <v>1759</v>
      </c>
      <c r="V38" s="189"/>
      <c r="W38" s="194" t="s">
        <v>1747</v>
      </c>
      <c r="X38" s="189"/>
      <c r="Y38" s="194" t="s">
        <v>1747</v>
      </c>
      <c r="Z38" s="189"/>
      <c r="AA38" s="194" t="s">
        <v>1747</v>
      </c>
      <c r="AB38" s="189"/>
      <c r="AC38" s="194" t="s">
        <v>1759</v>
      </c>
      <c r="AD38" s="189"/>
      <c r="AE38" s="195" t="s">
        <v>89</v>
      </c>
      <c r="AF38" s="200"/>
      <c r="AG38" s="201"/>
      <c r="AH38" s="127" t="str">
        <f t="shared" si="0"/>
        <v xml:space="preserve"> </v>
      </c>
      <c r="AI38" s="128" t="str">
        <f t="shared" si="1"/>
        <v xml:space="preserve"> </v>
      </c>
      <c r="AJ38" s="433"/>
      <c r="AK38" s="430"/>
      <c r="AL38" s="431"/>
      <c r="AM38" s="439"/>
      <c r="AN38" s="433"/>
      <c r="AO38" s="431"/>
      <c r="AP38" s="431"/>
      <c r="AQ38" s="446"/>
      <c r="AR38" s="444"/>
      <c r="AS38" s="434"/>
    </row>
    <row r="39" spans="2:45" ht="52.5" customHeight="1">
      <c r="B39" s="187" t="s">
        <v>1799</v>
      </c>
      <c r="C39" s="347" t="s">
        <v>1786</v>
      </c>
      <c r="D39" s="348" t="s">
        <v>3200</v>
      </c>
      <c r="E39" s="348" t="s">
        <v>1791</v>
      </c>
      <c r="F39" s="350" t="s">
        <v>5553</v>
      </c>
      <c r="G39" s="194" t="s">
        <v>1747</v>
      </c>
      <c r="H39" s="189"/>
      <c r="I39" s="194" t="s">
        <v>1747</v>
      </c>
      <c r="J39" s="189"/>
      <c r="K39" s="194" t="s">
        <v>1747</v>
      </c>
      <c r="L39" s="189"/>
      <c r="M39" s="194" t="s">
        <v>1747</v>
      </c>
      <c r="N39" s="189"/>
      <c r="O39" s="194" t="s">
        <v>1747</v>
      </c>
      <c r="P39" s="189"/>
      <c r="Q39" s="194" t="s">
        <v>1752</v>
      </c>
      <c r="R39" s="189"/>
      <c r="S39" s="194" t="s">
        <v>1752</v>
      </c>
      <c r="T39" s="189"/>
      <c r="U39" s="194" t="s">
        <v>1752</v>
      </c>
      <c r="V39" s="189"/>
      <c r="W39" s="194" t="s">
        <v>1747</v>
      </c>
      <c r="X39" s="189"/>
      <c r="Y39" s="194" t="s">
        <v>1747</v>
      </c>
      <c r="Z39" s="189"/>
      <c r="AA39" s="194" t="s">
        <v>1747</v>
      </c>
      <c r="AB39" s="189"/>
      <c r="AC39" s="194" t="s">
        <v>1752</v>
      </c>
      <c r="AD39" s="189"/>
      <c r="AE39" s="195" t="s">
        <v>106</v>
      </c>
      <c r="AF39" s="191"/>
      <c r="AG39" s="190"/>
      <c r="AH39" s="127" t="str">
        <f t="shared" si="0"/>
        <v xml:space="preserve"> </v>
      </c>
      <c r="AI39" s="128" t="str">
        <f t="shared" si="1"/>
        <v xml:space="preserve"> </v>
      </c>
      <c r="AJ39" s="433"/>
      <c r="AK39" s="430"/>
      <c r="AL39" s="431"/>
      <c r="AM39" s="439"/>
      <c r="AN39" s="433"/>
      <c r="AO39" s="431"/>
      <c r="AP39" s="431"/>
      <c r="AQ39" s="446"/>
      <c r="AR39" s="444"/>
      <c r="AS39" s="434"/>
    </row>
    <row r="40" spans="2:45" ht="56.25">
      <c r="B40" s="187" t="s">
        <v>1800</v>
      </c>
      <c r="C40" s="347" t="s">
        <v>1786</v>
      </c>
      <c r="D40" s="348" t="s">
        <v>3200</v>
      </c>
      <c r="E40" s="348" t="s">
        <v>1789</v>
      </c>
      <c r="F40" s="350" t="s">
        <v>5556</v>
      </c>
      <c r="G40" s="194" t="s">
        <v>1747</v>
      </c>
      <c r="H40" s="189"/>
      <c r="I40" s="194" t="s">
        <v>1747</v>
      </c>
      <c r="J40" s="189"/>
      <c r="K40" s="194" t="s">
        <v>1747</v>
      </c>
      <c r="L40" s="189"/>
      <c r="M40" s="194" t="s">
        <v>1747</v>
      </c>
      <c r="N40" s="189"/>
      <c r="O40" s="194" t="s">
        <v>1747</v>
      </c>
      <c r="P40" s="189"/>
      <c r="Q40" s="194" t="s">
        <v>1752</v>
      </c>
      <c r="R40" s="189"/>
      <c r="S40" s="194" t="s">
        <v>1752</v>
      </c>
      <c r="T40" s="189"/>
      <c r="U40" s="194" t="s">
        <v>1752</v>
      </c>
      <c r="V40" s="189"/>
      <c r="W40" s="194" t="s">
        <v>1747</v>
      </c>
      <c r="X40" s="189"/>
      <c r="Y40" s="194" t="s">
        <v>1747</v>
      </c>
      <c r="Z40" s="189"/>
      <c r="AA40" s="194" t="s">
        <v>1747</v>
      </c>
      <c r="AB40" s="189"/>
      <c r="AC40" s="194" t="s">
        <v>1752</v>
      </c>
      <c r="AD40" s="189"/>
      <c r="AE40" s="195" t="s">
        <v>106</v>
      </c>
      <c r="AF40" s="191"/>
      <c r="AG40" s="190"/>
      <c r="AH40" s="127" t="str">
        <f t="shared" si="0"/>
        <v xml:space="preserve"> </v>
      </c>
      <c r="AI40" s="128" t="str">
        <f t="shared" si="1"/>
        <v xml:space="preserve"> </v>
      </c>
      <c r="AJ40" s="433"/>
      <c r="AK40" s="430"/>
      <c r="AL40" s="431"/>
      <c r="AM40" s="439"/>
      <c r="AN40" s="433"/>
      <c r="AO40" s="431"/>
      <c r="AP40" s="431"/>
      <c r="AQ40" s="446"/>
      <c r="AR40" s="444"/>
      <c r="AS40" s="434"/>
    </row>
    <row r="41" spans="2:45" ht="33.75">
      <c r="B41" s="187" t="s">
        <v>2378</v>
      </c>
      <c r="C41" s="196" t="s">
        <v>1786</v>
      </c>
      <c r="D41" s="193" t="s">
        <v>1793</v>
      </c>
      <c r="E41" s="193"/>
      <c r="F41" s="198" t="s">
        <v>5557</v>
      </c>
      <c r="G41" s="194" t="s">
        <v>1747</v>
      </c>
      <c r="H41" s="189"/>
      <c r="I41" s="194" t="s">
        <v>1747</v>
      </c>
      <c r="J41" s="189"/>
      <c r="K41" s="194" t="s">
        <v>1747</v>
      </c>
      <c r="L41" s="189"/>
      <c r="M41" s="194" t="s">
        <v>1747</v>
      </c>
      <c r="N41" s="189"/>
      <c r="O41" s="194" t="s">
        <v>1747</v>
      </c>
      <c r="P41" s="189"/>
      <c r="Q41" s="194" t="s">
        <v>1747</v>
      </c>
      <c r="R41" s="189"/>
      <c r="S41" s="194" t="s">
        <v>1747</v>
      </c>
      <c r="T41" s="189"/>
      <c r="U41" s="194" t="s">
        <v>1747</v>
      </c>
      <c r="V41" s="189"/>
      <c r="W41" s="194" t="s">
        <v>1747</v>
      </c>
      <c r="X41" s="189"/>
      <c r="Y41" s="194" t="s">
        <v>1747</v>
      </c>
      <c r="Z41" s="189"/>
      <c r="AA41" s="194" t="s">
        <v>1747</v>
      </c>
      <c r="AB41" s="189"/>
      <c r="AC41" s="194" t="s">
        <v>1747</v>
      </c>
      <c r="AD41" s="189"/>
      <c r="AE41" s="195" t="s">
        <v>89</v>
      </c>
      <c r="AF41" s="200"/>
      <c r="AG41" s="201"/>
      <c r="AH41" s="127" t="str">
        <f t="shared" si="0"/>
        <v xml:space="preserve"> </v>
      </c>
      <c r="AI41" s="128" t="str">
        <f t="shared" si="1"/>
        <v xml:space="preserve"> </v>
      </c>
      <c r="AJ41" s="433"/>
      <c r="AK41" s="499"/>
      <c r="AL41" s="431"/>
      <c r="AM41" s="439"/>
      <c r="AN41" s="433"/>
      <c r="AO41" s="431"/>
      <c r="AP41" s="431"/>
      <c r="AQ41" s="446"/>
      <c r="AR41" s="444"/>
      <c r="AS41" s="434"/>
    </row>
    <row r="42" spans="2:45" ht="67.5">
      <c r="B42" s="187" t="s">
        <v>6654</v>
      </c>
      <c r="C42" s="196" t="s">
        <v>1786</v>
      </c>
      <c r="D42" s="193" t="s">
        <v>1794</v>
      </c>
      <c r="E42" s="193"/>
      <c r="F42" s="350" t="s">
        <v>5558</v>
      </c>
      <c r="G42" s="194" t="s">
        <v>1747</v>
      </c>
      <c r="H42" s="189"/>
      <c r="I42" s="194" t="s">
        <v>1747</v>
      </c>
      <c r="J42" s="189"/>
      <c r="K42" s="194" t="s">
        <v>1747</v>
      </c>
      <c r="L42" s="189"/>
      <c r="M42" s="194" t="s">
        <v>1747</v>
      </c>
      <c r="N42" s="189"/>
      <c r="O42" s="194" t="s">
        <v>1759</v>
      </c>
      <c r="P42" s="189"/>
      <c r="Q42" s="194" t="s">
        <v>1747</v>
      </c>
      <c r="R42" s="189"/>
      <c r="S42" s="194" t="s">
        <v>1759</v>
      </c>
      <c r="T42" s="189"/>
      <c r="U42" s="194" t="s">
        <v>1759</v>
      </c>
      <c r="V42" s="189"/>
      <c r="W42" s="194" t="s">
        <v>1747</v>
      </c>
      <c r="X42" s="189"/>
      <c r="Y42" s="194" t="s">
        <v>1747</v>
      </c>
      <c r="Z42" s="189"/>
      <c r="AA42" s="194" t="s">
        <v>1747</v>
      </c>
      <c r="AB42" s="189"/>
      <c r="AC42" s="194" t="s">
        <v>1747</v>
      </c>
      <c r="AD42" s="189"/>
      <c r="AE42" s="195" t="s">
        <v>89</v>
      </c>
      <c r="AF42" s="200"/>
      <c r="AG42" s="201"/>
      <c r="AH42" s="127" t="str">
        <f t="shared" si="0"/>
        <v xml:space="preserve"> </v>
      </c>
      <c r="AI42" s="128" t="str">
        <f t="shared" si="1"/>
        <v xml:space="preserve"> </v>
      </c>
      <c r="AJ42" s="433"/>
      <c r="AK42" s="430"/>
      <c r="AL42" s="431"/>
      <c r="AM42" s="439"/>
      <c r="AN42" s="433"/>
      <c r="AO42" s="431"/>
      <c r="AP42" s="431"/>
      <c r="AQ42" s="446"/>
      <c r="AR42" s="444"/>
      <c r="AS42" s="434"/>
    </row>
    <row r="43" spans="2:45" ht="78.75">
      <c r="B43" s="187" t="s">
        <v>1806</v>
      </c>
      <c r="C43" s="196" t="s">
        <v>1786</v>
      </c>
      <c r="D43" s="193" t="s">
        <v>1310</v>
      </c>
      <c r="E43" s="193"/>
      <c r="F43" s="198" t="s">
        <v>5559</v>
      </c>
      <c r="G43" s="194" t="s">
        <v>1747</v>
      </c>
      <c r="H43" s="189"/>
      <c r="I43" s="194" t="s">
        <v>1747</v>
      </c>
      <c r="J43" s="189"/>
      <c r="K43" s="194" t="s">
        <v>1747</v>
      </c>
      <c r="L43" s="189"/>
      <c r="M43" s="194" t="s">
        <v>1747</v>
      </c>
      <c r="N43" s="189"/>
      <c r="O43" s="194" t="s">
        <v>1759</v>
      </c>
      <c r="P43" s="189"/>
      <c r="Q43" s="194" t="s">
        <v>1759</v>
      </c>
      <c r="R43" s="189"/>
      <c r="S43" s="194" t="s">
        <v>1759</v>
      </c>
      <c r="T43" s="189"/>
      <c r="U43" s="194" t="s">
        <v>1759</v>
      </c>
      <c r="V43" s="189"/>
      <c r="W43" s="194" t="s">
        <v>1747</v>
      </c>
      <c r="X43" s="189"/>
      <c r="Y43" s="194" t="s">
        <v>1747</v>
      </c>
      <c r="Z43" s="189"/>
      <c r="AA43" s="194" t="s">
        <v>1747</v>
      </c>
      <c r="AB43" s="189"/>
      <c r="AC43" s="194" t="s">
        <v>1759</v>
      </c>
      <c r="AD43" s="189"/>
      <c r="AE43" s="195" t="s">
        <v>89</v>
      </c>
      <c r="AF43" s="501"/>
      <c r="AG43" s="502"/>
      <c r="AH43" s="127" t="str">
        <f t="shared" si="0"/>
        <v xml:space="preserve"> </v>
      </c>
      <c r="AI43" s="128" t="str">
        <f t="shared" si="1"/>
        <v xml:space="preserve"> </v>
      </c>
      <c r="AJ43" s="433"/>
      <c r="AK43" s="430"/>
      <c r="AL43" s="431"/>
      <c r="AM43" s="439"/>
      <c r="AN43" s="433"/>
      <c r="AO43" s="431"/>
      <c r="AP43" s="431"/>
      <c r="AQ43" s="446"/>
      <c r="AR43" s="444"/>
      <c r="AS43" s="434"/>
    </row>
    <row r="44" spans="2:45" ht="56.25">
      <c r="B44" s="187" t="s">
        <v>2451</v>
      </c>
      <c r="C44" s="196" t="s">
        <v>1786</v>
      </c>
      <c r="D44" s="193" t="s">
        <v>1310</v>
      </c>
      <c r="E44" s="193" t="s">
        <v>1796</v>
      </c>
      <c r="F44" s="198" t="s">
        <v>5560</v>
      </c>
      <c r="G44" s="194" t="s">
        <v>1747</v>
      </c>
      <c r="H44" s="189"/>
      <c r="I44" s="194" t="s">
        <v>1747</v>
      </c>
      <c r="J44" s="189"/>
      <c r="K44" s="194" t="s">
        <v>1747</v>
      </c>
      <c r="L44" s="189"/>
      <c r="M44" s="194" t="s">
        <v>1747</v>
      </c>
      <c r="N44" s="189"/>
      <c r="O44" s="194" t="s">
        <v>1752</v>
      </c>
      <c r="P44" s="189"/>
      <c r="Q44" s="194" t="s">
        <v>1752</v>
      </c>
      <c r="R44" s="189"/>
      <c r="S44" s="194" t="s">
        <v>1752</v>
      </c>
      <c r="T44" s="189"/>
      <c r="U44" s="194" t="s">
        <v>1752</v>
      </c>
      <c r="V44" s="189"/>
      <c r="W44" s="194" t="s">
        <v>1747</v>
      </c>
      <c r="X44" s="189"/>
      <c r="Y44" s="194" t="s">
        <v>1747</v>
      </c>
      <c r="Z44" s="189"/>
      <c r="AA44" s="194" t="s">
        <v>1747</v>
      </c>
      <c r="AB44" s="189"/>
      <c r="AC44" s="194" t="s">
        <v>1752</v>
      </c>
      <c r="AD44" s="189"/>
      <c r="AE44" s="195" t="s">
        <v>106</v>
      </c>
      <c r="AF44" s="200"/>
      <c r="AG44" s="201"/>
      <c r="AH44" s="127" t="str">
        <f t="shared" si="0"/>
        <v xml:space="preserve"> </v>
      </c>
      <c r="AI44" s="128" t="str">
        <f t="shared" si="1"/>
        <v xml:space="preserve"> </v>
      </c>
      <c r="AJ44" s="433"/>
      <c r="AK44" s="430"/>
      <c r="AL44" s="431"/>
      <c r="AM44" s="439"/>
      <c r="AN44" s="433"/>
      <c r="AO44" s="431"/>
      <c r="AP44" s="431"/>
      <c r="AQ44" s="446"/>
      <c r="AR44" s="444"/>
      <c r="AS44" s="434"/>
    </row>
    <row r="45" spans="2:45" ht="78.75">
      <c r="B45" s="187" t="s">
        <v>2379</v>
      </c>
      <c r="C45" s="196" t="s">
        <v>1786</v>
      </c>
      <c r="D45" s="193" t="s">
        <v>1798</v>
      </c>
      <c r="E45" s="193"/>
      <c r="F45" s="198" t="s">
        <v>5561</v>
      </c>
      <c r="G45" s="194" t="s">
        <v>1747</v>
      </c>
      <c r="H45" s="189"/>
      <c r="I45" s="194" t="s">
        <v>1747</v>
      </c>
      <c r="J45" s="189"/>
      <c r="K45" s="194" t="s">
        <v>1747</v>
      </c>
      <c r="L45" s="189"/>
      <c r="M45" s="194" t="s">
        <v>1747</v>
      </c>
      <c r="N45" s="189"/>
      <c r="O45" s="194" t="s">
        <v>1759</v>
      </c>
      <c r="P45" s="189"/>
      <c r="Q45" s="194" t="s">
        <v>1747</v>
      </c>
      <c r="R45" s="189"/>
      <c r="S45" s="194" t="s">
        <v>1759</v>
      </c>
      <c r="T45" s="189"/>
      <c r="U45" s="194" t="s">
        <v>1759</v>
      </c>
      <c r="V45" s="189"/>
      <c r="W45" s="194" t="s">
        <v>1747</v>
      </c>
      <c r="X45" s="189"/>
      <c r="Y45" s="194" t="s">
        <v>1747</v>
      </c>
      <c r="Z45" s="189"/>
      <c r="AA45" s="194" t="s">
        <v>1747</v>
      </c>
      <c r="AB45" s="189"/>
      <c r="AC45" s="194" t="s">
        <v>1747</v>
      </c>
      <c r="AD45" s="189"/>
      <c r="AE45" s="195" t="s">
        <v>89</v>
      </c>
      <c r="AF45" s="200"/>
      <c r="AG45" s="201"/>
      <c r="AH45" s="127" t="str">
        <f t="shared" si="0"/>
        <v xml:space="preserve"> </v>
      </c>
      <c r="AI45" s="128" t="str">
        <f t="shared" si="1"/>
        <v xml:space="preserve"> </v>
      </c>
      <c r="AJ45" s="433"/>
      <c r="AK45" s="499"/>
      <c r="AL45" s="431"/>
      <c r="AM45" s="439"/>
      <c r="AN45" s="433"/>
      <c r="AO45" s="431"/>
      <c r="AP45" s="431"/>
      <c r="AQ45" s="446"/>
      <c r="AR45" s="444"/>
      <c r="AS45" s="434"/>
    </row>
    <row r="46" spans="2:45" ht="45">
      <c r="B46" s="187" t="s">
        <v>1809</v>
      </c>
      <c r="C46" s="196" t="s">
        <v>1786</v>
      </c>
      <c r="D46" s="193" t="s">
        <v>1798</v>
      </c>
      <c r="E46" s="193" t="s">
        <v>1796</v>
      </c>
      <c r="F46" s="198" t="s">
        <v>5562</v>
      </c>
      <c r="G46" s="194" t="s">
        <v>1747</v>
      </c>
      <c r="H46" s="189"/>
      <c r="I46" s="194" t="s">
        <v>1747</v>
      </c>
      <c r="J46" s="189"/>
      <c r="K46" s="194" t="s">
        <v>1747</v>
      </c>
      <c r="L46" s="189"/>
      <c r="M46" s="194" t="s">
        <v>1747</v>
      </c>
      <c r="N46" s="189"/>
      <c r="O46" s="194" t="s">
        <v>1752</v>
      </c>
      <c r="P46" s="189"/>
      <c r="Q46" s="194" t="s">
        <v>1747</v>
      </c>
      <c r="R46" s="189"/>
      <c r="S46" s="194" t="s">
        <v>1752</v>
      </c>
      <c r="T46" s="189"/>
      <c r="U46" s="194" t="s">
        <v>1752</v>
      </c>
      <c r="V46" s="189"/>
      <c r="W46" s="194" t="s">
        <v>1747</v>
      </c>
      <c r="X46" s="189"/>
      <c r="Y46" s="194" t="s">
        <v>1747</v>
      </c>
      <c r="Z46" s="189"/>
      <c r="AA46" s="194" t="s">
        <v>1747</v>
      </c>
      <c r="AB46" s="189"/>
      <c r="AC46" s="194" t="s">
        <v>1747</v>
      </c>
      <c r="AD46" s="189"/>
      <c r="AE46" s="195" t="s">
        <v>106</v>
      </c>
      <c r="AF46" s="200"/>
      <c r="AG46" s="201"/>
      <c r="AH46" s="127" t="str">
        <f t="shared" si="0"/>
        <v xml:space="preserve"> </v>
      </c>
      <c r="AI46" s="128" t="str">
        <f t="shared" si="1"/>
        <v xml:space="preserve"> </v>
      </c>
      <c r="AJ46" s="433"/>
      <c r="AK46" s="499"/>
      <c r="AL46" s="431"/>
      <c r="AM46" s="439"/>
      <c r="AN46" s="433"/>
      <c r="AO46" s="431"/>
      <c r="AP46" s="431"/>
      <c r="AQ46" s="446"/>
      <c r="AR46" s="444"/>
      <c r="AS46" s="434"/>
    </row>
    <row r="47" spans="2:45" ht="67.5">
      <c r="B47" s="187" t="s">
        <v>2452</v>
      </c>
      <c r="C47" s="196" t="s">
        <v>1786</v>
      </c>
      <c r="D47" s="193" t="s">
        <v>1801</v>
      </c>
      <c r="E47" s="193"/>
      <c r="F47" s="198" t="s">
        <v>5563</v>
      </c>
      <c r="G47" s="194" t="s">
        <v>1747</v>
      </c>
      <c r="H47" s="189"/>
      <c r="I47" s="194" t="s">
        <v>1747</v>
      </c>
      <c r="J47" s="189"/>
      <c r="K47" s="194" t="s">
        <v>1747</v>
      </c>
      <c r="L47" s="189"/>
      <c r="M47" s="194" t="s">
        <v>1747</v>
      </c>
      <c r="N47" s="189"/>
      <c r="O47" s="194" t="s">
        <v>1747</v>
      </c>
      <c r="P47" s="189"/>
      <c r="Q47" s="194" t="s">
        <v>1747</v>
      </c>
      <c r="R47" s="189"/>
      <c r="S47" s="194" t="s">
        <v>1747</v>
      </c>
      <c r="T47" s="189"/>
      <c r="U47" s="194" t="s">
        <v>1747</v>
      </c>
      <c r="V47" s="189"/>
      <c r="W47" s="194" t="s">
        <v>1747</v>
      </c>
      <c r="X47" s="189"/>
      <c r="Y47" s="194" t="s">
        <v>1747</v>
      </c>
      <c r="Z47" s="189"/>
      <c r="AA47" s="194" t="s">
        <v>1747</v>
      </c>
      <c r="AB47" s="189"/>
      <c r="AC47" s="194" t="s">
        <v>1759</v>
      </c>
      <c r="AD47" s="189"/>
      <c r="AE47" s="195" t="s">
        <v>89</v>
      </c>
      <c r="AF47" s="200"/>
      <c r="AG47" s="201"/>
      <c r="AH47" s="127" t="str">
        <f t="shared" si="0"/>
        <v xml:space="preserve"> </v>
      </c>
      <c r="AI47" s="128" t="str">
        <f t="shared" si="1"/>
        <v xml:space="preserve"> </v>
      </c>
      <c r="AJ47" s="433"/>
      <c r="AK47" s="499"/>
      <c r="AL47" s="431"/>
      <c r="AM47" s="439"/>
      <c r="AN47" s="433"/>
      <c r="AO47" s="431"/>
      <c r="AP47" s="431"/>
      <c r="AQ47" s="446"/>
      <c r="AR47" s="444"/>
      <c r="AS47" s="434"/>
    </row>
    <row r="48" spans="2:45" ht="45">
      <c r="B48" s="187" t="s">
        <v>1811</v>
      </c>
      <c r="C48" s="196" t="s">
        <v>1786</v>
      </c>
      <c r="D48" s="198" t="s">
        <v>1802</v>
      </c>
      <c r="E48" s="204"/>
      <c r="F48" s="198" t="s">
        <v>5564</v>
      </c>
      <c r="G48" s="194" t="s">
        <v>1747</v>
      </c>
      <c r="H48" s="189"/>
      <c r="I48" s="194" t="s">
        <v>1747</v>
      </c>
      <c r="J48" s="189"/>
      <c r="K48" s="194" t="s">
        <v>1747</v>
      </c>
      <c r="L48" s="189"/>
      <c r="M48" s="194" t="s">
        <v>1747</v>
      </c>
      <c r="N48" s="189"/>
      <c r="O48" s="194" t="s">
        <v>1759</v>
      </c>
      <c r="P48" s="189"/>
      <c r="Q48" s="194" t="s">
        <v>1747</v>
      </c>
      <c r="R48" s="189"/>
      <c r="S48" s="194" t="s">
        <v>1759</v>
      </c>
      <c r="T48" s="189"/>
      <c r="U48" s="194" t="s">
        <v>1759</v>
      </c>
      <c r="V48" s="189"/>
      <c r="W48" s="194" t="s">
        <v>1747</v>
      </c>
      <c r="X48" s="189"/>
      <c r="Y48" s="194" t="s">
        <v>1747</v>
      </c>
      <c r="Z48" s="189"/>
      <c r="AA48" s="194" t="s">
        <v>1747</v>
      </c>
      <c r="AB48" s="189"/>
      <c r="AC48" s="194" t="s">
        <v>1747</v>
      </c>
      <c r="AD48" s="189"/>
      <c r="AE48" s="195" t="s">
        <v>89</v>
      </c>
      <c r="AF48" s="200"/>
      <c r="AG48" s="201"/>
      <c r="AH48" s="127" t="str">
        <f t="shared" si="0"/>
        <v xml:space="preserve"> </v>
      </c>
      <c r="AI48" s="128" t="str">
        <f t="shared" si="1"/>
        <v xml:space="preserve"> </v>
      </c>
      <c r="AJ48" s="433"/>
      <c r="AK48" s="500"/>
      <c r="AL48" s="431"/>
      <c r="AM48" s="439"/>
      <c r="AN48" s="433"/>
      <c r="AO48" s="431"/>
      <c r="AP48" s="431"/>
      <c r="AQ48" s="446"/>
      <c r="AR48" s="444"/>
      <c r="AS48" s="434"/>
    </row>
    <row r="49" spans="2:45" ht="22.5">
      <c r="B49" s="187" t="s">
        <v>1813</v>
      </c>
      <c r="C49" s="196" t="s">
        <v>1804</v>
      </c>
      <c r="D49" s="198" t="s">
        <v>45</v>
      </c>
      <c r="E49" s="204"/>
      <c r="F49" s="198" t="s">
        <v>1805</v>
      </c>
      <c r="G49" s="194" t="s">
        <v>1747</v>
      </c>
      <c r="H49" s="189"/>
      <c r="I49" s="194" t="s">
        <v>1747</v>
      </c>
      <c r="J49" s="189"/>
      <c r="K49" s="194" t="s">
        <v>1747</v>
      </c>
      <c r="L49" s="189"/>
      <c r="M49" s="194" t="s">
        <v>3191</v>
      </c>
      <c r="N49" s="189"/>
      <c r="O49" s="194" t="s">
        <v>3191</v>
      </c>
      <c r="P49" s="189"/>
      <c r="Q49" s="194" t="s">
        <v>3191</v>
      </c>
      <c r="R49" s="189"/>
      <c r="S49" s="194" t="s">
        <v>3191</v>
      </c>
      <c r="T49" s="189"/>
      <c r="U49" s="194" t="s">
        <v>3191</v>
      </c>
      <c r="V49" s="189"/>
      <c r="W49" s="194" t="s">
        <v>1747</v>
      </c>
      <c r="X49" s="189"/>
      <c r="Y49" s="194" t="s">
        <v>3191</v>
      </c>
      <c r="Z49" s="189"/>
      <c r="AA49" s="194" t="s">
        <v>3191</v>
      </c>
      <c r="AB49" s="189"/>
      <c r="AC49" s="194" t="s">
        <v>3191</v>
      </c>
      <c r="AD49" s="189"/>
      <c r="AE49" s="195" t="s">
        <v>89</v>
      </c>
      <c r="AF49" s="191"/>
      <c r="AG49" s="190"/>
      <c r="AH49" s="127" t="str">
        <f t="shared" si="0"/>
        <v xml:space="preserve"> </v>
      </c>
      <c r="AI49" s="128" t="str">
        <f t="shared" si="1"/>
        <v xml:space="preserve"> </v>
      </c>
      <c r="AJ49" s="433"/>
      <c r="AK49" s="430"/>
      <c r="AL49" s="431"/>
      <c r="AM49" s="439"/>
      <c r="AN49" s="433"/>
      <c r="AO49" s="431"/>
      <c r="AP49" s="431"/>
      <c r="AQ49" s="446"/>
      <c r="AR49" s="444"/>
      <c r="AS49" s="434"/>
    </row>
    <row r="50" spans="2:45" ht="33.75">
      <c r="B50" s="187" t="s">
        <v>1815</v>
      </c>
      <c r="C50" s="196" t="s">
        <v>1804</v>
      </c>
      <c r="D50" s="198" t="s">
        <v>1807</v>
      </c>
      <c r="E50" s="204"/>
      <c r="F50" s="198" t="s">
        <v>5565</v>
      </c>
      <c r="G50" s="194" t="s">
        <v>1747</v>
      </c>
      <c r="H50" s="189"/>
      <c r="I50" s="194" t="s">
        <v>1747</v>
      </c>
      <c r="J50" s="189"/>
      <c r="K50" s="194" t="s">
        <v>1747</v>
      </c>
      <c r="L50" s="189"/>
      <c r="M50" s="194" t="s">
        <v>1747</v>
      </c>
      <c r="N50" s="189"/>
      <c r="O50" s="194" t="s">
        <v>1747</v>
      </c>
      <c r="P50" s="189"/>
      <c r="Q50" s="194" t="s">
        <v>1747</v>
      </c>
      <c r="R50" s="189"/>
      <c r="S50" s="194" t="s">
        <v>1759</v>
      </c>
      <c r="T50" s="189"/>
      <c r="U50" s="194" t="s">
        <v>1747</v>
      </c>
      <c r="V50" s="189"/>
      <c r="W50" s="194" t="s">
        <v>1747</v>
      </c>
      <c r="X50" s="189"/>
      <c r="Y50" s="194" t="s">
        <v>1747</v>
      </c>
      <c r="Z50" s="189"/>
      <c r="AA50" s="194" t="s">
        <v>1747</v>
      </c>
      <c r="AB50" s="189"/>
      <c r="AC50" s="194" t="s">
        <v>1747</v>
      </c>
      <c r="AD50" s="189"/>
      <c r="AE50" s="195" t="s">
        <v>89</v>
      </c>
      <c r="AF50" s="191"/>
      <c r="AG50" s="190"/>
      <c r="AH50" s="127" t="str">
        <f t="shared" si="0"/>
        <v xml:space="preserve"> </v>
      </c>
      <c r="AI50" s="128" t="str">
        <f t="shared" si="1"/>
        <v xml:space="preserve"> </v>
      </c>
      <c r="AJ50" s="433"/>
      <c r="AK50" s="430"/>
      <c r="AL50" s="431"/>
      <c r="AM50" s="439"/>
      <c r="AN50" s="433"/>
      <c r="AO50" s="431"/>
      <c r="AP50" s="431"/>
      <c r="AQ50" s="446"/>
      <c r="AR50" s="444"/>
      <c r="AS50" s="434"/>
    </row>
    <row r="51" spans="2:45" ht="78.75">
      <c r="B51" s="187" t="s">
        <v>1817</v>
      </c>
      <c r="C51" s="196" t="s">
        <v>1804</v>
      </c>
      <c r="D51" s="193" t="s">
        <v>1808</v>
      </c>
      <c r="E51" s="193"/>
      <c r="F51" s="198" t="s">
        <v>5566</v>
      </c>
      <c r="G51" s="194" t="s">
        <v>1747</v>
      </c>
      <c r="H51" s="189"/>
      <c r="I51" s="194" t="s">
        <v>1747</v>
      </c>
      <c r="J51" s="189"/>
      <c r="K51" s="194" t="s">
        <v>1747</v>
      </c>
      <c r="L51" s="189"/>
      <c r="M51" s="194" t="s">
        <v>1747</v>
      </c>
      <c r="N51" s="189"/>
      <c r="O51" s="194" t="s">
        <v>1747</v>
      </c>
      <c r="P51" s="189"/>
      <c r="Q51" s="194" t="s">
        <v>1747</v>
      </c>
      <c r="R51" s="189"/>
      <c r="S51" s="194" t="s">
        <v>1759</v>
      </c>
      <c r="T51" s="189"/>
      <c r="U51" s="194" t="s">
        <v>1747</v>
      </c>
      <c r="V51" s="189"/>
      <c r="W51" s="194" t="s">
        <v>1747</v>
      </c>
      <c r="X51" s="189"/>
      <c r="Y51" s="194" t="s">
        <v>1747</v>
      </c>
      <c r="Z51" s="189"/>
      <c r="AA51" s="194" t="s">
        <v>1747</v>
      </c>
      <c r="AB51" s="189"/>
      <c r="AC51" s="194" t="s">
        <v>1759</v>
      </c>
      <c r="AD51" s="189"/>
      <c r="AE51" s="195" t="s">
        <v>89</v>
      </c>
      <c r="AF51" s="191"/>
      <c r="AG51" s="190"/>
      <c r="AH51" s="127" t="str">
        <f t="shared" si="0"/>
        <v xml:space="preserve"> </v>
      </c>
      <c r="AI51" s="128" t="str">
        <f t="shared" si="1"/>
        <v xml:space="preserve"> </v>
      </c>
      <c r="AJ51" s="433"/>
      <c r="AK51" s="430"/>
      <c r="AL51" s="431"/>
      <c r="AM51" s="439"/>
      <c r="AN51" s="433"/>
      <c r="AO51" s="431"/>
      <c r="AP51" s="431"/>
      <c r="AQ51" s="446"/>
      <c r="AR51" s="444"/>
      <c r="AS51" s="434"/>
    </row>
    <row r="52" spans="2:45" ht="78.75">
      <c r="B52" s="187" t="s">
        <v>4423</v>
      </c>
      <c r="C52" s="196" t="s">
        <v>1804</v>
      </c>
      <c r="D52" s="193" t="s">
        <v>1042</v>
      </c>
      <c r="E52" s="193"/>
      <c r="F52" s="198" t="s">
        <v>5567</v>
      </c>
      <c r="G52" s="194" t="s">
        <v>1747</v>
      </c>
      <c r="H52" s="189"/>
      <c r="I52" s="194" t="s">
        <v>1759</v>
      </c>
      <c r="J52" s="189"/>
      <c r="K52" s="194" t="s">
        <v>1747</v>
      </c>
      <c r="L52" s="189"/>
      <c r="M52" s="194" t="s">
        <v>1747</v>
      </c>
      <c r="N52" s="189"/>
      <c r="O52" s="194" t="s">
        <v>1759</v>
      </c>
      <c r="P52" s="189"/>
      <c r="Q52" s="194" t="s">
        <v>1759</v>
      </c>
      <c r="R52" s="189"/>
      <c r="S52" s="194" t="s">
        <v>1759</v>
      </c>
      <c r="T52" s="189"/>
      <c r="U52" s="194" t="s">
        <v>1759</v>
      </c>
      <c r="V52" s="189"/>
      <c r="W52" s="194" t="s">
        <v>1759</v>
      </c>
      <c r="X52" s="189"/>
      <c r="Y52" s="194" t="s">
        <v>1759</v>
      </c>
      <c r="Z52" s="189"/>
      <c r="AA52" s="194" t="s">
        <v>1759</v>
      </c>
      <c r="AB52" s="189"/>
      <c r="AC52" s="194" t="s">
        <v>1759</v>
      </c>
      <c r="AD52" s="189"/>
      <c r="AE52" s="195" t="s">
        <v>89</v>
      </c>
      <c r="AF52" s="200"/>
      <c r="AG52" s="201"/>
      <c r="AH52" s="127" t="str">
        <f t="shared" si="0"/>
        <v xml:space="preserve"> </v>
      </c>
      <c r="AI52" s="128" t="str">
        <f t="shared" si="1"/>
        <v xml:space="preserve"> </v>
      </c>
      <c r="AJ52" s="433"/>
      <c r="AK52" s="430"/>
      <c r="AL52" s="431"/>
      <c r="AM52" s="439"/>
      <c r="AN52" s="433"/>
      <c r="AO52" s="431"/>
      <c r="AP52" s="431"/>
      <c r="AQ52" s="446"/>
      <c r="AR52" s="444"/>
      <c r="AS52" s="434"/>
    </row>
    <row r="53" spans="2:45" ht="78.75">
      <c r="B53" s="187" t="s">
        <v>6622</v>
      </c>
      <c r="C53" s="196" t="s">
        <v>1804</v>
      </c>
      <c r="D53" s="348" t="s">
        <v>5568</v>
      </c>
      <c r="E53" s="193"/>
      <c r="F53" s="198" t="s">
        <v>5569</v>
      </c>
      <c r="G53" s="194" t="s">
        <v>1759</v>
      </c>
      <c r="H53" s="189"/>
      <c r="I53" s="194" t="s">
        <v>1747</v>
      </c>
      <c r="J53" s="189"/>
      <c r="K53" s="194" t="s">
        <v>1759</v>
      </c>
      <c r="L53" s="189"/>
      <c r="M53" s="194" t="s">
        <v>1759</v>
      </c>
      <c r="N53" s="189"/>
      <c r="O53" s="194" t="s">
        <v>1759</v>
      </c>
      <c r="P53" s="189"/>
      <c r="Q53" s="194" t="s">
        <v>1759</v>
      </c>
      <c r="R53" s="189"/>
      <c r="S53" s="194" t="s">
        <v>1759</v>
      </c>
      <c r="T53" s="189"/>
      <c r="U53" s="194" t="s">
        <v>1759</v>
      </c>
      <c r="V53" s="189"/>
      <c r="W53" s="194" t="s">
        <v>1759</v>
      </c>
      <c r="X53" s="189"/>
      <c r="Y53" s="194" t="s">
        <v>1759</v>
      </c>
      <c r="Z53" s="189"/>
      <c r="AA53" s="194" t="s">
        <v>1759</v>
      </c>
      <c r="AB53" s="189"/>
      <c r="AC53" s="194" t="s">
        <v>1759</v>
      </c>
      <c r="AD53" s="189"/>
      <c r="AE53" s="195" t="s">
        <v>89</v>
      </c>
      <c r="AF53" s="200"/>
      <c r="AG53" s="201"/>
      <c r="AH53" s="127" t="str">
        <f t="shared" si="0"/>
        <v xml:space="preserve"> </v>
      </c>
      <c r="AI53" s="128" t="str">
        <f t="shared" si="1"/>
        <v xml:space="preserve"> </v>
      </c>
      <c r="AJ53" s="433"/>
      <c r="AK53" s="430"/>
      <c r="AL53" s="431"/>
      <c r="AM53" s="439"/>
      <c r="AN53" s="433"/>
      <c r="AO53" s="431"/>
      <c r="AP53" s="431"/>
      <c r="AQ53" s="446"/>
      <c r="AR53" s="444"/>
      <c r="AS53" s="434"/>
    </row>
    <row r="54" spans="2:45" ht="45">
      <c r="B54" s="187" t="s">
        <v>2380</v>
      </c>
      <c r="C54" s="196" t="s">
        <v>1804</v>
      </c>
      <c r="D54" s="193" t="s">
        <v>1810</v>
      </c>
      <c r="E54" s="193"/>
      <c r="F54" s="198" t="s">
        <v>5570</v>
      </c>
      <c r="G54" s="194" t="s">
        <v>1747</v>
      </c>
      <c r="H54" s="189"/>
      <c r="I54" s="194" t="s">
        <v>1747</v>
      </c>
      <c r="J54" s="189"/>
      <c r="K54" s="194" t="s">
        <v>1747</v>
      </c>
      <c r="L54" s="189"/>
      <c r="M54" s="194" t="s">
        <v>1747</v>
      </c>
      <c r="N54" s="189"/>
      <c r="O54" s="194" t="s">
        <v>1759</v>
      </c>
      <c r="P54" s="189"/>
      <c r="Q54" s="194" t="s">
        <v>1759</v>
      </c>
      <c r="R54" s="189"/>
      <c r="S54" s="194" t="s">
        <v>1759</v>
      </c>
      <c r="T54" s="189"/>
      <c r="U54" s="194" t="s">
        <v>1759</v>
      </c>
      <c r="V54" s="189"/>
      <c r="W54" s="194" t="s">
        <v>1759</v>
      </c>
      <c r="X54" s="189"/>
      <c r="Y54" s="194" t="s">
        <v>1759</v>
      </c>
      <c r="Z54" s="189"/>
      <c r="AA54" s="194" t="s">
        <v>1759</v>
      </c>
      <c r="AB54" s="189"/>
      <c r="AC54" s="194" t="s">
        <v>1759</v>
      </c>
      <c r="AD54" s="189"/>
      <c r="AE54" s="195" t="s">
        <v>89</v>
      </c>
      <c r="AF54" s="191"/>
      <c r="AG54" s="190"/>
      <c r="AH54" s="127" t="str">
        <f t="shared" si="0"/>
        <v xml:space="preserve"> </v>
      </c>
      <c r="AI54" s="128" t="str">
        <f t="shared" si="1"/>
        <v xml:space="preserve"> </v>
      </c>
      <c r="AJ54" s="433"/>
      <c r="AK54" s="430"/>
      <c r="AL54" s="431"/>
      <c r="AM54" s="439"/>
      <c r="AN54" s="433"/>
      <c r="AO54" s="431"/>
      <c r="AP54" s="431"/>
      <c r="AQ54" s="446"/>
      <c r="AR54" s="444"/>
      <c r="AS54" s="434"/>
    </row>
    <row r="55" spans="2:45" ht="90">
      <c r="B55" s="187" t="s">
        <v>6659</v>
      </c>
      <c r="C55" s="196" t="s">
        <v>1804</v>
      </c>
      <c r="D55" s="193" t="s">
        <v>1812</v>
      </c>
      <c r="E55" s="193"/>
      <c r="F55" s="198" t="s">
        <v>5571</v>
      </c>
      <c r="G55" s="194" t="s">
        <v>1747</v>
      </c>
      <c r="H55" s="189"/>
      <c r="I55" s="194" t="s">
        <v>1747</v>
      </c>
      <c r="J55" s="189"/>
      <c r="K55" s="194" t="s">
        <v>1747</v>
      </c>
      <c r="L55" s="189"/>
      <c r="M55" s="194" t="s">
        <v>1747</v>
      </c>
      <c r="N55" s="189"/>
      <c r="O55" s="194" t="s">
        <v>1747</v>
      </c>
      <c r="P55" s="189"/>
      <c r="Q55" s="194" t="s">
        <v>1759</v>
      </c>
      <c r="R55" s="189"/>
      <c r="S55" s="194" t="s">
        <v>1759</v>
      </c>
      <c r="T55" s="189"/>
      <c r="U55" s="194" t="s">
        <v>1759</v>
      </c>
      <c r="V55" s="189"/>
      <c r="W55" s="194" t="s">
        <v>1747</v>
      </c>
      <c r="X55" s="189"/>
      <c r="Y55" s="194" t="s">
        <v>1759</v>
      </c>
      <c r="Z55" s="189"/>
      <c r="AA55" s="194" t="s">
        <v>1759</v>
      </c>
      <c r="AB55" s="189"/>
      <c r="AC55" s="194" t="s">
        <v>1759</v>
      </c>
      <c r="AD55" s="189"/>
      <c r="AE55" s="195" t="s">
        <v>89</v>
      </c>
      <c r="AF55" s="200"/>
      <c r="AG55" s="201"/>
      <c r="AH55" s="127" t="str">
        <f t="shared" si="0"/>
        <v xml:space="preserve"> </v>
      </c>
      <c r="AI55" s="128" t="str">
        <f t="shared" si="1"/>
        <v xml:space="preserve"> </v>
      </c>
      <c r="AJ55" s="433"/>
      <c r="AK55" s="430"/>
      <c r="AL55" s="431"/>
      <c r="AM55" s="439"/>
      <c r="AN55" s="433"/>
      <c r="AO55" s="431"/>
      <c r="AP55" s="431"/>
      <c r="AQ55" s="446"/>
      <c r="AR55" s="444"/>
      <c r="AS55" s="434"/>
    </row>
    <row r="56" spans="2:45" ht="101.25">
      <c r="B56" s="187" t="s">
        <v>1825</v>
      </c>
      <c r="C56" s="196" t="s">
        <v>1804</v>
      </c>
      <c r="D56" s="193" t="s">
        <v>1812</v>
      </c>
      <c r="E56" s="193" t="s">
        <v>3221</v>
      </c>
      <c r="F56" s="198" t="s">
        <v>5572</v>
      </c>
      <c r="G56" s="194" t="s">
        <v>1747</v>
      </c>
      <c r="H56" s="189"/>
      <c r="I56" s="194" t="s">
        <v>1747</v>
      </c>
      <c r="J56" s="189"/>
      <c r="K56" s="194" t="s">
        <v>1747</v>
      </c>
      <c r="L56" s="189"/>
      <c r="M56" s="194" t="s">
        <v>1747</v>
      </c>
      <c r="N56" s="189"/>
      <c r="O56" s="194" t="s">
        <v>1747</v>
      </c>
      <c r="P56" s="189"/>
      <c r="Q56" s="194" t="s">
        <v>1759</v>
      </c>
      <c r="R56" s="189"/>
      <c r="S56" s="194" t="s">
        <v>1759</v>
      </c>
      <c r="T56" s="189"/>
      <c r="U56" s="194" t="s">
        <v>1759</v>
      </c>
      <c r="V56" s="189"/>
      <c r="W56" s="194" t="s">
        <v>1747</v>
      </c>
      <c r="X56" s="189"/>
      <c r="Y56" s="194" t="s">
        <v>1759</v>
      </c>
      <c r="Z56" s="189"/>
      <c r="AA56" s="194" t="s">
        <v>1759</v>
      </c>
      <c r="AB56" s="189"/>
      <c r="AC56" s="194" t="s">
        <v>1759</v>
      </c>
      <c r="AD56" s="189"/>
      <c r="AE56" s="195" t="s">
        <v>89</v>
      </c>
      <c r="AF56" s="200"/>
      <c r="AG56" s="201"/>
      <c r="AH56" s="127" t="str">
        <f t="shared" si="0"/>
        <v xml:space="preserve"> </v>
      </c>
      <c r="AI56" s="128" t="str">
        <f t="shared" si="1"/>
        <v xml:space="preserve"> </v>
      </c>
      <c r="AJ56" s="433"/>
      <c r="AK56" s="430"/>
      <c r="AL56" s="431"/>
      <c r="AM56" s="439"/>
      <c r="AN56" s="433"/>
      <c r="AO56" s="431"/>
      <c r="AP56" s="431"/>
      <c r="AQ56" s="446"/>
      <c r="AR56" s="444"/>
      <c r="AS56" s="434"/>
    </row>
    <row r="57" spans="2:45" ht="45">
      <c r="B57" s="187" t="s">
        <v>1827</v>
      </c>
      <c r="C57" s="196" t="s">
        <v>1804</v>
      </c>
      <c r="D57" s="193" t="s">
        <v>1814</v>
      </c>
      <c r="E57" s="193"/>
      <c r="F57" s="198" t="s">
        <v>5573</v>
      </c>
      <c r="G57" s="194" t="s">
        <v>1747</v>
      </c>
      <c r="H57" s="189"/>
      <c r="I57" s="194" t="s">
        <v>1747</v>
      </c>
      <c r="J57" s="189"/>
      <c r="K57" s="194" t="s">
        <v>1747</v>
      </c>
      <c r="L57" s="189"/>
      <c r="M57" s="194" t="s">
        <v>1747</v>
      </c>
      <c r="N57" s="189"/>
      <c r="O57" s="194" t="s">
        <v>1759</v>
      </c>
      <c r="P57" s="189"/>
      <c r="Q57" s="194" t="s">
        <v>1747</v>
      </c>
      <c r="R57" s="189"/>
      <c r="S57" s="194" t="s">
        <v>1759</v>
      </c>
      <c r="T57" s="189"/>
      <c r="U57" s="194" t="s">
        <v>1747</v>
      </c>
      <c r="V57" s="189"/>
      <c r="W57" s="194" t="s">
        <v>1747</v>
      </c>
      <c r="X57" s="189"/>
      <c r="Y57" s="194" t="s">
        <v>1747</v>
      </c>
      <c r="Z57" s="189"/>
      <c r="AA57" s="194" t="s">
        <v>1747</v>
      </c>
      <c r="AB57" s="189"/>
      <c r="AC57" s="194" t="s">
        <v>1759</v>
      </c>
      <c r="AD57" s="189"/>
      <c r="AE57" s="195" t="s">
        <v>89</v>
      </c>
      <c r="AF57" s="191"/>
      <c r="AG57" s="190"/>
      <c r="AH57" s="127" t="str">
        <f t="shared" si="0"/>
        <v xml:space="preserve"> </v>
      </c>
      <c r="AI57" s="128" t="str">
        <f t="shared" si="1"/>
        <v xml:space="preserve"> </v>
      </c>
      <c r="AJ57" s="433"/>
      <c r="AK57" s="430"/>
      <c r="AL57" s="431"/>
      <c r="AM57" s="439"/>
      <c r="AN57" s="433"/>
      <c r="AO57" s="431"/>
      <c r="AP57" s="431"/>
      <c r="AQ57" s="446"/>
      <c r="AR57" s="444"/>
      <c r="AS57" s="434"/>
    </row>
    <row r="58" spans="2:45" ht="101.25">
      <c r="B58" s="187" t="s">
        <v>1829</v>
      </c>
      <c r="C58" s="196" t="s">
        <v>1804</v>
      </c>
      <c r="D58" s="193" t="s">
        <v>1816</v>
      </c>
      <c r="E58" s="193"/>
      <c r="F58" s="198" t="s">
        <v>5574</v>
      </c>
      <c r="G58" s="194" t="s">
        <v>1747</v>
      </c>
      <c r="H58" s="189"/>
      <c r="I58" s="194" t="s">
        <v>1747</v>
      </c>
      <c r="J58" s="189"/>
      <c r="K58" s="194" t="s">
        <v>1747</v>
      </c>
      <c r="L58" s="189"/>
      <c r="M58" s="194" t="s">
        <v>1747</v>
      </c>
      <c r="N58" s="189"/>
      <c r="O58" s="194" t="s">
        <v>1759</v>
      </c>
      <c r="P58" s="189"/>
      <c r="Q58" s="194" t="s">
        <v>1747</v>
      </c>
      <c r="R58" s="189"/>
      <c r="S58" s="194" t="s">
        <v>1759</v>
      </c>
      <c r="T58" s="189"/>
      <c r="U58" s="194" t="s">
        <v>1747</v>
      </c>
      <c r="V58" s="189"/>
      <c r="W58" s="194" t="s">
        <v>1747</v>
      </c>
      <c r="X58" s="189"/>
      <c r="Y58" s="194" t="s">
        <v>1747</v>
      </c>
      <c r="Z58" s="189"/>
      <c r="AA58" s="194" t="s">
        <v>1747</v>
      </c>
      <c r="AB58" s="189"/>
      <c r="AC58" s="194" t="s">
        <v>1759</v>
      </c>
      <c r="AD58" s="189"/>
      <c r="AE58" s="195" t="s">
        <v>89</v>
      </c>
      <c r="AF58" s="191"/>
      <c r="AG58" s="201"/>
      <c r="AH58" s="127" t="str">
        <f t="shared" si="0"/>
        <v xml:space="preserve"> </v>
      </c>
      <c r="AI58" s="128" t="str">
        <f t="shared" si="1"/>
        <v xml:space="preserve"> </v>
      </c>
      <c r="AJ58" s="433"/>
      <c r="AK58" s="430"/>
      <c r="AL58" s="431"/>
      <c r="AM58" s="439"/>
      <c r="AN58" s="433"/>
      <c r="AO58" s="431"/>
      <c r="AP58" s="431"/>
      <c r="AQ58" s="446"/>
      <c r="AR58" s="444"/>
      <c r="AS58" s="434"/>
    </row>
    <row r="59" spans="2:45" ht="45">
      <c r="B59" s="187" t="s">
        <v>1831</v>
      </c>
      <c r="C59" s="196" t="s">
        <v>1804</v>
      </c>
      <c r="D59" s="193" t="s">
        <v>1816</v>
      </c>
      <c r="E59" s="193" t="s">
        <v>1818</v>
      </c>
      <c r="F59" s="198" t="s">
        <v>5575</v>
      </c>
      <c r="G59" s="194" t="s">
        <v>1747</v>
      </c>
      <c r="H59" s="189"/>
      <c r="I59" s="194" t="s">
        <v>1747</v>
      </c>
      <c r="J59" s="189"/>
      <c r="K59" s="194" t="s">
        <v>1747</v>
      </c>
      <c r="L59" s="189"/>
      <c r="M59" s="194" t="s">
        <v>1747</v>
      </c>
      <c r="N59" s="189"/>
      <c r="O59" s="194" t="s">
        <v>1752</v>
      </c>
      <c r="P59" s="189"/>
      <c r="Q59" s="194" t="s">
        <v>1747</v>
      </c>
      <c r="R59" s="189"/>
      <c r="S59" s="194" t="s">
        <v>1752</v>
      </c>
      <c r="T59" s="189"/>
      <c r="U59" s="194" t="s">
        <v>1747</v>
      </c>
      <c r="V59" s="189"/>
      <c r="W59" s="194" t="s">
        <v>1747</v>
      </c>
      <c r="X59" s="189"/>
      <c r="Y59" s="194" t="s">
        <v>1747</v>
      </c>
      <c r="Z59" s="189"/>
      <c r="AA59" s="194" t="s">
        <v>1747</v>
      </c>
      <c r="AB59" s="189"/>
      <c r="AC59" s="194" t="s">
        <v>1752</v>
      </c>
      <c r="AD59" s="189"/>
      <c r="AE59" s="195" t="s">
        <v>106</v>
      </c>
      <c r="AF59" s="200"/>
      <c r="AG59" s="201"/>
      <c r="AH59" s="127" t="str">
        <f t="shared" si="0"/>
        <v xml:space="preserve"> </v>
      </c>
      <c r="AI59" s="128" t="str">
        <f t="shared" si="1"/>
        <v xml:space="preserve"> </v>
      </c>
      <c r="AJ59" s="433"/>
      <c r="AK59" s="430"/>
      <c r="AL59" s="431"/>
      <c r="AM59" s="439"/>
      <c r="AN59" s="433"/>
      <c r="AO59" s="431"/>
      <c r="AP59" s="431"/>
      <c r="AQ59" s="446"/>
      <c r="AR59" s="444"/>
      <c r="AS59" s="434"/>
    </row>
    <row r="60" spans="2:45" ht="112.5">
      <c r="B60" s="187" t="s">
        <v>1832</v>
      </c>
      <c r="C60" s="196" t="s">
        <v>1804</v>
      </c>
      <c r="D60" s="193" t="s">
        <v>889</v>
      </c>
      <c r="E60" s="193"/>
      <c r="F60" s="198" t="s">
        <v>5576</v>
      </c>
      <c r="G60" s="194" t="s">
        <v>1747</v>
      </c>
      <c r="H60" s="189"/>
      <c r="I60" s="194" t="s">
        <v>1747</v>
      </c>
      <c r="J60" s="189"/>
      <c r="K60" s="194" t="s">
        <v>1747</v>
      </c>
      <c r="L60" s="189"/>
      <c r="M60" s="194" t="s">
        <v>1747</v>
      </c>
      <c r="N60" s="189"/>
      <c r="O60" s="194" t="s">
        <v>1759</v>
      </c>
      <c r="P60" s="189"/>
      <c r="Q60" s="194" t="s">
        <v>1759</v>
      </c>
      <c r="R60" s="189"/>
      <c r="S60" s="194" t="s">
        <v>1759</v>
      </c>
      <c r="T60" s="189"/>
      <c r="U60" s="194" t="s">
        <v>1759</v>
      </c>
      <c r="V60" s="189"/>
      <c r="W60" s="194" t="s">
        <v>1747</v>
      </c>
      <c r="X60" s="189"/>
      <c r="Y60" s="194" t="s">
        <v>1747</v>
      </c>
      <c r="Z60" s="189"/>
      <c r="AA60" s="194" t="s">
        <v>1747</v>
      </c>
      <c r="AB60" s="189"/>
      <c r="AC60" s="194" t="s">
        <v>1759</v>
      </c>
      <c r="AD60" s="189"/>
      <c r="AE60" s="195" t="s">
        <v>89</v>
      </c>
      <c r="AF60" s="191"/>
      <c r="AG60" s="190"/>
      <c r="AH60" s="127" t="str">
        <f t="shared" si="0"/>
        <v xml:space="preserve"> </v>
      </c>
      <c r="AI60" s="128" t="str">
        <f t="shared" si="1"/>
        <v xml:space="preserve"> </v>
      </c>
      <c r="AJ60" s="433"/>
      <c r="AK60" s="430"/>
      <c r="AL60" s="431"/>
      <c r="AM60" s="439"/>
      <c r="AN60" s="433"/>
      <c r="AO60" s="431"/>
      <c r="AP60" s="431"/>
      <c r="AQ60" s="446"/>
      <c r="AR60" s="444"/>
      <c r="AS60" s="434"/>
    </row>
    <row r="61" spans="2:45" ht="236.25">
      <c r="B61" s="187" t="s">
        <v>2381</v>
      </c>
      <c r="C61" s="196" t="s">
        <v>1804</v>
      </c>
      <c r="D61" s="193" t="s">
        <v>889</v>
      </c>
      <c r="E61" s="193" t="s">
        <v>1820</v>
      </c>
      <c r="F61" s="198" t="s">
        <v>5577</v>
      </c>
      <c r="G61" s="194" t="s">
        <v>1747</v>
      </c>
      <c r="H61" s="189"/>
      <c r="I61" s="194" t="s">
        <v>1747</v>
      </c>
      <c r="J61" s="189"/>
      <c r="K61" s="194" t="s">
        <v>1747</v>
      </c>
      <c r="L61" s="189"/>
      <c r="M61" s="194" t="s">
        <v>1747</v>
      </c>
      <c r="N61" s="189"/>
      <c r="O61" s="194" t="s">
        <v>1752</v>
      </c>
      <c r="P61" s="189"/>
      <c r="Q61" s="194" t="s">
        <v>1752</v>
      </c>
      <c r="R61" s="189"/>
      <c r="S61" s="194" t="s">
        <v>1752</v>
      </c>
      <c r="T61" s="189"/>
      <c r="U61" s="194" t="s">
        <v>1752</v>
      </c>
      <c r="V61" s="189"/>
      <c r="W61" s="194" t="s">
        <v>1747</v>
      </c>
      <c r="X61" s="189"/>
      <c r="Y61" s="194" t="s">
        <v>1747</v>
      </c>
      <c r="Z61" s="189"/>
      <c r="AA61" s="194" t="s">
        <v>1747</v>
      </c>
      <c r="AB61" s="189"/>
      <c r="AC61" s="194" t="s">
        <v>1752</v>
      </c>
      <c r="AD61" s="189"/>
      <c r="AE61" s="195" t="s">
        <v>89</v>
      </c>
      <c r="AF61" s="191"/>
      <c r="AG61" s="190"/>
      <c r="AH61" s="127" t="str">
        <f t="shared" si="0"/>
        <v xml:space="preserve"> </v>
      </c>
      <c r="AI61" s="128" t="str">
        <f t="shared" si="1"/>
        <v xml:space="preserve"> </v>
      </c>
      <c r="AJ61" s="433"/>
      <c r="AK61" s="430"/>
      <c r="AL61" s="431"/>
      <c r="AM61" s="439"/>
      <c r="AN61" s="433"/>
      <c r="AO61" s="431"/>
      <c r="AP61" s="431"/>
      <c r="AQ61" s="446"/>
      <c r="AR61" s="444"/>
      <c r="AS61" s="434"/>
    </row>
    <row r="62" spans="2:45" ht="101.25">
      <c r="B62" s="187" t="s">
        <v>4424</v>
      </c>
      <c r="C62" s="196" t="s">
        <v>1804</v>
      </c>
      <c r="D62" s="193" t="s">
        <v>889</v>
      </c>
      <c r="E62" s="193" t="s">
        <v>3222</v>
      </c>
      <c r="F62" s="198" t="s">
        <v>5578</v>
      </c>
      <c r="G62" s="194" t="s">
        <v>1747</v>
      </c>
      <c r="H62" s="189"/>
      <c r="I62" s="194" t="s">
        <v>1747</v>
      </c>
      <c r="J62" s="189"/>
      <c r="K62" s="194" t="s">
        <v>1747</v>
      </c>
      <c r="L62" s="189"/>
      <c r="M62" s="194" t="s">
        <v>1747</v>
      </c>
      <c r="N62" s="189"/>
      <c r="O62" s="194" t="s">
        <v>1752</v>
      </c>
      <c r="P62" s="189"/>
      <c r="Q62" s="194" t="s">
        <v>1752</v>
      </c>
      <c r="R62" s="189"/>
      <c r="S62" s="194" t="s">
        <v>1752</v>
      </c>
      <c r="T62" s="189"/>
      <c r="U62" s="194" t="s">
        <v>1752</v>
      </c>
      <c r="V62" s="189"/>
      <c r="W62" s="194" t="s">
        <v>1747</v>
      </c>
      <c r="X62" s="189"/>
      <c r="Y62" s="194" t="s">
        <v>1747</v>
      </c>
      <c r="Z62" s="189"/>
      <c r="AA62" s="194" t="s">
        <v>1747</v>
      </c>
      <c r="AB62" s="189"/>
      <c r="AC62" s="194" t="s">
        <v>1752</v>
      </c>
      <c r="AD62" s="189"/>
      <c r="AE62" s="195" t="s">
        <v>106</v>
      </c>
      <c r="AF62" s="191" t="s">
        <v>3222</v>
      </c>
      <c r="AG62" s="190"/>
      <c r="AH62" s="127" t="str">
        <f t="shared" si="0"/>
        <v xml:space="preserve"> </v>
      </c>
      <c r="AI62" s="128" t="str">
        <f t="shared" si="1"/>
        <v xml:space="preserve"> </v>
      </c>
      <c r="AJ62" s="436"/>
      <c r="AK62" s="430"/>
      <c r="AL62" s="431"/>
      <c r="AM62" s="439"/>
      <c r="AN62" s="436"/>
      <c r="AO62" s="431"/>
      <c r="AP62" s="431"/>
      <c r="AQ62" s="446"/>
      <c r="AR62" s="444"/>
      <c r="AS62" s="434"/>
    </row>
    <row r="63" spans="2:45" ht="56.25">
      <c r="B63" s="187" t="s">
        <v>3223</v>
      </c>
      <c r="C63" s="196" t="s">
        <v>1804</v>
      </c>
      <c r="D63" s="198" t="s">
        <v>1821</v>
      </c>
      <c r="E63" s="204"/>
      <c r="F63" s="198" t="s">
        <v>5579</v>
      </c>
      <c r="G63" s="194" t="s">
        <v>1747</v>
      </c>
      <c r="H63" s="189"/>
      <c r="I63" s="194" t="s">
        <v>1747</v>
      </c>
      <c r="J63" s="189"/>
      <c r="K63" s="194" t="s">
        <v>1747</v>
      </c>
      <c r="L63" s="189"/>
      <c r="M63" s="194" t="s">
        <v>1747</v>
      </c>
      <c r="N63" s="189"/>
      <c r="O63" s="194" t="s">
        <v>1759</v>
      </c>
      <c r="P63" s="189"/>
      <c r="Q63" s="194" t="s">
        <v>1747</v>
      </c>
      <c r="R63" s="189"/>
      <c r="S63" s="194" t="s">
        <v>1759</v>
      </c>
      <c r="T63" s="189"/>
      <c r="U63" s="194" t="s">
        <v>1747</v>
      </c>
      <c r="V63" s="189"/>
      <c r="W63" s="194" t="s">
        <v>1747</v>
      </c>
      <c r="X63" s="189"/>
      <c r="Y63" s="194" t="s">
        <v>1759</v>
      </c>
      <c r="Z63" s="189"/>
      <c r="AA63" s="194" t="s">
        <v>1759</v>
      </c>
      <c r="AB63" s="189"/>
      <c r="AC63" s="194" t="s">
        <v>1759</v>
      </c>
      <c r="AD63" s="189"/>
      <c r="AE63" s="195" t="s">
        <v>89</v>
      </c>
      <c r="AF63" s="191"/>
      <c r="AG63" s="190"/>
      <c r="AH63" s="127" t="str">
        <f t="shared" si="0"/>
        <v xml:space="preserve"> </v>
      </c>
      <c r="AI63" s="128" t="str">
        <f t="shared" si="1"/>
        <v xml:space="preserve"> </v>
      </c>
      <c r="AJ63" s="433"/>
      <c r="AK63" s="430"/>
      <c r="AL63" s="431"/>
      <c r="AM63" s="439"/>
      <c r="AN63" s="433"/>
      <c r="AO63" s="431"/>
      <c r="AP63" s="431"/>
      <c r="AQ63" s="446"/>
      <c r="AR63" s="444"/>
      <c r="AS63" s="434"/>
    </row>
    <row r="64" spans="2:45" ht="33.75">
      <c r="B64" s="187" t="s">
        <v>3224</v>
      </c>
      <c r="C64" s="347" t="s">
        <v>1804</v>
      </c>
      <c r="D64" s="350" t="s">
        <v>413</v>
      </c>
      <c r="E64" s="351"/>
      <c r="F64" s="350" t="s">
        <v>5580</v>
      </c>
      <c r="G64" s="194" t="s">
        <v>1747</v>
      </c>
      <c r="H64" s="189"/>
      <c r="I64" s="194" t="s">
        <v>1747</v>
      </c>
      <c r="J64" s="189"/>
      <c r="K64" s="194" t="s">
        <v>1747</v>
      </c>
      <c r="L64" s="189"/>
      <c r="M64" s="194" t="s">
        <v>1747</v>
      </c>
      <c r="N64" s="189"/>
      <c r="O64" s="194" t="s">
        <v>1759</v>
      </c>
      <c r="P64" s="189"/>
      <c r="Q64" s="194" t="s">
        <v>1747</v>
      </c>
      <c r="R64" s="189"/>
      <c r="S64" s="194" t="s">
        <v>1759</v>
      </c>
      <c r="T64" s="189"/>
      <c r="U64" s="194" t="s">
        <v>1759</v>
      </c>
      <c r="V64" s="189"/>
      <c r="W64" s="194" t="s">
        <v>1747</v>
      </c>
      <c r="X64" s="189"/>
      <c r="Y64" s="194" t="s">
        <v>1759</v>
      </c>
      <c r="Z64" s="189"/>
      <c r="AA64" s="194" t="s">
        <v>1759</v>
      </c>
      <c r="AB64" s="189"/>
      <c r="AC64" s="194" t="s">
        <v>1759</v>
      </c>
      <c r="AD64" s="189"/>
      <c r="AE64" s="195" t="s">
        <v>89</v>
      </c>
      <c r="AF64" s="191"/>
      <c r="AG64" s="190"/>
      <c r="AH64" s="127" t="str">
        <f t="shared" si="0"/>
        <v xml:space="preserve"> </v>
      </c>
      <c r="AI64" s="128" t="str">
        <f t="shared" si="1"/>
        <v xml:space="preserve"> </v>
      </c>
      <c r="AJ64" s="433"/>
      <c r="AK64" s="430"/>
      <c r="AL64" s="431"/>
      <c r="AM64" s="439"/>
      <c r="AN64" s="433"/>
      <c r="AO64" s="431"/>
      <c r="AP64" s="431"/>
      <c r="AQ64" s="446"/>
      <c r="AR64" s="444"/>
      <c r="AS64" s="434"/>
    </row>
    <row r="65" spans="2:45" ht="56.25">
      <c r="B65" s="187" t="s">
        <v>1837</v>
      </c>
      <c r="C65" s="196" t="s">
        <v>1823</v>
      </c>
      <c r="D65" s="198" t="s">
        <v>1824</v>
      </c>
      <c r="E65" s="193"/>
      <c r="F65" s="198" t="s">
        <v>5581</v>
      </c>
      <c r="G65" s="194" t="s">
        <v>1747</v>
      </c>
      <c r="H65" s="189"/>
      <c r="I65" s="194" t="s">
        <v>1747</v>
      </c>
      <c r="J65" s="189"/>
      <c r="K65" s="194" t="s">
        <v>1747</v>
      </c>
      <c r="L65" s="189"/>
      <c r="M65" s="194" t="s">
        <v>1747</v>
      </c>
      <c r="N65" s="189"/>
      <c r="O65" s="194" t="s">
        <v>1759</v>
      </c>
      <c r="P65" s="189"/>
      <c r="Q65" s="194" t="s">
        <v>1759</v>
      </c>
      <c r="R65" s="189"/>
      <c r="S65" s="194" t="s">
        <v>1759</v>
      </c>
      <c r="T65" s="189"/>
      <c r="U65" s="194" t="s">
        <v>1759</v>
      </c>
      <c r="V65" s="189"/>
      <c r="W65" s="194" t="s">
        <v>1747</v>
      </c>
      <c r="X65" s="189"/>
      <c r="Y65" s="194" t="s">
        <v>1747</v>
      </c>
      <c r="Z65" s="189"/>
      <c r="AA65" s="194" t="s">
        <v>1747</v>
      </c>
      <c r="AB65" s="189"/>
      <c r="AC65" s="194" t="s">
        <v>1759</v>
      </c>
      <c r="AD65" s="189"/>
      <c r="AE65" s="195" t="s">
        <v>89</v>
      </c>
      <c r="AF65" s="191"/>
      <c r="AG65" s="190"/>
      <c r="AH65" s="127" t="str">
        <f t="shared" si="0"/>
        <v xml:space="preserve"> </v>
      </c>
      <c r="AI65" s="128" t="str">
        <f t="shared" si="1"/>
        <v xml:space="preserve"> </v>
      </c>
      <c r="AJ65" s="433"/>
      <c r="AK65" s="430"/>
      <c r="AL65" s="431"/>
      <c r="AM65" s="439"/>
      <c r="AN65" s="433"/>
      <c r="AO65" s="431"/>
      <c r="AP65" s="431"/>
      <c r="AQ65" s="446"/>
      <c r="AR65" s="444"/>
      <c r="AS65" s="434"/>
    </row>
    <row r="66" spans="2:45" ht="33.75">
      <c r="B66" s="187" t="s">
        <v>1839</v>
      </c>
      <c r="C66" s="196" t="s">
        <v>1823</v>
      </c>
      <c r="D66" s="198" t="s">
        <v>1826</v>
      </c>
      <c r="E66" s="193"/>
      <c r="F66" s="198" t="s">
        <v>5582</v>
      </c>
      <c r="G66" s="194" t="s">
        <v>1747</v>
      </c>
      <c r="H66" s="189"/>
      <c r="I66" s="194" t="s">
        <v>1747</v>
      </c>
      <c r="J66" s="189"/>
      <c r="K66" s="194" t="s">
        <v>1747</v>
      </c>
      <c r="L66" s="189"/>
      <c r="M66" s="194" t="s">
        <v>1747</v>
      </c>
      <c r="N66" s="189"/>
      <c r="O66" s="194" t="s">
        <v>1759</v>
      </c>
      <c r="P66" s="189"/>
      <c r="Q66" s="194" t="s">
        <v>1747</v>
      </c>
      <c r="R66" s="189"/>
      <c r="S66" s="194" t="s">
        <v>1759</v>
      </c>
      <c r="T66" s="189"/>
      <c r="U66" s="194" t="s">
        <v>1747</v>
      </c>
      <c r="V66" s="189"/>
      <c r="W66" s="194" t="s">
        <v>1747</v>
      </c>
      <c r="X66" s="189"/>
      <c r="Y66" s="194" t="s">
        <v>1747</v>
      </c>
      <c r="Z66" s="189"/>
      <c r="AA66" s="194" t="s">
        <v>1747</v>
      </c>
      <c r="AB66" s="189"/>
      <c r="AC66" s="194" t="s">
        <v>1747</v>
      </c>
      <c r="AD66" s="189"/>
      <c r="AE66" s="195" t="s">
        <v>89</v>
      </c>
      <c r="AF66" s="191"/>
      <c r="AG66" s="190"/>
      <c r="AH66" s="127" t="str">
        <f>IF(COUNTBLANK(AJ66:AL66)=3," ",IF(COUNTIF(AJ66:AL66,"F"),"F",IF(COUNTIF(AJ66:AL66,"P"),"P",IF(COUNTIF(AJ66:AL66,"NA"),"NA",IF(COUNTIF(AJ66:AL66,"NT"),"NT")))))</f>
        <v xml:space="preserve"> </v>
      </c>
      <c r="AI66" s="128" t="str">
        <f>IF(COUNTBLANK(AN66:AP66)=3," ",IF(COUNTIF(AN66:AP66,"F"),"F",IF(COUNTIF(AN66:AP66,"P"),"P",IF(COUNTIF(AN66:AP66,"NA"),"NA",IF(COUNTIF(AN66:AP66,"NT"),"NT")))))</f>
        <v xml:space="preserve"> </v>
      </c>
      <c r="AJ66" s="433"/>
      <c r="AK66" s="430"/>
      <c r="AL66" s="431"/>
      <c r="AM66" s="439"/>
      <c r="AN66" s="433"/>
      <c r="AO66" s="431"/>
      <c r="AP66" s="431"/>
      <c r="AQ66" s="446"/>
      <c r="AR66" s="444"/>
      <c r="AS66" s="434"/>
    </row>
    <row r="67" spans="2:45" ht="33.75">
      <c r="B67" s="187" t="s">
        <v>2382</v>
      </c>
      <c r="C67" s="196" t="s">
        <v>1823</v>
      </c>
      <c r="D67" s="193" t="s">
        <v>1828</v>
      </c>
      <c r="E67" s="193"/>
      <c r="F67" s="198" t="s">
        <v>5583</v>
      </c>
      <c r="G67" s="194" t="s">
        <v>1747</v>
      </c>
      <c r="H67" s="189"/>
      <c r="I67" s="194" t="s">
        <v>1747</v>
      </c>
      <c r="J67" s="189"/>
      <c r="K67" s="194" t="s">
        <v>1747</v>
      </c>
      <c r="L67" s="189"/>
      <c r="M67" s="194" t="s">
        <v>1747</v>
      </c>
      <c r="N67" s="189"/>
      <c r="O67" s="194" t="s">
        <v>1747</v>
      </c>
      <c r="P67" s="189"/>
      <c r="Q67" s="194" t="s">
        <v>1747</v>
      </c>
      <c r="R67" s="189"/>
      <c r="S67" s="194" t="s">
        <v>1759</v>
      </c>
      <c r="T67" s="189"/>
      <c r="U67" s="194" t="s">
        <v>1747</v>
      </c>
      <c r="V67" s="189"/>
      <c r="W67" s="194" t="s">
        <v>1747</v>
      </c>
      <c r="X67" s="189"/>
      <c r="Y67" s="194" t="s">
        <v>1747</v>
      </c>
      <c r="Z67" s="189"/>
      <c r="AA67" s="194" t="s">
        <v>1747</v>
      </c>
      <c r="AB67" s="189"/>
      <c r="AC67" s="194" t="s">
        <v>1747</v>
      </c>
      <c r="AD67" s="189"/>
      <c r="AE67" s="195" t="s">
        <v>89</v>
      </c>
      <c r="AF67" s="191"/>
      <c r="AG67" s="190"/>
      <c r="AH67" s="127" t="str">
        <f t="shared" ref="AH67:AH101" si="2">IF(COUNTBLANK(AJ67:AL67)=3," ",IF(COUNTIF(AJ67:AL67,"F"),"F",IF(COUNTIF(AJ67:AL67,"P"),"P",IF(COUNTIF(AJ67:AL67,"NA"),"NA",IF(COUNTIF(AJ67:AL67,"NT"),"NT")))))</f>
        <v xml:space="preserve"> </v>
      </c>
      <c r="AI67" s="128" t="str">
        <f t="shared" ref="AI67:AI101" si="3">IF(COUNTBLANK(AN67:AP67)=3," ",IF(COUNTIF(AN67:AP67,"F"),"F",IF(COUNTIF(AN67:AP67,"P"),"P",IF(COUNTIF(AN67:AP67,"NA"),"NA",IF(COUNTIF(AN67:AP67,"NT"),"NT")))))</f>
        <v xml:space="preserve"> </v>
      </c>
      <c r="AJ67" s="433"/>
      <c r="AK67" s="430"/>
      <c r="AL67" s="431"/>
      <c r="AM67" s="439"/>
      <c r="AN67" s="433"/>
      <c r="AO67" s="431"/>
      <c r="AP67" s="431"/>
      <c r="AQ67" s="446"/>
      <c r="AR67" s="444"/>
      <c r="AS67" s="434"/>
    </row>
    <row r="68" spans="2:45" ht="33.75">
      <c r="B68" s="187" t="s">
        <v>2383</v>
      </c>
      <c r="C68" s="196" t="s">
        <v>1823</v>
      </c>
      <c r="D68" s="193" t="s">
        <v>1830</v>
      </c>
      <c r="E68" s="193"/>
      <c r="F68" s="198" t="s">
        <v>5584</v>
      </c>
      <c r="G68" s="194" t="s">
        <v>1747</v>
      </c>
      <c r="H68" s="189"/>
      <c r="I68" s="194" t="s">
        <v>1747</v>
      </c>
      <c r="J68" s="189"/>
      <c r="K68" s="194" t="s">
        <v>1747</v>
      </c>
      <c r="L68" s="189"/>
      <c r="M68" s="194" t="s">
        <v>1747</v>
      </c>
      <c r="N68" s="189"/>
      <c r="O68" s="194" t="s">
        <v>1747</v>
      </c>
      <c r="P68" s="189"/>
      <c r="Q68" s="194" t="s">
        <v>1747</v>
      </c>
      <c r="R68" s="189"/>
      <c r="S68" s="194" t="s">
        <v>1759</v>
      </c>
      <c r="T68" s="189"/>
      <c r="U68" s="194" t="s">
        <v>1747</v>
      </c>
      <c r="V68" s="189"/>
      <c r="W68" s="194" t="s">
        <v>1747</v>
      </c>
      <c r="X68" s="189"/>
      <c r="Y68" s="194" t="s">
        <v>1747</v>
      </c>
      <c r="Z68" s="189"/>
      <c r="AA68" s="194" t="s">
        <v>1747</v>
      </c>
      <c r="AB68" s="189"/>
      <c r="AC68" s="194" t="s">
        <v>1747</v>
      </c>
      <c r="AD68" s="189"/>
      <c r="AE68" s="195" t="s">
        <v>89</v>
      </c>
      <c r="AF68" s="191"/>
      <c r="AG68" s="190"/>
      <c r="AH68" s="127" t="str">
        <f t="shared" si="2"/>
        <v xml:space="preserve"> </v>
      </c>
      <c r="AI68" s="128" t="str">
        <f t="shared" si="3"/>
        <v xml:space="preserve"> </v>
      </c>
      <c r="AJ68" s="433"/>
      <c r="AK68" s="430"/>
      <c r="AL68" s="431"/>
      <c r="AM68" s="439"/>
      <c r="AN68" s="433"/>
      <c r="AO68" s="431"/>
      <c r="AP68" s="431"/>
      <c r="AQ68" s="446"/>
      <c r="AR68" s="444"/>
      <c r="AS68" s="434"/>
    </row>
    <row r="69" spans="2:45" ht="111.75" customHeight="1">
      <c r="B69" s="187" t="s">
        <v>1842</v>
      </c>
      <c r="C69" s="196" t="s">
        <v>1823</v>
      </c>
      <c r="D69" s="193" t="s">
        <v>929</v>
      </c>
      <c r="E69" s="193"/>
      <c r="F69" s="350" t="s">
        <v>5585</v>
      </c>
      <c r="G69" s="194" t="s">
        <v>1747</v>
      </c>
      <c r="H69" s="189"/>
      <c r="I69" s="194" t="s">
        <v>1747</v>
      </c>
      <c r="J69" s="189"/>
      <c r="K69" s="194" t="s">
        <v>1747</v>
      </c>
      <c r="L69" s="189"/>
      <c r="M69" s="194" t="s">
        <v>1747</v>
      </c>
      <c r="N69" s="189"/>
      <c r="O69" s="194" t="s">
        <v>1747</v>
      </c>
      <c r="P69" s="189"/>
      <c r="Q69" s="194" t="s">
        <v>1747</v>
      </c>
      <c r="R69" s="189"/>
      <c r="S69" s="194" t="s">
        <v>1759</v>
      </c>
      <c r="T69" s="189"/>
      <c r="U69" s="194" t="s">
        <v>1747</v>
      </c>
      <c r="V69" s="189"/>
      <c r="W69" s="194" t="s">
        <v>1747</v>
      </c>
      <c r="X69" s="189"/>
      <c r="Y69" s="194" t="s">
        <v>1747</v>
      </c>
      <c r="Z69" s="189"/>
      <c r="AA69" s="194" t="s">
        <v>1747</v>
      </c>
      <c r="AB69" s="189"/>
      <c r="AC69" s="194" t="s">
        <v>1747</v>
      </c>
      <c r="AD69" s="189"/>
      <c r="AE69" s="195" t="s">
        <v>89</v>
      </c>
      <c r="AF69" s="191"/>
      <c r="AG69" s="190"/>
      <c r="AH69" s="127" t="str">
        <f t="shared" si="2"/>
        <v xml:space="preserve"> </v>
      </c>
      <c r="AI69" s="128" t="str">
        <f t="shared" si="3"/>
        <v xml:space="preserve"> </v>
      </c>
      <c r="AJ69" s="433"/>
      <c r="AK69" s="430"/>
      <c r="AL69" s="431"/>
      <c r="AM69" s="439"/>
      <c r="AN69" s="435"/>
      <c r="AO69" s="431"/>
      <c r="AP69" s="431"/>
      <c r="AQ69" s="446"/>
      <c r="AR69" s="444"/>
      <c r="AS69" s="434"/>
    </row>
    <row r="70" spans="2:45" ht="33.75">
      <c r="B70" s="187" t="s">
        <v>3225</v>
      </c>
      <c r="C70" s="196" t="s">
        <v>1823</v>
      </c>
      <c r="D70" s="193" t="s">
        <v>1833</v>
      </c>
      <c r="E70" s="193"/>
      <c r="F70" s="198" t="s">
        <v>5586</v>
      </c>
      <c r="G70" s="194" t="s">
        <v>1747</v>
      </c>
      <c r="H70" s="189"/>
      <c r="I70" s="194" t="s">
        <v>1747</v>
      </c>
      <c r="J70" s="189"/>
      <c r="K70" s="194" t="s">
        <v>1747</v>
      </c>
      <c r="L70" s="189"/>
      <c r="M70" s="194" t="s">
        <v>1747</v>
      </c>
      <c r="N70" s="189"/>
      <c r="O70" s="194" t="s">
        <v>1759</v>
      </c>
      <c r="P70" s="189"/>
      <c r="Q70" s="194" t="s">
        <v>1747</v>
      </c>
      <c r="R70" s="189"/>
      <c r="S70" s="194" t="s">
        <v>1759</v>
      </c>
      <c r="T70" s="189"/>
      <c r="U70" s="194" t="s">
        <v>1747</v>
      </c>
      <c r="V70" s="189"/>
      <c r="W70" s="194" t="s">
        <v>1747</v>
      </c>
      <c r="X70" s="189"/>
      <c r="Y70" s="194" t="s">
        <v>1759</v>
      </c>
      <c r="Z70" s="189"/>
      <c r="AA70" s="194" t="s">
        <v>1759</v>
      </c>
      <c r="AB70" s="189"/>
      <c r="AC70" s="194" t="s">
        <v>1747</v>
      </c>
      <c r="AD70" s="189"/>
      <c r="AE70" s="195" t="s">
        <v>89</v>
      </c>
      <c r="AF70" s="200"/>
      <c r="AG70" s="201"/>
      <c r="AH70" s="127" t="str">
        <f t="shared" si="2"/>
        <v xml:space="preserve"> </v>
      </c>
      <c r="AI70" s="128" t="str">
        <f t="shared" si="3"/>
        <v xml:space="preserve"> </v>
      </c>
      <c r="AJ70" s="433"/>
      <c r="AK70" s="430"/>
      <c r="AL70" s="431"/>
      <c r="AM70" s="439"/>
      <c r="AN70" s="433"/>
      <c r="AO70" s="431"/>
      <c r="AP70" s="431"/>
      <c r="AQ70" s="446"/>
      <c r="AR70" s="444"/>
      <c r="AS70" s="434"/>
    </row>
    <row r="71" spans="2:45" ht="67.5">
      <c r="B71" s="187" t="s">
        <v>1845</v>
      </c>
      <c r="C71" s="196" t="s">
        <v>1823</v>
      </c>
      <c r="D71" s="193" t="s">
        <v>1834</v>
      </c>
      <c r="E71" s="193"/>
      <c r="F71" s="198" t="s">
        <v>5587</v>
      </c>
      <c r="G71" s="194" t="s">
        <v>1747</v>
      </c>
      <c r="H71" s="189"/>
      <c r="I71" s="194" t="s">
        <v>1747</v>
      </c>
      <c r="J71" s="189"/>
      <c r="K71" s="194" t="s">
        <v>1747</v>
      </c>
      <c r="L71" s="189"/>
      <c r="M71" s="194" t="s">
        <v>1747</v>
      </c>
      <c r="N71" s="189"/>
      <c r="O71" s="194" t="s">
        <v>1747</v>
      </c>
      <c r="P71" s="189"/>
      <c r="Q71" s="194" t="s">
        <v>1747</v>
      </c>
      <c r="R71" s="189"/>
      <c r="S71" s="194" t="s">
        <v>1759</v>
      </c>
      <c r="T71" s="189"/>
      <c r="U71" s="194" t="s">
        <v>1759</v>
      </c>
      <c r="V71" s="189"/>
      <c r="W71" s="194" t="s">
        <v>1747</v>
      </c>
      <c r="X71" s="189"/>
      <c r="Y71" s="194" t="s">
        <v>1747</v>
      </c>
      <c r="Z71" s="189"/>
      <c r="AA71" s="194" t="s">
        <v>1747</v>
      </c>
      <c r="AB71" s="189"/>
      <c r="AC71" s="194" t="s">
        <v>1747</v>
      </c>
      <c r="AD71" s="189"/>
      <c r="AE71" s="195" t="s">
        <v>89</v>
      </c>
      <c r="AF71" s="200"/>
      <c r="AG71" s="201"/>
      <c r="AH71" s="127" t="str">
        <f t="shared" si="2"/>
        <v xml:space="preserve"> </v>
      </c>
      <c r="AI71" s="128" t="str">
        <f t="shared" si="3"/>
        <v xml:space="preserve"> </v>
      </c>
      <c r="AJ71" s="433"/>
      <c r="AK71" s="430"/>
      <c r="AL71" s="431"/>
      <c r="AM71" s="439"/>
      <c r="AN71" s="433"/>
      <c r="AO71" s="431"/>
      <c r="AP71" s="431"/>
      <c r="AQ71" s="446"/>
      <c r="AR71" s="444"/>
      <c r="AS71" s="434"/>
    </row>
    <row r="72" spans="2:45" ht="67.5">
      <c r="B72" s="187" t="s">
        <v>1846</v>
      </c>
      <c r="C72" s="196" t="s">
        <v>1823</v>
      </c>
      <c r="D72" s="193" t="s">
        <v>1835</v>
      </c>
      <c r="E72" s="193"/>
      <c r="F72" s="198" t="s">
        <v>5588</v>
      </c>
      <c r="G72" s="194" t="s">
        <v>1747</v>
      </c>
      <c r="H72" s="189"/>
      <c r="I72" s="194" t="s">
        <v>1747</v>
      </c>
      <c r="J72" s="189"/>
      <c r="K72" s="194" t="s">
        <v>1747</v>
      </c>
      <c r="L72" s="189"/>
      <c r="M72" s="194" t="s">
        <v>1747</v>
      </c>
      <c r="N72" s="189"/>
      <c r="O72" s="194" t="s">
        <v>1759</v>
      </c>
      <c r="P72" s="189"/>
      <c r="Q72" s="194" t="s">
        <v>1759</v>
      </c>
      <c r="R72" s="189"/>
      <c r="S72" s="194" t="s">
        <v>1759</v>
      </c>
      <c r="T72" s="189"/>
      <c r="U72" s="194" t="s">
        <v>1759</v>
      </c>
      <c r="V72" s="189"/>
      <c r="W72" s="194" t="s">
        <v>1747</v>
      </c>
      <c r="X72" s="189"/>
      <c r="Y72" s="194" t="s">
        <v>1747</v>
      </c>
      <c r="Z72" s="189"/>
      <c r="AA72" s="194" t="s">
        <v>1747</v>
      </c>
      <c r="AB72" s="189"/>
      <c r="AC72" s="194" t="s">
        <v>1759</v>
      </c>
      <c r="AD72" s="189"/>
      <c r="AE72" s="195" t="s">
        <v>89</v>
      </c>
      <c r="AF72" s="191"/>
      <c r="AG72" s="190"/>
      <c r="AH72" s="127" t="str">
        <f t="shared" si="2"/>
        <v xml:space="preserve"> </v>
      </c>
      <c r="AI72" s="128" t="str">
        <f t="shared" si="3"/>
        <v xml:space="preserve"> </v>
      </c>
      <c r="AJ72" s="433"/>
      <c r="AK72" s="430"/>
      <c r="AL72" s="431"/>
      <c r="AM72" s="439"/>
      <c r="AN72" s="433"/>
      <c r="AO72" s="431"/>
      <c r="AP72" s="431"/>
      <c r="AQ72" s="446"/>
      <c r="AR72" s="444"/>
      <c r="AS72" s="434"/>
    </row>
    <row r="73" spans="2:45" ht="147.75" customHeight="1">
      <c r="B73" s="187" t="s">
        <v>2453</v>
      </c>
      <c r="C73" s="196" t="s">
        <v>1823</v>
      </c>
      <c r="D73" s="193" t="s">
        <v>1835</v>
      </c>
      <c r="E73" s="193" t="s">
        <v>1836</v>
      </c>
      <c r="F73" s="198" t="s">
        <v>5589</v>
      </c>
      <c r="G73" s="194" t="s">
        <v>1747</v>
      </c>
      <c r="H73" s="189"/>
      <c r="I73" s="194" t="s">
        <v>1747</v>
      </c>
      <c r="J73" s="189"/>
      <c r="K73" s="194" t="s">
        <v>1747</v>
      </c>
      <c r="L73" s="189"/>
      <c r="M73" s="194" t="s">
        <v>1747</v>
      </c>
      <c r="N73" s="189"/>
      <c r="O73" s="194" t="s">
        <v>1759</v>
      </c>
      <c r="P73" s="189"/>
      <c r="Q73" s="194" t="s">
        <v>1752</v>
      </c>
      <c r="R73" s="189"/>
      <c r="S73" s="194" t="s">
        <v>1752</v>
      </c>
      <c r="T73" s="189"/>
      <c r="U73" s="194" t="s">
        <v>1752</v>
      </c>
      <c r="V73" s="189"/>
      <c r="W73" s="194" t="s">
        <v>1747</v>
      </c>
      <c r="X73" s="189"/>
      <c r="Y73" s="194" t="s">
        <v>1747</v>
      </c>
      <c r="Z73" s="189"/>
      <c r="AA73" s="194" t="s">
        <v>1747</v>
      </c>
      <c r="AB73" s="189"/>
      <c r="AC73" s="194" t="s">
        <v>1752</v>
      </c>
      <c r="AD73" s="189"/>
      <c r="AE73" s="195" t="s">
        <v>106</v>
      </c>
      <c r="AF73" s="200"/>
      <c r="AG73" s="201"/>
      <c r="AH73" s="127" t="str">
        <f t="shared" si="2"/>
        <v xml:space="preserve"> </v>
      </c>
      <c r="AI73" s="128" t="str">
        <f t="shared" si="3"/>
        <v xml:space="preserve"> </v>
      </c>
      <c r="AJ73" s="433"/>
      <c r="AK73" s="430"/>
      <c r="AL73" s="431"/>
      <c r="AM73" s="439"/>
      <c r="AN73" s="433"/>
      <c r="AO73" s="431"/>
      <c r="AP73" s="431"/>
      <c r="AQ73" s="446"/>
      <c r="AR73" s="444"/>
      <c r="AS73" s="434"/>
    </row>
    <row r="74" spans="2:45" ht="56.25">
      <c r="B74" s="187" t="s">
        <v>1847</v>
      </c>
      <c r="C74" s="196" t="s">
        <v>1365</v>
      </c>
      <c r="D74" s="193" t="s">
        <v>1838</v>
      </c>
      <c r="E74" s="193"/>
      <c r="F74" s="198" t="s">
        <v>5590</v>
      </c>
      <c r="G74" s="194" t="s">
        <v>1747</v>
      </c>
      <c r="H74" s="189"/>
      <c r="I74" s="194" t="s">
        <v>1747</v>
      </c>
      <c r="J74" s="189"/>
      <c r="K74" s="194" t="s">
        <v>1747</v>
      </c>
      <c r="L74" s="189"/>
      <c r="M74" s="194" t="s">
        <v>1747</v>
      </c>
      <c r="N74" s="189"/>
      <c r="O74" s="194" t="s">
        <v>1759</v>
      </c>
      <c r="P74" s="189"/>
      <c r="Q74" s="194" t="s">
        <v>1747</v>
      </c>
      <c r="R74" s="189"/>
      <c r="S74" s="194" t="s">
        <v>1759</v>
      </c>
      <c r="T74" s="189"/>
      <c r="U74" s="194" t="s">
        <v>1759</v>
      </c>
      <c r="V74" s="189"/>
      <c r="W74" s="194" t="s">
        <v>1747</v>
      </c>
      <c r="X74" s="189"/>
      <c r="Y74" s="194" t="s">
        <v>1747</v>
      </c>
      <c r="Z74" s="189"/>
      <c r="AA74" s="194" t="s">
        <v>1747</v>
      </c>
      <c r="AB74" s="189"/>
      <c r="AC74" s="194" t="s">
        <v>1759</v>
      </c>
      <c r="AD74" s="189"/>
      <c r="AE74" s="195" t="s">
        <v>89</v>
      </c>
      <c r="AF74" s="191"/>
      <c r="AG74" s="190"/>
      <c r="AH74" s="127" t="str">
        <f t="shared" si="2"/>
        <v xml:space="preserve"> </v>
      </c>
      <c r="AI74" s="128" t="str">
        <f t="shared" si="3"/>
        <v xml:space="preserve"> </v>
      </c>
      <c r="AJ74" s="433"/>
      <c r="AK74" s="430"/>
      <c r="AL74" s="431"/>
      <c r="AM74" s="439"/>
      <c r="AN74" s="433"/>
      <c r="AO74" s="431"/>
      <c r="AP74" s="431"/>
      <c r="AQ74" s="446"/>
      <c r="AR74" s="444"/>
      <c r="AS74" s="434"/>
    </row>
    <row r="75" spans="2:45" ht="33.75">
      <c r="B75" s="187" t="s">
        <v>2384</v>
      </c>
      <c r="C75" s="196" t="s">
        <v>1365</v>
      </c>
      <c r="D75" s="193" t="s">
        <v>1840</v>
      </c>
      <c r="E75" s="193"/>
      <c r="F75" s="198" t="s">
        <v>5591</v>
      </c>
      <c r="G75" s="194" t="s">
        <v>1747</v>
      </c>
      <c r="H75" s="189"/>
      <c r="I75" s="194" t="s">
        <v>1747</v>
      </c>
      <c r="J75" s="189"/>
      <c r="K75" s="194" t="s">
        <v>1747</v>
      </c>
      <c r="L75" s="189"/>
      <c r="M75" s="194" t="s">
        <v>1759</v>
      </c>
      <c r="N75" s="189"/>
      <c r="O75" s="194" t="s">
        <v>1759</v>
      </c>
      <c r="P75" s="189"/>
      <c r="Q75" s="194" t="s">
        <v>1759</v>
      </c>
      <c r="R75" s="189"/>
      <c r="S75" s="194" t="s">
        <v>1759</v>
      </c>
      <c r="T75" s="189"/>
      <c r="U75" s="194" t="s">
        <v>1759</v>
      </c>
      <c r="V75" s="189"/>
      <c r="W75" s="194" t="s">
        <v>1747</v>
      </c>
      <c r="X75" s="189"/>
      <c r="Y75" s="194" t="s">
        <v>1759</v>
      </c>
      <c r="Z75" s="189"/>
      <c r="AA75" s="194" t="s">
        <v>1759</v>
      </c>
      <c r="AB75" s="189"/>
      <c r="AC75" s="194" t="s">
        <v>1759</v>
      </c>
      <c r="AD75" s="189"/>
      <c r="AE75" s="195" t="s">
        <v>89</v>
      </c>
      <c r="AF75" s="200"/>
      <c r="AG75" s="201"/>
      <c r="AH75" s="127" t="str">
        <f t="shared" si="2"/>
        <v xml:space="preserve"> </v>
      </c>
      <c r="AI75" s="128" t="str">
        <f t="shared" si="3"/>
        <v xml:space="preserve"> </v>
      </c>
      <c r="AJ75" s="433"/>
      <c r="AK75" s="430"/>
      <c r="AL75" s="431"/>
      <c r="AM75" s="439"/>
      <c r="AN75" s="433"/>
      <c r="AO75" s="431"/>
      <c r="AP75" s="431"/>
      <c r="AQ75" s="446"/>
      <c r="AR75" s="444"/>
      <c r="AS75" s="434"/>
    </row>
    <row r="76" spans="2:45" ht="67.5">
      <c r="B76" s="187" t="s">
        <v>1849</v>
      </c>
      <c r="C76" s="196" t="s">
        <v>1365</v>
      </c>
      <c r="D76" s="193" t="s">
        <v>3190</v>
      </c>
      <c r="E76" s="193"/>
      <c r="F76" s="198" t="s">
        <v>5592</v>
      </c>
      <c r="G76" s="194" t="s">
        <v>1747</v>
      </c>
      <c r="H76" s="189"/>
      <c r="I76" s="194" t="s">
        <v>1747</v>
      </c>
      <c r="J76" s="189"/>
      <c r="K76" s="194" t="s">
        <v>1747</v>
      </c>
      <c r="L76" s="189"/>
      <c r="M76" s="194" t="s">
        <v>1747</v>
      </c>
      <c r="N76" s="189"/>
      <c r="O76" s="194" t="s">
        <v>1747</v>
      </c>
      <c r="P76" s="189"/>
      <c r="Q76" s="194" t="s">
        <v>1759</v>
      </c>
      <c r="R76" s="189"/>
      <c r="S76" s="194" t="s">
        <v>1759</v>
      </c>
      <c r="T76" s="189"/>
      <c r="U76" s="194" t="s">
        <v>1759</v>
      </c>
      <c r="V76" s="189"/>
      <c r="W76" s="194" t="s">
        <v>1747</v>
      </c>
      <c r="X76" s="189"/>
      <c r="Y76" s="194" t="s">
        <v>1747</v>
      </c>
      <c r="Z76" s="189"/>
      <c r="AA76" s="194" t="s">
        <v>1747</v>
      </c>
      <c r="AB76" s="189"/>
      <c r="AC76" s="194" t="s">
        <v>1747</v>
      </c>
      <c r="AD76" s="189"/>
      <c r="AE76" s="195" t="s">
        <v>89</v>
      </c>
      <c r="AF76" s="191"/>
      <c r="AG76" s="190"/>
      <c r="AH76" s="127" t="str">
        <f t="shared" si="2"/>
        <v xml:space="preserve"> </v>
      </c>
      <c r="AI76" s="128" t="str">
        <f t="shared" si="3"/>
        <v xml:space="preserve"> </v>
      </c>
      <c r="AJ76" s="433"/>
      <c r="AK76" s="430"/>
      <c r="AL76" s="431"/>
      <c r="AM76" s="439"/>
      <c r="AN76" s="433"/>
      <c r="AO76" s="431"/>
      <c r="AP76" s="431"/>
      <c r="AQ76" s="446"/>
      <c r="AR76" s="444"/>
      <c r="AS76" s="434"/>
    </row>
    <row r="77" spans="2:45" ht="56.25">
      <c r="B77" s="187" t="s">
        <v>1850</v>
      </c>
      <c r="C77" s="196" t="s">
        <v>1365</v>
      </c>
      <c r="D77" s="193" t="s">
        <v>1841</v>
      </c>
      <c r="E77" s="193"/>
      <c r="F77" s="198" t="s">
        <v>5593</v>
      </c>
      <c r="G77" s="194" t="s">
        <v>1747</v>
      </c>
      <c r="H77" s="189"/>
      <c r="I77" s="194" t="s">
        <v>1747</v>
      </c>
      <c r="J77" s="189"/>
      <c r="K77" s="194" t="s">
        <v>1747</v>
      </c>
      <c r="L77" s="189"/>
      <c r="M77" s="194" t="s">
        <v>1747</v>
      </c>
      <c r="N77" s="189"/>
      <c r="O77" s="194" t="s">
        <v>1747</v>
      </c>
      <c r="P77" s="189"/>
      <c r="Q77" s="194" t="s">
        <v>1747</v>
      </c>
      <c r="R77" s="189"/>
      <c r="S77" s="194" t="s">
        <v>1759</v>
      </c>
      <c r="T77" s="189"/>
      <c r="U77" s="194" t="s">
        <v>1747</v>
      </c>
      <c r="V77" s="189"/>
      <c r="W77" s="194" t="s">
        <v>1747</v>
      </c>
      <c r="X77" s="189"/>
      <c r="Y77" s="194" t="s">
        <v>1747</v>
      </c>
      <c r="Z77" s="189"/>
      <c r="AA77" s="194" t="s">
        <v>1747</v>
      </c>
      <c r="AB77" s="189"/>
      <c r="AC77" s="194" t="s">
        <v>1747</v>
      </c>
      <c r="AD77" s="189"/>
      <c r="AE77" s="195" t="s">
        <v>89</v>
      </c>
      <c r="AF77" s="191"/>
      <c r="AG77" s="190"/>
      <c r="AH77" s="127" t="str">
        <f t="shared" si="2"/>
        <v xml:space="preserve"> </v>
      </c>
      <c r="AI77" s="128" t="str">
        <f t="shared" si="3"/>
        <v xml:space="preserve"> </v>
      </c>
      <c r="AJ77" s="433"/>
      <c r="AK77" s="430"/>
      <c r="AL77" s="431"/>
      <c r="AM77" s="439"/>
      <c r="AN77" s="433"/>
      <c r="AO77" s="431"/>
      <c r="AP77" s="431"/>
      <c r="AQ77" s="446"/>
      <c r="AR77" s="444"/>
      <c r="AS77" s="434"/>
    </row>
    <row r="78" spans="2:45" ht="56.25">
      <c r="B78" s="187" t="s">
        <v>3226</v>
      </c>
      <c r="C78" s="196" t="s">
        <v>1843</v>
      </c>
      <c r="D78" s="193" t="s">
        <v>1848</v>
      </c>
      <c r="E78" s="193" t="s">
        <v>1844</v>
      </c>
      <c r="F78" s="198" t="s">
        <v>5594</v>
      </c>
      <c r="G78" s="194" t="s">
        <v>1747</v>
      </c>
      <c r="H78" s="189"/>
      <c r="I78" s="194" t="s">
        <v>1747</v>
      </c>
      <c r="J78" s="189"/>
      <c r="K78" s="194" t="s">
        <v>1747</v>
      </c>
      <c r="L78" s="189"/>
      <c r="M78" s="194" t="s">
        <v>1759</v>
      </c>
      <c r="N78" s="189"/>
      <c r="O78" s="194" t="s">
        <v>1759</v>
      </c>
      <c r="P78" s="189"/>
      <c r="Q78" s="194" t="s">
        <v>1759</v>
      </c>
      <c r="R78" s="189"/>
      <c r="S78" s="194" t="s">
        <v>1759</v>
      </c>
      <c r="T78" s="189"/>
      <c r="U78" s="194" t="s">
        <v>1759</v>
      </c>
      <c r="V78" s="189"/>
      <c r="W78" s="194" t="s">
        <v>1747</v>
      </c>
      <c r="X78" s="189"/>
      <c r="Y78" s="194" t="s">
        <v>1747</v>
      </c>
      <c r="Z78" s="189"/>
      <c r="AA78" s="194" t="s">
        <v>1747</v>
      </c>
      <c r="AB78" s="189"/>
      <c r="AC78" s="194" t="s">
        <v>1759</v>
      </c>
      <c r="AD78" s="189"/>
      <c r="AE78" s="195" t="s">
        <v>89</v>
      </c>
      <c r="AF78" s="191"/>
      <c r="AG78" s="190"/>
      <c r="AH78" s="127" t="str">
        <f t="shared" si="2"/>
        <v xml:space="preserve"> </v>
      </c>
      <c r="AI78" s="128" t="str">
        <f t="shared" si="3"/>
        <v xml:space="preserve"> </v>
      </c>
      <c r="AJ78" s="433"/>
      <c r="AK78" s="430"/>
      <c r="AL78" s="431"/>
      <c r="AM78" s="439"/>
      <c r="AN78" s="433"/>
      <c r="AO78" s="431"/>
      <c r="AP78" s="431"/>
      <c r="AQ78" s="446"/>
      <c r="AR78" s="444"/>
      <c r="AS78" s="434"/>
    </row>
    <row r="79" spans="2:45" ht="45">
      <c r="B79" s="187" t="s">
        <v>1851</v>
      </c>
      <c r="C79" s="196" t="s">
        <v>1843</v>
      </c>
      <c r="D79" s="193" t="s">
        <v>1848</v>
      </c>
      <c r="E79" s="193" t="s">
        <v>1789</v>
      </c>
      <c r="F79" s="198" t="s">
        <v>5595</v>
      </c>
      <c r="G79" s="194" t="s">
        <v>1747</v>
      </c>
      <c r="H79" s="189"/>
      <c r="I79" s="194" t="s">
        <v>1747</v>
      </c>
      <c r="J79" s="189"/>
      <c r="K79" s="194" t="s">
        <v>1747</v>
      </c>
      <c r="L79" s="189"/>
      <c r="M79" s="194" t="s">
        <v>1752</v>
      </c>
      <c r="N79" s="189"/>
      <c r="O79" s="194" t="s">
        <v>1752</v>
      </c>
      <c r="P79" s="189"/>
      <c r="Q79" s="194" t="s">
        <v>1752</v>
      </c>
      <c r="R79" s="189"/>
      <c r="S79" s="194" t="s">
        <v>1752</v>
      </c>
      <c r="T79" s="189"/>
      <c r="U79" s="194" t="s">
        <v>1752</v>
      </c>
      <c r="V79" s="189"/>
      <c r="W79" s="194" t="s">
        <v>1747</v>
      </c>
      <c r="X79" s="189"/>
      <c r="Y79" s="194" t="s">
        <v>1747</v>
      </c>
      <c r="Z79" s="189"/>
      <c r="AA79" s="194" t="s">
        <v>1747</v>
      </c>
      <c r="AB79" s="189"/>
      <c r="AC79" s="194" t="s">
        <v>1752</v>
      </c>
      <c r="AD79" s="189"/>
      <c r="AE79" s="195" t="s">
        <v>106</v>
      </c>
      <c r="AF79" s="191"/>
      <c r="AG79" s="190"/>
      <c r="AH79" s="127" t="str">
        <f t="shared" si="2"/>
        <v xml:space="preserve"> </v>
      </c>
      <c r="AI79" s="128" t="str">
        <f t="shared" si="3"/>
        <v xml:space="preserve"> </v>
      </c>
      <c r="AJ79" s="433"/>
      <c r="AK79" s="430"/>
      <c r="AL79" s="431"/>
      <c r="AM79" s="439"/>
      <c r="AN79" s="433"/>
      <c r="AO79" s="431"/>
      <c r="AP79" s="431"/>
      <c r="AQ79" s="446"/>
      <c r="AR79" s="444"/>
      <c r="AS79" s="434"/>
    </row>
    <row r="80" spans="2:45" ht="33.75">
      <c r="B80" s="187" t="s">
        <v>1853</v>
      </c>
      <c r="C80" s="196" t="s">
        <v>1843</v>
      </c>
      <c r="D80" s="193" t="s">
        <v>1848</v>
      </c>
      <c r="E80" s="193" t="s">
        <v>1791</v>
      </c>
      <c r="F80" s="198" t="s">
        <v>5596</v>
      </c>
      <c r="G80" s="194" t="s">
        <v>1747</v>
      </c>
      <c r="H80" s="189"/>
      <c r="I80" s="194" t="s">
        <v>1747</v>
      </c>
      <c r="J80" s="189"/>
      <c r="K80" s="194" t="s">
        <v>1747</v>
      </c>
      <c r="L80" s="189"/>
      <c r="M80" s="194" t="s">
        <v>1752</v>
      </c>
      <c r="N80" s="189"/>
      <c r="O80" s="194" t="s">
        <v>1752</v>
      </c>
      <c r="P80" s="189"/>
      <c r="Q80" s="194" t="s">
        <v>1752</v>
      </c>
      <c r="R80" s="189"/>
      <c r="S80" s="194" t="s">
        <v>1752</v>
      </c>
      <c r="T80" s="189"/>
      <c r="U80" s="194" t="s">
        <v>1752</v>
      </c>
      <c r="V80" s="189"/>
      <c r="W80" s="194" t="s">
        <v>1747</v>
      </c>
      <c r="X80" s="189"/>
      <c r="Y80" s="194" t="s">
        <v>1747</v>
      </c>
      <c r="Z80" s="189"/>
      <c r="AA80" s="194" t="s">
        <v>1747</v>
      </c>
      <c r="AB80" s="189"/>
      <c r="AC80" s="194" t="s">
        <v>1752</v>
      </c>
      <c r="AD80" s="189"/>
      <c r="AE80" s="195" t="s">
        <v>106</v>
      </c>
      <c r="AF80" s="191"/>
      <c r="AG80" s="190"/>
      <c r="AH80" s="127" t="str">
        <f t="shared" si="2"/>
        <v xml:space="preserve"> </v>
      </c>
      <c r="AI80" s="128" t="str">
        <f t="shared" si="3"/>
        <v xml:space="preserve"> </v>
      </c>
      <c r="AJ80" s="433"/>
      <c r="AK80" s="430"/>
      <c r="AL80" s="431"/>
      <c r="AM80" s="439"/>
      <c r="AN80" s="433"/>
      <c r="AO80" s="431"/>
      <c r="AP80" s="431"/>
      <c r="AQ80" s="446"/>
      <c r="AR80" s="444"/>
      <c r="AS80" s="434"/>
    </row>
    <row r="81" spans="1:45" ht="56.25">
      <c r="B81" s="187" t="s">
        <v>1854</v>
      </c>
      <c r="C81" s="196" t="s">
        <v>1843</v>
      </c>
      <c r="D81" s="193" t="s">
        <v>1226</v>
      </c>
      <c r="E81" s="193" t="s">
        <v>1844</v>
      </c>
      <c r="F81" s="198" t="s">
        <v>5597</v>
      </c>
      <c r="G81" s="194" t="s">
        <v>1759</v>
      </c>
      <c r="H81" s="189"/>
      <c r="I81" s="194" t="s">
        <v>1759</v>
      </c>
      <c r="J81" s="189"/>
      <c r="K81" s="194" t="s">
        <v>1759</v>
      </c>
      <c r="L81" s="189"/>
      <c r="M81" s="194" t="s">
        <v>1759</v>
      </c>
      <c r="N81" s="189"/>
      <c r="O81" s="194" t="s">
        <v>1759</v>
      </c>
      <c r="P81" s="189"/>
      <c r="Q81" s="194" t="s">
        <v>1759</v>
      </c>
      <c r="R81" s="189"/>
      <c r="S81" s="194" t="s">
        <v>1759</v>
      </c>
      <c r="T81" s="189"/>
      <c r="U81" s="194" t="s">
        <v>1759</v>
      </c>
      <c r="V81" s="189"/>
      <c r="W81" s="194" t="s">
        <v>1747</v>
      </c>
      <c r="X81" s="189"/>
      <c r="Y81" s="194" t="s">
        <v>1747</v>
      </c>
      <c r="Z81" s="189"/>
      <c r="AA81" s="194" t="s">
        <v>1747</v>
      </c>
      <c r="AB81" s="189"/>
      <c r="AC81" s="194" t="s">
        <v>1759</v>
      </c>
      <c r="AD81" s="189"/>
      <c r="AE81" s="195" t="s">
        <v>89</v>
      </c>
      <c r="AF81" s="200"/>
      <c r="AG81" s="201"/>
      <c r="AH81" s="127" t="str">
        <f t="shared" si="2"/>
        <v xml:space="preserve"> </v>
      </c>
      <c r="AI81" s="128" t="str">
        <f t="shared" si="3"/>
        <v xml:space="preserve"> </v>
      </c>
      <c r="AJ81" s="433"/>
      <c r="AK81" s="430"/>
      <c r="AL81" s="431"/>
      <c r="AM81" s="439"/>
      <c r="AN81" s="433"/>
      <c r="AO81" s="431"/>
      <c r="AP81" s="431"/>
      <c r="AQ81" s="446"/>
      <c r="AR81" s="444"/>
      <c r="AS81" s="434"/>
    </row>
    <row r="82" spans="1:45" ht="45">
      <c r="B82" s="187" t="s">
        <v>1855</v>
      </c>
      <c r="C82" s="196" t="s">
        <v>1843</v>
      </c>
      <c r="D82" s="193" t="s">
        <v>1226</v>
      </c>
      <c r="E82" s="193" t="s">
        <v>1789</v>
      </c>
      <c r="F82" s="198" t="s">
        <v>5598</v>
      </c>
      <c r="G82" s="194" t="s">
        <v>1752</v>
      </c>
      <c r="H82" s="189"/>
      <c r="I82" s="194" t="s">
        <v>1752</v>
      </c>
      <c r="J82" s="189"/>
      <c r="K82" s="194" t="s">
        <v>1752</v>
      </c>
      <c r="L82" s="189"/>
      <c r="M82" s="194" t="s">
        <v>1752</v>
      </c>
      <c r="N82" s="189"/>
      <c r="O82" s="194" t="s">
        <v>1752</v>
      </c>
      <c r="P82" s="189"/>
      <c r="Q82" s="194" t="s">
        <v>1752</v>
      </c>
      <c r="R82" s="189"/>
      <c r="S82" s="194" t="s">
        <v>1752</v>
      </c>
      <c r="T82" s="189"/>
      <c r="U82" s="194" t="s">
        <v>1752</v>
      </c>
      <c r="V82" s="189"/>
      <c r="W82" s="194" t="s">
        <v>1747</v>
      </c>
      <c r="X82" s="189"/>
      <c r="Y82" s="194" t="s">
        <v>1747</v>
      </c>
      <c r="Z82" s="189"/>
      <c r="AA82" s="194" t="s">
        <v>1747</v>
      </c>
      <c r="AB82" s="189"/>
      <c r="AC82" s="194" t="s">
        <v>1752</v>
      </c>
      <c r="AD82" s="189"/>
      <c r="AE82" s="195" t="s">
        <v>106</v>
      </c>
      <c r="AF82" s="200"/>
      <c r="AG82" s="201"/>
      <c r="AH82" s="127" t="str">
        <f t="shared" si="2"/>
        <v xml:space="preserve"> </v>
      </c>
      <c r="AI82" s="128" t="str">
        <f t="shared" si="3"/>
        <v xml:space="preserve"> </v>
      </c>
      <c r="AJ82" s="433"/>
      <c r="AK82" s="430"/>
      <c r="AL82" s="431"/>
      <c r="AM82" s="439"/>
      <c r="AN82" s="433"/>
      <c r="AO82" s="431"/>
      <c r="AP82" s="431"/>
      <c r="AQ82" s="446"/>
      <c r="AR82" s="444"/>
      <c r="AS82" s="434"/>
    </row>
    <row r="83" spans="1:45" ht="33.75">
      <c r="B83" s="187" t="s">
        <v>1856</v>
      </c>
      <c r="C83" s="196" t="s">
        <v>1843</v>
      </c>
      <c r="D83" s="193" t="s">
        <v>1226</v>
      </c>
      <c r="E83" s="193" t="s">
        <v>1791</v>
      </c>
      <c r="F83" s="198" t="s">
        <v>5596</v>
      </c>
      <c r="G83" s="194" t="s">
        <v>1752</v>
      </c>
      <c r="H83" s="189"/>
      <c r="I83" s="194" t="s">
        <v>1752</v>
      </c>
      <c r="J83" s="189"/>
      <c r="K83" s="194" t="s">
        <v>1752</v>
      </c>
      <c r="L83" s="189"/>
      <c r="M83" s="194" t="s">
        <v>1752</v>
      </c>
      <c r="N83" s="189"/>
      <c r="O83" s="194" t="s">
        <v>1752</v>
      </c>
      <c r="P83" s="189"/>
      <c r="Q83" s="194" t="s">
        <v>1752</v>
      </c>
      <c r="R83" s="189"/>
      <c r="S83" s="194" t="s">
        <v>1752</v>
      </c>
      <c r="T83" s="189"/>
      <c r="U83" s="194" t="s">
        <v>1752</v>
      </c>
      <c r="V83" s="189"/>
      <c r="W83" s="194" t="s">
        <v>1747</v>
      </c>
      <c r="X83" s="189"/>
      <c r="Y83" s="194" t="s">
        <v>1747</v>
      </c>
      <c r="Z83" s="189"/>
      <c r="AA83" s="194" t="s">
        <v>1747</v>
      </c>
      <c r="AB83" s="189"/>
      <c r="AC83" s="194" t="s">
        <v>1752</v>
      </c>
      <c r="AD83" s="189"/>
      <c r="AE83" s="195" t="s">
        <v>106</v>
      </c>
      <c r="AF83" s="191"/>
      <c r="AG83" s="190"/>
      <c r="AH83" s="127" t="str">
        <f t="shared" si="2"/>
        <v xml:space="preserve"> </v>
      </c>
      <c r="AI83" s="128" t="str">
        <f t="shared" si="3"/>
        <v xml:space="preserve"> </v>
      </c>
      <c r="AJ83" s="433"/>
      <c r="AK83" s="430"/>
      <c r="AL83" s="431"/>
      <c r="AM83" s="439"/>
      <c r="AN83" s="433"/>
      <c r="AO83" s="431"/>
      <c r="AP83" s="431"/>
      <c r="AQ83" s="446"/>
      <c r="AR83" s="444"/>
      <c r="AS83" s="434"/>
    </row>
    <row r="84" spans="1:45" ht="56.25">
      <c r="B84" s="187" t="s">
        <v>1859</v>
      </c>
      <c r="C84" s="196" t="s">
        <v>1843</v>
      </c>
      <c r="D84" s="193" t="s">
        <v>1220</v>
      </c>
      <c r="E84" s="193" t="s">
        <v>1844</v>
      </c>
      <c r="F84" s="198" t="s">
        <v>5599</v>
      </c>
      <c r="G84" s="194" t="s">
        <v>1759</v>
      </c>
      <c r="H84" s="189"/>
      <c r="I84" s="194" t="s">
        <v>1759</v>
      </c>
      <c r="J84" s="189"/>
      <c r="K84" s="194" t="s">
        <v>1759</v>
      </c>
      <c r="L84" s="189"/>
      <c r="M84" s="194" t="s">
        <v>1759</v>
      </c>
      <c r="N84" s="189"/>
      <c r="O84" s="194" t="s">
        <v>1759</v>
      </c>
      <c r="P84" s="189"/>
      <c r="Q84" s="194" t="s">
        <v>1759</v>
      </c>
      <c r="R84" s="189"/>
      <c r="S84" s="194" t="s">
        <v>1759</v>
      </c>
      <c r="T84" s="189"/>
      <c r="U84" s="194" t="s">
        <v>1759</v>
      </c>
      <c r="V84" s="189"/>
      <c r="W84" s="194" t="s">
        <v>1747</v>
      </c>
      <c r="X84" s="189"/>
      <c r="Y84" s="194" t="s">
        <v>1747</v>
      </c>
      <c r="Z84" s="189"/>
      <c r="AA84" s="194" t="s">
        <v>1747</v>
      </c>
      <c r="AB84" s="189"/>
      <c r="AC84" s="194" t="s">
        <v>1759</v>
      </c>
      <c r="AD84" s="189"/>
      <c r="AE84" s="195" t="s">
        <v>89</v>
      </c>
      <c r="AF84" s="191"/>
      <c r="AG84" s="190"/>
      <c r="AH84" s="127" t="str">
        <f t="shared" si="2"/>
        <v xml:space="preserve"> </v>
      </c>
      <c r="AI84" s="128" t="str">
        <f t="shared" si="3"/>
        <v xml:space="preserve"> </v>
      </c>
      <c r="AJ84" s="433"/>
      <c r="AK84" s="430"/>
      <c r="AL84" s="431"/>
      <c r="AM84" s="439"/>
      <c r="AN84" s="433"/>
      <c r="AO84" s="431"/>
      <c r="AP84" s="431"/>
      <c r="AQ84" s="446"/>
      <c r="AR84" s="444"/>
      <c r="AS84" s="434"/>
    </row>
    <row r="85" spans="1:45" ht="45">
      <c r="B85" s="187" t="s">
        <v>1860</v>
      </c>
      <c r="C85" s="196" t="s">
        <v>1843</v>
      </c>
      <c r="D85" s="193" t="s">
        <v>1220</v>
      </c>
      <c r="E85" s="193" t="s">
        <v>1789</v>
      </c>
      <c r="F85" s="198" t="s">
        <v>5600</v>
      </c>
      <c r="G85" s="194" t="s">
        <v>1752</v>
      </c>
      <c r="H85" s="189"/>
      <c r="I85" s="194" t="s">
        <v>1752</v>
      </c>
      <c r="J85" s="189"/>
      <c r="K85" s="194" t="s">
        <v>1752</v>
      </c>
      <c r="L85" s="189"/>
      <c r="M85" s="194" t="s">
        <v>1752</v>
      </c>
      <c r="N85" s="189"/>
      <c r="O85" s="194" t="s">
        <v>1752</v>
      </c>
      <c r="P85" s="189"/>
      <c r="Q85" s="194" t="s">
        <v>1752</v>
      </c>
      <c r="R85" s="189"/>
      <c r="S85" s="194" t="s">
        <v>1752</v>
      </c>
      <c r="T85" s="189"/>
      <c r="U85" s="194" t="s">
        <v>1752</v>
      </c>
      <c r="V85" s="189"/>
      <c r="W85" s="194" t="s">
        <v>1747</v>
      </c>
      <c r="X85" s="189"/>
      <c r="Y85" s="194" t="s">
        <v>1747</v>
      </c>
      <c r="Z85" s="189"/>
      <c r="AA85" s="194" t="s">
        <v>1747</v>
      </c>
      <c r="AB85" s="189"/>
      <c r="AC85" s="194" t="s">
        <v>1752</v>
      </c>
      <c r="AD85" s="189"/>
      <c r="AE85" s="195" t="s">
        <v>106</v>
      </c>
      <c r="AF85" s="191"/>
      <c r="AG85" s="190"/>
      <c r="AH85" s="127" t="str">
        <f t="shared" si="2"/>
        <v xml:space="preserve"> </v>
      </c>
      <c r="AI85" s="128" t="str">
        <f t="shared" si="3"/>
        <v xml:space="preserve"> </v>
      </c>
      <c r="AJ85" s="433"/>
      <c r="AK85" s="430"/>
      <c r="AL85" s="431"/>
      <c r="AM85" s="439"/>
      <c r="AN85" s="433"/>
      <c r="AO85" s="431"/>
      <c r="AP85" s="431"/>
      <c r="AQ85" s="446"/>
      <c r="AR85" s="444"/>
      <c r="AS85" s="434"/>
    </row>
    <row r="86" spans="1:45" ht="33.75">
      <c r="B86" s="187" t="s">
        <v>1862</v>
      </c>
      <c r="C86" s="196" t="s">
        <v>1843</v>
      </c>
      <c r="D86" s="193" t="s">
        <v>1220</v>
      </c>
      <c r="E86" s="193" t="s">
        <v>1791</v>
      </c>
      <c r="F86" s="198" t="s">
        <v>5596</v>
      </c>
      <c r="G86" s="194" t="s">
        <v>1752</v>
      </c>
      <c r="H86" s="189"/>
      <c r="I86" s="194" t="s">
        <v>1752</v>
      </c>
      <c r="J86" s="189"/>
      <c r="K86" s="194" t="s">
        <v>1752</v>
      </c>
      <c r="L86" s="189"/>
      <c r="M86" s="194" t="s">
        <v>1752</v>
      </c>
      <c r="N86" s="189"/>
      <c r="O86" s="194" t="s">
        <v>1752</v>
      </c>
      <c r="P86" s="189"/>
      <c r="Q86" s="194" t="s">
        <v>1752</v>
      </c>
      <c r="R86" s="189"/>
      <c r="S86" s="194" t="s">
        <v>1752</v>
      </c>
      <c r="T86" s="189"/>
      <c r="U86" s="194" t="s">
        <v>1752</v>
      </c>
      <c r="V86" s="189"/>
      <c r="W86" s="194" t="s">
        <v>1747</v>
      </c>
      <c r="X86" s="189"/>
      <c r="Y86" s="194" t="s">
        <v>1747</v>
      </c>
      <c r="Z86" s="189"/>
      <c r="AA86" s="194" t="s">
        <v>1747</v>
      </c>
      <c r="AB86" s="189"/>
      <c r="AC86" s="194" t="s">
        <v>1752</v>
      </c>
      <c r="AD86" s="189"/>
      <c r="AE86" s="195" t="s">
        <v>106</v>
      </c>
      <c r="AF86" s="191"/>
      <c r="AG86" s="190"/>
      <c r="AH86" s="127" t="str">
        <f t="shared" si="2"/>
        <v xml:space="preserve"> </v>
      </c>
      <c r="AI86" s="128" t="str">
        <f t="shared" si="3"/>
        <v xml:space="preserve"> </v>
      </c>
      <c r="AJ86" s="433"/>
      <c r="AK86" s="430"/>
      <c r="AL86" s="431"/>
      <c r="AM86" s="439"/>
      <c r="AN86" s="433"/>
      <c r="AO86" s="431"/>
      <c r="AP86" s="431"/>
      <c r="AQ86" s="446"/>
      <c r="AR86" s="444"/>
      <c r="AS86" s="434"/>
    </row>
    <row r="87" spans="1:45" ht="56.25">
      <c r="B87" s="187" t="s">
        <v>1866</v>
      </c>
      <c r="C87" s="196" t="s">
        <v>1843</v>
      </c>
      <c r="D87" s="193" t="s">
        <v>1204</v>
      </c>
      <c r="E87" s="193"/>
      <c r="F87" s="198" t="s">
        <v>5601</v>
      </c>
      <c r="G87" s="194" t="s">
        <v>1747</v>
      </c>
      <c r="H87" s="189"/>
      <c r="I87" s="194" t="s">
        <v>1747</v>
      </c>
      <c r="J87" s="189"/>
      <c r="K87" s="194" t="s">
        <v>1747</v>
      </c>
      <c r="L87" s="189"/>
      <c r="M87" s="194" t="s">
        <v>1759</v>
      </c>
      <c r="N87" s="189"/>
      <c r="O87" s="194" t="s">
        <v>1759</v>
      </c>
      <c r="P87" s="189"/>
      <c r="Q87" s="194" t="s">
        <v>1759</v>
      </c>
      <c r="R87" s="189"/>
      <c r="S87" s="194" t="s">
        <v>1759</v>
      </c>
      <c r="T87" s="189"/>
      <c r="U87" s="194" t="s">
        <v>1759</v>
      </c>
      <c r="V87" s="189"/>
      <c r="W87" s="194" t="s">
        <v>1747</v>
      </c>
      <c r="X87" s="189"/>
      <c r="Y87" s="194" t="s">
        <v>1747</v>
      </c>
      <c r="Z87" s="189"/>
      <c r="AA87" s="194" t="s">
        <v>1747</v>
      </c>
      <c r="AB87" s="189"/>
      <c r="AC87" s="194" t="s">
        <v>1759</v>
      </c>
      <c r="AD87" s="189"/>
      <c r="AE87" s="195" t="s">
        <v>89</v>
      </c>
      <c r="AF87" s="191"/>
      <c r="AG87" s="190"/>
      <c r="AH87" s="127" t="str">
        <f t="shared" si="2"/>
        <v xml:space="preserve"> </v>
      </c>
      <c r="AI87" s="128" t="str">
        <f t="shared" si="3"/>
        <v xml:space="preserve"> </v>
      </c>
      <c r="AJ87" s="433"/>
      <c r="AK87" s="430"/>
      <c r="AL87" s="431"/>
      <c r="AM87" s="439"/>
      <c r="AN87" s="433"/>
      <c r="AO87" s="431"/>
      <c r="AP87" s="431"/>
      <c r="AQ87" s="446"/>
      <c r="AR87" s="444"/>
      <c r="AS87" s="434"/>
    </row>
    <row r="88" spans="1:45" ht="67.5">
      <c r="B88" s="187" t="s">
        <v>6655</v>
      </c>
      <c r="C88" s="196" t="s">
        <v>1843</v>
      </c>
      <c r="D88" s="193" t="s">
        <v>1204</v>
      </c>
      <c r="E88" s="193" t="s">
        <v>1852</v>
      </c>
      <c r="F88" s="198" t="s">
        <v>5602</v>
      </c>
      <c r="G88" s="194" t="s">
        <v>1747</v>
      </c>
      <c r="H88" s="189"/>
      <c r="I88" s="194" t="s">
        <v>1747</v>
      </c>
      <c r="J88" s="189"/>
      <c r="K88" s="194" t="s">
        <v>1747</v>
      </c>
      <c r="L88" s="189"/>
      <c r="M88" s="194" t="s">
        <v>1752</v>
      </c>
      <c r="N88" s="189"/>
      <c r="O88" s="194" t="s">
        <v>1752</v>
      </c>
      <c r="P88" s="189"/>
      <c r="Q88" s="194" t="s">
        <v>1752</v>
      </c>
      <c r="R88" s="189"/>
      <c r="S88" s="194" t="s">
        <v>1752</v>
      </c>
      <c r="T88" s="189"/>
      <c r="U88" s="194" t="s">
        <v>1752</v>
      </c>
      <c r="V88" s="189"/>
      <c r="W88" s="194" t="s">
        <v>1747</v>
      </c>
      <c r="X88" s="189"/>
      <c r="Y88" s="194" t="s">
        <v>1747</v>
      </c>
      <c r="Z88" s="189"/>
      <c r="AA88" s="194" t="s">
        <v>1747</v>
      </c>
      <c r="AB88" s="189"/>
      <c r="AC88" s="194" t="s">
        <v>1752</v>
      </c>
      <c r="AD88" s="189"/>
      <c r="AE88" s="195" t="s">
        <v>89</v>
      </c>
      <c r="AF88" s="191"/>
      <c r="AG88" s="201"/>
      <c r="AH88" s="127" t="str">
        <f t="shared" si="2"/>
        <v xml:space="preserve"> </v>
      </c>
      <c r="AI88" s="128" t="str">
        <f t="shared" si="3"/>
        <v xml:space="preserve"> </v>
      </c>
      <c r="AJ88" s="433"/>
      <c r="AK88" s="430"/>
      <c r="AL88" s="431"/>
      <c r="AM88" s="439"/>
      <c r="AN88" s="433"/>
      <c r="AO88" s="431"/>
      <c r="AP88" s="431"/>
      <c r="AQ88" s="446"/>
      <c r="AR88" s="444"/>
      <c r="AS88" s="434"/>
    </row>
    <row r="89" spans="1:45" ht="22.5">
      <c r="B89" s="187" t="s">
        <v>1870</v>
      </c>
      <c r="C89" s="196" t="s">
        <v>1843</v>
      </c>
      <c r="D89" s="193" t="s">
        <v>1204</v>
      </c>
      <c r="E89" s="193" t="s">
        <v>1791</v>
      </c>
      <c r="F89" s="198" t="s">
        <v>5603</v>
      </c>
      <c r="G89" s="194" t="s">
        <v>1747</v>
      </c>
      <c r="H89" s="189"/>
      <c r="I89" s="194" t="s">
        <v>1747</v>
      </c>
      <c r="J89" s="189"/>
      <c r="K89" s="194" t="s">
        <v>1747</v>
      </c>
      <c r="L89" s="189"/>
      <c r="M89" s="194" t="s">
        <v>1752</v>
      </c>
      <c r="N89" s="189"/>
      <c r="O89" s="194" t="s">
        <v>1752</v>
      </c>
      <c r="P89" s="189"/>
      <c r="Q89" s="194" t="s">
        <v>1752</v>
      </c>
      <c r="R89" s="189"/>
      <c r="S89" s="194" t="s">
        <v>1752</v>
      </c>
      <c r="T89" s="189"/>
      <c r="U89" s="194" t="s">
        <v>1752</v>
      </c>
      <c r="V89" s="189"/>
      <c r="W89" s="194" t="s">
        <v>1747</v>
      </c>
      <c r="X89" s="189"/>
      <c r="Y89" s="194" t="s">
        <v>1747</v>
      </c>
      <c r="Z89" s="189"/>
      <c r="AA89" s="194" t="s">
        <v>1747</v>
      </c>
      <c r="AB89" s="189"/>
      <c r="AC89" s="194" t="s">
        <v>1752</v>
      </c>
      <c r="AD89" s="189"/>
      <c r="AE89" s="195" t="s">
        <v>106</v>
      </c>
      <c r="AF89" s="191"/>
      <c r="AG89" s="190"/>
      <c r="AH89" s="127" t="str">
        <f t="shared" si="2"/>
        <v xml:space="preserve"> </v>
      </c>
      <c r="AI89" s="128" t="str">
        <f t="shared" si="3"/>
        <v xml:space="preserve"> </v>
      </c>
      <c r="AJ89" s="433"/>
      <c r="AK89" s="430"/>
      <c r="AL89" s="431"/>
      <c r="AM89" s="439"/>
      <c r="AN89" s="433"/>
      <c r="AO89" s="431"/>
      <c r="AP89" s="431"/>
      <c r="AQ89" s="446"/>
      <c r="AR89" s="444"/>
      <c r="AS89" s="434"/>
    </row>
    <row r="90" spans="1:45" ht="56.25">
      <c r="B90" s="187" t="s">
        <v>1871</v>
      </c>
      <c r="C90" s="196" t="s">
        <v>1843</v>
      </c>
      <c r="D90" s="193" t="s">
        <v>1210</v>
      </c>
      <c r="E90" s="193"/>
      <c r="F90" s="198" t="s">
        <v>5604</v>
      </c>
      <c r="G90" s="194" t="s">
        <v>1747</v>
      </c>
      <c r="H90" s="189"/>
      <c r="I90" s="194" t="s">
        <v>1747</v>
      </c>
      <c r="J90" s="189"/>
      <c r="K90" s="194" t="s">
        <v>1747</v>
      </c>
      <c r="L90" s="189"/>
      <c r="M90" s="194" t="s">
        <v>1759</v>
      </c>
      <c r="N90" s="189"/>
      <c r="O90" s="194" t="s">
        <v>1759</v>
      </c>
      <c r="P90" s="189"/>
      <c r="Q90" s="194" t="s">
        <v>1759</v>
      </c>
      <c r="R90" s="189"/>
      <c r="S90" s="194" t="s">
        <v>1759</v>
      </c>
      <c r="T90" s="189"/>
      <c r="U90" s="194" t="s">
        <v>1759</v>
      </c>
      <c r="V90" s="189"/>
      <c r="W90" s="194" t="s">
        <v>1747</v>
      </c>
      <c r="X90" s="189"/>
      <c r="Y90" s="194" t="s">
        <v>1747</v>
      </c>
      <c r="Z90" s="189"/>
      <c r="AA90" s="194" t="s">
        <v>1747</v>
      </c>
      <c r="AB90" s="189"/>
      <c r="AC90" s="194" t="s">
        <v>1759</v>
      </c>
      <c r="AD90" s="189"/>
      <c r="AE90" s="195" t="s">
        <v>89</v>
      </c>
      <c r="AF90" s="191"/>
      <c r="AG90" s="190"/>
      <c r="AH90" s="127" t="str">
        <f t="shared" si="2"/>
        <v xml:space="preserve"> </v>
      </c>
      <c r="AI90" s="128" t="str">
        <f t="shared" si="3"/>
        <v xml:space="preserve"> </v>
      </c>
      <c r="AJ90" s="433"/>
      <c r="AK90" s="430"/>
      <c r="AL90" s="431"/>
      <c r="AM90" s="439"/>
      <c r="AN90" s="433"/>
      <c r="AO90" s="431"/>
      <c r="AP90" s="431"/>
      <c r="AQ90" s="446"/>
      <c r="AR90" s="444"/>
      <c r="AS90" s="434"/>
    </row>
    <row r="91" spans="1:45" ht="22.5">
      <c r="A91" s="63"/>
      <c r="B91" s="187" t="s">
        <v>2942</v>
      </c>
      <c r="C91" s="196" t="s">
        <v>1843</v>
      </c>
      <c r="D91" s="193" t="s">
        <v>1210</v>
      </c>
      <c r="E91" s="193" t="s">
        <v>1791</v>
      </c>
      <c r="F91" s="198" t="s">
        <v>5603</v>
      </c>
      <c r="G91" s="194" t="s">
        <v>1747</v>
      </c>
      <c r="H91" s="189"/>
      <c r="I91" s="194" t="s">
        <v>1747</v>
      </c>
      <c r="J91" s="189"/>
      <c r="K91" s="194" t="s">
        <v>1747</v>
      </c>
      <c r="L91" s="189"/>
      <c r="M91" s="194" t="s">
        <v>1752</v>
      </c>
      <c r="N91" s="189"/>
      <c r="O91" s="194" t="s">
        <v>1752</v>
      </c>
      <c r="P91" s="189"/>
      <c r="Q91" s="194" t="s">
        <v>1752</v>
      </c>
      <c r="R91" s="189"/>
      <c r="S91" s="194" t="s">
        <v>1752</v>
      </c>
      <c r="T91" s="189"/>
      <c r="U91" s="194" t="s">
        <v>1752</v>
      </c>
      <c r="V91" s="189"/>
      <c r="W91" s="194" t="s">
        <v>1747</v>
      </c>
      <c r="X91" s="189"/>
      <c r="Y91" s="194" t="s">
        <v>1747</v>
      </c>
      <c r="Z91" s="189"/>
      <c r="AA91" s="194" t="s">
        <v>1747</v>
      </c>
      <c r="AB91" s="189"/>
      <c r="AC91" s="194" t="s">
        <v>1752</v>
      </c>
      <c r="AD91" s="189"/>
      <c r="AE91" s="195" t="s">
        <v>106</v>
      </c>
      <c r="AF91" s="191"/>
      <c r="AG91" s="190"/>
      <c r="AH91" s="127" t="str">
        <f t="shared" si="2"/>
        <v xml:space="preserve"> </v>
      </c>
      <c r="AI91" s="128" t="str">
        <f t="shared" si="3"/>
        <v xml:space="preserve"> </v>
      </c>
      <c r="AJ91" s="433"/>
      <c r="AK91" s="430"/>
      <c r="AL91" s="431"/>
      <c r="AM91" s="439"/>
      <c r="AN91" s="433"/>
      <c r="AO91" s="431"/>
      <c r="AP91" s="431"/>
      <c r="AQ91" s="446"/>
      <c r="AR91" s="444"/>
      <c r="AS91" s="434"/>
    </row>
    <row r="92" spans="1:45" ht="56.25">
      <c r="B92" s="187" t="s">
        <v>3227</v>
      </c>
      <c r="C92" s="196" t="s">
        <v>1857</v>
      </c>
      <c r="D92" s="193" t="s">
        <v>1858</v>
      </c>
      <c r="E92" s="193"/>
      <c r="F92" s="198" t="s">
        <v>5605</v>
      </c>
      <c r="G92" s="194" t="s">
        <v>1747</v>
      </c>
      <c r="H92" s="189"/>
      <c r="I92" s="194" t="s">
        <v>1747</v>
      </c>
      <c r="J92" s="189"/>
      <c r="K92" s="194" t="s">
        <v>1747</v>
      </c>
      <c r="L92" s="189"/>
      <c r="M92" s="194" t="s">
        <v>1747</v>
      </c>
      <c r="N92" s="189"/>
      <c r="O92" s="194" t="s">
        <v>1759</v>
      </c>
      <c r="P92" s="189"/>
      <c r="Q92" s="194" t="s">
        <v>1759</v>
      </c>
      <c r="R92" s="189"/>
      <c r="S92" s="194" t="s">
        <v>1759</v>
      </c>
      <c r="T92" s="189"/>
      <c r="U92" s="194" t="s">
        <v>1759</v>
      </c>
      <c r="V92" s="189"/>
      <c r="W92" s="194" t="s">
        <v>1747</v>
      </c>
      <c r="X92" s="189"/>
      <c r="Y92" s="194" t="s">
        <v>1747</v>
      </c>
      <c r="Z92" s="189"/>
      <c r="AA92" s="194" t="s">
        <v>1747</v>
      </c>
      <c r="AB92" s="189"/>
      <c r="AC92" s="194" t="s">
        <v>1759</v>
      </c>
      <c r="AD92" s="189"/>
      <c r="AE92" s="195" t="s">
        <v>89</v>
      </c>
      <c r="AF92" s="191"/>
      <c r="AG92" s="190"/>
      <c r="AH92" s="127" t="str">
        <f t="shared" si="2"/>
        <v xml:space="preserve"> </v>
      </c>
      <c r="AI92" s="128" t="str">
        <f t="shared" si="3"/>
        <v xml:space="preserve"> </v>
      </c>
      <c r="AJ92" s="433"/>
      <c r="AK92" s="430"/>
      <c r="AL92" s="431"/>
      <c r="AM92" s="439"/>
      <c r="AN92" s="433"/>
      <c r="AO92" s="431"/>
      <c r="AP92" s="431"/>
      <c r="AQ92" s="446"/>
      <c r="AR92" s="444"/>
      <c r="AS92" s="434"/>
    </row>
    <row r="93" spans="1:45" ht="91.5" customHeight="1">
      <c r="B93" s="187" t="s">
        <v>2386</v>
      </c>
      <c r="C93" s="196" t="s">
        <v>1857</v>
      </c>
      <c r="D93" s="348" t="s">
        <v>5167</v>
      </c>
      <c r="E93" s="193"/>
      <c r="F93" s="198" t="s">
        <v>5606</v>
      </c>
      <c r="G93" s="194" t="s">
        <v>1747</v>
      </c>
      <c r="H93" s="189"/>
      <c r="I93" s="194" t="s">
        <v>1747</v>
      </c>
      <c r="J93" s="189"/>
      <c r="K93" s="194" t="s">
        <v>1747</v>
      </c>
      <c r="L93" s="189"/>
      <c r="M93" s="194" t="s">
        <v>1747</v>
      </c>
      <c r="N93" s="189"/>
      <c r="O93" s="194" t="s">
        <v>1759</v>
      </c>
      <c r="P93" s="189"/>
      <c r="Q93" s="194" t="s">
        <v>1759</v>
      </c>
      <c r="R93" s="189"/>
      <c r="S93" s="194" t="s">
        <v>1759</v>
      </c>
      <c r="T93" s="189"/>
      <c r="U93" s="194" t="s">
        <v>1759</v>
      </c>
      <c r="V93" s="189"/>
      <c r="W93" s="194" t="s">
        <v>1747</v>
      </c>
      <c r="X93" s="189"/>
      <c r="Y93" s="194" t="s">
        <v>1747</v>
      </c>
      <c r="Z93" s="189"/>
      <c r="AA93" s="194" t="s">
        <v>1747</v>
      </c>
      <c r="AB93" s="189"/>
      <c r="AC93" s="194" t="s">
        <v>1759</v>
      </c>
      <c r="AD93" s="189"/>
      <c r="AE93" s="195" t="s">
        <v>89</v>
      </c>
      <c r="AF93" s="191"/>
      <c r="AG93" s="190"/>
      <c r="AH93" s="127" t="str">
        <f t="shared" si="2"/>
        <v xml:space="preserve"> </v>
      </c>
      <c r="AI93" s="128" t="str">
        <f t="shared" si="3"/>
        <v xml:space="preserve"> </v>
      </c>
      <c r="AJ93" s="433"/>
      <c r="AK93" s="430"/>
      <c r="AL93" s="431"/>
      <c r="AM93" s="439"/>
      <c r="AN93" s="433"/>
      <c r="AO93" s="431"/>
      <c r="AP93" s="431"/>
      <c r="AQ93" s="446"/>
      <c r="AR93" s="444"/>
      <c r="AS93" s="434"/>
    </row>
    <row r="94" spans="1:45" ht="45">
      <c r="B94" s="187" t="s">
        <v>2941</v>
      </c>
      <c r="C94" s="196" t="s">
        <v>1857</v>
      </c>
      <c r="D94" s="193" t="s">
        <v>1861</v>
      </c>
      <c r="E94" s="193"/>
      <c r="F94" s="198" t="s">
        <v>5607</v>
      </c>
      <c r="G94" s="194" t="s">
        <v>1747</v>
      </c>
      <c r="H94" s="189"/>
      <c r="I94" s="194" t="s">
        <v>1747</v>
      </c>
      <c r="J94" s="189"/>
      <c r="K94" s="194" t="s">
        <v>1747</v>
      </c>
      <c r="L94" s="189"/>
      <c r="M94" s="194" t="s">
        <v>1747</v>
      </c>
      <c r="N94" s="189"/>
      <c r="O94" s="194" t="s">
        <v>1759</v>
      </c>
      <c r="P94" s="189"/>
      <c r="Q94" s="194" t="s">
        <v>1747</v>
      </c>
      <c r="R94" s="189"/>
      <c r="S94" s="194" t="s">
        <v>1759</v>
      </c>
      <c r="T94" s="189"/>
      <c r="U94" s="194" t="s">
        <v>1759</v>
      </c>
      <c r="V94" s="189"/>
      <c r="W94" s="194" t="s">
        <v>1747</v>
      </c>
      <c r="X94" s="189"/>
      <c r="Y94" s="194" t="s">
        <v>1747</v>
      </c>
      <c r="Z94" s="189"/>
      <c r="AA94" s="194" t="s">
        <v>1747</v>
      </c>
      <c r="AB94" s="189"/>
      <c r="AC94" s="194" t="s">
        <v>1747</v>
      </c>
      <c r="AD94" s="189"/>
      <c r="AE94" s="195" t="s">
        <v>89</v>
      </c>
      <c r="AF94" s="191"/>
      <c r="AG94" s="190"/>
      <c r="AH94" s="127" t="str">
        <f t="shared" si="2"/>
        <v xml:space="preserve"> </v>
      </c>
      <c r="AI94" s="128" t="str">
        <f t="shared" si="3"/>
        <v xml:space="preserve"> </v>
      </c>
      <c r="AJ94" s="433"/>
      <c r="AK94" s="430"/>
      <c r="AL94" s="431"/>
      <c r="AM94" s="439"/>
      <c r="AN94" s="433"/>
      <c r="AO94" s="431"/>
      <c r="AP94" s="431"/>
      <c r="AQ94" s="446"/>
      <c r="AR94" s="444"/>
      <c r="AS94" s="434"/>
    </row>
    <row r="95" spans="1:45" ht="90">
      <c r="B95" s="187" t="s">
        <v>3176</v>
      </c>
      <c r="C95" s="196" t="s">
        <v>1863</v>
      </c>
      <c r="D95" s="193" t="s">
        <v>1864</v>
      </c>
      <c r="E95" s="193"/>
      <c r="F95" s="350" t="s">
        <v>5608</v>
      </c>
      <c r="G95" s="194" t="s">
        <v>1747</v>
      </c>
      <c r="H95" s="189"/>
      <c r="I95" s="194" t="s">
        <v>1747</v>
      </c>
      <c r="J95" s="189"/>
      <c r="K95" s="194" t="s">
        <v>1747</v>
      </c>
      <c r="L95" s="189"/>
      <c r="M95" s="194" t="s">
        <v>1747</v>
      </c>
      <c r="N95" s="189"/>
      <c r="O95" s="194" t="s">
        <v>1747</v>
      </c>
      <c r="P95" s="189"/>
      <c r="Q95" s="194" t="s">
        <v>1747</v>
      </c>
      <c r="R95" s="189"/>
      <c r="S95" s="194" t="s">
        <v>1747</v>
      </c>
      <c r="T95" s="189"/>
      <c r="U95" s="194" t="s">
        <v>1747</v>
      </c>
      <c r="V95" s="189"/>
      <c r="W95" s="194" t="s">
        <v>1747</v>
      </c>
      <c r="X95" s="189"/>
      <c r="Y95" s="194" t="s">
        <v>1747</v>
      </c>
      <c r="Z95" s="189"/>
      <c r="AA95" s="194" t="s">
        <v>1747</v>
      </c>
      <c r="AB95" s="189"/>
      <c r="AC95" s="194" t="s">
        <v>1747</v>
      </c>
      <c r="AD95" s="189"/>
      <c r="AE95" s="195" t="s">
        <v>89</v>
      </c>
      <c r="AF95" s="191"/>
      <c r="AG95" s="190"/>
      <c r="AH95" s="127" t="str">
        <f t="shared" si="2"/>
        <v xml:space="preserve"> </v>
      </c>
      <c r="AI95" s="128" t="str">
        <f t="shared" si="3"/>
        <v xml:space="preserve"> </v>
      </c>
      <c r="AJ95" s="433"/>
      <c r="AK95" s="430"/>
      <c r="AL95" s="431"/>
      <c r="AM95" s="439"/>
      <c r="AN95" s="433"/>
      <c r="AO95" s="431"/>
      <c r="AP95" s="431"/>
      <c r="AQ95" s="446"/>
      <c r="AR95" s="444"/>
      <c r="AS95" s="434"/>
    </row>
    <row r="96" spans="1:45" ht="90">
      <c r="B96" s="187" t="s">
        <v>4425</v>
      </c>
      <c r="C96" s="196" t="s">
        <v>1863</v>
      </c>
      <c r="D96" s="193" t="s">
        <v>1867</v>
      </c>
      <c r="E96" s="193"/>
      <c r="F96" s="353" t="s">
        <v>5609</v>
      </c>
      <c r="G96" s="194" t="s">
        <v>1747</v>
      </c>
      <c r="H96" s="189"/>
      <c r="I96" s="194" t="s">
        <v>1747</v>
      </c>
      <c r="J96" s="189"/>
      <c r="K96" s="194" t="s">
        <v>1747</v>
      </c>
      <c r="L96" s="189"/>
      <c r="M96" s="194" t="s">
        <v>1747</v>
      </c>
      <c r="N96" s="189"/>
      <c r="O96" s="194" t="s">
        <v>1747</v>
      </c>
      <c r="P96" s="189"/>
      <c r="Q96" s="194" t="s">
        <v>1747</v>
      </c>
      <c r="R96" s="189"/>
      <c r="S96" s="194" t="s">
        <v>1747</v>
      </c>
      <c r="T96" s="189"/>
      <c r="U96" s="194" t="s">
        <v>1747</v>
      </c>
      <c r="V96" s="189"/>
      <c r="W96" s="194" t="s">
        <v>1747</v>
      </c>
      <c r="X96" s="189"/>
      <c r="Y96" s="194" t="s">
        <v>1747</v>
      </c>
      <c r="Z96" s="189"/>
      <c r="AA96" s="194" t="s">
        <v>1747</v>
      </c>
      <c r="AB96" s="189"/>
      <c r="AC96" s="194" t="s">
        <v>1747</v>
      </c>
      <c r="AD96" s="189"/>
      <c r="AE96" s="195" t="s">
        <v>89</v>
      </c>
      <c r="AF96" s="191"/>
      <c r="AG96" s="190"/>
      <c r="AH96" s="127" t="str">
        <f t="shared" si="2"/>
        <v xml:space="preserve"> </v>
      </c>
      <c r="AI96" s="128" t="str">
        <f t="shared" si="3"/>
        <v xml:space="preserve"> </v>
      </c>
      <c r="AJ96" s="433"/>
      <c r="AK96" s="430"/>
      <c r="AL96" s="431"/>
      <c r="AM96" s="439"/>
      <c r="AN96" s="433"/>
      <c r="AO96" s="431"/>
      <c r="AP96" s="431"/>
      <c r="AQ96" s="446"/>
      <c r="AR96" s="444"/>
      <c r="AS96" s="434"/>
    </row>
    <row r="97" spans="2:45" ht="22.5">
      <c r="B97" s="187" t="s">
        <v>4426</v>
      </c>
      <c r="C97" s="196" t="s">
        <v>1863</v>
      </c>
      <c r="D97" s="193" t="s">
        <v>1869</v>
      </c>
      <c r="E97" s="193"/>
      <c r="F97" s="198" t="s">
        <v>5610</v>
      </c>
      <c r="G97" s="194" t="s">
        <v>1747</v>
      </c>
      <c r="H97" s="189"/>
      <c r="I97" s="194" t="s">
        <v>1747</v>
      </c>
      <c r="J97" s="189"/>
      <c r="K97" s="194" t="s">
        <v>1747</v>
      </c>
      <c r="L97" s="189"/>
      <c r="M97" s="194" t="s">
        <v>1747</v>
      </c>
      <c r="N97" s="189"/>
      <c r="O97" s="194" t="s">
        <v>1747</v>
      </c>
      <c r="P97" s="189"/>
      <c r="Q97" s="194" t="s">
        <v>1747</v>
      </c>
      <c r="R97" s="189"/>
      <c r="S97" s="194" t="s">
        <v>1865</v>
      </c>
      <c r="T97" s="189"/>
      <c r="U97" s="194" t="s">
        <v>1865</v>
      </c>
      <c r="V97" s="189"/>
      <c r="W97" s="194" t="s">
        <v>1747</v>
      </c>
      <c r="X97" s="189"/>
      <c r="Y97" s="194" t="s">
        <v>1747</v>
      </c>
      <c r="Z97" s="189"/>
      <c r="AA97" s="194" t="s">
        <v>1747</v>
      </c>
      <c r="AB97" s="189"/>
      <c r="AC97" s="194" t="s">
        <v>1747</v>
      </c>
      <c r="AD97" s="189"/>
      <c r="AE97" s="195" t="s">
        <v>89</v>
      </c>
      <c r="AF97" s="191"/>
      <c r="AG97" s="190"/>
      <c r="AH97" s="127" t="str">
        <f t="shared" si="2"/>
        <v xml:space="preserve"> </v>
      </c>
      <c r="AI97" s="128" t="str">
        <f t="shared" si="3"/>
        <v xml:space="preserve"> </v>
      </c>
      <c r="AJ97" s="433"/>
      <c r="AK97" s="430"/>
      <c r="AL97" s="431"/>
      <c r="AM97" s="439"/>
      <c r="AN97" s="433"/>
      <c r="AO97" s="431"/>
      <c r="AP97" s="431"/>
      <c r="AQ97" s="446"/>
      <c r="AR97" s="444"/>
      <c r="AS97" s="434"/>
    </row>
    <row r="98" spans="2:45" ht="67.5">
      <c r="B98" s="187" t="s">
        <v>4427</v>
      </c>
      <c r="C98" s="352" t="s">
        <v>5173</v>
      </c>
      <c r="D98" s="193"/>
      <c r="E98" s="198"/>
      <c r="F98" s="350" t="s">
        <v>5611</v>
      </c>
      <c r="G98" s="194" t="s">
        <v>1747</v>
      </c>
      <c r="H98" s="189"/>
      <c r="I98" s="194" t="s">
        <v>1747</v>
      </c>
      <c r="J98" s="189"/>
      <c r="K98" s="194" t="s">
        <v>1747</v>
      </c>
      <c r="L98" s="189"/>
      <c r="M98" s="194" t="s">
        <v>1747</v>
      </c>
      <c r="N98" s="189"/>
      <c r="O98" s="194" t="s">
        <v>1865</v>
      </c>
      <c r="P98" s="189"/>
      <c r="Q98" s="194" t="s">
        <v>1747</v>
      </c>
      <c r="R98" s="189"/>
      <c r="S98" s="194" t="s">
        <v>1865</v>
      </c>
      <c r="T98" s="189"/>
      <c r="U98" s="194" t="s">
        <v>1865</v>
      </c>
      <c r="V98" s="189"/>
      <c r="W98" s="194" t="s">
        <v>1747</v>
      </c>
      <c r="X98" s="189"/>
      <c r="Y98" s="194" t="s">
        <v>1747</v>
      </c>
      <c r="Z98" s="189"/>
      <c r="AA98" s="194" t="s">
        <v>1747</v>
      </c>
      <c r="AB98" s="189"/>
      <c r="AC98" s="194" t="s">
        <v>1865</v>
      </c>
      <c r="AD98" s="189"/>
      <c r="AE98" s="195" t="s">
        <v>89</v>
      </c>
      <c r="AF98" s="205"/>
      <c r="AG98" s="201"/>
      <c r="AH98" s="127" t="str">
        <f t="shared" si="2"/>
        <v xml:space="preserve"> </v>
      </c>
      <c r="AI98" s="128" t="str">
        <f t="shared" si="3"/>
        <v xml:space="preserve"> </v>
      </c>
      <c r="AJ98" s="433"/>
      <c r="AK98" s="430"/>
      <c r="AL98" s="431"/>
      <c r="AM98" s="439"/>
      <c r="AN98" s="433"/>
      <c r="AO98" s="431"/>
      <c r="AP98" s="431"/>
      <c r="AQ98" s="446"/>
      <c r="AR98" s="444"/>
      <c r="AS98" s="434"/>
    </row>
    <row r="99" spans="2:45" ht="90">
      <c r="B99" s="187" t="s">
        <v>4428</v>
      </c>
      <c r="C99" s="196" t="s">
        <v>1872</v>
      </c>
      <c r="D99" s="193" t="s">
        <v>5612</v>
      </c>
      <c r="E99" s="193" t="s">
        <v>5613</v>
      </c>
      <c r="F99" s="193" t="s">
        <v>5614</v>
      </c>
      <c r="G99" s="189" t="s">
        <v>1747</v>
      </c>
      <c r="H99" s="189"/>
      <c r="I99" s="189" t="s">
        <v>1747</v>
      </c>
      <c r="J99" s="189"/>
      <c r="K99" s="189" t="s">
        <v>1747</v>
      </c>
      <c r="L99" s="189"/>
      <c r="M99" s="189" t="s">
        <v>1747</v>
      </c>
      <c r="N99" s="189"/>
      <c r="O99" s="189" t="s">
        <v>1873</v>
      </c>
      <c r="P99" s="189"/>
      <c r="Q99" s="189" t="s">
        <v>1873</v>
      </c>
      <c r="R99" s="189"/>
      <c r="S99" s="189" t="s">
        <v>1873</v>
      </c>
      <c r="T99" s="189"/>
      <c r="U99" s="189" t="s">
        <v>1873</v>
      </c>
      <c r="V99" s="189"/>
      <c r="W99" s="189" t="s">
        <v>1747</v>
      </c>
      <c r="X99" s="189"/>
      <c r="Y99" s="189" t="s">
        <v>1747</v>
      </c>
      <c r="Z99" s="189"/>
      <c r="AA99" s="189" t="s">
        <v>1747</v>
      </c>
      <c r="AB99" s="189"/>
      <c r="AC99" s="189" t="s">
        <v>1873</v>
      </c>
      <c r="AD99" s="189"/>
      <c r="AE99" s="195" t="s">
        <v>89</v>
      </c>
      <c r="AF99" s="496"/>
      <c r="AG99" s="497"/>
      <c r="AH99" s="127" t="str">
        <f t="shared" si="2"/>
        <v xml:space="preserve"> </v>
      </c>
      <c r="AI99" s="128" t="str">
        <f t="shared" si="3"/>
        <v xml:space="preserve"> </v>
      </c>
      <c r="AJ99" s="433"/>
      <c r="AK99" s="430"/>
      <c r="AL99" s="431"/>
      <c r="AM99" s="439"/>
      <c r="AN99" s="433"/>
      <c r="AO99" s="431"/>
      <c r="AP99" s="431"/>
      <c r="AQ99" s="446"/>
      <c r="AR99" s="444"/>
      <c r="AS99" s="434"/>
    </row>
    <row r="100" spans="2:45" ht="78.75">
      <c r="B100" s="187" t="s">
        <v>4429</v>
      </c>
      <c r="C100" s="196" t="s">
        <v>2385</v>
      </c>
      <c r="D100" s="193" t="s">
        <v>2413</v>
      </c>
      <c r="E100" s="193"/>
      <c r="F100" s="193" t="s">
        <v>5615</v>
      </c>
      <c r="G100" s="189" t="s">
        <v>1747</v>
      </c>
      <c r="H100" s="189"/>
      <c r="I100" s="189" t="s">
        <v>1747</v>
      </c>
      <c r="J100" s="189"/>
      <c r="K100" s="189" t="s">
        <v>1747</v>
      </c>
      <c r="L100" s="189"/>
      <c r="M100" s="189" t="s">
        <v>1747</v>
      </c>
      <c r="N100" s="189"/>
      <c r="O100" s="189" t="s">
        <v>1747</v>
      </c>
      <c r="P100" s="189"/>
      <c r="Q100" s="189" t="s">
        <v>1747</v>
      </c>
      <c r="R100" s="189"/>
      <c r="S100" s="189" t="s">
        <v>1747</v>
      </c>
      <c r="T100" s="189"/>
      <c r="U100" s="189" t="s">
        <v>1747</v>
      </c>
      <c r="V100" s="189"/>
      <c r="W100" s="189" t="s">
        <v>1747</v>
      </c>
      <c r="X100" s="189"/>
      <c r="Y100" s="189" t="s">
        <v>1747</v>
      </c>
      <c r="Z100" s="189"/>
      <c r="AA100" s="189" t="s">
        <v>1747</v>
      </c>
      <c r="AB100" s="189"/>
      <c r="AC100" s="189" t="s">
        <v>1747</v>
      </c>
      <c r="AD100" s="189"/>
      <c r="AE100" s="210" t="s">
        <v>106</v>
      </c>
      <c r="AF100" s="496"/>
      <c r="AG100" s="497"/>
      <c r="AH100" s="127" t="str">
        <f t="shared" si="2"/>
        <v xml:space="preserve"> </v>
      </c>
      <c r="AI100" s="128" t="str">
        <f t="shared" si="3"/>
        <v xml:space="preserve"> </v>
      </c>
      <c r="AJ100" s="433"/>
      <c r="AK100" s="430"/>
      <c r="AL100" s="431"/>
      <c r="AM100" s="439"/>
      <c r="AN100" s="433"/>
      <c r="AO100" s="431"/>
      <c r="AP100" s="431"/>
      <c r="AQ100" s="446"/>
      <c r="AR100" s="444"/>
      <c r="AS100" s="434"/>
    </row>
    <row r="101" spans="2:45" ht="202.5">
      <c r="B101" s="187" t="s">
        <v>4430</v>
      </c>
      <c r="C101" s="196" t="s">
        <v>1874</v>
      </c>
      <c r="D101" s="193"/>
      <c r="E101" s="193"/>
      <c r="F101" s="193" t="s">
        <v>5616</v>
      </c>
      <c r="G101" s="189" t="s">
        <v>1747</v>
      </c>
      <c r="H101" s="189"/>
      <c r="I101" s="189" t="s">
        <v>1747</v>
      </c>
      <c r="J101" s="189"/>
      <c r="K101" s="189" t="s">
        <v>1747</v>
      </c>
      <c r="L101" s="189"/>
      <c r="M101" s="189" t="s">
        <v>1747</v>
      </c>
      <c r="N101" s="189"/>
      <c r="O101" s="189" t="s">
        <v>1747</v>
      </c>
      <c r="P101" s="189"/>
      <c r="Q101" s="189" t="s">
        <v>1747</v>
      </c>
      <c r="R101" s="189"/>
      <c r="S101" s="189" t="s">
        <v>1747</v>
      </c>
      <c r="T101" s="189"/>
      <c r="U101" s="189" t="s">
        <v>1747</v>
      </c>
      <c r="V101" s="189"/>
      <c r="W101" s="189" t="s">
        <v>1747</v>
      </c>
      <c r="X101" s="189"/>
      <c r="Y101" s="189" t="s">
        <v>1747</v>
      </c>
      <c r="Z101" s="189"/>
      <c r="AA101" s="189" t="s">
        <v>1747</v>
      </c>
      <c r="AB101" s="189"/>
      <c r="AC101" s="189" t="s">
        <v>1747</v>
      </c>
      <c r="AD101" s="189"/>
      <c r="AE101" s="210" t="s">
        <v>89</v>
      </c>
      <c r="AF101" s="208"/>
      <c r="AG101" s="209"/>
      <c r="AH101" s="127" t="str">
        <f t="shared" si="2"/>
        <v xml:space="preserve"> </v>
      </c>
      <c r="AI101" s="128" t="str">
        <f t="shared" si="3"/>
        <v xml:space="preserve"> </v>
      </c>
      <c r="AJ101" s="433"/>
      <c r="AK101" s="430"/>
      <c r="AL101" s="431"/>
      <c r="AM101" s="439"/>
      <c r="AN101" s="433"/>
      <c r="AO101" s="431"/>
      <c r="AP101" s="431"/>
      <c r="AQ101" s="446"/>
      <c r="AR101" s="444"/>
      <c r="AS101" s="434"/>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5"/>
      <c r="AI102" s="429"/>
      <c r="AJ102" s="136"/>
      <c r="AK102" s="137"/>
      <c r="AL102" s="137"/>
      <c r="AM102" s="440"/>
      <c r="AN102" s="136"/>
      <c r="AO102" s="137"/>
      <c r="AP102" s="437"/>
      <c r="AQ102" s="447"/>
      <c r="AR102" s="445"/>
      <c r="AS102" s="140"/>
    </row>
  </sheetData>
  <autoFilter ref="B10:AS101"/>
  <mergeCells count="12">
    <mergeCell ref="AF8:AF9"/>
    <mergeCell ref="AG8:AG9"/>
    <mergeCell ref="Q8:V8"/>
    <mergeCell ref="W8:AB8"/>
    <mergeCell ref="AC8:AD8"/>
    <mergeCell ref="AE8:AE9"/>
    <mergeCell ref="C2:I3"/>
    <mergeCell ref="C4:I5"/>
    <mergeCell ref="B8:B9"/>
    <mergeCell ref="C8:E8"/>
    <mergeCell ref="F8:F9"/>
    <mergeCell ref="G8:P8"/>
  </mergeCells>
  <phoneticPr fontId="1" type="noConversion"/>
  <conditionalFormatting sqref="G96 I96 K96 Q96">
    <cfRule type="cellIs" dxfId="2401" priority="4461" operator="equal">
      <formula>"확인필요"</formula>
    </cfRule>
  </conditionalFormatting>
  <conditionalFormatting sqref="G96 I96 K96 Q96">
    <cfRule type="expression" dxfId="2400" priority="4462">
      <formula>NOT(ISERROR(SEARCH("NT",G96)))</formula>
    </cfRule>
  </conditionalFormatting>
  <conditionalFormatting sqref="G96 I96 K96 Q96">
    <cfRule type="expression" dxfId="2399" priority="4464">
      <formula>NOT(ISERROR(SEARCH("F",G96)))</formula>
    </cfRule>
  </conditionalFormatting>
  <conditionalFormatting sqref="G11">
    <cfRule type="cellIs" dxfId="2398" priority="4465" operator="equal">
      <formula>"확인필요"</formula>
    </cfRule>
  </conditionalFormatting>
  <conditionalFormatting sqref="G11">
    <cfRule type="expression" dxfId="2397" priority="4466">
      <formula>NOT(ISERROR(SEARCH("NT",G11)))</formula>
    </cfRule>
  </conditionalFormatting>
  <conditionalFormatting sqref="G11">
    <cfRule type="expression" dxfId="2396" priority="4468">
      <formula>NOT(ISERROR(SEARCH("F",G11)))</formula>
    </cfRule>
  </conditionalFormatting>
  <conditionalFormatting sqref="I11">
    <cfRule type="cellIs" dxfId="2395" priority="4469" operator="equal">
      <formula>"확인필요"</formula>
    </cfRule>
  </conditionalFormatting>
  <conditionalFormatting sqref="I11">
    <cfRule type="expression" dxfId="2394" priority="4470">
      <formula>NOT(ISERROR(SEARCH("NT",I11)))</formula>
    </cfRule>
  </conditionalFormatting>
  <conditionalFormatting sqref="I11">
    <cfRule type="expression" dxfId="2393" priority="4472">
      <formula>NOT(ISERROR(SEARCH("F",I11)))</formula>
    </cfRule>
  </conditionalFormatting>
  <conditionalFormatting sqref="K11">
    <cfRule type="cellIs" dxfId="2392" priority="4473" operator="equal">
      <formula>"확인필요"</formula>
    </cfRule>
  </conditionalFormatting>
  <conditionalFormatting sqref="K11">
    <cfRule type="expression" dxfId="2391" priority="4474">
      <formula>NOT(ISERROR(SEARCH("NT",K11)))</formula>
    </cfRule>
  </conditionalFormatting>
  <conditionalFormatting sqref="K11">
    <cfRule type="expression" dxfId="2390" priority="4476">
      <formula>NOT(ISERROR(SEARCH("F",K11)))</formula>
    </cfRule>
  </conditionalFormatting>
  <conditionalFormatting sqref="Q11">
    <cfRule type="cellIs" dxfId="2389" priority="4477" operator="equal">
      <formula>"확인필요"</formula>
    </cfRule>
  </conditionalFormatting>
  <conditionalFormatting sqref="Q11">
    <cfRule type="expression" dxfId="2388" priority="4478">
      <formula>NOT(ISERROR(SEARCH("NT",Q11)))</formula>
    </cfRule>
  </conditionalFormatting>
  <conditionalFormatting sqref="Q11">
    <cfRule type="expression" dxfId="2387" priority="4480">
      <formula>NOT(ISERROR(SEARCH("F",Q11)))</formula>
    </cfRule>
  </conditionalFormatting>
  <conditionalFormatting sqref="W11">
    <cfRule type="cellIs" dxfId="2386" priority="4481" operator="equal">
      <formula>"확인필요"</formula>
    </cfRule>
  </conditionalFormatting>
  <conditionalFormatting sqref="W11">
    <cfRule type="expression" dxfId="2385" priority="4482">
      <formula>NOT(ISERROR(SEARCH("NT",W11)))</formula>
    </cfRule>
  </conditionalFormatting>
  <conditionalFormatting sqref="W11">
    <cfRule type="expression" dxfId="2384" priority="4484">
      <formula>NOT(ISERROR(SEARCH("F",W11)))</formula>
    </cfRule>
  </conditionalFormatting>
  <conditionalFormatting sqref="AA11">
    <cfRule type="cellIs" dxfId="2383" priority="4485" operator="equal">
      <formula>"확인필요"</formula>
    </cfRule>
  </conditionalFormatting>
  <conditionalFormatting sqref="AA11">
    <cfRule type="expression" dxfId="2382" priority="4486">
      <formula>NOT(ISERROR(SEARCH("NT",AA11)))</formula>
    </cfRule>
  </conditionalFormatting>
  <conditionalFormatting sqref="AA11">
    <cfRule type="expression" dxfId="2381" priority="4488">
      <formula>NOT(ISERROR(SEARCH("F",AA11)))</formula>
    </cfRule>
  </conditionalFormatting>
  <conditionalFormatting sqref="AA12">
    <cfRule type="cellIs" dxfId="2380" priority="4489" operator="equal">
      <formula>"확인필요"</formula>
    </cfRule>
  </conditionalFormatting>
  <conditionalFormatting sqref="AA12">
    <cfRule type="expression" dxfId="2379" priority="4490">
      <formula>NOT(ISERROR(SEARCH("NT",AA12)))</formula>
    </cfRule>
  </conditionalFormatting>
  <conditionalFormatting sqref="AA12">
    <cfRule type="expression" dxfId="2378" priority="4492">
      <formula>NOT(ISERROR(SEARCH("F",AA12)))</formula>
    </cfRule>
  </conditionalFormatting>
  <conditionalFormatting sqref="G12">
    <cfRule type="cellIs" dxfId="2377" priority="4493" operator="equal">
      <formula>"확인필요"</formula>
    </cfRule>
  </conditionalFormatting>
  <conditionalFormatting sqref="G12">
    <cfRule type="expression" dxfId="2376" priority="4494">
      <formula>NOT(ISERROR(SEARCH("NT",G12)))</formula>
    </cfRule>
  </conditionalFormatting>
  <conditionalFormatting sqref="G12">
    <cfRule type="expression" dxfId="2375" priority="4496">
      <formula>NOT(ISERROR(SEARCH("F",G12)))</formula>
    </cfRule>
  </conditionalFormatting>
  <conditionalFormatting sqref="I12">
    <cfRule type="cellIs" dxfId="2374" priority="4497" operator="equal">
      <formula>"확인필요"</formula>
    </cfRule>
  </conditionalFormatting>
  <conditionalFormatting sqref="I12">
    <cfRule type="expression" dxfId="2373" priority="4498">
      <formula>NOT(ISERROR(SEARCH("NT",I12)))</formula>
    </cfRule>
  </conditionalFormatting>
  <conditionalFormatting sqref="I12">
    <cfRule type="expression" dxfId="2372" priority="4500">
      <formula>NOT(ISERROR(SEARCH("F",I12)))</formula>
    </cfRule>
  </conditionalFormatting>
  <conditionalFormatting sqref="K12">
    <cfRule type="cellIs" dxfId="2371" priority="4501" operator="equal">
      <formula>"확인필요"</formula>
    </cfRule>
  </conditionalFormatting>
  <conditionalFormatting sqref="K12">
    <cfRule type="expression" dxfId="2370" priority="4502">
      <formula>NOT(ISERROR(SEARCH("NT",K12)))</formula>
    </cfRule>
  </conditionalFormatting>
  <conditionalFormatting sqref="K12">
    <cfRule type="expression" dxfId="2369" priority="4504">
      <formula>NOT(ISERROR(SEARCH("F",K12)))</formula>
    </cfRule>
  </conditionalFormatting>
  <conditionalFormatting sqref="Q12">
    <cfRule type="cellIs" dxfId="2368" priority="4505" operator="equal">
      <formula>"확인필요"</formula>
    </cfRule>
  </conditionalFormatting>
  <conditionalFormatting sqref="Q12">
    <cfRule type="expression" dxfId="2367" priority="4506">
      <formula>NOT(ISERROR(SEARCH("NT",Q12)))</formula>
    </cfRule>
  </conditionalFormatting>
  <conditionalFormatting sqref="Q12">
    <cfRule type="expression" dxfId="2366" priority="4508">
      <formula>NOT(ISERROR(SEARCH("F",Q12)))</formula>
    </cfRule>
  </conditionalFormatting>
  <conditionalFormatting sqref="W12">
    <cfRule type="cellIs" dxfId="2365" priority="4509" operator="equal">
      <formula>"확인필요"</formula>
    </cfRule>
  </conditionalFormatting>
  <conditionalFormatting sqref="W12">
    <cfRule type="expression" dxfId="2364" priority="4510">
      <formula>NOT(ISERROR(SEARCH("NT",W12)))</formula>
    </cfRule>
  </conditionalFormatting>
  <conditionalFormatting sqref="W12">
    <cfRule type="expression" dxfId="2363" priority="4512">
      <formula>NOT(ISERROR(SEARCH("F",W12)))</formula>
    </cfRule>
  </conditionalFormatting>
  <conditionalFormatting sqref="H11:H52 H54:H87 H89:H101">
    <cfRule type="cellIs" dxfId="2362" priority="4513" operator="equal">
      <formula>"확인필요"</formula>
    </cfRule>
  </conditionalFormatting>
  <conditionalFormatting sqref="H11:H52 H54:H87 H89:H101">
    <cfRule type="expression" dxfId="2361" priority="4514">
      <formula>NOT(ISERROR(SEARCH("NT",H11)))</formula>
    </cfRule>
  </conditionalFormatting>
  <conditionalFormatting sqref="H11:H52 H54:H87 H89:H101">
    <cfRule type="expression" dxfId="2360" priority="4516">
      <formula>NOT(ISERROR(SEARCH("F",H11)))</formula>
    </cfRule>
  </conditionalFormatting>
  <conditionalFormatting sqref="AE11">
    <cfRule type="cellIs" dxfId="2359" priority="4517" operator="equal">
      <formula>"확인필요"</formula>
    </cfRule>
  </conditionalFormatting>
  <conditionalFormatting sqref="AE11">
    <cfRule type="expression" dxfId="2358" priority="4518">
      <formula>NOT(ISERROR(SEARCH("NT",AE11)))</formula>
    </cfRule>
  </conditionalFormatting>
  <conditionalFormatting sqref="AE11">
    <cfRule type="expression" dxfId="2357" priority="4520">
      <formula>NOT(ISERROR(SEARCH("F",AE11)))</formula>
    </cfRule>
  </conditionalFormatting>
  <conditionalFormatting sqref="AE12">
    <cfRule type="cellIs" dxfId="2356" priority="4525" operator="equal">
      <formula>"확인필요"</formula>
    </cfRule>
  </conditionalFormatting>
  <conditionalFormatting sqref="AE12">
    <cfRule type="expression" dxfId="2355" priority="4526">
      <formula>NOT(ISERROR(SEARCH("NT",AE12)))</formula>
    </cfRule>
  </conditionalFormatting>
  <conditionalFormatting sqref="AE12">
    <cfRule type="expression" dxfId="2354" priority="4528">
      <formula>NOT(ISERROR(SEARCH("F",AE12)))</formula>
    </cfRule>
  </conditionalFormatting>
  <conditionalFormatting sqref="Q55:Q56 Y55:Y56 AA55:AA56">
    <cfRule type="cellIs" dxfId="2353" priority="4529" operator="equal">
      <formula>"확인필요"</formula>
    </cfRule>
  </conditionalFormatting>
  <conditionalFormatting sqref="Q55:Q56 Y55:Y56 AA55:AA56">
    <cfRule type="expression" dxfId="2352" priority="4530">
      <formula>NOT(ISERROR(SEARCH("NT",Q55)))</formula>
    </cfRule>
  </conditionalFormatting>
  <conditionalFormatting sqref="Q55:Q56 Y55:Y56 AA55:AA56">
    <cfRule type="expression" dxfId="2351" priority="4532">
      <formula>NOT(ISERROR(SEARCH("F",Q55)))</formula>
    </cfRule>
  </conditionalFormatting>
  <conditionalFormatting sqref="O18 O86 O83 O80">
    <cfRule type="cellIs" dxfId="2350" priority="4536" operator="equal">
      <formula>"확인필요"</formula>
    </cfRule>
  </conditionalFormatting>
  <conditionalFormatting sqref="O18 O86 O83 O80">
    <cfRule type="expression" dxfId="2349" priority="4537">
      <formula>NOT(ISERROR(SEARCH("NT",O18)))</formula>
    </cfRule>
  </conditionalFormatting>
  <conditionalFormatting sqref="O18 O86 O83 O80">
    <cfRule type="expression" dxfId="2348" priority="4539">
      <formula>NOT(ISERROR(SEARCH("F",O18)))</formula>
    </cfRule>
  </conditionalFormatting>
  <conditionalFormatting sqref="O96">
    <cfRule type="cellIs" dxfId="2347" priority="4540" operator="equal">
      <formula>"확인필요"</formula>
    </cfRule>
  </conditionalFormatting>
  <conditionalFormatting sqref="O96">
    <cfRule type="expression" dxfId="2346" priority="4541">
      <formula>NOT(ISERROR(SEARCH("NT",O96)))</formula>
    </cfRule>
  </conditionalFormatting>
  <conditionalFormatting sqref="O96">
    <cfRule type="expression" dxfId="2345" priority="4543">
      <formula>NOT(ISERROR(SEARCH("F",O96)))</formula>
    </cfRule>
  </conditionalFormatting>
  <conditionalFormatting sqref="O11">
    <cfRule type="cellIs" dxfId="2344" priority="4544" operator="equal">
      <formula>"확인필요"</formula>
    </cfRule>
  </conditionalFormatting>
  <conditionalFormatting sqref="O11">
    <cfRule type="expression" dxfId="2343" priority="4545">
      <formula>NOT(ISERROR(SEARCH("NT",O11)))</formula>
    </cfRule>
  </conditionalFormatting>
  <conditionalFormatting sqref="O11">
    <cfRule type="expression" dxfId="2342" priority="4547">
      <formula>NOT(ISERROR(SEARCH("F",O11)))</formula>
    </cfRule>
  </conditionalFormatting>
  <conditionalFormatting sqref="O12">
    <cfRule type="cellIs" dxfId="2341" priority="4548" operator="equal">
      <formula>"확인필요"</formula>
    </cfRule>
  </conditionalFormatting>
  <conditionalFormatting sqref="O12">
    <cfRule type="expression" dxfId="2340" priority="4549">
      <formula>NOT(ISERROR(SEARCH("NT",O12)))</formula>
    </cfRule>
  </conditionalFormatting>
  <conditionalFormatting sqref="O12">
    <cfRule type="expression" dxfId="2339" priority="4551">
      <formula>NOT(ISERROR(SEARCH("F",O12)))</formula>
    </cfRule>
  </conditionalFormatting>
  <conditionalFormatting sqref="U71 U83 U54 U91 U80">
    <cfRule type="cellIs" dxfId="2338" priority="4556" operator="equal">
      <formula>"확인필요"</formula>
    </cfRule>
  </conditionalFormatting>
  <conditionalFormatting sqref="U71 U83 U54 U91 U80">
    <cfRule type="expression" dxfId="2337" priority="4557">
      <formula>NOT(ISERROR(SEARCH("NT",U54)))</formula>
    </cfRule>
  </conditionalFormatting>
  <conditionalFormatting sqref="U71 U83 U54 U91 U80">
    <cfRule type="expression" dxfId="2336" priority="4559">
      <formula>NOT(ISERROR(SEARCH("F",U54)))</formula>
    </cfRule>
  </conditionalFormatting>
  <conditionalFormatting sqref="U11">
    <cfRule type="cellIs" dxfId="2335" priority="4560" operator="equal">
      <formula>"확인필요"</formula>
    </cfRule>
  </conditionalFormatting>
  <conditionalFormatting sqref="U11">
    <cfRule type="expression" dxfId="2334" priority="4561">
      <formula>NOT(ISERROR(SEARCH("NT",U11)))</formula>
    </cfRule>
  </conditionalFormatting>
  <conditionalFormatting sqref="U11">
    <cfRule type="expression" dxfId="2333" priority="4563">
      <formula>NOT(ISERROR(SEARCH("F",U11)))</formula>
    </cfRule>
  </conditionalFormatting>
  <conditionalFormatting sqref="U12">
    <cfRule type="cellIs" dxfId="2332" priority="4564" operator="equal">
      <formula>"확인필요"</formula>
    </cfRule>
  </conditionalFormatting>
  <conditionalFormatting sqref="U12">
    <cfRule type="expression" dxfId="2331" priority="4565">
      <formula>NOT(ISERROR(SEARCH("NT",U12)))</formula>
    </cfRule>
  </conditionalFormatting>
  <conditionalFormatting sqref="U12">
    <cfRule type="expression" dxfId="2330" priority="4567">
      <formula>NOT(ISERROR(SEARCH("F",U12)))</formula>
    </cfRule>
  </conditionalFormatting>
  <conditionalFormatting sqref="U57">
    <cfRule type="cellIs" dxfId="2329" priority="4568" operator="equal">
      <formula>"확인필요"</formula>
    </cfRule>
  </conditionalFormatting>
  <conditionalFormatting sqref="U57">
    <cfRule type="expression" dxfId="2328" priority="4569">
      <formula>NOT(ISERROR(SEARCH("NT",U57)))</formula>
    </cfRule>
  </conditionalFormatting>
  <conditionalFormatting sqref="U57">
    <cfRule type="expression" dxfId="2327" priority="4571">
      <formula>NOT(ISERROR(SEARCH("F",U57)))</formula>
    </cfRule>
  </conditionalFormatting>
  <conditionalFormatting sqref="U55:U56">
    <cfRule type="cellIs" dxfId="2326" priority="4572" operator="equal">
      <formula>"확인필요"</formula>
    </cfRule>
  </conditionalFormatting>
  <conditionalFormatting sqref="U55:U56">
    <cfRule type="expression" dxfId="2325" priority="4573">
      <formula>NOT(ISERROR(SEARCH("NT",U55)))</formula>
    </cfRule>
  </conditionalFormatting>
  <conditionalFormatting sqref="U55:U56">
    <cfRule type="expression" dxfId="2324" priority="4575">
      <formula>NOT(ISERROR(SEARCH("F",U55)))</formula>
    </cfRule>
  </conditionalFormatting>
  <conditionalFormatting sqref="U18">
    <cfRule type="cellIs" dxfId="2323" priority="4576" operator="equal">
      <formula>"확인필요"</formula>
    </cfRule>
  </conditionalFormatting>
  <conditionalFormatting sqref="U18">
    <cfRule type="expression" dxfId="2322" priority="4577">
      <formula>NOT(ISERROR(SEARCH("NT",U18)))</formula>
    </cfRule>
  </conditionalFormatting>
  <conditionalFormatting sqref="U18">
    <cfRule type="expression" dxfId="2321" priority="4579">
      <formula>NOT(ISERROR(SEARCH("F",U18)))</formula>
    </cfRule>
  </conditionalFormatting>
  <conditionalFormatting sqref="U45">
    <cfRule type="cellIs" dxfId="2320" priority="4580" operator="equal">
      <formula>"확인필요"</formula>
    </cfRule>
  </conditionalFormatting>
  <conditionalFormatting sqref="U45">
    <cfRule type="expression" dxfId="2319" priority="4581">
      <formula>NOT(ISERROR(SEARCH("NT",U45)))</formula>
    </cfRule>
  </conditionalFormatting>
  <conditionalFormatting sqref="U45">
    <cfRule type="expression" dxfId="2318" priority="4583">
      <formula>NOT(ISERROR(SEARCH("F",U45)))</formula>
    </cfRule>
  </conditionalFormatting>
  <conditionalFormatting sqref="U42">
    <cfRule type="cellIs" dxfId="2317" priority="4584" operator="equal">
      <formula>"확인필요"</formula>
    </cfRule>
  </conditionalFormatting>
  <conditionalFormatting sqref="U42">
    <cfRule type="expression" dxfId="2316" priority="4585">
      <formula>NOT(ISERROR(SEARCH("NT",U42)))</formula>
    </cfRule>
  </conditionalFormatting>
  <conditionalFormatting sqref="U42">
    <cfRule type="expression" dxfId="2315" priority="4587">
      <formula>NOT(ISERROR(SEARCH("F",U42)))</formula>
    </cfRule>
  </conditionalFormatting>
  <conditionalFormatting sqref="U70">
    <cfRule type="cellIs" dxfId="2314" priority="4588" operator="equal">
      <formula>"확인필요"</formula>
    </cfRule>
  </conditionalFormatting>
  <conditionalFormatting sqref="U70">
    <cfRule type="expression" dxfId="2313" priority="4589">
      <formula>NOT(ISERROR(SEARCH("NT",U70)))</formula>
    </cfRule>
  </conditionalFormatting>
  <conditionalFormatting sqref="U70">
    <cfRule type="expression" dxfId="2312" priority="4591">
      <formula>NOT(ISERROR(SEARCH("F",U70)))</formula>
    </cfRule>
  </conditionalFormatting>
  <conditionalFormatting sqref="U86">
    <cfRule type="cellIs" dxfId="2311" priority="4592" operator="equal">
      <formula>"확인필요"</formula>
    </cfRule>
  </conditionalFormatting>
  <conditionalFormatting sqref="U86">
    <cfRule type="expression" dxfId="2310" priority="4593">
      <formula>NOT(ISERROR(SEARCH("NT",U86)))</formula>
    </cfRule>
  </conditionalFormatting>
  <conditionalFormatting sqref="U86">
    <cfRule type="expression" dxfId="2309" priority="4595">
      <formula>NOT(ISERROR(SEARCH("F",U86)))</formula>
    </cfRule>
  </conditionalFormatting>
  <conditionalFormatting sqref="U67">
    <cfRule type="cellIs" dxfId="2308" priority="4596" operator="equal">
      <formula>"확인필요"</formula>
    </cfRule>
  </conditionalFormatting>
  <conditionalFormatting sqref="U67">
    <cfRule type="expression" dxfId="2307" priority="4597">
      <formula>NOT(ISERROR(SEARCH("NT",U67)))</formula>
    </cfRule>
  </conditionalFormatting>
  <conditionalFormatting sqref="U67">
    <cfRule type="expression" dxfId="2306" priority="4599">
      <formula>NOT(ISERROR(SEARCH("F",U67)))</formula>
    </cfRule>
  </conditionalFormatting>
  <conditionalFormatting sqref="U65">
    <cfRule type="cellIs" dxfId="2305" priority="4600" operator="equal">
      <formula>"확인필요"</formula>
    </cfRule>
  </conditionalFormatting>
  <conditionalFormatting sqref="U65">
    <cfRule type="expression" dxfId="2304" priority="4601">
      <formula>NOT(ISERROR(SEARCH("NT",U65)))</formula>
    </cfRule>
  </conditionalFormatting>
  <conditionalFormatting sqref="U65">
    <cfRule type="expression" dxfId="2303" priority="4603">
      <formula>NOT(ISERROR(SEARCH("F",U65)))</formula>
    </cfRule>
  </conditionalFormatting>
  <conditionalFormatting sqref="U68">
    <cfRule type="cellIs" dxfId="2302" priority="4604" operator="equal">
      <formula>"확인필요"</formula>
    </cfRule>
  </conditionalFormatting>
  <conditionalFormatting sqref="U68">
    <cfRule type="expression" dxfId="2301" priority="4605">
      <formula>NOT(ISERROR(SEARCH("NT",U68)))</formula>
    </cfRule>
  </conditionalFormatting>
  <conditionalFormatting sqref="U68">
    <cfRule type="expression" dxfId="2300" priority="4607">
      <formula>NOT(ISERROR(SEARCH("F",U68)))</formula>
    </cfRule>
  </conditionalFormatting>
  <conditionalFormatting sqref="U58">
    <cfRule type="cellIs" dxfId="2299" priority="4608" operator="equal">
      <formula>"확인필요"</formula>
    </cfRule>
  </conditionalFormatting>
  <conditionalFormatting sqref="U58">
    <cfRule type="expression" dxfId="2298" priority="4609">
      <formula>NOT(ISERROR(SEARCH("NT",U58)))</formula>
    </cfRule>
  </conditionalFormatting>
  <conditionalFormatting sqref="U58">
    <cfRule type="expression" dxfId="2297" priority="4611">
      <formula>NOT(ISERROR(SEARCH("F",U58)))</formula>
    </cfRule>
  </conditionalFormatting>
  <conditionalFormatting sqref="U51">
    <cfRule type="cellIs" dxfId="2296" priority="4612" operator="equal">
      <formula>"확인필요"</formula>
    </cfRule>
  </conditionalFormatting>
  <conditionalFormatting sqref="U51">
    <cfRule type="expression" dxfId="2295" priority="4613">
      <formula>NOT(ISERROR(SEARCH("NT",U51)))</formula>
    </cfRule>
  </conditionalFormatting>
  <conditionalFormatting sqref="U51">
    <cfRule type="expression" dxfId="2294" priority="4615">
      <formula>NOT(ISERROR(SEARCH("F",U51)))</formula>
    </cfRule>
  </conditionalFormatting>
  <conditionalFormatting sqref="U76">
    <cfRule type="cellIs" dxfId="2293" priority="4616" operator="equal">
      <formula>"확인필요"</formula>
    </cfRule>
  </conditionalFormatting>
  <conditionalFormatting sqref="U76">
    <cfRule type="expression" dxfId="2292" priority="4617">
      <formula>NOT(ISERROR(SEARCH("NT",U76)))</formula>
    </cfRule>
  </conditionalFormatting>
  <conditionalFormatting sqref="U76">
    <cfRule type="expression" dxfId="2291" priority="4619">
      <formula>NOT(ISERROR(SEARCH("F",U76)))</formula>
    </cfRule>
  </conditionalFormatting>
  <conditionalFormatting sqref="U62">
    <cfRule type="cellIs" dxfId="2290" priority="4620" operator="equal">
      <formula>"확인필요"</formula>
    </cfRule>
  </conditionalFormatting>
  <conditionalFormatting sqref="U62">
    <cfRule type="expression" dxfId="2289" priority="4621">
      <formula>NOT(ISERROR(SEARCH("NT",U62)))</formula>
    </cfRule>
  </conditionalFormatting>
  <conditionalFormatting sqref="U62">
    <cfRule type="expression" dxfId="2288" priority="4623">
      <formula>NOT(ISERROR(SEARCH("F",U62)))</formula>
    </cfRule>
  </conditionalFormatting>
  <conditionalFormatting sqref="U69">
    <cfRule type="cellIs" dxfId="2287" priority="4624" operator="equal">
      <formula>"확인필요"</formula>
    </cfRule>
  </conditionalFormatting>
  <conditionalFormatting sqref="U69">
    <cfRule type="expression" dxfId="2286" priority="4625">
      <formula>NOT(ISERROR(SEARCH("NT",U69)))</formula>
    </cfRule>
  </conditionalFormatting>
  <conditionalFormatting sqref="U69">
    <cfRule type="expression" dxfId="2285" priority="4627">
      <formula>NOT(ISERROR(SEARCH("F",U69)))</formula>
    </cfRule>
  </conditionalFormatting>
  <conditionalFormatting sqref="U16">
    <cfRule type="cellIs" dxfId="2284" priority="4628" operator="equal">
      <formula>"확인필요"</formula>
    </cfRule>
  </conditionalFormatting>
  <conditionalFormatting sqref="U16">
    <cfRule type="expression" dxfId="2283" priority="4629">
      <formula>NOT(ISERROR(SEARCH("NT",U16)))</formula>
    </cfRule>
  </conditionalFormatting>
  <conditionalFormatting sqref="U16">
    <cfRule type="expression" dxfId="2282" priority="4631">
      <formula>NOT(ISERROR(SEARCH("F",U16)))</formula>
    </cfRule>
  </conditionalFormatting>
  <conditionalFormatting sqref="U17">
    <cfRule type="cellIs" dxfId="2281" priority="4632" operator="equal">
      <formula>"확인필요"</formula>
    </cfRule>
  </conditionalFormatting>
  <conditionalFormatting sqref="U17">
    <cfRule type="expression" dxfId="2280" priority="4633">
      <formula>NOT(ISERROR(SEARCH("NT",U17)))</formula>
    </cfRule>
  </conditionalFormatting>
  <conditionalFormatting sqref="U17">
    <cfRule type="expression" dxfId="2279" priority="4635">
      <formula>NOT(ISERROR(SEARCH("F",U17)))</formula>
    </cfRule>
  </conditionalFormatting>
  <conditionalFormatting sqref="U93">
    <cfRule type="cellIs" dxfId="2278" priority="4636" operator="equal">
      <formula>"확인필요"</formula>
    </cfRule>
  </conditionalFormatting>
  <conditionalFormatting sqref="U93">
    <cfRule type="expression" dxfId="2277" priority="4637">
      <formula>NOT(ISERROR(SEARCH("NT",U93)))</formula>
    </cfRule>
  </conditionalFormatting>
  <conditionalFormatting sqref="U93">
    <cfRule type="expression" dxfId="2276" priority="4639">
      <formula>NOT(ISERROR(SEARCH("F",U93)))</formula>
    </cfRule>
  </conditionalFormatting>
  <conditionalFormatting sqref="U63">
    <cfRule type="cellIs" dxfId="2275" priority="4640" operator="equal">
      <formula>"확인필요"</formula>
    </cfRule>
  </conditionalFormatting>
  <conditionalFormatting sqref="U63">
    <cfRule type="expression" dxfId="2274" priority="4641">
      <formula>NOT(ISERROR(SEARCH("NT",U63)))</formula>
    </cfRule>
  </conditionalFormatting>
  <conditionalFormatting sqref="U63">
    <cfRule type="expression" dxfId="2273" priority="4643">
      <formula>NOT(ISERROR(SEARCH("F",U63)))</formula>
    </cfRule>
  </conditionalFormatting>
  <conditionalFormatting sqref="W97">
    <cfRule type="cellIs" dxfId="2272" priority="4644" operator="equal">
      <formula>"확인필요"</formula>
    </cfRule>
  </conditionalFormatting>
  <conditionalFormatting sqref="W97">
    <cfRule type="expression" dxfId="2271" priority="4645">
      <formula>NOT(ISERROR(SEARCH("NT",W97)))</formula>
    </cfRule>
  </conditionalFormatting>
  <conditionalFormatting sqref="W97">
    <cfRule type="expression" dxfId="2270" priority="4647">
      <formula>NOT(ISERROR(SEARCH("F",W97)))</formula>
    </cfRule>
  </conditionalFormatting>
  <conditionalFormatting sqref="U96">
    <cfRule type="cellIs" dxfId="2269" priority="4648" operator="equal">
      <formula>"확인필요"</formula>
    </cfRule>
  </conditionalFormatting>
  <conditionalFormatting sqref="U96">
    <cfRule type="expression" dxfId="2268" priority="4649">
      <formula>NOT(ISERROR(SEARCH("NT",U96)))</formula>
    </cfRule>
  </conditionalFormatting>
  <conditionalFormatting sqref="U96">
    <cfRule type="expression" dxfId="2267" priority="4651">
      <formula>NOT(ISERROR(SEARCH("F",U96)))</formula>
    </cfRule>
  </conditionalFormatting>
  <conditionalFormatting sqref="U50">
    <cfRule type="cellIs" dxfId="2266" priority="4652" operator="equal">
      <formula>"확인필요"</formula>
    </cfRule>
  </conditionalFormatting>
  <conditionalFormatting sqref="U50">
    <cfRule type="expression" dxfId="2265" priority="4653">
      <formula>NOT(ISERROR(SEARCH("NT",U50)))</formula>
    </cfRule>
  </conditionalFormatting>
  <conditionalFormatting sqref="U50">
    <cfRule type="expression" dxfId="2264" priority="4655">
      <formula>NOT(ISERROR(SEARCH("F",U50)))</formula>
    </cfRule>
  </conditionalFormatting>
  <conditionalFormatting sqref="U66">
    <cfRule type="cellIs" dxfId="2263" priority="4656" operator="equal">
      <formula>"확인필요"</formula>
    </cfRule>
  </conditionalFormatting>
  <conditionalFormatting sqref="U66">
    <cfRule type="expression" dxfId="2262" priority="4657">
      <formula>NOT(ISERROR(SEARCH("NT",U66)))</formula>
    </cfRule>
  </conditionalFormatting>
  <conditionalFormatting sqref="U66">
    <cfRule type="expression" dxfId="2261" priority="4659">
      <formula>NOT(ISERROR(SEARCH("F",U66)))</formula>
    </cfRule>
  </conditionalFormatting>
  <conditionalFormatting sqref="U41">
    <cfRule type="cellIs" dxfId="2260" priority="4663" operator="equal">
      <formula>"확인필요"</formula>
    </cfRule>
  </conditionalFormatting>
  <conditionalFormatting sqref="U41">
    <cfRule type="expression" dxfId="2259" priority="4664">
      <formula>NOT(ISERROR(SEARCH("NT",U41)))</formula>
    </cfRule>
  </conditionalFormatting>
  <conditionalFormatting sqref="U41">
    <cfRule type="expression" dxfId="2258" priority="4666">
      <formula>NOT(ISERROR(SEARCH("F",U41)))</formula>
    </cfRule>
  </conditionalFormatting>
  <conditionalFormatting sqref="Y11">
    <cfRule type="cellIs" dxfId="2257" priority="4670" operator="equal">
      <formula>"확인필요"</formula>
    </cfRule>
  </conditionalFormatting>
  <conditionalFormatting sqref="Y11">
    <cfRule type="expression" dxfId="2256" priority="4671">
      <formula>NOT(ISERROR(SEARCH("NT",Y11)))</formula>
    </cfRule>
  </conditionalFormatting>
  <conditionalFormatting sqref="Y11">
    <cfRule type="expression" dxfId="2255" priority="4673">
      <formula>NOT(ISERROR(SEARCH("F",Y11)))</formula>
    </cfRule>
  </conditionalFormatting>
  <conditionalFormatting sqref="Y12">
    <cfRule type="cellIs" dxfId="2254" priority="4674" operator="equal">
      <formula>"확인필요"</formula>
    </cfRule>
  </conditionalFormatting>
  <conditionalFormatting sqref="Y12">
    <cfRule type="expression" dxfId="2253" priority="4675">
      <formula>NOT(ISERROR(SEARCH("NT",Y12)))</formula>
    </cfRule>
  </conditionalFormatting>
  <conditionalFormatting sqref="Y12">
    <cfRule type="expression" dxfId="2252" priority="4677">
      <formula>NOT(ISERROR(SEARCH("F",Y12)))</formula>
    </cfRule>
  </conditionalFormatting>
  <conditionalFormatting sqref="Y97">
    <cfRule type="cellIs" dxfId="2251" priority="4678" operator="equal">
      <formula>"확인필요"</formula>
    </cfRule>
  </conditionalFormatting>
  <conditionalFormatting sqref="Y97">
    <cfRule type="expression" dxfId="2250" priority="4679">
      <formula>NOT(ISERROR(SEARCH("NT",Y97)))</formula>
    </cfRule>
  </conditionalFormatting>
  <conditionalFormatting sqref="Y97">
    <cfRule type="expression" dxfId="2249" priority="4681">
      <formula>NOT(ISERROR(SEARCH("F",Y97)))</formula>
    </cfRule>
  </conditionalFormatting>
  <conditionalFormatting sqref="AE48:AG48 W48 Q48 G48 K48 AA48 Y48 I48">
    <cfRule type="cellIs" dxfId="2248" priority="4682" operator="equal">
      <formula>"확인필요"</formula>
    </cfRule>
  </conditionalFormatting>
  <conditionalFormatting sqref="AE48:AG48 W48 Q48 G48 K48 AA48 Y48 I48">
    <cfRule type="expression" dxfId="2247" priority="4683">
      <formula>NOT(ISERROR(SEARCH("NT",G48)))</formula>
    </cfRule>
  </conditionalFormatting>
  <conditionalFormatting sqref="AE48:AG48 W48 Q48 G48 K48 AA48 Y48 I48">
    <cfRule type="expression" dxfId="2246" priority="4685">
      <formula>NOT(ISERROR(SEARCH("F",G48)))</formula>
    </cfRule>
  </conditionalFormatting>
  <conditionalFormatting sqref="U48">
    <cfRule type="cellIs" dxfId="2245" priority="4689" operator="equal">
      <formula>"확인필요"</formula>
    </cfRule>
  </conditionalFormatting>
  <conditionalFormatting sqref="U48">
    <cfRule type="expression" dxfId="2244" priority="4690">
      <formula>NOT(ISERROR(SEARCH("NT",U48)))</formula>
    </cfRule>
  </conditionalFormatting>
  <conditionalFormatting sqref="U48">
    <cfRule type="expression" dxfId="2243" priority="4692">
      <formula>NOT(ISERROR(SEARCH("F",U48)))</formula>
    </cfRule>
  </conditionalFormatting>
  <conditionalFormatting sqref="Y48">
    <cfRule type="cellIs" dxfId="2242" priority="4701" operator="equal">
      <formula>"확인필요"</formula>
    </cfRule>
  </conditionalFormatting>
  <conditionalFormatting sqref="Y48">
    <cfRule type="expression" dxfId="2241" priority="4702">
      <formula>NOT(ISERROR(SEARCH("NT",Y48)))</formula>
    </cfRule>
  </conditionalFormatting>
  <conditionalFormatting sqref="Y48">
    <cfRule type="expression" dxfId="2240" priority="4704">
      <formula>NOT(ISERROR(SEARCH("F",Y48)))</formula>
    </cfRule>
  </conditionalFormatting>
  <conditionalFormatting sqref="Y13">
    <cfRule type="cellIs" dxfId="2239" priority="4708" operator="equal">
      <formula>"확인필요"</formula>
    </cfRule>
  </conditionalFormatting>
  <conditionalFormatting sqref="Y13">
    <cfRule type="expression" dxfId="2238" priority="4709">
      <formula>NOT(ISERROR(SEARCH("NT",Y13)))</formula>
    </cfRule>
  </conditionalFormatting>
  <conditionalFormatting sqref="Y13">
    <cfRule type="expression" dxfId="2237" priority="4711">
      <formula>NOT(ISERROR(SEARCH("F",Y13)))</formula>
    </cfRule>
  </conditionalFormatting>
  <conditionalFormatting sqref="Q13">
    <cfRule type="cellIs" dxfId="2236" priority="4712" operator="equal">
      <formula>"확인필요"</formula>
    </cfRule>
  </conditionalFormatting>
  <conditionalFormatting sqref="Q13">
    <cfRule type="expression" dxfId="2235" priority="4713">
      <formula>NOT(ISERROR(SEARCH("NT",Q13)))</formula>
    </cfRule>
  </conditionalFormatting>
  <conditionalFormatting sqref="Q13">
    <cfRule type="expression" dxfId="2234" priority="4715">
      <formula>NOT(ISERROR(SEARCH("F",Q13)))</formula>
    </cfRule>
  </conditionalFormatting>
  <conditionalFormatting sqref="AE13">
    <cfRule type="cellIs" dxfId="2233" priority="4724" operator="equal">
      <formula>"확인필요"</formula>
    </cfRule>
  </conditionalFormatting>
  <conditionalFormatting sqref="AE13">
    <cfRule type="expression" dxfId="2232" priority="4725">
      <formula>NOT(ISERROR(SEARCH("NT",AE13)))</formula>
    </cfRule>
  </conditionalFormatting>
  <conditionalFormatting sqref="AE13">
    <cfRule type="expression" dxfId="2231" priority="4727">
      <formula>NOT(ISERROR(SEARCH("F",AE13)))</formula>
    </cfRule>
  </conditionalFormatting>
  <conditionalFormatting sqref="U13">
    <cfRule type="cellIs" dxfId="2230" priority="4731" operator="equal">
      <formula>"확인필요"</formula>
    </cfRule>
  </conditionalFormatting>
  <conditionalFormatting sqref="U13">
    <cfRule type="expression" dxfId="2229" priority="4732">
      <formula>NOT(ISERROR(SEARCH("NT",U13)))</formula>
    </cfRule>
  </conditionalFormatting>
  <conditionalFormatting sqref="U13">
    <cfRule type="expression" dxfId="2228" priority="4734">
      <formula>NOT(ISERROR(SEARCH("F",U13)))</formula>
    </cfRule>
  </conditionalFormatting>
  <conditionalFormatting sqref="Y14">
    <cfRule type="cellIs" dxfId="2227" priority="4735" operator="equal">
      <formula>"확인필요"</formula>
    </cfRule>
  </conditionalFormatting>
  <conditionalFormatting sqref="Y14">
    <cfRule type="expression" dxfId="2226" priority="4736">
      <formula>NOT(ISERROR(SEARCH("NT",Y14)))</formula>
    </cfRule>
  </conditionalFormatting>
  <conditionalFormatting sqref="Y14">
    <cfRule type="expression" dxfId="2225" priority="4738">
      <formula>NOT(ISERROR(SEARCH("F",Y14)))</formula>
    </cfRule>
  </conditionalFormatting>
  <conditionalFormatting sqref="I13">
    <cfRule type="cellIs" dxfId="2224" priority="4739" operator="equal">
      <formula>"확인필요"</formula>
    </cfRule>
  </conditionalFormatting>
  <conditionalFormatting sqref="I13">
    <cfRule type="expression" dxfId="2223" priority="4740">
      <formula>NOT(ISERROR(SEARCH("NT",I13)))</formula>
    </cfRule>
  </conditionalFormatting>
  <conditionalFormatting sqref="I13">
    <cfRule type="expression" dxfId="2222" priority="4742">
      <formula>NOT(ISERROR(SEARCH("F",I13)))</formula>
    </cfRule>
  </conditionalFormatting>
  <conditionalFormatting sqref="G13">
    <cfRule type="cellIs" dxfId="2221" priority="4743" operator="equal">
      <formula>"확인필요"</formula>
    </cfRule>
  </conditionalFormatting>
  <conditionalFormatting sqref="G13">
    <cfRule type="expression" dxfId="2220" priority="4744">
      <formula>NOT(ISERROR(SEARCH("NT",G13)))</formula>
    </cfRule>
  </conditionalFormatting>
  <conditionalFormatting sqref="G13">
    <cfRule type="expression" dxfId="2219" priority="4746">
      <formula>NOT(ISERROR(SEARCH("F",G13)))</formula>
    </cfRule>
  </conditionalFormatting>
  <conditionalFormatting sqref="K13">
    <cfRule type="cellIs" dxfId="2218" priority="4747" operator="equal">
      <formula>"확인필요"</formula>
    </cfRule>
  </conditionalFormatting>
  <conditionalFormatting sqref="K13">
    <cfRule type="expression" dxfId="2217" priority="4748">
      <formula>NOT(ISERROR(SEARCH("NT",K13)))</formula>
    </cfRule>
  </conditionalFormatting>
  <conditionalFormatting sqref="K13">
    <cfRule type="expression" dxfId="2216" priority="4750">
      <formula>NOT(ISERROR(SEARCH("F",K13)))</formula>
    </cfRule>
  </conditionalFormatting>
  <conditionalFormatting sqref="O13">
    <cfRule type="cellIs" dxfId="2215" priority="4751" operator="equal">
      <formula>"확인필요"</formula>
    </cfRule>
  </conditionalFormatting>
  <conditionalFormatting sqref="O13">
    <cfRule type="expression" dxfId="2214" priority="4752">
      <formula>NOT(ISERROR(SEARCH("NT",O13)))</formula>
    </cfRule>
  </conditionalFormatting>
  <conditionalFormatting sqref="O13">
    <cfRule type="expression" dxfId="2213" priority="4754">
      <formula>NOT(ISERROR(SEARCH("F",O13)))</formula>
    </cfRule>
  </conditionalFormatting>
  <conditionalFormatting sqref="W13">
    <cfRule type="cellIs" dxfId="2212" priority="4755" operator="equal">
      <formula>"확인필요"</formula>
    </cfRule>
  </conditionalFormatting>
  <conditionalFormatting sqref="W13">
    <cfRule type="expression" dxfId="2211" priority="4756">
      <formula>NOT(ISERROR(SEARCH("NT",W13)))</formula>
    </cfRule>
  </conditionalFormatting>
  <conditionalFormatting sqref="W13">
    <cfRule type="expression" dxfId="2210" priority="4758">
      <formula>NOT(ISERROR(SEARCH("F",W13)))</formula>
    </cfRule>
  </conditionalFormatting>
  <conditionalFormatting sqref="Y13">
    <cfRule type="cellIs" dxfId="2209" priority="4759" operator="equal">
      <formula>"확인필요"</formula>
    </cfRule>
  </conditionalFormatting>
  <conditionalFormatting sqref="Y13">
    <cfRule type="expression" dxfId="2208" priority="4760">
      <formula>NOT(ISERROR(SEARCH("NT",Y13)))</formula>
    </cfRule>
  </conditionalFormatting>
  <conditionalFormatting sqref="Y13">
    <cfRule type="expression" dxfId="2207" priority="4762">
      <formula>NOT(ISERROR(SEARCH("F",Y13)))</formula>
    </cfRule>
  </conditionalFormatting>
  <conditionalFormatting sqref="AA13">
    <cfRule type="cellIs" dxfId="2206" priority="4763" operator="equal">
      <formula>"확인필요"</formula>
    </cfRule>
  </conditionalFormatting>
  <conditionalFormatting sqref="AA13">
    <cfRule type="expression" dxfId="2205" priority="4764">
      <formula>NOT(ISERROR(SEARCH("NT",AA13)))</formula>
    </cfRule>
  </conditionalFormatting>
  <conditionalFormatting sqref="AA13">
    <cfRule type="expression" dxfId="2204" priority="4766">
      <formula>NOT(ISERROR(SEARCH("F",AA13)))</formula>
    </cfRule>
  </conditionalFormatting>
  <conditionalFormatting sqref="Y12">
    <cfRule type="cellIs" dxfId="2203" priority="4767" operator="equal">
      <formula>"확인필요"</formula>
    </cfRule>
  </conditionalFormatting>
  <conditionalFormatting sqref="Y12">
    <cfRule type="expression" dxfId="2202" priority="4768">
      <formula>NOT(ISERROR(SEARCH("NT",Y12)))</formula>
    </cfRule>
  </conditionalFormatting>
  <conditionalFormatting sqref="Y12">
    <cfRule type="expression" dxfId="2201" priority="4770">
      <formula>NOT(ISERROR(SEARCH("F",Y12)))</formula>
    </cfRule>
  </conditionalFormatting>
  <conditionalFormatting sqref="Y11">
    <cfRule type="cellIs" dxfId="2200" priority="4771" operator="equal">
      <formula>"확인필요"</formula>
    </cfRule>
  </conditionalFormatting>
  <conditionalFormatting sqref="Y11">
    <cfRule type="expression" dxfId="2199" priority="4772">
      <formula>NOT(ISERROR(SEARCH("NT",Y11)))</formula>
    </cfRule>
  </conditionalFormatting>
  <conditionalFormatting sqref="Y11">
    <cfRule type="expression" dxfId="2198" priority="4774">
      <formula>NOT(ISERROR(SEARCH("F",Y11)))</formula>
    </cfRule>
  </conditionalFormatting>
  <conditionalFormatting sqref="AA11">
    <cfRule type="cellIs" dxfId="2197" priority="4775" operator="equal">
      <formula>"확인필요"</formula>
    </cfRule>
  </conditionalFormatting>
  <conditionalFormatting sqref="AA11">
    <cfRule type="expression" dxfId="2196" priority="4776">
      <formula>NOT(ISERROR(SEARCH("NT",AA11)))</formula>
    </cfRule>
  </conditionalFormatting>
  <conditionalFormatting sqref="AA11">
    <cfRule type="expression" dxfId="2195" priority="4778">
      <formula>NOT(ISERROR(SEARCH("F",AA11)))</formula>
    </cfRule>
  </conditionalFormatting>
  <conditionalFormatting sqref="AA12">
    <cfRule type="cellIs" dxfId="2194" priority="4783" operator="equal">
      <formula>"확인필요"</formula>
    </cfRule>
  </conditionalFormatting>
  <conditionalFormatting sqref="AA12">
    <cfRule type="expression" dxfId="2193" priority="4784">
      <formula>NOT(ISERROR(SEARCH("NT",AA12)))</formula>
    </cfRule>
  </conditionalFormatting>
  <conditionalFormatting sqref="AA12">
    <cfRule type="expression" dxfId="2192" priority="4786">
      <formula>NOT(ISERROR(SEARCH("F",AA12)))</formula>
    </cfRule>
  </conditionalFormatting>
  <conditionalFormatting sqref="AA13">
    <cfRule type="cellIs" dxfId="2191" priority="4787" operator="equal">
      <formula>"확인필요"</formula>
    </cfRule>
  </conditionalFormatting>
  <conditionalFormatting sqref="AA13">
    <cfRule type="expression" dxfId="2190" priority="4788">
      <formula>NOT(ISERROR(SEARCH("NT",AA13)))</formula>
    </cfRule>
  </conditionalFormatting>
  <conditionalFormatting sqref="AA13">
    <cfRule type="expression" dxfId="2189" priority="4790">
      <formula>NOT(ISERROR(SEARCH("F",AA13)))</formula>
    </cfRule>
  </conditionalFormatting>
  <conditionalFormatting sqref="AC11">
    <cfRule type="cellIs" dxfId="2188" priority="4791" operator="equal">
      <formula>"확인필요"</formula>
    </cfRule>
  </conditionalFormatting>
  <conditionalFormatting sqref="AC11">
    <cfRule type="expression" dxfId="2187" priority="4792">
      <formula>NOT(ISERROR(SEARCH("NT",AC11)))</formula>
    </cfRule>
  </conditionalFormatting>
  <conditionalFormatting sqref="AC11">
    <cfRule type="expression" dxfId="2186" priority="4794">
      <formula>NOT(ISERROR(SEARCH("F",AC11)))</formula>
    </cfRule>
  </conditionalFormatting>
  <conditionalFormatting sqref="AC11">
    <cfRule type="cellIs" dxfId="2185" priority="4795" operator="equal">
      <formula>"확인필요"</formula>
    </cfRule>
  </conditionalFormatting>
  <conditionalFormatting sqref="AC11">
    <cfRule type="expression" dxfId="2184" priority="4796">
      <formula>NOT(ISERROR(SEARCH("NT",AC11)))</formula>
    </cfRule>
  </conditionalFormatting>
  <conditionalFormatting sqref="AC11">
    <cfRule type="expression" dxfId="2183" priority="4798">
      <formula>NOT(ISERROR(SEARCH("F",AC11)))</formula>
    </cfRule>
  </conditionalFormatting>
  <conditionalFormatting sqref="AC12">
    <cfRule type="cellIs" dxfId="2182" priority="4799" operator="equal">
      <formula>"확인필요"</formula>
    </cfRule>
  </conditionalFormatting>
  <conditionalFormatting sqref="AC12">
    <cfRule type="expression" dxfId="2181" priority="4800">
      <formula>NOT(ISERROR(SEARCH("NT",AC12)))</formula>
    </cfRule>
  </conditionalFormatting>
  <conditionalFormatting sqref="AC12">
    <cfRule type="expression" dxfId="2180" priority="4802">
      <formula>NOT(ISERROR(SEARCH("F",AC12)))</formula>
    </cfRule>
  </conditionalFormatting>
  <conditionalFormatting sqref="AC12">
    <cfRule type="cellIs" dxfId="2179" priority="4803" operator="equal">
      <formula>"확인필요"</formula>
    </cfRule>
  </conditionalFormatting>
  <conditionalFormatting sqref="AC12">
    <cfRule type="expression" dxfId="2178" priority="4804">
      <formula>NOT(ISERROR(SEARCH("NT",AC12)))</formula>
    </cfRule>
  </conditionalFormatting>
  <conditionalFormatting sqref="AC12">
    <cfRule type="expression" dxfId="2177" priority="4806">
      <formula>NOT(ISERROR(SEARCH("F",AC12)))</formula>
    </cfRule>
  </conditionalFormatting>
  <conditionalFormatting sqref="AC13">
    <cfRule type="cellIs" dxfId="2176" priority="4807" operator="equal">
      <formula>"확인필요"</formula>
    </cfRule>
  </conditionalFormatting>
  <conditionalFormatting sqref="AC13">
    <cfRule type="expression" dxfId="2175" priority="4808">
      <formula>NOT(ISERROR(SEARCH("NT",AC13)))</formula>
    </cfRule>
  </conditionalFormatting>
  <conditionalFormatting sqref="AC13">
    <cfRule type="expression" dxfId="2174" priority="4810">
      <formula>NOT(ISERROR(SEARCH("F",AC13)))</formula>
    </cfRule>
  </conditionalFormatting>
  <conditionalFormatting sqref="AC13">
    <cfRule type="cellIs" dxfId="2173" priority="4811" operator="equal">
      <formula>"확인필요"</formula>
    </cfRule>
  </conditionalFormatting>
  <conditionalFormatting sqref="AC13">
    <cfRule type="expression" dxfId="2172" priority="4812">
      <formula>NOT(ISERROR(SEARCH("NT",AC13)))</formula>
    </cfRule>
  </conditionalFormatting>
  <conditionalFormatting sqref="AC13">
    <cfRule type="expression" dxfId="2171" priority="4814">
      <formula>NOT(ISERROR(SEARCH("F",AC13)))</formula>
    </cfRule>
  </conditionalFormatting>
  <conditionalFormatting sqref="AC14">
    <cfRule type="cellIs" dxfId="2170" priority="4815" operator="equal">
      <formula>"확인필요"</formula>
    </cfRule>
  </conditionalFormatting>
  <conditionalFormatting sqref="AC14">
    <cfRule type="expression" dxfId="2169" priority="4816">
      <formula>NOT(ISERROR(SEARCH("NT",AC14)))</formula>
    </cfRule>
  </conditionalFormatting>
  <conditionalFormatting sqref="AC14">
    <cfRule type="expression" dxfId="2168" priority="4818">
      <formula>NOT(ISERROR(SEARCH("F",AC14)))</formula>
    </cfRule>
  </conditionalFormatting>
  <conditionalFormatting sqref="AE14:AG14">
    <cfRule type="cellIs" dxfId="2167" priority="4819" operator="equal">
      <formula>"확인필요"</formula>
    </cfRule>
  </conditionalFormatting>
  <conditionalFormatting sqref="AE14:AG14">
    <cfRule type="expression" dxfId="2166" priority="4820">
      <formula>NOT(ISERROR(SEARCH("NT",AE14)))</formula>
    </cfRule>
  </conditionalFormatting>
  <conditionalFormatting sqref="AE14:AG14">
    <cfRule type="expression" dxfId="2165" priority="4822">
      <formula>NOT(ISERROR(SEARCH("F",AE14)))</formula>
    </cfRule>
  </conditionalFormatting>
  <conditionalFormatting sqref="Y14">
    <cfRule type="cellIs" dxfId="2164" priority="4830" operator="equal">
      <formula>"확인필요"</formula>
    </cfRule>
  </conditionalFormatting>
  <conditionalFormatting sqref="Y14">
    <cfRule type="expression" dxfId="2163" priority="4831">
      <formula>NOT(ISERROR(SEARCH("NT",Y14)))</formula>
    </cfRule>
  </conditionalFormatting>
  <conditionalFormatting sqref="Y14">
    <cfRule type="expression" dxfId="2162" priority="4833">
      <formula>NOT(ISERROR(SEARCH("F",Y14)))</formula>
    </cfRule>
  </conditionalFormatting>
  <conditionalFormatting sqref="AA14">
    <cfRule type="cellIs" dxfId="2161" priority="4834" operator="equal">
      <formula>"확인필요"</formula>
    </cfRule>
  </conditionalFormatting>
  <conditionalFormatting sqref="AA14">
    <cfRule type="expression" dxfId="2160" priority="4835">
      <formula>NOT(ISERROR(SEARCH("NT",AA14)))</formula>
    </cfRule>
  </conditionalFormatting>
  <conditionalFormatting sqref="AA14">
    <cfRule type="expression" dxfId="2159" priority="4837">
      <formula>NOT(ISERROR(SEARCH("F",AA14)))</formula>
    </cfRule>
  </conditionalFormatting>
  <conditionalFormatting sqref="AC14">
    <cfRule type="cellIs" dxfId="2158" priority="4838" operator="equal">
      <formula>"확인필요"</formula>
    </cfRule>
  </conditionalFormatting>
  <conditionalFormatting sqref="AC14">
    <cfRule type="expression" dxfId="2157" priority="4839">
      <formula>NOT(ISERROR(SEARCH("NT",AC14)))</formula>
    </cfRule>
  </conditionalFormatting>
  <conditionalFormatting sqref="AC14">
    <cfRule type="expression" dxfId="2156" priority="4841">
      <formula>NOT(ISERROR(SEARCH("F",AC14)))</formula>
    </cfRule>
  </conditionalFormatting>
  <conditionalFormatting sqref="AA14">
    <cfRule type="cellIs" dxfId="2155" priority="4842" operator="equal">
      <formula>"확인필요"</formula>
    </cfRule>
  </conditionalFormatting>
  <conditionalFormatting sqref="AA14">
    <cfRule type="expression" dxfId="2154" priority="4843">
      <formula>NOT(ISERROR(SEARCH("NT",AA14)))</formula>
    </cfRule>
  </conditionalFormatting>
  <conditionalFormatting sqref="AA14">
    <cfRule type="expression" dxfId="2153" priority="4845">
      <formula>NOT(ISERROR(SEARCH("F",AA14)))</formula>
    </cfRule>
  </conditionalFormatting>
  <conditionalFormatting sqref="G14">
    <cfRule type="cellIs" dxfId="2152" priority="4846" operator="equal">
      <formula>"확인필요"</formula>
    </cfRule>
  </conditionalFormatting>
  <conditionalFormatting sqref="G14">
    <cfRule type="expression" dxfId="2151" priority="4847">
      <formula>NOT(ISERROR(SEARCH("NT",G14)))</formula>
    </cfRule>
  </conditionalFormatting>
  <conditionalFormatting sqref="G14">
    <cfRule type="expression" dxfId="2150" priority="4849">
      <formula>NOT(ISERROR(SEARCH("F",G14)))</formula>
    </cfRule>
  </conditionalFormatting>
  <conditionalFormatting sqref="I14">
    <cfRule type="cellIs" dxfId="2149" priority="4850" operator="equal">
      <formula>"확인필요"</formula>
    </cfRule>
  </conditionalFormatting>
  <conditionalFormatting sqref="I14">
    <cfRule type="expression" dxfId="2148" priority="4851">
      <formula>NOT(ISERROR(SEARCH("NT",I14)))</formula>
    </cfRule>
  </conditionalFormatting>
  <conditionalFormatting sqref="I14">
    <cfRule type="expression" dxfId="2147" priority="4853">
      <formula>NOT(ISERROR(SEARCH("F",I14)))</formula>
    </cfRule>
  </conditionalFormatting>
  <conditionalFormatting sqref="K14">
    <cfRule type="cellIs" dxfId="2146" priority="4854" operator="equal">
      <formula>"확인필요"</formula>
    </cfRule>
  </conditionalFormatting>
  <conditionalFormatting sqref="K14">
    <cfRule type="expression" dxfId="2145" priority="4855">
      <formula>NOT(ISERROR(SEARCH("NT",K14)))</formula>
    </cfRule>
  </conditionalFormatting>
  <conditionalFormatting sqref="K14">
    <cfRule type="expression" dxfId="2144" priority="4857">
      <formula>NOT(ISERROR(SEARCH("F",K14)))</formula>
    </cfRule>
  </conditionalFormatting>
  <conditionalFormatting sqref="Q14">
    <cfRule type="cellIs" dxfId="2143" priority="4858" operator="equal">
      <formula>"확인필요"</formula>
    </cfRule>
  </conditionalFormatting>
  <conditionalFormatting sqref="Q14">
    <cfRule type="expression" dxfId="2142" priority="4859">
      <formula>NOT(ISERROR(SEARCH("NT",Q14)))</formula>
    </cfRule>
  </conditionalFormatting>
  <conditionalFormatting sqref="Q14">
    <cfRule type="expression" dxfId="2141" priority="4861">
      <formula>NOT(ISERROR(SEARCH("F",Q14)))</formula>
    </cfRule>
  </conditionalFormatting>
  <conditionalFormatting sqref="W14">
    <cfRule type="cellIs" dxfId="2140" priority="4862" operator="equal">
      <formula>"확인필요"</formula>
    </cfRule>
  </conditionalFormatting>
  <conditionalFormatting sqref="W14">
    <cfRule type="expression" dxfId="2139" priority="4863">
      <formula>NOT(ISERROR(SEARCH("NT",W14)))</formula>
    </cfRule>
  </conditionalFormatting>
  <conditionalFormatting sqref="W14">
    <cfRule type="expression" dxfId="2138" priority="4865">
      <formula>NOT(ISERROR(SEARCH("F",W14)))</formula>
    </cfRule>
  </conditionalFormatting>
  <conditionalFormatting sqref="O14">
    <cfRule type="cellIs" dxfId="2137" priority="4866" operator="equal">
      <formula>"확인필요"</formula>
    </cfRule>
  </conditionalFormatting>
  <conditionalFormatting sqref="O14">
    <cfRule type="expression" dxfId="2136" priority="4867">
      <formula>NOT(ISERROR(SEARCH("NT",O14)))</formula>
    </cfRule>
  </conditionalFormatting>
  <conditionalFormatting sqref="O14">
    <cfRule type="expression" dxfId="2135" priority="4869">
      <formula>NOT(ISERROR(SEARCH("F",O14)))</formula>
    </cfRule>
  </conditionalFormatting>
  <conditionalFormatting sqref="U14">
    <cfRule type="cellIs" dxfId="2134" priority="4870" operator="equal">
      <formula>"확인필요"</formula>
    </cfRule>
  </conditionalFormatting>
  <conditionalFormatting sqref="U14">
    <cfRule type="expression" dxfId="2133" priority="4871">
      <formula>NOT(ISERROR(SEARCH("NT",U14)))</formula>
    </cfRule>
  </conditionalFormatting>
  <conditionalFormatting sqref="U14">
    <cfRule type="expression" dxfId="2132" priority="4873">
      <formula>NOT(ISERROR(SEARCH("F",U14)))</formula>
    </cfRule>
  </conditionalFormatting>
  <conditionalFormatting sqref="G15 W15 AE15:AG15 K15 O15 Q15 Y15 AA15 I15">
    <cfRule type="cellIs" dxfId="2131" priority="4874" operator="equal">
      <formula>"확인필요"</formula>
    </cfRule>
  </conditionalFormatting>
  <conditionalFormatting sqref="G15 W15 AE15:AG15 K15 O15 Q15 Y15 AA15 I15">
    <cfRule type="expression" dxfId="2130" priority="4875">
      <formula>NOT(ISERROR(SEARCH("NT",G15)))</formula>
    </cfRule>
  </conditionalFormatting>
  <conditionalFormatting sqref="G15 W15 AE15:AG15 K15 O15 Q15 Y15 AA15 I15">
    <cfRule type="expression" dxfId="2129" priority="4877">
      <formula>NOT(ISERROR(SEARCH("F",G15)))</formula>
    </cfRule>
  </conditionalFormatting>
  <conditionalFormatting sqref="U15">
    <cfRule type="cellIs" dxfId="2128" priority="4881" operator="equal">
      <formula>"확인필요"</formula>
    </cfRule>
  </conditionalFormatting>
  <conditionalFormatting sqref="U15">
    <cfRule type="expression" dxfId="2127" priority="4882">
      <formula>NOT(ISERROR(SEARCH("NT",U15)))</formula>
    </cfRule>
  </conditionalFormatting>
  <conditionalFormatting sqref="U15">
    <cfRule type="expression" dxfId="2126" priority="4884">
      <formula>NOT(ISERROR(SEARCH("F",U15)))</formula>
    </cfRule>
  </conditionalFormatting>
  <conditionalFormatting sqref="G25 AE25:AG25 K25 O25 Q25 U25 W25 Y25 AA25 I25">
    <cfRule type="cellIs" dxfId="2125" priority="4925" operator="equal">
      <formula>"확인필요"</formula>
    </cfRule>
  </conditionalFormatting>
  <conditionalFormatting sqref="G25 AE25:AG25 K25 O25 Q25 U25 W25 Y25 AA25 I25">
    <cfRule type="expression" dxfId="2124" priority="4926">
      <formula>NOT(ISERROR(SEARCH("NT",G25)))</formula>
    </cfRule>
  </conditionalFormatting>
  <conditionalFormatting sqref="G25 AE25:AG25 K25 O25 Q25 U25 W25 Y25 AA25 I25">
    <cfRule type="expression" dxfId="2123" priority="4928">
      <formula>NOT(ISERROR(SEARCH("F",G25)))</formula>
    </cfRule>
  </conditionalFormatting>
  <conditionalFormatting sqref="AC28:AC29 AC35:AC37 AC31">
    <cfRule type="cellIs" dxfId="2122" priority="4932" operator="equal">
      <formula>"확인필요"</formula>
    </cfRule>
  </conditionalFormatting>
  <conditionalFormatting sqref="AC28:AC29 AC35:AC37 AC31">
    <cfRule type="expression" dxfId="2121" priority="4933">
      <formula>NOT(ISERROR(SEARCH("NT",AC28)))</formula>
    </cfRule>
  </conditionalFormatting>
  <conditionalFormatting sqref="AC28:AC29 AC35:AC37 AC31">
    <cfRule type="expression" dxfId="2120" priority="4935">
      <formula>NOT(ISERROR(SEARCH("F",AC28)))</formula>
    </cfRule>
  </conditionalFormatting>
  <conditionalFormatting sqref="AC25">
    <cfRule type="cellIs" dxfId="2119" priority="4944" operator="equal">
      <formula>"확인필요"</formula>
    </cfRule>
  </conditionalFormatting>
  <conditionalFormatting sqref="AC25">
    <cfRule type="expression" dxfId="2118" priority="4945">
      <formula>NOT(ISERROR(SEARCH("NT",AC25)))</formula>
    </cfRule>
  </conditionalFormatting>
  <conditionalFormatting sqref="AC25">
    <cfRule type="expression" dxfId="2117" priority="4947">
      <formula>NOT(ISERROR(SEARCH("F",AC25)))</formula>
    </cfRule>
  </conditionalFormatting>
  <conditionalFormatting sqref="AC25">
    <cfRule type="cellIs" dxfId="2116" priority="4948" operator="equal">
      <formula>"확인필요"</formula>
    </cfRule>
  </conditionalFormatting>
  <conditionalFormatting sqref="AC25">
    <cfRule type="expression" dxfId="2115" priority="4949">
      <formula>NOT(ISERROR(SEARCH("NT",AC25)))</formula>
    </cfRule>
  </conditionalFormatting>
  <conditionalFormatting sqref="AC25">
    <cfRule type="expression" dxfId="2114" priority="4951">
      <formula>NOT(ISERROR(SEARCH("F",AC25)))</formula>
    </cfRule>
  </conditionalFormatting>
  <conditionalFormatting sqref="AC22">
    <cfRule type="cellIs" dxfId="2113" priority="4952" operator="equal">
      <formula>"확인필요"</formula>
    </cfRule>
  </conditionalFormatting>
  <conditionalFormatting sqref="AC22">
    <cfRule type="expression" dxfId="2112" priority="4953">
      <formula>NOT(ISERROR(SEARCH("NT",AC22)))</formula>
    </cfRule>
  </conditionalFormatting>
  <conditionalFormatting sqref="AC22">
    <cfRule type="expression" dxfId="2111" priority="4955">
      <formula>NOT(ISERROR(SEARCH("F",AC22)))</formula>
    </cfRule>
  </conditionalFormatting>
  <conditionalFormatting sqref="AC22">
    <cfRule type="cellIs" dxfId="2110" priority="4956" operator="equal">
      <formula>"확인필요"</formula>
    </cfRule>
  </conditionalFormatting>
  <conditionalFormatting sqref="AC22">
    <cfRule type="expression" dxfId="2109" priority="4957">
      <formula>NOT(ISERROR(SEARCH("NT",AC22)))</formula>
    </cfRule>
  </conditionalFormatting>
  <conditionalFormatting sqref="AC22">
    <cfRule type="expression" dxfId="2108" priority="4959">
      <formula>NOT(ISERROR(SEARCH("F",AC22)))</formula>
    </cfRule>
  </conditionalFormatting>
  <conditionalFormatting sqref="AC23">
    <cfRule type="cellIs" dxfId="2107" priority="4960" operator="equal">
      <formula>"확인필요"</formula>
    </cfRule>
  </conditionalFormatting>
  <conditionalFormatting sqref="AC23">
    <cfRule type="expression" dxfId="2106" priority="4961">
      <formula>NOT(ISERROR(SEARCH("NT",AC23)))</formula>
    </cfRule>
  </conditionalFormatting>
  <conditionalFormatting sqref="AC23">
    <cfRule type="expression" dxfId="2105" priority="4963">
      <formula>NOT(ISERROR(SEARCH("F",AC23)))</formula>
    </cfRule>
  </conditionalFormatting>
  <conditionalFormatting sqref="AC23">
    <cfRule type="cellIs" dxfId="2104" priority="4964" operator="equal">
      <formula>"확인필요"</formula>
    </cfRule>
  </conditionalFormatting>
  <conditionalFormatting sqref="AC23">
    <cfRule type="expression" dxfId="2103" priority="4965">
      <formula>NOT(ISERROR(SEARCH("NT",AC23)))</formula>
    </cfRule>
  </conditionalFormatting>
  <conditionalFormatting sqref="AC23">
    <cfRule type="expression" dxfId="2102" priority="4967">
      <formula>NOT(ISERROR(SEARCH("F",AC23)))</formula>
    </cfRule>
  </conditionalFormatting>
  <conditionalFormatting sqref="AC24">
    <cfRule type="cellIs" dxfId="2101" priority="4968" operator="equal">
      <formula>"확인필요"</formula>
    </cfRule>
  </conditionalFormatting>
  <conditionalFormatting sqref="AC24">
    <cfRule type="expression" dxfId="2100" priority="4969">
      <formula>NOT(ISERROR(SEARCH("NT",AC24)))</formula>
    </cfRule>
  </conditionalFormatting>
  <conditionalFormatting sqref="AC24">
    <cfRule type="expression" dxfId="2099" priority="4971">
      <formula>NOT(ISERROR(SEARCH("F",AC24)))</formula>
    </cfRule>
  </conditionalFormatting>
  <conditionalFormatting sqref="AC24">
    <cfRule type="cellIs" dxfId="2098" priority="4972" operator="equal">
      <formula>"확인필요"</formula>
    </cfRule>
  </conditionalFormatting>
  <conditionalFormatting sqref="AC24">
    <cfRule type="expression" dxfId="2097" priority="4973">
      <formula>NOT(ISERROR(SEARCH("NT",AC24)))</formula>
    </cfRule>
  </conditionalFormatting>
  <conditionalFormatting sqref="AC24">
    <cfRule type="expression" dxfId="2096" priority="4975">
      <formula>NOT(ISERROR(SEARCH("F",AC24)))</formula>
    </cfRule>
  </conditionalFormatting>
  <conditionalFormatting sqref="AC28:AC29 AC35:AC37 AC31">
    <cfRule type="cellIs" dxfId="2095" priority="4976" operator="equal">
      <formula>"확인필요"</formula>
    </cfRule>
  </conditionalFormatting>
  <conditionalFormatting sqref="AC28:AC29 AC35:AC37 AC31">
    <cfRule type="expression" dxfId="2094" priority="4977">
      <formula>NOT(ISERROR(SEARCH("NT",AC28)))</formula>
    </cfRule>
  </conditionalFormatting>
  <conditionalFormatting sqref="AC28:AC29 AC35:AC37 AC31">
    <cfRule type="expression" dxfId="2093" priority="4979">
      <formula>NOT(ISERROR(SEARCH("F",AC28)))</formula>
    </cfRule>
  </conditionalFormatting>
  <conditionalFormatting sqref="G34 AE34 K34 O34 Q34 U34 W34 Y34 AA34 AG34 I34">
    <cfRule type="cellIs" dxfId="2092" priority="4980" operator="equal">
      <formula>"확인필요"</formula>
    </cfRule>
  </conditionalFormatting>
  <conditionalFormatting sqref="G34 AE34 K34 O34 Q34 U34 W34 Y34 AA34 AG34 I34">
    <cfRule type="expression" dxfId="2091" priority="4981">
      <formula>NOT(ISERROR(SEARCH("NT",G34)))</formula>
    </cfRule>
  </conditionalFormatting>
  <conditionalFormatting sqref="G34 AE34 K34 O34 Q34 U34 W34 Y34 AA34 AG34 I34">
    <cfRule type="expression" dxfId="2090" priority="4983">
      <formula>NOT(ISERROR(SEARCH("F",G34)))</formula>
    </cfRule>
  </conditionalFormatting>
  <conditionalFormatting sqref="G36 AG36 K36 O36 Q36 U36 W36 Y36 AA36 I36">
    <cfRule type="cellIs" dxfId="2089" priority="4987" operator="equal">
      <formula>"확인필요"</formula>
    </cfRule>
  </conditionalFormatting>
  <conditionalFormatting sqref="G36 AG36 K36 O36 Q36 U36 W36 Y36 AA36 I36">
    <cfRule type="expression" dxfId="2088" priority="4988">
      <formula>NOT(ISERROR(SEARCH("NT",G36)))</formula>
    </cfRule>
  </conditionalFormatting>
  <conditionalFormatting sqref="G36 AG36 K36 O36 Q36 U36 W36 Y36 AA36 I36">
    <cfRule type="expression" dxfId="2087" priority="4990">
      <formula>NOT(ISERROR(SEARCH("F",G36)))</formula>
    </cfRule>
  </conditionalFormatting>
  <conditionalFormatting sqref="G33 AF33:AG33 K33 O33 Q33 U33 W33 Y33 AA33 I33">
    <cfRule type="cellIs" dxfId="2086" priority="4994" operator="equal">
      <formula>"확인필요"</formula>
    </cfRule>
  </conditionalFormatting>
  <conditionalFormatting sqref="G33 AF33:AG33 K33 O33 Q33 U33 W33 Y33 AA33 I33">
    <cfRule type="expression" dxfId="2085" priority="4995">
      <formula>NOT(ISERROR(SEARCH("NT",G33)))</formula>
    </cfRule>
  </conditionalFormatting>
  <conditionalFormatting sqref="G33 AF33:AG33 K33 O33 Q33 U33 W33 Y33 AA33 I33">
    <cfRule type="expression" dxfId="2084" priority="4997">
      <formula>NOT(ISERROR(SEARCH("F",G33)))</formula>
    </cfRule>
  </conditionalFormatting>
  <conditionalFormatting sqref="AC32">
    <cfRule type="cellIs" dxfId="2083" priority="5001" operator="equal">
      <formula>"확인필요"</formula>
    </cfRule>
  </conditionalFormatting>
  <conditionalFormatting sqref="AC32">
    <cfRule type="expression" dxfId="2082" priority="5002">
      <formula>NOT(ISERROR(SEARCH("NT",AC32)))</formula>
    </cfRule>
  </conditionalFormatting>
  <conditionalFormatting sqref="AC32">
    <cfRule type="expression" dxfId="2081" priority="5004">
      <formula>NOT(ISERROR(SEARCH("F",AC32)))</formula>
    </cfRule>
  </conditionalFormatting>
  <conditionalFormatting sqref="AC34">
    <cfRule type="cellIs" dxfId="2080" priority="5005" operator="equal">
      <formula>"확인필요"</formula>
    </cfRule>
  </conditionalFormatting>
  <conditionalFormatting sqref="AC34">
    <cfRule type="expression" dxfId="2079" priority="5006">
      <formula>NOT(ISERROR(SEARCH("NT",AC34)))</formula>
    </cfRule>
  </conditionalFormatting>
  <conditionalFormatting sqref="AC34">
    <cfRule type="expression" dxfId="2078" priority="5008">
      <formula>NOT(ISERROR(SEARCH("F",AC34)))</formula>
    </cfRule>
  </conditionalFormatting>
  <conditionalFormatting sqref="AC33">
    <cfRule type="cellIs" dxfId="2077" priority="5009" operator="equal">
      <formula>"확인필요"</formula>
    </cfRule>
  </conditionalFormatting>
  <conditionalFormatting sqref="AC33">
    <cfRule type="expression" dxfId="2076" priority="5010">
      <formula>NOT(ISERROR(SEARCH("NT",AC33)))</formula>
    </cfRule>
  </conditionalFormatting>
  <conditionalFormatting sqref="AC33">
    <cfRule type="expression" dxfId="2075" priority="5012">
      <formula>NOT(ISERROR(SEARCH("F",AC33)))</formula>
    </cfRule>
  </conditionalFormatting>
  <conditionalFormatting sqref="AC41">
    <cfRule type="cellIs" dxfId="2074" priority="5013" operator="equal">
      <formula>"확인필요"</formula>
    </cfRule>
  </conditionalFormatting>
  <conditionalFormatting sqref="AC41">
    <cfRule type="expression" dxfId="2073" priority="5014">
      <formula>NOT(ISERROR(SEARCH("NT",AC41)))</formula>
    </cfRule>
  </conditionalFormatting>
  <conditionalFormatting sqref="AC41">
    <cfRule type="expression" dxfId="2072" priority="5016">
      <formula>NOT(ISERROR(SEARCH("F",AC41)))</formula>
    </cfRule>
  </conditionalFormatting>
  <conditionalFormatting sqref="AC42">
    <cfRule type="cellIs" dxfId="2071" priority="5017" operator="equal">
      <formula>"확인필요"</formula>
    </cfRule>
  </conditionalFormatting>
  <conditionalFormatting sqref="AC42">
    <cfRule type="expression" dxfId="2070" priority="5018">
      <formula>NOT(ISERROR(SEARCH("NT",AC42)))</formula>
    </cfRule>
  </conditionalFormatting>
  <conditionalFormatting sqref="AC42">
    <cfRule type="expression" dxfId="2069" priority="5020">
      <formula>NOT(ISERROR(SEARCH("F",AC42)))</formula>
    </cfRule>
  </conditionalFormatting>
  <conditionalFormatting sqref="AC42">
    <cfRule type="cellIs" dxfId="2068" priority="5021" operator="equal">
      <formula>"확인필요"</formula>
    </cfRule>
  </conditionalFormatting>
  <conditionalFormatting sqref="AC42">
    <cfRule type="expression" dxfId="2067" priority="5022">
      <formula>NOT(ISERROR(SEARCH("NT",AC42)))</formula>
    </cfRule>
  </conditionalFormatting>
  <conditionalFormatting sqref="AC42">
    <cfRule type="expression" dxfId="2066" priority="5024">
      <formula>NOT(ISERROR(SEARCH("F",AC42)))</formula>
    </cfRule>
  </conditionalFormatting>
  <conditionalFormatting sqref="G46 W46 K46 Q46 Y46 AA46 I46">
    <cfRule type="cellIs" dxfId="2065" priority="5025" operator="equal">
      <formula>"확인필요"</formula>
    </cfRule>
  </conditionalFormatting>
  <conditionalFormatting sqref="G46 W46 K46 Q46 Y46 AA46 I46">
    <cfRule type="expression" dxfId="2064" priority="5026">
      <formula>NOT(ISERROR(SEARCH("NT",G46)))</formula>
    </cfRule>
  </conditionalFormatting>
  <conditionalFormatting sqref="G46 W46 K46 Q46 Y46 AA46 I46">
    <cfRule type="expression" dxfId="2063" priority="5028">
      <formula>NOT(ISERROR(SEARCH("F",G46)))</formula>
    </cfRule>
  </conditionalFormatting>
  <conditionalFormatting sqref="U46">
    <cfRule type="cellIs" dxfId="2062" priority="5032" operator="equal">
      <formula>"확인필요"</formula>
    </cfRule>
  </conditionalFormatting>
  <conditionalFormatting sqref="U46">
    <cfRule type="expression" dxfId="2061" priority="5033">
      <formula>NOT(ISERROR(SEARCH("NT",U46)))</formula>
    </cfRule>
  </conditionalFormatting>
  <conditionalFormatting sqref="U46">
    <cfRule type="expression" dxfId="2060" priority="5035">
      <formula>NOT(ISERROR(SEARCH("F",U46)))</formula>
    </cfRule>
  </conditionalFormatting>
  <conditionalFormatting sqref="AC48">
    <cfRule type="cellIs" dxfId="2059" priority="5036" operator="equal">
      <formula>"확인필요"</formula>
    </cfRule>
  </conditionalFormatting>
  <conditionalFormatting sqref="AC48">
    <cfRule type="expression" dxfId="2058" priority="5037">
      <formula>NOT(ISERROR(SEARCH("NT",AC48)))</formula>
    </cfRule>
  </conditionalFormatting>
  <conditionalFormatting sqref="AC48">
    <cfRule type="expression" dxfId="2057" priority="5039">
      <formula>NOT(ISERROR(SEARCH("F",AC48)))</formula>
    </cfRule>
  </conditionalFormatting>
  <conditionalFormatting sqref="AE49:AG49 W49 G49 K49 I49">
    <cfRule type="cellIs" dxfId="2056" priority="5051" operator="equal">
      <formula>"확인필요"</formula>
    </cfRule>
  </conditionalFormatting>
  <conditionalFormatting sqref="AE49:AG49 W49 G49 K49 I49">
    <cfRule type="expression" dxfId="2055" priority="5052">
      <formula>NOT(ISERROR(SEARCH("NT",G49)))</formula>
    </cfRule>
  </conditionalFormatting>
  <conditionalFormatting sqref="AE49:AG49 W49 G49 K49 I49">
    <cfRule type="expression" dxfId="2054" priority="5054">
      <formula>NOT(ISERROR(SEARCH("F",G49)))</formula>
    </cfRule>
  </conditionalFormatting>
  <conditionalFormatting sqref="AE33">
    <cfRule type="cellIs" dxfId="2053" priority="5074" operator="equal">
      <formula>"확인필요"</formula>
    </cfRule>
  </conditionalFormatting>
  <conditionalFormatting sqref="AE33">
    <cfRule type="expression" dxfId="2052" priority="5075">
      <formula>NOT(ISERROR(SEARCH("NT",AE33)))</formula>
    </cfRule>
  </conditionalFormatting>
  <conditionalFormatting sqref="AE33">
    <cfRule type="expression" dxfId="2051" priority="5077">
      <formula>NOT(ISERROR(SEARCH("F",AE33)))</formula>
    </cfRule>
  </conditionalFormatting>
  <conditionalFormatting sqref="AE36">
    <cfRule type="cellIs" dxfId="2050" priority="5078" operator="equal">
      <formula>"확인필요"</formula>
    </cfRule>
  </conditionalFormatting>
  <conditionalFormatting sqref="AE36">
    <cfRule type="expression" dxfId="2049" priority="5079">
      <formula>NOT(ISERROR(SEARCH("NT",AE36)))</formula>
    </cfRule>
  </conditionalFormatting>
  <conditionalFormatting sqref="AE36">
    <cfRule type="expression" dxfId="2048" priority="5081">
      <formula>NOT(ISERROR(SEARCH("F",AE36)))</formula>
    </cfRule>
  </conditionalFormatting>
  <conditionalFormatting sqref="AE37">
    <cfRule type="cellIs" dxfId="2047" priority="5082" operator="equal">
      <formula>"확인필요"</formula>
    </cfRule>
  </conditionalFormatting>
  <conditionalFormatting sqref="AE37">
    <cfRule type="expression" dxfId="2046" priority="5083">
      <formula>NOT(ISERROR(SEARCH("NT",AE37)))</formula>
    </cfRule>
  </conditionalFormatting>
  <conditionalFormatting sqref="AE37">
    <cfRule type="expression" dxfId="2045" priority="5085">
      <formula>NOT(ISERROR(SEARCH("F",AE37)))</formula>
    </cfRule>
  </conditionalFormatting>
  <conditionalFormatting sqref="AE44">
    <cfRule type="cellIs" dxfId="2044" priority="5086" operator="equal">
      <formula>"확인필요"</formula>
    </cfRule>
  </conditionalFormatting>
  <conditionalFormatting sqref="AE44">
    <cfRule type="expression" dxfId="2043" priority="5087">
      <formula>NOT(ISERROR(SEARCH("NT",AE44)))</formula>
    </cfRule>
  </conditionalFormatting>
  <conditionalFormatting sqref="AE44">
    <cfRule type="expression" dxfId="2042" priority="5089">
      <formula>NOT(ISERROR(SEARCH("F",AE44)))</formula>
    </cfRule>
  </conditionalFormatting>
  <conditionalFormatting sqref="AE46">
    <cfRule type="cellIs" dxfId="2041" priority="5090" operator="equal">
      <formula>"확인필요"</formula>
    </cfRule>
  </conditionalFormatting>
  <conditionalFormatting sqref="AE46">
    <cfRule type="expression" dxfId="2040" priority="5091">
      <formula>NOT(ISERROR(SEARCH("NT",AE46)))</formula>
    </cfRule>
  </conditionalFormatting>
  <conditionalFormatting sqref="AE46">
    <cfRule type="expression" dxfId="2039" priority="5093">
      <formula>NOT(ISERROR(SEARCH("F",AE46)))</formula>
    </cfRule>
  </conditionalFormatting>
  <conditionalFormatting sqref="G59 W59 K59 O59 Q59 Y59 AA59 I59">
    <cfRule type="cellIs" dxfId="2038" priority="5094" operator="equal">
      <formula>"확인필요"</formula>
    </cfRule>
  </conditionalFormatting>
  <conditionalFormatting sqref="G59 W59 K59 O59 Q59 Y59 AA59 I59">
    <cfRule type="expression" dxfId="2037" priority="5095">
      <formula>NOT(ISERROR(SEARCH("NT",G59)))</formula>
    </cfRule>
  </conditionalFormatting>
  <conditionalFormatting sqref="G59 W59 K59 O59 Q59 Y59 AA59 I59">
    <cfRule type="expression" dxfId="2036" priority="5097">
      <formula>NOT(ISERROR(SEARCH("F",G59)))</formula>
    </cfRule>
  </conditionalFormatting>
  <conditionalFormatting sqref="U59">
    <cfRule type="cellIs" dxfId="2035" priority="5101" operator="equal">
      <formula>"확인필요"</formula>
    </cfRule>
  </conditionalFormatting>
  <conditionalFormatting sqref="U59">
    <cfRule type="expression" dxfId="2034" priority="5102">
      <formula>NOT(ISERROR(SEARCH("NT",U59)))</formula>
    </cfRule>
  </conditionalFormatting>
  <conditionalFormatting sqref="U59">
    <cfRule type="expression" dxfId="2033" priority="5104">
      <formula>NOT(ISERROR(SEARCH("F",U59)))</formula>
    </cfRule>
  </conditionalFormatting>
  <conditionalFormatting sqref="AC59">
    <cfRule type="cellIs" dxfId="2032" priority="5105" operator="equal">
      <formula>"확인필요"</formula>
    </cfRule>
  </conditionalFormatting>
  <conditionalFormatting sqref="AC59">
    <cfRule type="expression" dxfId="2031" priority="5106">
      <formula>NOT(ISERROR(SEARCH("NT",AC59)))</formula>
    </cfRule>
  </conditionalFormatting>
  <conditionalFormatting sqref="AC59">
    <cfRule type="expression" dxfId="2030" priority="5108">
      <formula>NOT(ISERROR(SEARCH("F",AC59)))</formula>
    </cfRule>
  </conditionalFormatting>
  <conditionalFormatting sqref="G84:G85 O84:O85 U84:U85 K84:K85 Q84:Q85 I84:I85">
    <cfRule type="cellIs" dxfId="2029" priority="5116" operator="equal">
      <formula>"확인필요"</formula>
    </cfRule>
  </conditionalFormatting>
  <conditionalFormatting sqref="G84:G85 O84:O85 U84:U85 K84:K85 Q84:Q85 I84:I85">
    <cfRule type="expression" dxfId="2028" priority="5117">
      <formula>NOT(ISERROR(SEARCH("NT",G84)))</formula>
    </cfRule>
  </conditionalFormatting>
  <conditionalFormatting sqref="G84:G85 O84:O85 U84:U85 K84:K85 Q84:Q85 I84:I85">
    <cfRule type="expression" dxfId="2027" priority="5119">
      <formula>NOT(ISERROR(SEARCH("F",G84)))</formula>
    </cfRule>
  </conditionalFormatting>
  <conditionalFormatting sqref="AC84:AC85">
    <cfRule type="cellIs" dxfId="2026" priority="5120" operator="equal">
      <formula>"확인필요"</formula>
    </cfRule>
  </conditionalFormatting>
  <conditionalFormatting sqref="AC84:AC85">
    <cfRule type="expression" dxfId="2025" priority="5121">
      <formula>NOT(ISERROR(SEARCH("NT",AC84)))</formula>
    </cfRule>
  </conditionalFormatting>
  <conditionalFormatting sqref="AC84:AC85">
    <cfRule type="expression" dxfId="2024" priority="5123">
      <formula>NOT(ISERROR(SEARCH("F",AC84)))</formula>
    </cfRule>
  </conditionalFormatting>
  <conditionalFormatting sqref="W79 Y79 AA79">
    <cfRule type="cellIs" dxfId="2023" priority="5131" operator="equal">
      <formula>"확인필요"</formula>
    </cfRule>
  </conditionalFormatting>
  <conditionalFormatting sqref="W79 Y79 AA79">
    <cfRule type="expression" dxfId="2022" priority="5132">
      <formula>NOT(ISERROR(SEARCH("NT",W79)))</formula>
    </cfRule>
  </conditionalFormatting>
  <conditionalFormatting sqref="W79 Y79 AA79">
    <cfRule type="expression" dxfId="2021" priority="5134">
      <formula>NOT(ISERROR(SEARCH("F",W79)))</formula>
    </cfRule>
  </conditionalFormatting>
  <conditionalFormatting sqref="G79 K79 I79">
    <cfRule type="cellIs" dxfId="2020" priority="5135" operator="equal">
      <formula>"확인필요"</formula>
    </cfRule>
  </conditionalFormatting>
  <conditionalFormatting sqref="G79 K79 I79">
    <cfRule type="expression" dxfId="2019" priority="5136">
      <formula>NOT(ISERROR(SEARCH("NT",G79)))</formula>
    </cfRule>
  </conditionalFormatting>
  <conditionalFormatting sqref="G79 K79 I79">
    <cfRule type="expression" dxfId="2018" priority="5138">
      <formula>NOT(ISERROR(SEARCH("F",G79)))</formula>
    </cfRule>
  </conditionalFormatting>
  <conditionalFormatting sqref="O79 U79 Q79">
    <cfRule type="cellIs" dxfId="2017" priority="5139" operator="equal">
      <formula>"확인필요"</formula>
    </cfRule>
  </conditionalFormatting>
  <conditionalFormatting sqref="O79 U79 Q79">
    <cfRule type="expression" dxfId="2016" priority="5140">
      <formula>NOT(ISERROR(SEARCH("NT",O79)))</formula>
    </cfRule>
  </conditionalFormatting>
  <conditionalFormatting sqref="O79 U79 Q79">
    <cfRule type="expression" dxfId="2015" priority="5142">
      <formula>NOT(ISERROR(SEARCH("F",O79)))</formula>
    </cfRule>
  </conditionalFormatting>
  <conditionalFormatting sqref="W78 Y78 AA78">
    <cfRule type="cellIs" dxfId="2014" priority="5143" operator="equal">
      <formula>"확인필요"</formula>
    </cfRule>
  </conditionalFormatting>
  <conditionalFormatting sqref="W78 Y78 AA78">
    <cfRule type="expression" dxfId="2013" priority="5144">
      <formula>NOT(ISERROR(SEARCH("NT",W78)))</formula>
    </cfRule>
  </conditionalFormatting>
  <conditionalFormatting sqref="W78 Y78 AA78">
    <cfRule type="expression" dxfId="2012" priority="5146">
      <formula>NOT(ISERROR(SEARCH("F",W78)))</formula>
    </cfRule>
  </conditionalFormatting>
  <conditionalFormatting sqref="AC83 AC79">
    <cfRule type="cellIs" dxfId="2011" priority="5147" operator="equal">
      <formula>"확인필요"</formula>
    </cfRule>
  </conditionalFormatting>
  <conditionalFormatting sqref="AC83 AC79">
    <cfRule type="expression" dxfId="2010" priority="5148">
      <formula>NOT(ISERROR(SEARCH("NT",AC79)))</formula>
    </cfRule>
  </conditionalFormatting>
  <conditionalFormatting sqref="AC83 AC79">
    <cfRule type="expression" dxfId="2009" priority="5150">
      <formula>NOT(ISERROR(SEARCH("F",AC79)))</formula>
    </cfRule>
  </conditionalFormatting>
  <conditionalFormatting sqref="AC89">
    <cfRule type="cellIs" dxfId="2008" priority="5158" operator="equal">
      <formula>"확인필요"</formula>
    </cfRule>
  </conditionalFormatting>
  <conditionalFormatting sqref="AC89">
    <cfRule type="expression" dxfId="2007" priority="5159">
      <formula>NOT(ISERROR(SEARCH("NT",AC89)))</formula>
    </cfRule>
  </conditionalFormatting>
  <conditionalFormatting sqref="AC89">
    <cfRule type="expression" dxfId="2006" priority="5161">
      <formula>NOT(ISERROR(SEARCH("F",AC89)))</formula>
    </cfRule>
  </conditionalFormatting>
  <conditionalFormatting sqref="AC80 AC88">
    <cfRule type="cellIs" dxfId="2005" priority="5162" operator="equal">
      <formula>"확인필요"</formula>
    </cfRule>
  </conditionalFormatting>
  <conditionalFormatting sqref="AC80 AC88">
    <cfRule type="expression" dxfId="2004" priority="5163">
      <formula>NOT(ISERROR(SEARCH("NT",AC80)))</formula>
    </cfRule>
  </conditionalFormatting>
  <conditionalFormatting sqref="AC80 AC88">
    <cfRule type="expression" dxfId="2003" priority="5165">
      <formula>NOT(ISERROR(SEARCH("F",AC80)))</formula>
    </cfRule>
  </conditionalFormatting>
  <conditionalFormatting sqref="G78 K78 I78">
    <cfRule type="cellIs" dxfId="2002" priority="5166" operator="equal">
      <formula>"확인필요"</formula>
    </cfRule>
  </conditionalFormatting>
  <conditionalFormatting sqref="G78 K78 I78">
    <cfRule type="expression" dxfId="2001" priority="5167">
      <formula>NOT(ISERROR(SEARCH("NT",G78)))</formula>
    </cfRule>
  </conditionalFormatting>
  <conditionalFormatting sqref="G78 K78 I78">
    <cfRule type="expression" dxfId="2000" priority="5169">
      <formula>NOT(ISERROR(SEARCH("F",G78)))</formula>
    </cfRule>
  </conditionalFormatting>
  <conditionalFormatting sqref="O78 U78 Q78">
    <cfRule type="cellIs" dxfId="1999" priority="5170" operator="equal">
      <formula>"확인필요"</formula>
    </cfRule>
  </conditionalFormatting>
  <conditionalFormatting sqref="O78 U78 Q78">
    <cfRule type="expression" dxfId="1998" priority="5171">
      <formula>NOT(ISERROR(SEARCH("NT",O78)))</formula>
    </cfRule>
  </conditionalFormatting>
  <conditionalFormatting sqref="O78 U78 Q78">
    <cfRule type="expression" dxfId="1997" priority="5173">
      <formula>NOT(ISERROR(SEARCH("F",O78)))</formula>
    </cfRule>
  </conditionalFormatting>
  <conditionalFormatting sqref="AC78">
    <cfRule type="cellIs" dxfId="1996" priority="5174" operator="equal">
      <formula>"확인필요"</formula>
    </cfRule>
  </conditionalFormatting>
  <conditionalFormatting sqref="AC78">
    <cfRule type="expression" dxfId="1995" priority="5175">
      <formula>NOT(ISERROR(SEARCH("NT",AC78)))</formula>
    </cfRule>
  </conditionalFormatting>
  <conditionalFormatting sqref="AC78">
    <cfRule type="expression" dxfId="1994" priority="5177">
      <formula>NOT(ISERROR(SEARCH("F",AC78)))</formula>
    </cfRule>
  </conditionalFormatting>
  <conditionalFormatting sqref="AC90">
    <cfRule type="cellIs" dxfId="1993" priority="5185" operator="equal">
      <formula>"확인필요"</formula>
    </cfRule>
  </conditionalFormatting>
  <conditionalFormatting sqref="AC90">
    <cfRule type="expression" dxfId="1992" priority="5186">
      <formula>NOT(ISERROR(SEARCH("NT",AC90)))</formula>
    </cfRule>
  </conditionalFormatting>
  <conditionalFormatting sqref="AC90">
    <cfRule type="expression" dxfId="1991" priority="5188">
      <formula>NOT(ISERROR(SEARCH("F",AC90)))</formula>
    </cfRule>
  </conditionalFormatting>
  <conditionalFormatting sqref="AC87">
    <cfRule type="cellIs" dxfId="1990" priority="5189" operator="equal">
      <formula>"확인필요"</formula>
    </cfRule>
  </conditionalFormatting>
  <conditionalFormatting sqref="AC87">
    <cfRule type="expression" dxfId="1989" priority="5190">
      <formula>NOT(ISERROR(SEARCH("NT",AC87)))</formula>
    </cfRule>
  </conditionalFormatting>
  <conditionalFormatting sqref="AC87">
    <cfRule type="expression" dxfId="1988" priority="5192">
      <formula>NOT(ISERROR(SEARCH("F",AC87)))</formula>
    </cfRule>
  </conditionalFormatting>
  <conditionalFormatting sqref="O90 Q90 U90">
    <cfRule type="cellIs" dxfId="1987" priority="5207" operator="equal">
      <formula>"확인필요"</formula>
    </cfRule>
  </conditionalFormatting>
  <conditionalFormatting sqref="O90 Q90 U90">
    <cfRule type="expression" dxfId="1986" priority="5208">
      <formula>NOT(ISERROR(SEARCH("NT",O90)))</formula>
    </cfRule>
  </conditionalFormatting>
  <conditionalFormatting sqref="O90 Q90 U90">
    <cfRule type="expression" dxfId="1985" priority="5210">
      <formula>NOT(ISERROR(SEARCH("F",O90)))</formula>
    </cfRule>
  </conditionalFormatting>
  <conditionalFormatting sqref="AE79">
    <cfRule type="cellIs" dxfId="1984" priority="5211" operator="equal">
      <formula>"확인필요"</formula>
    </cfRule>
  </conditionalFormatting>
  <conditionalFormatting sqref="AE79">
    <cfRule type="expression" dxfId="1983" priority="5212">
      <formula>NOT(ISERROR(SEARCH("NT",AE79)))</formula>
    </cfRule>
  </conditionalFormatting>
  <conditionalFormatting sqref="AE79">
    <cfRule type="expression" dxfId="1982" priority="5214">
      <formula>NOT(ISERROR(SEARCH("F",AE79)))</formula>
    </cfRule>
  </conditionalFormatting>
  <conditionalFormatting sqref="AE81">
    <cfRule type="cellIs" dxfId="1981" priority="5215" operator="equal">
      <formula>"확인필요"</formula>
    </cfRule>
  </conditionalFormatting>
  <conditionalFormatting sqref="AE81">
    <cfRule type="expression" dxfId="1980" priority="5216">
      <formula>NOT(ISERROR(SEARCH("NT",AE81)))</formula>
    </cfRule>
  </conditionalFormatting>
  <conditionalFormatting sqref="AE81">
    <cfRule type="expression" dxfId="1979" priority="5218">
      <formula>NOT(ISERROR(SEARCH("F",AE81)))</formula>
    </cfRule>
  </conditionalFormatting>
  <conditionalFormatting sqref="AE82">
    <cfRule type="cellIs" dxfId="1978" priority="5219" operator="equal">
      <formula>"확인필요"</formula>
    </cfRule>
  </conditionalFormatting>
  <conditionalFormatting sqref="AE82">
    <cfRule type="expression" dxfId="1977" priority="5220">
      <formula>NOT(ISERROR(SEARCH("NT",AE82)))</formula>
    </cfRule>
  </conditionalFormatting>
  <conditionalFormatting sqref="AE82">
    <cfRule type="expression" dxfId="1976" priority="5222">
      <formula>NOT(ISERROR(SEARCH("F",AE82)))</formula>
    </cfRule>
  </conditionalFormatting>
  <conditionalFormatting sqref="AE84">
    <cfRule type="cellIs" dxfId="1975" priority="5223" operator="equal">
      <formula>"확인필요"</formula>
    </cfRule>
  </conditionalFormatting>
  <conditionalFormatting sqref="AE84">
    <cfRule type="expression" dxfId="1974" priority="5224">
      <formula>NOT(ISERROR(SEARCH("NT",AE84)))</formula>
    </cfRule>
  </conditionalFormatting>
  <conditionalFormatting sqref="AE84">
    <cfRule type="expression" dxfId="1973" priority="5226">
      <formula>NOT(ISERROR(SEARCH("F",AE84)))</formula>
    </cfRule>
  </conditionalFormatting>
  <conditionalFormatting sqref="AE85">
    <cfRule type="cellIs" dxfId="1972" priority="5227" operator="equal">
      <formula>"확인필요"</formula>
    </cfRule>
  </conditionalFormatting>
  <conditionalFormatting sqref="AE85">
    <cfRule type="expression" dxfId="1971" priority="5228">
      <formula>NOT(ISERROR(SEARCH("NT",AE85)))</formula>
    </cfRule>
  </conditionalFormatting>
  <conditionalFormatting sqref="AE85">
    <cfRule type="expression" dxfId="1970" priority="5230">
      <formula>NOT(ISERROR(SEARCH("F",AE85)))</formula>
    </cfRule>
  </conditionalFormatting>
  <conditionalFormatting sqref="AE72">
    <cfRule type="cellIs" dxfId="1969" priority="5231" operator="equal">
      <formula>"확인필요"</formula>
    </cfRule>
  </conditionalFormatting>
  <conditionalFormatting sqref="AE72">
    <cfRule type="expression" dxfId="1968" priority="5232">
      <formula>NOT(ISERROR(SEARCH("NT",AE72)))</formula>
    </cfRule>
  </conditionalFormatting>
  <conditionalFormatting sqref="AE72">
    <cfRule type="expression" dxfId="1967" priority="5234">
      <formula>NOT(ISERROR(SEARCH("F",AE72)))</formula>
    </cfRule>
  </conditionalFormatting>
  <conditionalFormatting sqref="AC91">
    <cfRule type="cellIs" dxfId="1966" priority="5235" operator="equal">
      <formula>"확인필요"</formula>
    </cfRule>
  </conditionalFormatting>
  <conditionalFormatting sqref="AC91">
    <cfRule type="expression" dxfId="1965" priority="5236">
      <formula>NOT(ISERROR(SEARCH("NT",AC91)))</formula>
    </cfRule>
  </conditionalFormatting>
  <conditionalFormatting sqref="AC91">
    <cfRule type="expression" dxfId="1964" priority="5238">
      <formula>NOT(ISERROR(SEARCH("F",AC91)))</formula>
    </cfRule>
  </conditionalFormatting>
  <conditionalFormatting sqref="AC92">
    <cfRule type="cellIs" dxfId="1963" priority="5239" operator="equal">
      <formula>"확인필요"</formula>
    </cfRule>
  </conditionalFormatting>
  <conditionalFormatting sqref="AC92">
    <cfRule type="expression" dxfId="1962" priority="5240">
      <formula>NOT(ISERROR(SEARCH("NT",AC92)))</formula>
    </cfRule>
  </conditionalFormatting>
  <conditionalFormatting sqref="AC92">
    <cfRule type="expression" dxfId="1961" priority="5242">
      <formula>NOT(ISERROR(SEARCH("F",AC92)))</formula>
    </cfRule>
  </conditionalFormatting>
  <conditionalFormatting sqref="AC93">
    <cfRule type="cellIs" dxfId="1960" priority="5243" operator="equal">
      <formula>"확인필요"</formula>
    </cfRule>
  </conditionalFormatting>
  <conditionalFormatting sqref="AC93">
    <cfRule type="expression" dxfId="1959" priority="5244">
      <formula>NOT(ISERROR(SEARCH("NT",AC93)))</formula>
    </cfRule>
  </conditionalFormatting>
  <conditionalFormatting sqref="AC93">
    <cfRule type="expression" dxfId="1958" priority="5246">
      <formula>NOT(ISERROR(SEARCH("F",AC93)))</formula>
    </cfRule>
  </conditionalFormatting>
  <conditionalFormatting sqref="AC97">
    <cfRule type="cellIs" dxfId="1957" priority="5247" operator="equal">
      <formula>"확인필요"</formula>
    </cfRule>
  </conditionalFormatting>
  <conditionalFormatting sqref="AC97">
    <cfRule type="expression" dxfId="1956" priority="5248">
      <formula>NOT(ISERROR(SEARCH("NT",AC97)))</formula>
    </cfRule>
  </conditionalFormatting>
  <conditionalFormatting sqref="AC97">
    <cfRule type="expression" dxfId="1955" priority="5250">
      <formula>NOT(ISERROR(SEARCH("F",AC97)))</formula>
    </cfRule>
  </conditionalFormatting>
  <conditionalFormatting sqref="AC94">
    <cfRule type="cellIs" dxfId="1954" priority="5251" operator="equal">
      <formula>"확인필요"</formula>
    </cfRule>
  </conditionalFormatting>
  <conditionalFormatting sqref="AC94">
    <cfRule type="expression" dxfId="1953" priority="5252">
      <formula>NOT(ISERROR(SEARCH("NT",AC94)))</formula>
    </cfRule>
  </conditionalFormatting>
  <conditionalFormatting sqref="AC94">
    <cfRule type="expression" dxfId="1952" priority="5254">
      <formula>NOT(ISERROR(SEARCH("F",AC94)))</formula>
    </cfRule>
  </conditionalFormatting>
  <conditionalFormatting sqref="AF34">
    <cfRule type="cellIs" dxfId="1951" priority="3020" operator="equal">
      <formula>"확인필요"</formula>
    </cfRule>
  </conditionalFormatting>
  <conditionalFormatting sqref="AF34">
    <cfRule type="expression" dxfId="1950" priority="3021">
      <formula>NOT(ISERROR(SEARCH("NT",AF34)))</formula>
    </cfRule>
  </conditionalFormatting>
  <conditionalFormatting sqref="AF34">
    <cfRule type="expression" dxfId="1949" priority="3023">
      <formula>NOT(ISERROR(SEARCH("F",AF34)))</formula>
    </cfRule>
  </conditionalFormatting>
  <conditionalFormatting sqref="AF36">
    <cfRule type="cellIs" dxfId="1948" priority="3016" operator="equal">
      <formula>"확인필요"</formula>
    </cfRule>
  </conditionalFormatting>
  <conditionalFormatting sqref="AF36">
    <cfRule type="expression" dxfId="1947" priority="3017">
      <formula>NOT(ISERROR(SEARCH("NT",AF36)))</formula>
    </cfRule>
  </conditionalFormatting>
  <conditionalFormatting sqref="AF36">
    <cfRule type="expression" dxfId="1946" priority="3019">
      <formula>NOT(ISERROR(SEARCH("F",AF36)))</formula>
    </cfRule>
  </conditionalFormatting>
  <conditionalFormatting sqref="AF37">
    <cfRule type="cellIs" dxfId="1945" priority="3012" operator="equal">
      <formula>"확인필요"</formula>
    </cfRule>
  </conditionalFormatting>
  <conditionalFormatting sqref="AF37">
    <cfRule type="expression" dxfId="1944" priority="3013">
      <formula>NOT(ISERROR(SEARCH("NT",AF37)))</formula>
    </cfRule>
  </conditionalFormatting>
  <conditionalFormatting sqref="AF37">
    <cfRule type="expression" dxfId="1943" priority="3015">
      <formula>NOT(ISERROR(SEARCH("F",AF37)))</formula>
    </cfRule>
  </conditionalFormatting>
  <conditionalFormatting sqref="AF44">
    <cfRule type="cellIs" dxfId="1942" priority="3004" operator="equal">
      <formula>"확인필요"</formula>
    </cfRule>
  </conditionalFormatting>
  <conditionalFormatting sqref="AF44">
    <cfRule type="expression" dxfId="1941" priority="3005">
      <formula>NOT(ISERROR(SEARCH("NT",AF44)))</formula>
    </cfRule>
  </conditionalFormatting>
  <conditionalFormatting sqref="AF44">
    <cfRule type="expression" dxfId="1940" priority="3007">
      <formula>NOT(ISERROR(SEARCH("F",AF44)))</formula>
    </cfRule>
  </conditionalFormatting>
  <conditionalFormatting sqref="AF59">
    <cfRule type="cellIs" dxfId="1939" priority="3000" operator="equal">
      <formula>"확인필요"</formula>
    </cfRule>
  </conditionalFormatting>
  <conditionalFormatting sqref="AF59">
    <cfRule type="expression" dxfId="1938" priority="3001">
      <formula>NOT(ISERROR(SEARCH("NT",AF59)))</formula>
    </cfRule>
  </conditionalFormatting>
  <conditionalFormatting sqref="AF59">
    <cfRule type="expression" dxfId="1937" priority="3003">
      <formula>NOT(ISERROR(SEARCH("F",AF59)))</formula>
    </cfRule>
  </conditionalFormatting>
  <conditionalFormatting sqref="AF13:AG13">
    <cfRule type="cellIs" dxfId="1936" priority="2955" operator="equal">
      <formula>"확인필요"</formula>
    </cfRule>
  </conditionalFormatting>
  <conditionalFormatting sqref="AF13:AG13">
    <cfRule type="expression" dxfId="1935" priority="2956">
      <formula>NOT(ISERROR(SEARCH("NT",AZ9)))</formula>
    </cfRule>
  </conditionalFormatting>
  <conditionalFormatting sqref="AF13:AG13">
    <cfRule type="expression" dxfId="1934" priority="2958">
      <formula>NOT(ISERROR(SEARCH("F",AZ9)))</formula>
    </cfRule>
  </conditionalFormatting>
  <conditionalFormatting sqref="O91 Q91:Q95 O97:O98 Q97:Q98 O35 O47 Q47 Q35 O61:O62 O71 O95 M19 M91:M95 M97:M98 M35 M47 O19 Q37 Q45 O37 M37 M45 Q50:Q51 O51 M51 Q57 Q54 M54:M55 O55 Q61:Q63 O69 M61:M63 Q69:Q73 M69:M72 M81 Q81 Q19">
    <cfRule type="expression" dxfId="1933" priority="2456">
      <formula>NOT(ISERROR(SEARCH("NT",AI15)))</formula>
    </cfRule>
  </conditionalFormatting>
  <conditionalFormatting sqref="O91 Q91:Q95 O97:O98 Q97:Q98 O35 O47 Q47 Q35 O61:O62 O71 O95 M19 M91:M95 M97:M98 M35 M47 O19 Q37 Q45 O37 M37 M45 Q50:Q51 O51 M51 Q57 Q54 M54:M55 O55 Q61:Q63 O69 M61:M63 Q69:Q73 M69:M72 M81 Q81 Q19">
    <cfRule type="expression" dxfId="1932" priority="2458">
      <formula>NOT(ISERROR(SEARCH("F",AI15)))</formula>
    </cfRule>
  </conditionalFormatting>
  <conditionalFormatting sqref="AF60:AG60 AG59 U60 W60 AC60 W22:W24 Y22:Y24 AA22:AA24 AE22:AG24 S22:S24 U22:U24 AE59:AE60 AA53 AE53:AG53 W53 Y53 AC53 U53 S53 W65:W68 AC65 AC68 Y65:Y68 AA65:AA68 AE65:AG68">
    <cfRule type="expression" dxfId="1931" priority="5256">
      <formula>NOT(ISERROR(SEARCH("NT",AM17)))</formula>
    </cfRule>
  </conditionalFormatting>
  <conditionalFormatting sqref="AF60:AG60 AG59 U60 W60 AC60 W22:W24 Y22:Y24 AA22:AA24 AE22:AG24 S22:S24 U22:U24 AE59:AE60 AA53 AE53:AG53 W53 Y53 AC53 U53 S53 W65:W68 AC65 AC68 Y65:Y68 AA65:AA68 AE65:AG68">
    <cfRule type="expression" dxfId="1930" priority="5344">
      <formula>NOT(ISERROR(SEARCH("F",AM17)))</formula>
    </cfRule>
  </conditionalFormatting>
  <conditionalFormatting sqref="G60 G22:G24 G53 G65:G68 I65:I68 I53 I22:I24 I60 K22:K24 K53 K65:K68 K60">
    <cfRule type="expression" dxfId="1929" priority="5558">
      <formula>NOT(ISERROR(SEARCH("NT",AE17)))</formula>
    </cfRule>
  </conditionalFormatting>
  <conditionalFormatting sqref="G60 G22:G24 G53 G65:G68 I65:I68 I53 I22:I24 I60 K22:K24 K53 K65:K68 K60">
    <cfRule type="expression" dxfId="1928" priority="5566">
      <formula>NOT(ISERROR(SEARCH("F",AE17)))</formula>
    </cfRule>
  </conditionalFormatting>
  <conditionalFormatting sqref="M16:M17 Q16:Q17 O16:O17">
    <cfRule type="expression" dxfId="1927" priority="2013">
      <formula>NOT(ISERROR(SEARCH("NT",AI13)))</formula>
    </cfRule>
  </conditionalFormatting>
  <conditionalFormatting sqref="M16:M17 Q16:Q17 O16:O17">
    <cfRule type="expression" dxfId="1926" priority="2015">
      <formula>NOT(ISERROR(SEARCH("F",AI13)))</formula>
    </cfRule>
  </conditionalFormatting>
  <conditionalFormatting sqref="M18 M86 M83 M80">
    <cfRule type="cellIs" dxfId="1925" priority="2016" operator="equal">
      <formula>"확인필요"</formula>
    </cfRule>
  </conditionalFormatting>
  <conditionalFormatting sqref="M18 M86 M83 M80">
    <cfRule type="expression" dxfId="1924" priority="2017">
      <formula>NOT(ISERROR(SEARCH("NT",M18)))</formula>
    </cfRule>
  </conditionalFormatting>
  <conditionalFormatting sqref="M18 M86 M83 M80">
    <cfRule type="expression" dxfId="1923" priority="2019">
      <formula>NOT(ISERROR(SEARCH("F",M18)))</formula>
    </cfRule>
  </conditionalFormatting>
  <conditionalFormatting sqref="M96">
    <cfRule type="cellIs" dxfId="1922" priority="2020" operator="equal">
      <formula>"확인필요"</formula>
    </cfRule>
  </conditionalFormatting>
  <conditionalFormatting sqref="M96">
    <cfRule type="expression" dxfId="1921" priority="2021">
      <formula>NOT(ISERROR(SEARCH("NT",M96)))</formula>
    </cfRule>
  </conditionalFormatting>
  <conditionalFormatting sqref="M96">
    <cfRule type="expression" dxfId="1920" priority="2023">
      <formula>NOT(ISERROR(SEARCH("F",M96)))</formula>
    </cfRule>
  </conditionalFormatting>
  <conditionalFormatting sqref="M11">
    <cfRule type="cellIs" dxfId="1919" priority="2024" operator="equal">
      <formula>"확인필요"</formula>
    </cfRule>
  </conditionalFormatting>
  <conditionalFormatting sqref="M11">
    <cfRule type="expression" dxfId="1918" priority="2025">
      <formula>NOT(ISERROR(SEARCH("NT",M11)))</formula>
    </cfRule>
  </conditionalFormatting>
  <conditionalFormatting sqref="M11">
    <cfRule type="expression" dxfId="1917" priority="2027">
      <formula>NOT(ISERROR(SEARCH("F",M11)))</formula>
    </cfRule>
  </conditionalFormatting>
  <conditionalFormatting sqref="M12">
    <cfRule type="cellIs" dxfId="1916" priority="2028" operator="equal">
      <formula>"확인필요"</formula>
    </cfRule>
  </conditionalFormatting>
  <conditionalFormatting sqref="M12">
    <cfRule type="expression" dxfId="1915" priority="2029">
      <formula>NOT(ISERROR(SEARCH("NT",M12)))</formula>
    </cfRule>
  </conditionalFormatting>
  <conditionalFormatting sqref="M12">
    <cfRule type="expression" dxfId="1914" priority="2031">
      <formula>NOT(ISERROR(SEARCH("F",M12)))</formula>
    </cfRule>
  </conditionalFormatting>
  <conditionalFormatting sqref="M48">
    <cfRule type="cellIs" dxfId="1913" priority="2032" operator="equal">
      <formula>"확인필요"</formula>
    </cfRule>
  </conditionalFormatting>
  <conditionalFormatting sqref="M48">
    <cfRule type="expression" dxfId="1912" priority="2033">
      <formula>NOT(ISERROR(SEARCH("NT",M48)))</formula>
    </cfRule>
  </conditionalFormatting>
  <conditionalFormatting sqref="M48">
    <cfRule type="expression" dxfId="1911" priority="2035">
      <formula>NOT(ISERROR(SEARCH("F",M48)))</formula>
    </cfRule>
  </conditionalFormatting>
  <conditionalFormatting sqref="M13">
    <cfRule type="cellIs" dxfId="1910" priority="2036" operator="equal">
      <formula>"확인필요"</formula>
    </cfRule>
  </conditionalFormatting>
  <conditionalFormatting sqref="M13">
    <cfRule type="expression" dxfId="1909" priority="2037">
      <formula>NOT(ISERROR(SEARCH("NT",M13)))</formula>
    </cfRule>
  </conditionalFormatting>
  <conditionalFormatting sqref="M13">
    <cfRule type="expression" dxfId="1908" priority="2039">
      <formula>NOT(ISERROR(SEARCH("F",M13)))</formula>
    </cfRule>
  </conditionalFormatting>
  <conditionalFormatting sqref="M14">
    <cfRule type="cellIs" dxfId="1907" priority="2040" operator="equal">
      <formula>"확인필요"</formula>
    </cfRule>
  </conditionalFormatting>
  <conditionalFormatting sqref="M14">
    <cfRule type="expression" dxfId="1906" priority="2041">
      <formula>NOT(ISERROR(SEARCH("NT",M14)))</formula>
    </cfRule>
  </conditionalFormatting>
  <conditionalFormatting sqref="M14">
    <cfRule type="expression" dxfId="1905" priority="2043">
      <formula>NOT(ISERROR(SEARCH("F",M14)))</formula>
    </cfRule>
  </conditionalFormatting>
  <conditionalFormatting sqref="M15">
    <cfRule type="cellIs" dxfId="1904" priority="2044" operator="equal">
      <formula>"확인필요"</formula>
    </cfRule>
  </conditionalFormatting>
  <conditionalFormatting sqref="M15">
    <cfRule type="expression" dxfId="1903" priority="2045">
      <formula>NOT(ISERROR(SEARCH("NT",M15)))</formula>
    </cfRule>
  </conditionalFormatting>
  <conditionalFormatting sqref="M15">
    <cfRule type="expression" dxfId="1902" priority="2047">
      <formula>NOT(ISERROR(SEARCH("F",M15)))</formula>
    </cfRule>
  </conditionalFormatting>
  <conditionalFormatting sqref="M25">
    <cfRule type="cellIs" dxfId="1901" priority="2052" operator="equal">
      <formula>"확인필요"</formula>
    </cfRule>
  </conditionalFormatting>
  <conditionalFormatting sqref="M25">
    <cfRule type="expression" dxfId="1900" priority="2053">
      <formula>NOT(ISERROR(SEARCH("NT",M25)))</formula>
    </cfRule>
  </conditionalFormatting>
  <conditionalFormatting sqref="M25">
    <cfRule type="expression" dxfId="1899" priority="2055">
      <formula>NOT(ISERROR(SEARCH("F",M25)))</formula>
    </cfRule>
  </conditionalFormatting>
  <conditionalFormatting sqref="M34">
    <cfRule type="cellIs" dxfId="1898" priority="2056" operator="equal">
      <formula>"확인필요"</formula>
    </cfRule>
  </conditionalFormatting>
  <conditionalFormatting sqref="M34">
    <cfRule type="expression" dxfId="1897" priority="2057">
      <formula>NOT(ISERROR(SEARCH("NT",M34)))</formula>
    </cfRule>
  </conditionalFormatting>
  <conditionalFormatting sqref="M34">
    <cfRule type="expression" dxfId="1896" priority="2059">
      <formula>NOT(ISERROR(SEARCH("F",M34)))</formula>
    </cfRule>
  </conditionalFormatting>
  <conditionalFormatting sqref="M36">
    <cfRule type="cellIs" dxfId="1895" priority="2060" operator="equal">
      <formula>"확인필요"</formula>
    </cfRule>
  </conditionalFormatting>
  <conditionalFormatting sqref="M36">
    <cfRule type="expression" dxfId="1894" priority="2061">
      <formula>NOT(ISERROR(SEARCH("NT",M36)))</formula>
    </cfRule>
  </conditionalFormatting>
  <conditionalFormatting sqref="M36">
    <cfRule type="expression" dxfId="1893" priority="2063">
      <formula>NOT(ISERROR(SEARCH("F",M36)))</formula>
    </cfRule>
  </conditionalFormatting>
  <conditionalFormatting sqref="M33">
    <cfRule type="cellIs" dxfId="1892" priority="2064" operator="equal">
      <formula>"확인필요"</formula>
    </cfRule>
  </conditionalFormatting>
  <conditionalFormatting sqref="M33">
    <cfRule type="expression" dxfId="1891" priority="2065">
      <formula>NOT(ISERROR(SEARCH("NT",M33)))</formula>
    </cfRule>
  </conditionalFormatting>
  <conditionalFormatting sqref="M33">
    <cfRule type="expression" dxfId="1890" priority="2067">
      <formula>NOT(ISERROR(SEARCH("F",M33)))</formula>
    </cfRule>
  </conditionalFormatting>
  <conditionalFormatting sqref="M46">
    <cfRule type="cellIs" dxfId="1889" priority="2068" operator="equal">
      <formula>"확인필요"</formula>
    </cfRule>
  </conditionalFormatting>
  <conditionalFormatting sqref="M46">
    <cfRule type="expression" dxfId="1888" priority="2069">
      <formula>NOT(ISERROR(SEARCH("NT",M46)))</formula>
    </cfRule>
  </conditionalFormatting>
  <conditionalFormatting sqref="M46">
    <cfRule type="expression" dxfId="1887" priority="2071">
      <formula>NOT(ISERROR(SEARCH("F",M46)))</formula>
    </cfRule>
  </conditionalFormatting>
  <conditionalFormatting sqref="M59">
    <cfRule type="cellIs" dxfId="1886" priority="2076" operator="equal">
      <formula>"확인필요"</formula>
    </cfRule>
  </conditionalFormatting>
  <conditionalFormatting sqref="M59">
    <cfRule type="expression" dxfId="1885" priority="2077">
      <formula>NOT(ISERROR(SEARCH("NT",M59)))</formula>
    </cfRule>
  </conditionalFormatting>
  <conditionalFormatting sqref="M59">
    <cfRule type="expression" dxfId="1884" priority="2079">
      <formula>NOT(ISERROR(SEARCH("F",M59)))</formula>
    </cfRule>
  </conditionalFormatting>
  <conditionalFormatting sqref="M84:M85">
    <cfRule type="cellIs" dxfId="1883" priority="2080" operator="equal">
      <formula>"확인필요"</formula>
    </cfRule>
  </conditionalFormatting>
  <conditionalFormatting sqref="M84:M85">
    <cfRule type="expression" dxfId="1882" priority="2081">
      <formula>NOT(ISERROR(SEARCH("NT",M84)))</formula>
    </cfRule>
  </conditionalFormatting>
  <conditionalFormatting sqref="M84:M85">
    <cfRule type="expression" dxfId="1881" priority="2083">
      <formula>NOT(ISERROR(SEARCH("F",M84)))</formula>
    </cfRule>
  </conditionalFormatting>
  <conditionalFormatting sqref="M79">
    <cfRule type="cellIs" dxfId="1880" priority="2084" operator="equal">
      <formula>"확인필요"</formula>
    </cfRule>
  </conditionalFormatting>
  <conditionalFormatting sqref="M79">
    <cfRule type="expression" dxfId="1879" priority="2085">
      <formula>NOT(ISERROR(SEARCH("NT",M79)))</formula>
    </cfRule>
  </conditionalFormatting>
  <conditionalFormatting sqref="M79">
    <cfRule type="expression" dxfId="1878" priority="2087">
      <formula>NOT(ISERROR(SEARCH("F",M79)))</formula>
    </cfRule>
  </conditionalFormatting>
  <conditionalFormatting sqref="M78">
    <cfRule type="cellIs" dxfId="1877" priority="2088" operator="equal">
      <formula>"확인필요"</formula>
    </cfRule>
  </conditionalFormatting>
  <conditionalFormatting sqref="M78">
    <cfRule type="expression" dxfId="1876" priority="2089">
      <formula>NOT(ISERROR(SEARCH("NT",M78)))</formula>
    </cfRule>
  </conditionalFormatting>
  <conditionalFormatting sqref="M78">
    <cfRule type="expression" dxfId="1875" priority="2091">
      <formula>NOT(ISERROR(SEARCH("F",M78)))</formula>
    </cfRule>
  </conditionalFormatting>
  <conditionalFormatting sqref="M87">
    <cfRule type="cellIs" dxfId="1874" priority="2092" operator="equal">
      <formula>"확인필요"</formula>
    </cfRule>
  </conditionalFormatting>
  <conditionalFormatting sqref="M87">
    <cfRule type="expression" dxfId="1873" priority="2093">
      <formula>NOT(ISERROR(SEARCH("NT",M87)))</formula>
    </cfRule>
  </conditionalFormatting>
  <conditionalFormatting sqref="M87">
    <cfRule type="expression" dxfId="1872" priority="2095">
      <formula>NOT(ISERROR(SEARCH("F",M87)))</formula>
    </cfRule>
  </conditionalFormatting>
  <conditionalFormatting sqref="M89">
    <cfRule type="cellIs" dxfId="1871" priority="2096" operator="equal">
      <formula>"확인필요"</formula>
    </cfRule>
  </conditionalFormatting>
  <conditionalFormatting sqref="M89">
    <cfRule type="expression" dxfId="1870" priority="2097">
      <formula>NOT(ISERROR(SEARCH("NT",M89)))</formula>
    </cfRule>
  </conditionalFormatting>
  <conditionalFormatting sqref="M89">
    <cfRule type="expression" dxfId="1869" priority="2099">
      <formula>NOT(ISERROR(SEARCH("F",M89)))</formula>
    </cfRule>
  </conditionalFormatting>
  <conditionalFormatting sqref="M90">
    <cfRule type="cellIs" dxfId="1868" priority="2100" operator="equal">
      <formula>"확인필요"</formula>
    </cfRule>
  </conditionalFormatting>
  <conditionalFormatting sqref="M90">
    <cfRule type="expression" dxfId="1867" priority="2101">
      <formula>NOT(ISERROR(SEARCH("NT",M90)))</formula>
    </cfRule>
  </conditionalFormatting>
  <conditionalFormatting sqref="M90">
    <cfRule type="expression" dxfId="1866" priority="2103">
      <formula>NOT(ISERROR(SEARCH("F",M90)))</formula>
    </cfRule>
  </conditionalFormatting>
  <conditionalFormatting sqref="M60 Q60 O22:O24 Q22:Q24 M22:M24 O53 Q53 M53 Q65:Q68 O67:O68 M65:M68">
    <cfRule type="expression" dxfId="1865" priority="2104">
      <formula>NOT(ISERROR(SEARCH("NT",AI17)))</formula>
    </cfRule>
  </conditionalFormatting>
  <conditionalFormatting sqref="M60 Q60 O22:O24 Q22:Q24 M22:M24 O53 Q53 M53 Q65:Q68 O67:O68 M65:M68">
    <cfRule type="expression" dxfId="1864" priority="2106">
      <formula>NOT(ISERROR(SEARCH("F",AI17)))</formula>
    </cfRule>
  </conditionalFormatting>
  <conditionalFormatting sqref="AC45">
    <cfRule type="cellIs" dxfId="1863" priority="1956" operator="equal">
      <formula>"확인필요"</formula>
    </cfRule>
  </conditionalFormatting>
  <conditionalFormatting sqref="AC45">
    <cfRule type="expression" dxfId="1862" priority="1957">
      <formula>NOT(ISERROR(SEARCH("NT",AC45)))</formula>
    </cfRule>
  </conditionalFormatting>
  <conditionalFormatting sqref="AC45">
    <cfRule type="expression" dxfId="1861" priority="1959">
      <formula>NOT(ISERROR(SEARCH("F",AC45)))</formula>
    </cfRule>
  </conditionalFormatting>
  <conditionalFormatting sqref="AC45">
    <cfRule type="cellIs" dxfId="1860" priority="1960" operator="equal">
      <formula>"확인필요"</formula>
    </cfRule>
  </conditionalFormatting>
  <conditionalFormatting sqref="AC45">
    <cfRule type="expression" dxfId="1859" priority="1961">
      <formula>NOT(ISERROR(SEARCH("NT",AC45)))</formula>
    </cfRule>
  </conditionalFormatting>
  <conditionalFormatting sqref="AC45">
    <cfRule type="expression" dxfId="1858" priority="1963">
      <formula>NOT(ISERROR(SEARCH("F",AC45)))</formula>
    </cfRule>
  </conditionalFormatting>
  <conditionalFormatting sqref="AC46">
    <cfRule type="cellIs" dxfId="1857" priority="1948" operator="equal">
      <formula>"확인필요"</formula>
    </cfRule>
  </conditionalFormatting>
  <conditionalFormatting sqref="AC46">
    <cfRule type="expression" dxfId="1856" priority="1949">
      <formula>NOT(ISERROR(SEARCH("NT",AC46)))</formula>
    </cfRule>
  </conditionalFormatting>
  <conditionalFormatting sqref="AC46">
    <cfRule type="expression" dxfId="1855" priority="1951">
      <formula>NOT(ISERROR(SEARCH("F",AC46)))</formula>
    </cfRule>
  </conditionalFormatting>
  <conditionalFormatting sqref="AC46">
    <cfRule type="cellIs" dxfId="1854" priority="1952" operator="equal">
      <formula>"확인필요"</formula>
    </cfRule>
  </conditionalFormatting>
  <conditionalFormatting sqref="AC46">
    <cfRule type="expression" dxfId="1853" priority="1953">
      <formula>NOT(ISERROR(SEARCH("NT",AC46)))</formula>
    </cfRule>
  </conditionalFormatting>
  <conditionalFormatting sqref="AC46">
    <cfRule type="expression" dxfId="1852" priority="1955">
      <formula>NOT(ISERROR(SEARCH("F",AC46)))</formula>
    </cfRule>
  </conditionalFormatting>
  <conditionalFormatting sqref="M49">
    <cfRule type="cellIs" dxfId="1851" priority="1924" operator="equal">
      <formula>"확인필요"</formula>
    </cfRule>
  </conditionalFormatting>
  <conditionalFormatting sqref="M49">
    <cfRule type="expression" dxfId="1850" priority="1925">
      <formula>NOT(ISERROR(SEARCH("NT",AI45)))</formula>
    </cfRule>
  </conditionalFormatting>
  <conditionalFormatting sqref="M49">
    <cfRule type="expression" dxfId="1849" priority="1927">
      <formula>NOT(ISERROR(SEARCH("F",AI45)))</formula>
    </cfRule>
  </conditionalFormatting>
  <conditionalFormatting sqref="AC66">
    <cfRule type="cellIs" dxfId="1848" priority="1920" operator="equal">
      <formula>"확인필요"</formula>
    </cfRule>
  </conditionalFormatting>
  <conditionalFormatting sqref="AC66">
    <cfRule type="expression" dxfId="1847" priority="1921">
      <formula>NOT(ISERROR(SEARCH("NT",AW61)))</formula>
    </cfRule>
  </conditionalFormatting>
  <conditionalFormatting sqref="AC66">
    <cfRule type="expression" dxfId="1846" priority="1923">
      <formula>NOT(ISERROR(SEARCH("F",AW61)))</formula>
    </cfRule>
  </conditionalFormatting>
  <conditionalFormatting sqref="AC67">
    <cfRule type="cellIs" dxfId="1845" priority="1916" operator="equal">
      <formula>"확인필요"</formula>
    </cfRule>
  </conditionalFormatting>
  <conditionalFormatting sqref="AC67">
    <cfRule type="expression" dxfId="1844" priority="1917">
      <formula>NOT(ISERROR(SEARCH("NT",AW62)))</formula>
    </cfRule>
  </conditionalFormatting>
  <conditionalFormatting sqref="AC67">
    <cfRule type="expression" dxfId="1843" priority="1919">
      <formula>NOT(ISERROR(SEARCH("F",AW62)))</formula>
    </cfRule>
  </conditionalFormatting>
  <conditionalFormatting sqref="AA30 Y30 W30 U30 Q30 K30 AE30:AG30 G30 I30">
    <cfRule type="cellIs" dxfId="1842" priority="1898" operator="equal">
      <formula>"확인필요"</formula>
    </cfRule>
  </conditionalFormatting>
  <conditionalFormatting sqref="AC30">
    <cfRule type="cellIs" dxfId="1841" priority="1902" operator="equal">
      <formula>"확인필요"</formula>
    </cfRule>
  </conditionalFormatting>
  <conditionalFormatting sqref="AC30">
    <cfRule type="expression" dxfId="1840" priority="1903">
      <formula>NOT(ISERROR(SEARCH("NT",AC30)))</formula>
    </cfRule>
  </conditionalFormatting>
  <conditionalFormatting sqref="AC30">
    <cfRule type="expression" dxfId="1839" priority="1905">
      <formula>NOT(ISERROR(SEARCH("F",AC30)))</formula>
    </cfRule>
  </conditionalFormatting>
  <conditionalFormatting sqref="AC30">
    <cfRule type="cellIs" dxfId="1838" priority="1906" operator="equal">
      <formula>"확인필요"</formula>
    </cfRule>
  </conditionalFormatting>
  <conditionalFormatting sqref="AC30">
    <cfRule type="expression" dxfId="1837" priority="1907">
      <formula>NOT(ISERROR(SEARCH("NT",AC30)))</formula>
    </cfRule>
  </conditionalFormatting>
  <conditionalFormatting sqref="AC30">
    <cfRule type="expression" dxfId="1836" priority="1909">
      <formula>NOT(ISERROR(SEARCH("F",AC30)))</formula>
    </cfRule>
  </conditionalFormatting>
  <conditionalFormatting sqref="M30">
    <cfRule type="cellIs" dxfId="1835" priority="1888" operator="equal">
      <formula>"확인필요"</formula>
    </cfRule>
  </conditionalFormatting>
  <conditionalFormatting sqref="M31">
    <cfRule type="cellIs" dxfId="1834" priority="1883" operator="equal">
      <formula>"확인필요"</formula>
    </cfRule>
  </conditionalFormatting>
  <conditionalFormatting sqref="O30">
    <cfRule type="cellIs" dxfId="1833" priority="1876" operator="equal">
      <formula>"확인필요"</formula>
    </cfRule>
  </conditionalFormatting>
  <conditionalFormatting sqref="O45">
    <cfRule type="cellIs" dxfId="1832" priority="1872" operator="equal">
      <formula>"확인필요"</formula>
    </cfRule>
  </conditionalFormatting>
  <conditionalFormatting sqref="O45">
    <cfRule type="expression" dxfId="1831" priority="1873">
      <formula>NOT(ISERROR(SEARCH("NT",AK41)))</formula>
    </cfRule>
  </conditionalFormatting>
  <conditionalFormatting sqref="O45">
    <cfRule type="expression" dxfId="1830" priority="1875">
      <formula>NOT(ISERROR(SEARCH("F",AK41)))</formula>
    </cfRule>
  </conditionalFormatting>
  <conditionalFormatting sqref="O49">
    <cfRule type="cellIs" dxfId="1829" priority="1860" operator="equal">
      <formula>"확인필요"</formula>
    </cfRule>
  </conditionalFormatting>
  <conditionalFormatting sqref="O49">
    <cfRule type="expression" dxfId="1828" priority="1861">
      <formula>NOT(ISERROR(SEARCH("NT",AK45)))</formula>
    </cfRule>
  </conditionalFormatting>
  <conditionalFormatting sqref="O49">
    <cfRule type="expression" dxfId="1827" priority="1863">
      <formula>NOT(ISERROR(SEARCH("F",AK45)))</formula>
    </cfRule>
  </conditionalFormatting>
  <conditionalFormatting sqref="Q49">
    <cfRule type="cellIs" dxfId="1826" priority="1856" operator="equal">
      <formula>"확인필요"</formula>
    </cfRule>
  </conditionalFormatting>
  <conditionalFormatting sqref="Q49">
    <cfRule type="expression" dxfId="1825" priority="1857">
      <formula>NOT(ISERROR(SEARCH("NT",AM45)))</formula>
    </cfRule>
  </conditionalFormatting>
  <conditionalFormatting sqref="Q49">
    <cfRule type="expression" dxfId="1824" priority="1859">
      <formula>NOT(ISERROR(SEARCH("F",AM45)))</formula>
    </cfRule>
  </conditionalFormatting>
  <conditionalFormatting sqref="U49">
    <cfRule type="cellIs" dxfId="1823" priority="1852" operator="equal">
      <formula>"확인필요"</formula>
    </cfRule>
  </conditionalFormatting>
  <conditionalFormatting sqref="U49">
    <cfRule type="expression" dxfId="1822" priority="1853">
      <formula>NOT(ISERROR(SEARCH("NT",AO45)))</formula>
    </cfRule>
  </conditionalFormatting>
  <conditionalFormatting sqref="U49">
    <cfRule type="expression" dxfId="1821" priority="1855">
      <formula>NOT(ISERROR(SEARCH("F",AO45)))</formula>
    </cfRule>
  </conditionalFormatting>
  <conditionalFormatting sqref="Y49">
    <cfRule type="cellIs" dxfId="1820" priority="1848" operator="equal">
      <formula>"확인필요"</formula>
    </cfRule>
  </conditionalFormatting>
  <conditionalFormatting sqref="Y49">
    <cfRule type="expression" dxfId="1819" priority="1849">
      <formula>NOT(ISERROR(SEARCH("NT",AS45)))</formula>
    </cfRule>
  </conditionalFormatting>
  <conditionalFormatting sqref="Y49">
    <cfRule type="expression" dxfId="1818" priority="1851">
      <formula>NOT(ISERROR(SEARCH("F",AS45)))</formula>
    </cfRule>
  </conditionalFormatting>
  <conditionalFormatting sqref="AA49">
    <cfRule type="cellIs" dxfId="1817" priority="1844" operator="equal">
      <formula>"확인필요"</formula>
    </cfRule>
  </conditionalFormatting>
  <conditionalFormatting sqref="AA49">
    <cfRule type="expression" dxfId="1816" priority="1845">
      <formula>NOT(ISERROR(SEARCH("NT",AU45)))</formula>
    </cfRule>
  </conditionalFormatting>
  <conditionalFormatting sqref="AA49">
    <cfRule type="expression" dxfId="1815" priority="1847">
      <formula>NOT(ISERROR(SEARCH("F",AU45)))</formula>
    </cfRule>
  </conditionalFormatting>
  <conditionalFormatting sqref="AC49">
    <cfRule type="cellIs" dxfId="1814" priority="1840" operator="equal">
      <formula>"확인필요"</formula>
    </cfRule>
  </conditionalFormatting>
  <conditionalFormatting sqref="AC49">
    <cfRule type="expression" dxfId="1813" priority="1841">
      <formula>NOT(ISERROR(SEARCH("NT",AW45)))</formula>
    </cfRule>
  </conditionalFormatting>
  <conditionalFormatting sqref="AC49">
    <cfRule type="expression" dxfId="1812" priority="1843">
      <formula>NOT(ISERROR(SEARCH("F",AW45)))</formula>
    </cfRule>
  </conditionalFormatting>
  <conditionalFormatting sqref="O52">
    <cfRule type="cellIs" dxfId="1811" priority="1836" operator="equal">
      <formula>"확인필요"</formula>
    </cfRule>
  </conditionalFormatting>
  <conditionalFormatting sqref="O52 Q52 M52 Q74:Q76 M74:M76 O76:O77">
    <cfRule type="expression" dxfId="1810" priority="1837">
      <formula>NOT(ISERROR(SEARCH("NT",AI49)))</formula>
    </cfRule>
  </conditionalFormatting>
  <conditionalFormatting sqref="O52 Q52 M52 Q74:Q76 M74:M76 O76:O77">
    <cfRule type="expression" dxfId="1809" priority="1839">
      <formula>NOT(ISERROR(SEARCH("F",AI49)))</formula>
    </cfRule>
  </conditionalFormatting>
  <conditionalFormatting sqref="O54">
    <cfRule type="cellIs" dxfId="1808" priority="1832" operator="equal">
      <formula>"확인필요"</formula>
    </cfRule>
  </conditionalFormatting>
  <conditionalFormatting sqref="O54">
    <cfRule type="expression" dxfId="1807" priority="1833">
      <formula>NOT(ISERROR(SEARCH("NT",AK50)))</formula>
    </cfRule>
  </conditionalFormatting>
  <conditionalFormatting sqref="O54">
    <cfRule type="expression" dxfId="1806" priority="1835">
      <formula>NOT(ISERROR(SEARCH("F",AK50)))</formula>
    </cfRule>
  </conditionalFormatting>
  <conditionalFormatting sqref="O57">
    <cfRule type="cellIs" dxfId="1805" priority="1828" operator="equal">
      <formula>"확인필요"</formula>
    </cfRule>
  </conditionalFormatting>
  <conditionalFormatting sqref="O58">
    <cfRule type="cellIs" dxfId="1804" priority="1824" operator="equal">
      <formula>"확인필요"</formula>
    </cfRule>
  </conditionalFormatting>
  <conditionalFormatting sqref="O58">
    <cfRule type="expression" dxfId="1803" priority="1825">
      <formula>NOT(ISERROR(SEARCH("NT",AK54)))</formula>
    </cfRule>
  </conditionalFormatting>
  <conditionalFormatting sqref="O58">
    <cfRule type="expression" dxfId="1802" priority="1827">
      <formula>NOT(ISERROR(SEARCH("F",AK54)))</formula>
    </cfRule>
  </conditionalFormatting>
  <conditionalFormatting sqref="O60">
    <cfRule type="cellIs" dxfId="1801" priority="1820" operator="equal">
      <formula>"확인필요"</formula>
    </cfRule>
  </conditionalFormatting>
  <conditionalFormatting sqref="O60">
    <cfRule type="expression" dxfId="1800" priority="1821">
      <formula>NOT(ISERROR(SEARCH("NT",AK56)))</formula>
    </cfRule>
  </conditionalFormatting>
  <conditionalFormatting sqref="O60">
    <cfRule type="expression" dxfId="1799" priority="1823">
      <formula>NOT(ISERROR(SEARCH("F",AK56)))</formula>
    </cfRule>
  </conditionalFormatting>
  <conditionalFormatting sqref="O63">
    <cfRule type="cellIs" dxfId="1798" priority="1816" operator="equal">
      <formula>"확인필요"</formula>
    </cfRule>
  </conditionalFormatting>
  <conditionalFormatting sqref="O63">
    <cfRule type="expression" dxfId="1797" priority="1817">
      <formula>NOT(ISERROR(SEARCH("NT",AK59)))</formula>
    </cfRule>
  </conditionalFormatting>
  <conditionalFormatting sqref="O63">
    <cfRule type="expression" dxfId="1796" priority="1819">
      <formula>NOT(ISERROR(SEARCH("F",AK59)))</formula>
    </cfRule>
  </conditionalFormatting>
  <conditionalFormatting sqref="O65">
    <cfRule type="cellIs" dxfId="1795" priority="1812" operator="equal">
      <formula>"확인필요"</formula>
    </cfRule>
  </conditionalFormatting>
  <conditionalFormatting sqref="O65">
    <cfRule type="expression" dxfId="1794" priority="1813">
      <formula>NOT(ISERROR(SEARCH("NT",AK60)))</formula>
    </cfRule>
  </conditionalFormatting>
  <conditionalFormatting sqref="O65">
    <cfRule type="expression" dxfId="1793" priority="1815">
      <formula>NOT(ISERROR(SEARCH("F",AK60)))</formula>
    </cfRule>
  </conditionalFormatting>
  <conditionalFormatting sqref="O66">
    <cfRule type="cellIs" dxfId="1792" priority="1808" operator="equal">
      <formula>"확인필요"</formula>
    </cfRule>
  </conditionalFormatting>
  <conditionalFormatting sqref="O66">
    <cfRule type="expression" dxfId="1791" priority="1809">
      <formula>NOT(ISERROR(SEARCH("NT",AK61)))</formula>
    </cfRule>
  </conditionalFormatting>
  <conditionalFormatting sqref="O66">
    <cfRule type="expression" dxfId="1790" priority="1811">
      <formula>NOT(ISERROR(SEARCH("F",AK61)))</formula>
    </cfRule>
  </conditionalFormatting>
  <conditionalFormatting sqref="O70">
    <cfRule type="cellIs" dxfId="1789" priority="1804" operator="equal">
      <formula>"확인필요"</formula>
    </cfRule>
  </conditionalFormatting>
  <conditionalFormatting sqref="O70">
    <cfRule type="expression" dxfId="1788" priority="1805">
      <formula>NOT(ISERROR(SEARCH("NT",AK66)))</formula>
    </cfRule>
  </conditionalFormatting>
  <conditionalFormatting sqref="O70">
    <cfRule type="expression" dxfId="1787" priority="1807">
      <formula>NOT(ISERROR(SEARCH("F",AK66)))</formula>
    </cfRule>
  </conditionalFormatting>
  <conditionalFormatting sqref="O72">
    <cfRule type="cellIs" dxfId="1786" priority="1800" operator="equal">
      <formula>"확인필요"</formula>
    </cfRule>
  </conditionalFormatting>
  <conditionalFormatting sqref="O72">
    <cfRule type="expression" dxfId="1785" priority="1801">
      <formula>NOT(ISERROR(SEARCH("NT",AK68)))</formula>
    </cfRule>
  </conditionalFormatting>
  <conditionalFormatting sqref="O72">
    <cfRule type="expression" dxfId="1784" priority="1803">
      <formula>NOT(ISERROR(SEARCH("F",AK68)))</formula>
    </cfRule>
  </conditionalFormatting>
  <conditionalFormatting sqref="O74">
    <cfRule type="cellIs" dxfId="1783" priority="1792" operator="equal">
      <formula>"확인필요"</formula>
    </cfRule>
  </conditionalFormatting>
  <conditionalFormatting sqref="O74">
    <cfRule type="expression" dxfId="1782" priority="1793">
      <formula>NOT(ISERROR(SEARCH("NT",AK71)))</formula>
    </cfRule>
  </conditionalFormatting>
  <conditionalFormatting sqref="O74">
    <cfRule type="expression" dxfId="1781" priority="1795">
      <formula>NOT(ISERROR(SEARCH("F",AK71)))</formula>
    </cfRule>
  </conditionalFormatting>
  <conditionalFormatting sqref="O75">
    <cfRule type="cellIs" dxfId="1780" priority="1788" operator="equal">
      <formula>"확인필요"</formula>
    </cfRule>
  </conditionalFormatting>
  <conditionalFormatting sqref="O75">
    <cfRule type="expression" dxfId="1779" priority="1789">
      <formula>NOT(ISERROR(SEARCH("NT",AK72)))</formula>
    </cfRule>
  </conditionalFormatting>
  <conditionalFormatting sqref="O75">
    <cfRule type="expression" dxfId="1778" priority="1791">
      <formula>NOT(ISERROR(SEARCH("F",AK72)))</formula>
    </cfRule>
  </conditionalFormatting>
  <conditionalFormatting sqref="O92">
    <cfRule type="cellIs" dxfId="1777" priority="1784" operator="equal">
      <formula>"확인필요"</formula>
    </cfRule>
  </conditionalFormatting>
  <conditionalFormatting sqref="O92">
    <cfRule type="expression" dxfId="1776" priority="1785">
      <formula>NOT(ISERROR(SEARCH("NT",AK88)))</formula>
    </cfRule>
  </conditionalFormatting>
  <conditionalFormatting sqref="O92">
    <cfRule type="expression" dxfId="1775" priority="1787">
      <formula>NOT(ISERROR(SEARCH("F",AK88)))</formula>
    </cfRule>
  </conditionalFormatting>
  <conditionalFormatting sqref="O93">
    <cfRule type="cellIs" dxfId="1774" priority="1780" operator="equal">
      <formula>"확인필요"</formula>
    </cfRule>
  </conditionalFormatting>
  <conditionalFormatting sqref="O93">
    <cfRule type="expression" dxfId="1773" priority="1781">
      <formula>NOT(ISERROR(SEARCH("NT",AK89)))</formula>
    </cfRule>
  </conditionalFormatting>
  <conditionalFormatting sqref="O93">
    <cfRule type="expression" dxfId="1772" priority="1783">
      <formula>NOT(ISERROR(SEARCH("F",AK89)))</formula>
    </cfRule>
  </conditionalFormatting>
  <conditionalFormatting sqref="O94">
    <cfRule type="cellIs" dxfId="1771" priority="1776" operator="equal">
      <formula>"확인필요"</formula>
    </cfRule>
  </conditionalFormatting>
  <conditionalFormatting sqref="O94">
    <cfRule type="expression" dxfId="1770" priority="1777">
      <formula>NOT(ISERROR(SEARCH("NT",AK90)))</formula>
    </cfRule>
  </conditionalFormatting>
  <conditionalFormatting sqref="O94">
    <cfRule type="expression" dxfId="1769" priority="1779">
      <formula>NOT(ISERROR(SEARCH("F",AK90)))</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8" priority="1638">
      <formula>NOT(ISERROR(SEARCH("NT",AE15)))</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7" priority="1640">
      <formula>NOT(ISERROR(SEARCH("F",AE15)))</formula>
    </cfRule>
  </conditionalFormatting>
  <conditionalFormatting sqref="G16:G17 I16:I17 K16:K17">
    <cfRule type="expression" dxfId="1766" priority="1575">
      <formula>NOT(ISERROR(SEARCH("NT",AE13)))</formula>
    </cfRule>
  </conditionalFormatting>
  <conditionalFormatting sqref="G16:G17 I16:I17 K16:K17">
    <cfRule type="expression" dxfId="1765" priority="1577">
      <formula>NOT(ISERROR(SEARCH("F",AE13)))</formula>
    </cfRule>
  </conditionalFormatting>
  <conditionalFormatting sqref="AE20:AG20">
    <cfRule type="cellIs" dxfId="1764" priority="1052" operator="equal">
      <formula>"확인필요"</formula>
    </cfRule>
  </conditionalFormatting>
  <conditionalFormatting sqref="AE20:AG20">
    <cfRule type="expression" dxfId="1763" priority="1053">
      <formula>NOT(ISERROR(SEARCH("NT",AY16)))</formula>
    </cfRule>
  </conditionalFormatting>
  <conditionalFormatting sqref="AE20:AG20">
    <cfRule type="expression" dxfId="1762" priority="1055">
      <formula>NOT(ISERROR(SEARCH("F",AY16)))</formula>
    </cfRule>
  </conditionalFormatting>
  <conditionalFormatting sqref="AE30:AG31 U30:U32 W30:W32 Y30:Y32 AA30:AA32 S30:S32 AE32:AF32">
    <cfRule type="expression" dxfId="1761" priority="5567">
      <formula>NOT(ISERROR(SEARCH("NT",AM22)))</formula>
    </cfRule>
  </conditionalFormatting>
  <conditionalFormatting sqref="AE30:AG31 U30:U32 W30:W32 Y30:Y32 AA30:AA32 S30:S32 AE32:AF32">
    <cfRule type="expression" dxfId="1760" priority="5583">
      <formula>NOT(ISERROR(SEARCH("F",AM22)))</formula>
    </cfRule>
  </conditionalFormatting>
  <conditionalFormatting sqref="M30 O31:O32 M32 Q30:Q32">
    <cfRule type="expression" dxfId="1759" priority="5591">
      <formula>NOT(ISERROR(SEARCH("NT",AI22)))</formula>
    </cfRule>
  </conditionalFormatting>
  <conditionalFormatting sqref="M30 O31:O32 M32 Q30:Q32">
    <cfRule type="expression" dxfId="1758" priority="5609">
      <formula>NOT(ISERROR(SEARCH("F",AI22)))</formula>
    </cfRule>
  </conditionalFormatting>
  <conditionalFormatting sqref="AE21:AG21">
    <cfRule type="cellIs" dxfId="1757" priority="990" operator="equal">
      <formula>"확인필요"</formula>
    </cfRule>
  </conditionalFormatting>
  <conditionalFormatting sqref="AE21:AG21">
    <cfRule type="expression" dxfId="1756" priority="991">
      <formula>NOT(ISERROR(SEARCH("NT",AY17)))</formula>
    </cfRule>
  </conditionalFormatting>
  <conditionalFormatting sqref="AE21:AG21">
    <cfRule type="expression" dxfId="1755" priority="993">
      <formula>NOT(ISERROR(SEARCH("F",AY17)))</formula>
    </cfRule>
  </conditionalFormatting>
  <conditionalFormatting sqref="S84:S85">
    <cfRule type="cellIs" dxfId="1754" priority="902" operator="equal">
      <formula>"확인필요"</formula>
    </cfRule>
  </conditionalFormatting>
  <conditionalFormatting sqref="S59">
    <cfRule type="cellIs" dxfId="1753" priority="898" operator="equal">
      <formula>"확인필요"</formula>
    </cfRule>
  </conditionalFormatting>
  <conditionalFormatting sqref="S46">
    <cfRule type="cellIs" dxfId="1752" priority="894" operator="equal">
      <formula>"확인필요"</formula>
    </cfRule>
  </conditionalFormatting>
  <conditionalFormatting sqref="S33">
    <cfRule type="cellIs" dxfId="1751" priority="890" operator="equal">
      <formula>"확인필요"</formula>
    </cfRule>
  </conditionalFormatting>
  <conditionalFormatting sqref="U21">
    <cfRule type="cellIs" dxfId="1750" priority="935" operator="equal">
      <formula>"확인필요"</formula>
    </cfRule>
  </conditionalFormatting>
  <conditionalFormatting sqref="U21">
    <cfRule type="expression" dxfId="1749" priority="936">
      <formula>NOT(ISERROR(SEARCH("NT",AO17)))</formula>
    </cfRule>
  </conditionalFormatting>
  <conditionalFormatting sqref="U21">
    <cfRule type="expression" dxfId="1748" priority="938">
      <formula>NOT(ISERROR(SEARCH("F",AO17)))</formula>
    </cfRule>
  </conditionalFormatting>
  <conditionalFormatting sqref="G30:G32 M31 Q31 I30:I32 K30:K32">
    <cfRule type="expression" dxfId="1747" priority="6165">
      <formula>NOT(ISERROR(SEARCH("NT",AE22)))</formula>
    </cfRule>
  </conditionalFormatting>
  <conditionalFormatting sqref="G30:G32 M31 Q31 I30:I32 K30:K32">
    <cfRule type="expression" dxfId="1746" priority="6173">
      <formula>NOT(ISERROR(SEARCH("F",AE22)))</formula>
    </cfRule>
  </conditionalFormatting>
  <conditionalFormatting sqref="S19 S37 S43:S44 S60:S61 S72:S75 S77 S81:S82 S92 S94:S95 S97:S98 S35 S47 S88 S31:S32">
    <cfRule type="cellIs" dxfId="1745" priority="746" operator="equal">
      <formula>"확인필요"</formula>
    </cfRule>
  </conditionalFormatting>
  <conditionalFormatting sqref="S19 S37 S72:S73 S92 S94:S95 S97:S98 S35 S47 S61">
    <cfRule type="expression" dxfId="1744" priority="747">
      <formula>NOT(ISERROR(SEARCH("NT",AM15)))</formula>
    </cfRule>
  </conditionalFormatting>
  <conditionalFormatting sqref="S19 S37 S72:S73 S92 S94:S95 S97:S98 S35 S47 S61">
    <cfRule type="expression" dxfId="1743" priority="749">
      <formula>NOT(ISERROR(SEARCH("F",AM15)))</formula>
    </cfRule>
  </conditionalFormatting>
  <conditionalFormatting sqref="S71 S83 S54 S91 S80">
    <cfRule type="cellIs" dxfId="1742" priority="754" operator="equal">
      <formula>"확인필요"</formula>
    </cfRule>
  </conditionalFormatting>
  <conditionalFormatting sqref="S71 S83 S54 S91 S80">
    <cfRule type="expression" dxfId="1741" priority="755">
      <formula>NOT(ISERROR(SEARCH("NT",S54)))</formula>
    </cfRule>
  </conditionalFormatting>
  <conditionalFormatting sqref="S71 S83 S54 S91 S80">
    <cfRule type="expression" dxfId="1740" priority="757">
      <formula>NOT(ISERROR(SEARCH("F",S54)))</formula>
    </cfRule>
  </conditionalFormatting>
  <conditionalFormatting sqref="S11">
    <cfRule type="cellIs" dxfId="1739" priority="758" operator="equal">
      <formula>"확인필요"</formula>
    </cfRule>
  </conditionalFormatting>
  <conditionalFormatting sqref="S11">
    <cfRule type="expression" dxfId="1738" priority="759">
      <formula>NOT(ISERROR(SEARCH("NT",S11)))</formula>
    </cfRule>
  </conditionalFormatting>
  <conditionalFormatting sqref="S11">
    <cfRule type="expression" dxfId="1737" priority="761">
      <formula>NOT(ISERROR(SEARCH("F",S11)))</formula>
    </cfRule>
  </conditionalFormatting>
  <conditionalFormatting sqref="S12">
    <cfRule type="cellIs" dxfId="1736" priority="762" operator="equal">
      <formula>"확인필요"</formula>
    </cfRule>
  </conditionalFormatting>
  <conditionalFormatting sqref="S12">
    <cfRule type="expression" dxfId="1735" priority="763">
      <formula>NOT(ISERROR(SEARCH("NT",S12)))</formula>
    </cfRule>
  </conditionalFormatting>
  <conditionalFormatting sqref="S12">
    <cfRule type="expression" dxfId="1734" priority="765">
      <formula>NOT(ISERROR(SEARCH("F",S12)))</formula>
    </cfRule>
  </conditionalFormatting>
  <conditionalFormatting sqref="S57">
    <cfRule type="cellIs" dxfId="1733" priority="766" operator="equal">
      <formula>"확인필요"</formula>
    </cfRule>
  </conditionalFormatting>
  <conditionalFormatting sqref="S57">
    <cfRule type="expression" dxfId="1732" priority="767">
      <formula>NOT(ISERROR(SEARCH("NT",S57)))</formula>
    </cfRule>
  </conditionalFormatting>
  <conditionalFormatting sqref="S57">
    <cfRule type="expression" dxfId="1731" priority="769">
      <formula>NOT(ISERROR(SEARCH("F",S57)))</formula>
    </cfRule>
  </conditionalFormatting>
  <conditionalFormatting sqref="S55:S56">
    <cfRule type="cellIs" dxfId="1730" priority="770" operator="equal">
      <formula>"확인필요"</formula>
    </cfRule>
  </conditionalFormatting>
  <conditionalFormatting sqref="S55:S56">
    <cfRule type="expression" dxfId="1729" priority="771">
      <formula>NOT(ISERROR(SEARCH("NT",S55)))</formula>
    </cfRule>
  </conditionalFormatting>
  <conditionalFormatting sqref="S55:S56">
    <cfRule type="expression" dxfId="1728" priority="773">
      <formula>NOT(ISERROR(SEARCH("F",S55)))</formula>
    </cfRule>
  </conditionalFormatting>
  <conditionalFormatting sqref="S18">
    <cfRule type="cellIs" dxfId="1727" priority="774" operator="equal">
      <formula>"확인필요"</formula>
    </cfRule>
  </conditionalFormatting>
  <conditionalFormatting sqref="S18">
    <cfRule type="expression" dxfId="1726" priority="775">
      <formula>NOT(ISERROR(SEARCH("NT",S18)))</formula>
    </cfRule>
  </conditionalFormatting>
  <conditionalFormatting sqref="S18">
    <cfRule type="expression" dxfId="1725" priority="777">
      <formula>NOT(ISERROR(SEARCH("F",S18)))</formula>
    </cfRule>
  </conditionalFormatting>
  <conditionalFormatting sqref="S45">
    <cfRule type="cellIs" dxfId="1724" priority="778" operator="equal">
      <formula>"확인필요"</formula>
    </cfRule>
  </conditionalFormatting>
  <conditionalFormatting sqref="S45">
    <cfRule type="expression" dxfId="1723" priority="779">
      <formula>NOT(ISERROR(SEARCH("NT",S45)))</formula>
    </cfRule>
  </conditionalFormatting>
  <conditionalFormatting sqref="S45">
    <cfRule type="expression" dxfId="1722" priority="781">
      <formula>NOT(ISERROR(SEARCH("F",S45)))</formula>
    </cfRule>
  </conditionalFormatting>
  <conditionalFormatting sqref="S42">
    <cfRule type="cellIs" dxfId="1721" priority="782" operator="equal">
      <formula>"확인필요"</formula>
    </cfRule>
  </conditionalFormatting>
  <conditionalFormatting sqref="S42">
    <cfRule type="expression" dxfId="1720" priority="783">
      <formula>NOT(ISERROR(SEARCH("NT",S42)))</formula>
    </cfRule>
  </conditionalFormatting>
  <conditionalFormatting sqref="S42">
    <cfRule type="expression" dxfId="1719" priority="785">
      <formula>NOT(ISERROR(SEARCH("F",S42)))</formula>
    </cfRule>
  </conditionalFormatting>
  <conditionalFormatting sqref="S70">
    <cfRule type="cellIs" dxfId="1718" priority="786" operator="equal">
      <formula>"확인필요"</formula>
    </cfRule>
  </conditionalFormatting>
  <conditionalFormatting sqref="S70">
    <cfRule type="expression" dxfId="1717" priority="787">
      <formula>NOT(ISERROR(SEARCH("NT",S70)))</formula>
    </cfRule>
  </conditionalFormatting>
  <conditionalFormatting sqref="S70">
    <cfRule type="expression" dxfId="1716" priority="789">
      <formula>NOT(ISERROR(SEARCH("F",S70)))</formula>
    </cfRule>
  </conditionalFormatting>
  <conditionalFormatting sqref="S86">
    <cfRule type="cellIs" dxfId="1715" priority="790" operator="equal">
      <formula>"확인필요"</formula>
    </cfRule>
  </conditionalFormatting>
  <conditionalFormatting sqref="S86">
    <cfRule type="expression" dxfId="1714" priority="791">
      <formula>NOT(ISERROR(SEARCH("NT",S86)))</formula>
    </cfRule>
  </conditionalFormatting>
  <conditionalFormatting sqref="S86">
    <cfRule type="expression" dxfId="1713" priority="793">
      <formula>NOT(ISERROR(SEARCH("F",S86)))</formula>
    </cfRule>
  </conditionalFormatting>
  <conditionalFormatting sqref="S67">
    <cfRule type="cellIs" dxfId="1712" priority="794" operator="equal">
      <formula>"확인필요"</formula>
    </cfRule>
  </conditionalFormatting>
  <conditionalFormatting sqref="S67">
    <cfRule type="expression" dxfId="1711" priority="795">
      <formula>NOT(ISERROR(SEARCH("NT",S67)))</formula>
    </cfRule>
  </conditionalFormatting>
  <conditionalFormatting sqref="S67">
    <cfRule type="expression" dxfId="1710" priority="797">
      <formula>NOT(ISERROR(SEARCH("F",S67)))</formula>
    </cfRule>
  </conditionalFormatting>
  <conditionalFormatting sqref="S65">
    <cfRule type="cellIs" dxfId="1709" priority="798" operator="equal">
      <formula>"확인필요"</formula>
    </cfRule>
  </conditionalFormatting>
  <conditionalFormatting sqref="S65">
    <cfRule type="expression" dxfId="1708" priority="799">
      <formula>NOT(ISERROR(SEARCH("NT",S65)))</formula>
    </cfRule>
  </conditionalFormatting>
  <conditionalFormatting sqref="S65">
    <cfRule type="expression" dxfId="1707" priority="801">
      <formula>NOT(ISERROR(SEARCH("F",S65)))</formula>
    </cfRule>
  </conditionalFormatting>
  <conditionalFormatting sqref="S68">
    <cfRule type="cellIs" dxfId="1706" priority="802" operator="equal">
      <formula>"확인필요"</formula>
    </cfRule>
  </conditionalFormatting>
  <conditionalFormatting sqref="S68">
    <cfRule type="expression" dxfId="1705" priority="803">
      <formula>NOT(ISERROR(SEARCH("NT",S68)))</formula>
    </cfRule>
  </conditionalFormatting>
  <conditionalFormatting sqref="S68">
    <cfRule type="expression" dxfId="1704" priority="805">
      <formula>NOT(ISERROR(SEARCH("F",S68)))</formula>
    </cfRule>
  </conditionalFormatting>
  <conditionalFormatting sqref="S58">
    <cfRule type="cellIs" dxfId="1703" priority="806" operator="equal">
      <formula>"확인필요"</formula>
    </cfRule>
  </conditionalFormatting>
  <conditionalFormatting sqref="S58">
    <cfRule type="expression" dxfId="1702" priority="807">
      <formula>NOT(ISERROR(SEARCH("NT",S58)))</formula>
    </cfRule>
  </conditionalFormatting>
  <conditionalFormatting sqref="S58">
    <cfRule type="expression" dxfId="1701" priority="809">
      <formula>NOT(ISERROR(SEARCH("F",S58)))</formula>
    </cfRule>
  </conditionalFormatting>
  <conditionalFormatting sqref="S51">
    <cfRule type="cellIs" dxfId="1700" priority="810" operator="equal">
      <formula>"확인필요"</formula>
    </cfRule>
  </conditionalFormatting>
  <conditionalFormatting sqref="S51">
    <cfRule type="expression" dxfId="1699" priority="811">
      <formula>NOT(ISERROR(SEARCH("NT",S51)))</formula>
    </cfRule>
  </conditionalFormatting>
  <conditionalFormatting sqref="S51">
    <cfRule type="expression" dxfId="1698" priority="813">
      <formula>NOT(ISERROR(SEARCH("F",S51)))</formula>
    </cfRule>
  </conditionalFormatting>
  <conditionalFormatting sqref="S76">
    <cfRule type="cellIs" dxfId="1697" priority="814" operator="equal">
      <formula>"확인필요"</formula>
    </cfRule>
  </conditionalFormatting>
  <conditionalFormatting sqref="S76">
    <cfRule type="expression" dxfId="1696" priority="815">
      <formula>NOT(ISERROR(SEARCH("NT",S76)))</formula>
    </cfRule>
  </conditionalFormatting>
  <conditionalFormatting sqref="S76">
    <cfRule type="expression" dxfId="1695" priority="817">
      <formula>NOT(ISERROR(SEARCH("F",S76)))</formula>
    </cfRule>
  </conditionalFormatting>
  <conditionalFormatting sqref="S62">
    <cfRule type="cellIs" dxfId="1694" priority="818" operator="equal">
      <formula>"확인필요"</formula>
    </cfRule>
  </conditionalFormatting>
  <conditionalFormatting sqref="S62">
    <cfRule type="expression" dxfId="1693" priority="819">
      <formula>NOT(ISERROR(SEARCH("NT",S62)))</formula>
    </cfRule>
  </conditionalFormatting>
  <conditionalFormatting sqref="S62">
    <cfRule type="expression" dxfId="1692" priority="821">
      <formula>NOT(ISERROR(SEARCH("F",S62)))</formula>
    </cfRule>
  </conditionalFormatting>
  <conditionalFormatting sqref="S69">
    <cfRule type="cellIs" dxfId="1691" priority="822" operator="equal">
      <formula>"확인필요"</formula>
    </cfRule>
  </conditionalFormatting>
  <conditionalFormatting sqref="S69">
    <cfRule type="expression" dxfId="1690" priority="823">
      <formula>NOT(ISERROR(SEARCH("NT",S69)))</formula>
    </cfRule>
  </conditionalFormatting>
  <conditionalFormatting sqref="S69">
    <cfRule type="expression" dxfId="1689" priority="825">
      <formula>NOT(ISERROR(SEARCH("F",S69)))</formula>
    </cfRule>
  </conditionalFormatting>
  <conditionalFormatting sqref="S16">
    <cfRule type="cellIs" dxfId="1688" priority="826" operator="equal">
      <formula>"확인필요"</formula>
    </cfRule>
  </conditionalFormatting>
  <conditionalFormatting sqref="S16">
    <cfRule type="expression" dxfId="1687" priority="827">
      <formula>NOT(ISERROR(SEARCH("NT",S16)))</formula>
    </cfRule>
  </conditionalFormatting>
  <conditionalFormatting sqref="S16">
    <cfRule type="expression" dxfId="1686" priority="829">
      <formula>NOT(ISERROR(SEARCH("F",S16)))</formula>
    </cfRule>
  </conditionalFormatting>
  <conditionalFormatting sqref="S17">
    <cfRule type="cellIs" dxfId="1685" priority="830" operator="equal">
      <formula>"확인필요"</formula>
    </cfRule>
  </conditionalFormatting>
  <conditionalFormatting sqref="S17">
    <cfRule type="expression" dxfId="1684" priority="831">
      <formula>NOT(ISERROR(SEARCH("NT",S17)))</formula>
    </cfRule>
  </conditionalFormatting>
  <conditionalFormatting sqref="S17">
    <cfRule type="expression" dxfId="1683" priority="833">
      <formula>NOT(ISERROR(SEARCH("F",S17)))</formula>
    </cfRule>
  </conditionalFormatting>
  <conditionalFormatting sqref="S93">
    <cfRule type="cellIs" dxfId="1682" priority="834" operator="equal">
      <formula>"확인필요"</formula>
    </cfRule>
  </conditionalFormatting>
  <conditionalFormatting sqref="S93">
    <cfRule type="expression" dxfId="1681" priority="835">
      <formula>NOT(ISERROR(SEARCH("NT",S93)))</formula>
    </cfRule>
  </conditionalFormatting>
  <conditionalFormatting sqref="S93">
    <cfRule type="expression" dxfId="1680" priority="837">
      <formula>NOT(ISERROR(SEARCH("F",S93)))</formula>
    </cfRule>
  </conditionalFormatting>
  <conditionalFormatting sqref="S63">
    <cfRule type="cellIs" dxfId="1679" priority="838" operator="equal">
      <formula>"확인필요"</formula>
    </cfRule>
  </conditionalFormatting>
  <conditionalFormatting sqref="S63">
    <cfRule type="expression" dxfId="1678" priority="839">
      <formula>NOT(ISERROR(SEARCH("NT",S63)))</formula>
    </cfRule>
  </conditionalFormatting>
  <conditionalFormatting sqref="S63">
    <cfRule type="expression" dxfId="1677" priority="841">
      <formula>NOT(ISERROR(SEARCH("F",S63)))</formula>
    </cfRule>
  </conditionalFormatting>
  <conditionalFormatting sqref="S96">
    <cfRule type="cellIs" dxfId="1676" priority="842" operator="equal">
      <formula>"확인필요"</formula>
    </cfRule>
  </conditionalFormatting>
  <conditionalFormatting sqref="S96">
    <cfRule type="expression" dxfId="1675" priority="843">
      <formula>NOT(ISERROR(SEARCH("NT",S96)))</formula>
    </cfRule>
  </conditionalFormatting>
  <conditionalFormatting sqref="S96">
    <cfRule type="expression" dxfId="1674" priority="845">
      <formula>NOT(ISERROR(SEARCH("F",S96)))</formula>
    </cfRule>
  </conditionalFormatting>
  <conditionalFormatting sqref="S50">
    <cfRule type="cellIs" dxfId="1673" priority="846" operator="equal">
      <formula>"확인필요"</formula>
    </cfRule>
  </conditionalFormatting>
  <conditionalFormatting sqref="S50">
    <cfRule type="expression" dxfId="1672" priority="847">
      <formula>NOT(ISERROR(SEARCH("NT",S50)))</formula>
    </cfRule>
  </conditionalFormatting>
  <conditionalFormatting sqref="S50">
    <cfRule type="expression" dxfId="1671" priority="849">
      <formula>NOT(ISERROR(SEARCH("F",S50)))</formula>
    </cfRule>
  </conditionalFormatting>
  <conditionalFormatting sqref="S66">
    <cfRule type="cellIs" dxfId="1670" priority="850" operator="equal">
      <formula>"확인필요"</formula>
    </cfRule>
  </conditionalFormatting>
  <conditionalFormatting sqref="S66">
    <cfRule type="expression" dxfId="1669" priority="851">
      <formula>NOT(ISERROR(SEARCH("NT",S66)))</formula>
    </cfRule>
  </conditionalFormatting>
  <conditionalFormatting sqref="S66">
    <cfRule type="expression" dxfId="1668" priority="853">
      <formula>NOT(ISERROR(SEARCH("F",S66)))</formula>
    </cfRule>
  </conditionalFormatting>
  <conditionalFormatting sqref="S41">
    <cfRule type="cellIs" dxfId="1667" priority="854" operator="equal">
      <formula>"확인필요"</formula>
    </cfRule>
  </conditionalFormatting>
  <conditionalFormatting sqref="S41">
    <cfRule type="expression" dxfId="1666" priority="855">
      <formula>NOT(ISERROR(SEARCH("NT",S41)))</formula>
    </cfRule>
  </conditionalFormatting>
  <conditionalFormatting sqref="S41">
    <cfRule type="expression" dxfId="1665" priority="857">
      <formula>NOT(ISERROR(SEARCH("F",S41)))</formula>
    </cfRule>
  </conditionalFormatting>
  <conditionalFormatting sqref="S48">
    <cfRule type="cellIs" dxfId="1664" priority="858" operator="equal">
      <formula>"확인필요"</formula>
    </cfRule>
  </conditionalFormatting>
  <conditionalFormatting sqref="S48">
    <cfRule type="expression" dxfId="1663" priority="859">
      <formula>NOT(ISERROR(SEARCH("NT",S48)))</formula>
    </cfRule>
  </conditionalFormatting>
  <conditionalFormatting sqref="S48">
    <cfRule type="expression" dxfId="1662" priority="861">
      <formula>NOT(ISERROR(SEARCH("F",S48)))</formula>
    </cfRule>
  </conditionalFormatting>
  <conditionalFormatting sqref="S13">
    <cfRule type="cellIs" dxfId="1661" priority="862" operator="equal">
      <formula>"확인필요"</formula>
    </cfRule>
  </conditionalFormatting>
  <conditionalFormatting sqref="S13">
    <cfRule type="expression" dxfId="1660" priority="863">
      <formula>NOT(ISERROR(SEARCH("NT",S13)))</formula>
    </cfRule>
  </conditionalFormatting>
  <conditionalFormatting sqref="S13">
    <cfRule type="expression" dxfId="1659" priority="865">
      <formula>NOT(ISERROR(SEARCH("F",S13)))</formula>
    </cfRule>
  </conditionalFormatting>
  <conditionalFormatting sqref="S14">
    <cfRule type="cellIs" dxfId="1658" priority="866" operator="equal">
      <formula>"확인필요"</formula>
    </cfRule>
  </conditionalFormatting>
  <conditionalFormatting sqref="S14">
    <cfRule type="expression" dxfId="1657" priority="867">
      <formula>NOT(ISERROR(SEARCH("NT",S14)))</formula>
    </cfRule>
  </conditionalFormatting>
  <conditionalFormatting sqref="S14">
    <cfRule type="expression" dxfId="1656" priority="869">
      <formula>NOT(ISERROR(SEARCH("F",S14)))</formula>
    </cfRule>
  </conditionalFormatting>
  <conditionalFormatting sqref="S15">
    <cfRule type="cellIs" dxfId="1655" priority="870" operator="equal">
      <formula>"확인필요"</formula>
    </cfRule>
  </conditionalFormatting>
  <conditionalFormatting sqref="S15">
    <cfRule type="expression" dxfId="1654" priority="871">
      <formula>NOT(ISERROR(SEARCH("NT",S15)))</formula>
    </cfRule>
  </conditionalFormatting>
  <conditionalFormatting sqref="S15">
    <cfRule type="expression" dxfId="1653" priority="873">
      <formula>NOT(ISERROR(SEARCH("F",S15)))</formula>
    </cfRule>
  </conditionalFormatting>
  <conditionalFormatting sqref="S25">
    <cfRule type="cellIs" dxfId="1652" priority="878" operator="equal">
      <formula>"확인필요"</formula>
    </cfRule>
  </conditionalFormatting>
  <conditionalFormatting sqref="S25">
    <cfRule type="expression" dxfId="1651" priority="879">
      <formula>NOT(ISERROR(SEARCH("NT",S25)))</formula>
    </cfRule>
  </conditionalFormatting>
  <conditionalFormatting sqref="S25">
    <cfRule type="expression" dxfId="1650" priority="881">
      <formula>NOT(ISERROR(SEARCH("F",S25)))</formula>
    </cfRule>
  </conditionalFormatting>
  <conditionalFormatting sqref="S34">
    <cfRule type="cellIs" dxfId="1649" priority="882" operator="equal">
      <formula>"확인필요"</formula>
    </cfRule>
  </conditionalFormatting>
  <conditionalFormatting sqref="S34">
    <cfRule type="expression" dxfId="1648" priority="883">
      <formula>NOT(ISERROR(SEARCH("NT",S34)))</formula>
    </cfRule>
  </conditionalFormatting>
  <conditionalFormatting sqref="S34">
    <cfRule type="expression" dxfId="1647" priority="885">
      <formula>NOT(ISERROR(SEARCH("F",S34)))</formula>
    </cfRule>
  </conditionalFormatting>
  <conditionalFormatting sqref="S36">
    <cfRule type="cellIs" dxfId="1646" priority="886" operator="equal">
      <formula>"확인필요"</formula>
    </cfRule>
  </conditionalFormatting>
  <conditionalFormatting sqref="S36">
    <cfRule type="expression" dxfId="1645" priority="887">
      <formula>NOT(ISERROR(SEARCH("NT",S36)))</formula>
    </cfRule>
  </conditionalFormatting>
  <conditionalFormatting sqref="S36">
    <cfRule type="expression" dxfId="1644" priority="889">
      <formula>NOT(ISERROR(SEARCH("F",S36)))</formula>
    </cfRule>
  </conditionalFormatting>
  <conditionalFormatting sqref="S33">
    <cfRule type="expression" dxfId="1643" priority="891">
      <formula>NOT(ISERROR(SEARCH("NT",S33)))</formula>
    </cfRule>
  </conditionalFormatting>
  <conditionalFormatting sqref="S33">
    <cfRule type="expression" dxfId="1642" priority="893">
      <formula>NOT(ISERROR(SEARCH("F",S33)))</formula>
    </cfRule>
  </conditionalFormatting>
  <conditionalFormatting sqref="S46">
    <cfRule type="expression" dxfId="1641" priority="895">
      <formula>NOT(ISERROR(SEARCH("NT",S46)))</formula>
    </cfRule>
  </conditionalFormatting>
  <conditionalFormatting sqref="S46">
    <cfRule type="expression" dxfId="1640" priority="897">
      <formula>NOT(ISERROR(SEARCH("F",S46)))</formula>
    </cfRule>
  </conditionalFormatting>
  <conditionalFormatting sqref="S59">
    <cfRule type="expression" dxfId="1639" priority="899">
      <formula>NOT(ISERROR(SEARCH("NT",S59)))</formula>
    </cfRule>
  </conditionalFormatting>
  <conditionalFormatting sqref="S59">
    <cfRule type="expression" dxfId="1638" priority="901">
      <formula>NOT(ISERROR(SEARCH("F",S59)))</formula>
    </cfRule>
  </conditionalFormatting>
  <conditionalFormatting sqref="S84:S85">
    <cfRule type="expression" dxfId="1637" priority="903">
      <formula>NOT(ISERROR(SEARCH("NT",S84)))</formula>
    </cfRule>
  </conditionalFormatting>
  <conditionalFormatting sqref="S84:S85">
    <cfRule type="expression" dxfId="1636" priority="905">
      <formula>NOT(ISERROR(SEARCH("F",S84)))</formula>
    </cfRule>
  </conditionalFormatting>
  <conditionalFormatting sqref="S79">
    <cfRule type="cellIs" dxfId="1635" priority="906" operator="equal">
      <formula>"확인필요"</formula>
    </cfRule>
  </conditionalFormatting>
  <conditionalFormatting sqref="S79">
    <cfRule type="expression" dxfId="1634" priority="907">
      <formula>NOT(ISERROR(SEARCH("NT",S79)))</formula>
    </cfRule>
  </conditionalFormatting>
  <conditionalFormatting sqref="S79">
    <cfRule type="expression" dxfId="1633" priority="909">
      <formula>NOT(ISERROR(SEARCH("F",S79)))</formula>
    </cfRule>
  </conditionalFormatting>
  <conditionalFormatting sqref="S78">
    <cfRule type="cellIs" dxfId="1632" priority="910" operator="equal">
      <formula>"확인필요"</formula>
    </cfRule>
  </conditionalFormatting>
  <conditionalFormatting sqref="S78">
    <cfRule type="expression" dxfId="1631" priority="911">
      <formula>NOT(ISERROR(SEARCH("NT",S78)))</formula>
    </cfRule>
  </conditionalFormatting>
  <conditionalFormatting sqref="S78">
    <cfRule type="expression" dxfId="1630" priority="913">
      <formula>NOT(ISERROR(SEARCH("F",S78)))</formula>
    </cfRule>
  </conditionalFormatting>
  <conditionalFormatting sqref="S87">
    <cfRule type="cellIs" dxfId="1629" priority="914" operator="equal">
      <formula>"확인필요"</formula>
    </cfRule>
  </conditionalFormatting>
  <conditionalFormatting sqref="S87">
    <cfRule type="expression" dxfId="1628" priority="915">
      <formula>NOT(ISERROR(SEARCH("NT",S87)))</formula>
    </cfRule>
  </conditionalFormatting>
  <conditionalFormatting sqref="S87">
    <cfRule type="expression" dxfId="1627" priority="917">
      <formula>NOT(ISERROR(SEARCH("F",S87)))</formula>
    </cfRule>
  </conditionalFormatting>
  <conditionalFormatting sqref="S89">
    <cfRule type="cellIs" dxfId="1626" priority="918" operator="equal">
      <formula>"확인필요"</formula>
    </cfRule>
  </conditionalFormatting>
  <conditionalFormatting sqref="S89">
    <cfRule type="expression" dxfId="1625" priority="919">
      <formula>NOT(ISERROR(SEARCH("NT",S89)))</formula>
    </cfRule>
  </conditionalFormatting>
  <conditionalFormatting sqref="S89">
    <cfRule type="expression" dxfId="1624" priority="921">
      <formula>NOT(ISERROR(SEARCH("F",S89)))</formula>
    </cfRule>
  </conditionalFormatting>
  <conditionalFormatting sqref="S90">
    <cfRule type="cellIs" dxfId="1623" priority="922" operator="equal">
      <formula>"확인필요"</formula>
    </cfRule>
  </conditionalFormatting>
  <conditionalFormatting sqref="S90">
    <cfRule type="expression" dxfId="1622" priority="923">
      <formula>NOT(ISERROR(SEARCH("NT",S90)))</formula>
    </cfRule>
  </conditionalFormatting>
  <conditionalFormatting sqref="S90">
    <cfRule type="expression" dxfId="1621" priority="925">
      <formula>NOT(ISERROR(SEARCH("F",S90)))</formula>
    </cfRule>
  </conditionalFormatting>
  <conditionalFormatting sqref="S60">
    <cfRule type="expression" dxfId="1620" priority="926">
      <formula>NOT(ISERROR(SEARCH("NT",AM55)))</formula>
    </cfRule>
  </conditionalFormatting>
  <conditionalFormatting sqref="S60">
    <cfRule type="expression" dxfId="1619" priority="928">
      <formula>NOT(ISERROR(SEARCH("F",AM55)))</formula>
    </cfRule>
  </conditionalFormatting>
  <conditionalFormatting sqref="S30">
    <cfRule type="cellIs" dxfId="1618" priority="739" operator="equal">
      <formula>"확인필요"</formula>
    </cfRule>
  </conditionalFormatting>
  <conditionalFormatting sqref="S49">
    <cfRule type="cellIs" dxfId="1617" priority="735" operator="equal">
      <formula>"확인필요"</formula>
    </cfRule>
  </conditionalFormatting>
  <conditionalFormatting sqref="S49">
    <cfRule type="expression" dxfId="1616" priority="736">
      <formula>NOT(ISERROR(SEARCH("NT",AM45)))</formula>
    </cfRule>
  </conditionalFormatting>
  <conditionalFormatting sqref="S49">
    <cfRule type="expression" dxfId="1615" priority="738">
      <formula>NOT(ISERROR(SEARCH("F",AM45)))</formula>
    </cfRule>
  </conditionalFormatting>
  <conditionalFormatting sqref="S20">
    <cfRule type="cellIs" dxfId="1614" priority="664" operator="equal">
      <formula>"확인필요"</formula>
    </cfRule>
  </conditionalFormatting>
  <conditionalFormatting sqref="S20">
    <cfRule type="expression" dxfId="1613" priority="665">
      <formula>NOT(ISERROR(SEARCH("NT",AM16)))</formula>
    </cfRule>
  </conditionalFormatting>
  <conditionalFormatting sqref="S20">
    <cfRule type="expression" dxfId="1612" priority="667">
      <formula>NOT(ISERROR(SEARCH("F",AM16)))</formula>
    </cfRule>
  </conditionalFormatting>
  <conditionalFormatting sqref="AE29:AG29 Y29 AA29 S29 U29 W29 W41:W44 U43:U44 Y41:Y44 AA41:AA44 AG44 AC43:AC44 AE41:AG43 S43:S44">
    <cfRule type="expression" dxfId="1611" priority="6193">
      <formula>NOT(ISERROR(SEARCH("NT",AM22)))</formula>
    </cfRule>
  </conditionalFormatting>
  <conditionalFormatting sqref="AE29:AG29 Y29 AA29 S29 U29 W29 W41:W44 U43:U44 Y41:Y44 AA41:AA44 AG44 AC43:AC44 AE41:AG43 S43:S44">
    <cfRule type="expression" dxfId="1610" priority="6213">
      <formula>NOT(ISERROR(SEARCH("F",AM22)))</formula>
    </cfRule>
  </conditionalFormatting>
  <conditionalFormatting sqref="M28 O28 Q28">
    <cfRule type="expression" dxfId="1609" priority="6352">
      <formula>NOT(ISERROR(SEARCH("NT",AI25)))</formula>
    </cfRule>
  </conditionalFormatting>
  <conditionalFormatting sqref="M28 O28 Q28">
    <cfRule type="expression" dxfId="1608" priority="6370">
      <formula>NOT(ISERROR(SEARCH("F",AI25)))</formula>
    </cfRule>
  </conditionalFormatting>
  <conditionalFormatting sqref="AE26:AG27 G26:G27 I26:I27 K26:K27 M26:M27 O26:O27 Q26:Q27 S26:S27 U26:U27 W26:W27 Y26:Y27 AA26:AA27">
    <cfRule type="cellIs" dxfId="1607" priority="618" operator="equal">
      <formula>"확인필요"</formula>
    </cfRule>
  </conditionalFormatting>
  <conditionalFormatting sqref="AC26:AC27">
    <cfRule type="cellIs" dxfId="1606" priority="622" operator="equal">
      <formula>"확인필요"</formula>
    </cfRule>
  </conditionalFormatting>
  <conditionalFormatting sqref="AC26:AC27">
    <cfRule type="expression" dxfId="1605" priority="623">
      <formula>NOT(ISERROR(SEARCH("NT",AC26)))</formula>
    </cfRule>
  </conditionalFormatting>
  <conditionalFormatting sqref="AC26:AC27">
    <cfRule type="expression" dxfId="1604" priority="625">
      <formula>NOT(ISERROR(SEARCH("F",AC26)))</formula>
    </cfRule>
  </conditionalFormatting>
  <conditionalFormatting sqref="AC26:AC27">
    <cfRule type="cellIs" dxfId="1603" priority="626" operator="equal">
      <formula>"확인필요"</formula>
    </cfRule>
  </conditionalFormatting>
  <conditionalFormatting sqref="AC26:AC27">
    <cfRule type="expression" dxfId="1602" priority="627">
      <formula>NOT(ISERROR(SEARCH("NT",AC26)))</formula>
    </cfRule>
  </conditionalFormatting>
  <conditionalFormatting sqref="AC26:AC27">
    <cfRule type="expression" dxfId="1601" priority="629">
      <formula>NOT(ISERROR(SEARCH("F",AC26)))</formula>
    </cfRule>
  </conditionalFormatting>
  <conditionalFormatting sqref="AE27:AG27 Y27 AA27 S27 U27 W27">
    <cfRule type="expression" dxfId="1600" priority="630">
      <formula>NOT(ISERROR(SEARCH("NT",AM20)))</formula>
    </cfRule>
  </conditionalFormatting>
  <conditionalFormatting sqref="AE27:AG27 Y27 AA27 S27 U27 W27">
    <cfRule type="expression" dxfId="1599" priority="632">
      <formula>NOT(ISERROR(SEARCH("F",AM20)))</formula>
    </cfRule>
  </conditionalFormatting>
  <conditionalFormatting sqref="M27 Q27 O27">
    <cfRule type="expression" dxfId="1598" priority="633">
      <formula>NOT(ISERROR(SEARCH("NT",AI20)))</formula>
    </cfRule>
  </conditionalFormatting>
  <conditionalFormatting sqref="M27 Q27 O27">
    <cfRule type="expression" dxfId="1597" priority="635">
      <formula>NOT(ISERROR(SEARCH("F",AI20)))</formula>
    </cfRule>
  </conditionalFormatting>
  <conditionalFormatting sqref="G27 I27 K27">
    <cfRule type="expression" dxfId="1596" priority="636">
      <formula>NOT(ISERROR(SEARCH("NT",AE20)))</formula>
    </cfRule>
  </conditionalFormatting>
  <conditionalFormatting sqref="G27 I27 K27">
    <cfRule type="expression" dxfId="1595" priority="638">
      <formula>NOT(ISERROR(SEARCH("F",AE20)))</formula>
    </cfRule>
  </conditionalFormatting>
  <conditionalFormatting sqref="U26 W26 Y26 AA26 S26 AE26:AG26">
    <cfRule type="expression" dxfId="1594" priority="639">
      <formula>NOT(ISERROR(SEARCH("NT",AM23)))</formula>
    </cfRule>
  </conditionalFormatting>
  <conditionalFormatting sqref="U26 W26 Y26 AA26 S26 AE26:AG26">
    <cfRule type="expression" dxfId="1593" priority="641">
      <formula>NOT(ISERROR(SEARCH("F",AM23)))</formula>
    </cfRule>
  </conditionalFormatting>
  <conditionalFormatting sqref="M26 O26 Q26">
    <cfRule type="expression" dxfId="1592" priority="642">
      <formula>NOT(ISERROR(SEARCH("NT",AI23)))</formula>
    </cfRule>
  </conditionalFormatting>
  <conditionalFormatting sqref="M26 O26 Q26">
    <cfRule type="expression" dxfId="1591" priority="644">
      <formula>NOT(ISERROR(SEARCH("F",AI23)))</formula>
    </cfRule>
  </conditionalFormatting>
  <conditionalFormatting sqref="G26 I26 K26">
    <cfRule type="expression" dxfId="1590" priority="645">
      <formula>NOT(ISERROR(SEARCH("NT",AE23)))</formula>
    </cfRule>
  </conditionalFormatting>
  <conditionalFormatting sqref="G26 I26 K26">
    <cfRule type="expression" dxfId="1589" priority="647">
      <formula>NOT(ISERROR(SEARCH("F",AE23)))</formula>
    </cfRule>
  </conditionalFormatting>
  <conditionalFormatting sqref="G38 AE38:AG38 U40 W40 K40 K38 O38 Q40 Q38 U38 W38 Y38 Y40 AA40 AA38 AG40 G40 I40 O40 I38">
    <cfRule type="cellIs" dxfId="1588" priority="584" operator="equal">
      <formula>"확인필요"</formula>
    </cfRule>
  </conditionalFormatting>
  <conditionalFormatting sqref="AE38:AG38 U40 U38 W38 Y38 AA38 AG40 W40 Y40 AA40">
    <cfRule type="expression" dxfId="1587" priority="585">
      <formula>NOT(ISERROR(SEARCH("NT",AO34)))</formula>
    </cfRule>
  </conditionalFormatting>
  <conditionalFormatting sqref="AE38:AG38 U40 U38 W38 Y38 AA38 AG40 W40 Y40 AA40">
    <cfRule type="expression" dxfId="1586" priority="587">
      <formula>NOT(ISERROR(SEARCH("F",AO34)))</formula>
    </cfRule>
  </conditionalFormatting>
  <conditionalFormatting sqref="AC38:AC40">
    <cfRule type="cellIs" dxfId="1585" priority="591" operator="equal">
      <formula>"확인필요"</formula>
    </cfRule>
  </conditionalFormatting>
  <conditionalFormatting sqref="AC38:AC40">
    <cfRule type="expression" dxfId="1584" priority="592">
      <formula>NOT(ISERROR(SEARCH("NT",AC38)))</formula>
    </cfRule>
  </conditionalFormatting>
  <conditionalFormatting sqref="AC38:AC40">
    <cfRule type="expression" dxfId="1583" priority="594">
      <formula>NOT(ISERROR(SEARCH("F",AC38)))</formula>
    </cfRule>
  </conditionalFormatting>
  <conditionalFormatting sqref="AC38:AC40">
    <cfRule type="cellIs" dxfId="1582" priority="595" operator="equal">
      <formula>"확인필요"</formula>
    </cfRule>
  </conditionalFormatting>
  <conditionalFormatting sqref="AC38:AC40">
    <cfRule type="expression" dxfId="1581" priority="596">
      <formula>NOT(ISERROR(SEARCH("NT",AC38)))</formula>
    </cfRule>
  </conditionalFormatting>
  <conditionalFormatting sqref="AC38:AC40">
    <cfRule type="expression" dxfId="1580" priority="598">
      <formula>NOT(ISERROR(SEARCH("F",AC38)))</formula>
    </cfRule>
  </conditionalFormatting>
  <conditionalFormatting sqref="G39 AG39 K39 O39 Q39 U39 W39 Y39 AA39 I39">
    <cfRule type="cellIs" dxfId="1579" priority="599" operator="equal">
      <formula>"확인필요"</formula>
    </cfRule>
  </conditionalFormatting>
  <conditionalFormatting sqref="G39 AG39 K39 O39 Q39 U39 W39 Y39 AA39 I39">
    <cfRule type="expression" dxfId="1578" priority="600">
      <formula>NOT(ISERROR(SEARCH("NT",G39)))</formula>
    </cfRule>
  </conditionalFormatting>
  <conditionalFormatting sqref="G39 AG39 K39 O39 Q39 U39 W39 Y39 AA39 I39">
    <cfRule type="expression" dxfId="1577" priority="602">
      <formula>NOT(ISERROR(SEARCH("F",G39)))</formula>
    </cfRule>
  </conditionalFormatting>
  <conditionalFormatting sqref="M38 M40">
    <cfRule type="cellIs" dxfId="1576" priority="562" operator="equal">
      <formula>"확인필요"</formula>
    </cfRule>
  </conditionalFormatting>
  <conditionalFormatting sqref="AE39">
    <cfRule type="cellIs" dxfId="1575" priority="610" operator="equal">
      <formula>"확인필요"</formula>
    </cfRule>
  </conditionalFormatting>
  <conditionalFormatting sqref="AE39">
    <cfRule type="expression" dxfId="1574" priority="611">
      <formula>NOT(ISERROR(SEARCH("NT",AE39)))</formula>
    </cfRule>
  </conditionalFormatting>
  <conditionalFormatting sqref="AE39">
    <cfRule type="expression" dxfId="1573" priority="613">
      <formula>NOT(ISERROR(SEARCH("F",AE39)))</formula>
    </cfRule>
  </conditionalFormatting>
  <conditionalFormatting sqref="AE40">
    <cfRule type="cellIs" dxfId="1572" priority="614" operator="equal">
      <formula>"확인필요"</formula>
    </cfRule>
  </conditionalFormatting>
  <conditionalFormatting sqref="AE40">
    <cfRule type="expression" dxfId="1571" priority="615">
      <formula>NOT(ISERROR(SEARCH("NT",AE40)))</formula>
    </cfRule>
  </conditionalFormatting>
  <conditionalFormatting sqref="AE40">
    <cfRule type="expression" dxfId="1570" priority="617">
      <formula>NOT(ISERROR(SEARCH("F",AE40)))</formula>
    </cfRule>
  </conditionalFormatting>
  <conditionalFormatting sqref="AF39">
    <cfRule type="cellIs" dxfId="1569" priority="574" operator="equal">
      <formula>"확인필요"</formula>
    </cfRule>
  </conditionalFormatting>
  <conditionalFormatting sqref="AF39">
    <cfRule type="expression" dxfId="1568" priority="575">
      <formula>NOT(ISERROR(SEARCH("NT",AF39)))</formula>
    </cfRule>
  </conditionalFormatting>
  <conditionalFormatting sqref="AF39">
    <cfRule type="expression" dxfId="1567" priority="577">
      <formula>NOT(ISERROR(SEARCH("F",AF39)))</formula>
    </cfRule>
  </conditionalFormatting>
  <conditionalFormatting sqref="AF40">
    <cfRule type="cellIs" dxfId="1566" priority="570" operator="equal">
      <formula>"확인필요"</formula>
    </cfRule>
  </conditionalFormatting>
  <conditionalFormatting sqref="AF40">
    <cfRule type="expression" dxfId="1565" priority="571">
      <formula>NOT(ISERROR(SEARCH("NT",AF40)))</formula>
    </cfRule>
  </conditionalFormatting>
  <conditionalFormatting sqref="AF40">
    <cfRule type="expression" dxfId="1564" priority="573">
      <formula>NOT(ISERROR(SEARCH("F",AF40)))</formula>
    </cfRule>
  </conditionalFormatting>
  <conditionalFormatting sqref="O38 Q38 M38 Q40 O40 M40">
    <cfRule type="expression" dxfId="1563" priority="567">
      <formula>NOT(ISERROR(SEARCH("NT",AI34)))</formula>
    </cfRule>
  </conditionalFormatting>
  <conditionalFormatting sqref="O38 Q38 M38 Q40 O40 M40">
    <cfRule type="expression" dxfId="1562" priority="569">
      <formula>NOT(ISERROR(SEARCH("F",AI34)))</formula>
    </cfRule>
  </conditionalFormatting>
  <conditionalFormatting sqref="M39">
    <cfRule type="cellIs" dxfId="1561" priority="563" operator="equal">
      <formula>"확인필요"</formula>
    </cfRule>
  </conditionalFormatting>
  <conditionalFormatting sqref="M39">
    <cfRule type="expression" dxfId="1560" priority="564">
      <formula>NOT(ISERROR(SEARCH("NT",M39)))</formula>
    </cfRule>
  </conditionalFormatting>
  <conditionalFormatting sqref="M39">
    <cfRule type="expression" dxfId="1559" priority="566">
      <formula>NOT(ISERROR(SEARCH("F",M39)))</formula>
    </cfRule>
  </conditionalFormatting>
  <conditionalFormatting sqref="G40 I40 G38 K40 I38 K38">
    <cfRule type="expression" dxfId="1558" priority="554">
      <formula>NOT(ISERROR(SEARCH("NT",AE34)))</formula>
    </cfRule>
  </conditionalFormatting>
  <conditionalFormatting sqref="G40 I40 G38 K40 I38 K38">
    <cfRule type="expression" dxfId="1557" priority="556">
      <formula>NOT(ISERROR(SEARCH("F",AE34)))</formula>
    </cfRule>
  </conditionalFormatting>
  <conditionalFormatting sqref="S40 S38">
    <cfRule type="cellIs" dxfId="1556" priority="486" operator="equal">
      <formula>"확인필요"</formula>
    </cfRule>
  </conditionalFormatting>
  <conditionalFormatting sqref="S40 S38">
    <cfRule type="expression" dxfId="1555" priority="487">
      <formula>NOT(ISERROR(SEARCH("NT",AM34)))</formula>
    </cfRule>
  </conditionalFormatting>
  <conditionalFormatting sqref="S40 S38">
    <cfRule type="expression" dxfId="1554" priority="489">
      <formula>NOT(ISERROR(SEARCH("F",AM34)))</formula>
    </cfRule>
  </conditionalFormatting>
  <conditionalFormatting sqref="S39">
    <cfRule type="cellIs" dxfId="1553" priority="490" operator="equal">
      <formula>"확인필요"</formula>
    </cfRule>
  </conditionalFormatting>
  <conditionalFormatting sqref="S39">
    <cfRule type="expression" dxfId="1552" priority="491">
      <formula>NOT(ISERROR(SEARCH("NT",S39)))</formula>
    </cfRule>
  </conditionalFormatting>
  <conditionalFormatting sqref="S39">
    <cfRule type="expression" dxfId="1551" priority="493">
      <formula>NOT(ISERROR(SEARCH("F",S39)))</formula>
    </cfRule>
  </conditionalFormatting>
  <conditionalFormatting sqref="G64 K64 Q64 W64 AC64 AE64:AG64 AA64 Y64 I64">
    <cfRule type="cellIs" dxfId="1550" priority="467" operator="equal">
      <formula>"확인필요"</formula>
    </cfRule>
  </conditionalFormatting>
  <conditionalFormatting sqref="W64 AC64 AE64:AG64 AA64 Y64">
    <cfRule type="expression" dxfId="1549" priority="468">
      <formula>NOT(ISERROR(SEARCH("NT",AQ60)))</formula>
    </cfRule>
  </conditionalFormatting>
  <conditionalFormatting sqref="W64 AC64 AE64:AG64 AA64 Y64">
    <cfRule type="expression" dxfId="1548" priority="470">
      <formula>NOT(ISERROR(SEARCH("F",AQ60)))</formula>
    </cfRule>
  </conditionalFormatting>
  <conditionalFormatting sqref="U64">
    <cfRule type="cellIs" dxfId="1547" priority="474" operator="equal">
      <formula>"확인필요"</formula>
    </cfRule>
  </conditionalFormatting>
  <conditionalFormatting sqref="U64">
    <cfRule type="expression" dxfId="1546" priority="475">
      <formula>NOT(ISERROR(SEARCH("NT",U64)))</formula>
    </cfRule>
  </conditionalFormatting>
  <conditionalFormatting sqref="U64">
    <cfRule type="expression" dxfId="1545" priority="477">
      <formula>NOT(ISERROR(SEARCH("F",U64)))</formula>
    </cfRule>
  </conditionalFormatting>
  <conditionalFormatting sqref="Q64 M64">
    <cfRule type="expression" dxfId="1544" priority="464">
      <formula>NOT(ISERROR(SEARCH("NT",AI60)))</formula>
    </cfRule>
  </conditionalFormatting>
  <conditionalFormatting sqref="Q64 M64">
    <cfRule type="expression" dxfId="1543" priority="466">
      <formula>NOT(ISERROR(SEARCH("F",AI60)))</formula>
    </cfRule>
  </conditionalFormatting>
  <conditionalFormatting sqref="M64">
    <cfRule type="cellIs" dxfId="1542" priority="463" operator="equal">
      <formula>"확인필요"</formula>
    </cfRule>
  </conditionalFormatting>
  <conditionalFormatting sqref="O64">
    <cfRule type="cellIs" dxfId="1541" priority="459" operator="equal">
      <formula>"확인필요"</formula>
    </cfRule>
  </conditionalFormatting>
  <conditionalFormatting sqref="O64">
    <cfRule type="expression" dxfId="1540" priority="460">
      <formula>NOT(ISERROR(SEARCH("NT",AK60)))</formula>
    </cfRule>
  </conditionalFormatting>
  <conditionalFormatting sqref="O64">
    <cfRule type="expression" dxfId="1539" priority="462">
      <formula>NOT(ISERROR(SEARCH("F",AK60)))</formula>
    </cfRule>
  </conditionalFormatting>
  <conditionalFormatting sqref="G64 I64 K64">
    <cfRule type="expression" dxfId="1538" priority="455">
      <formula>NOT(ISERROR(SEARCH("NT",AE60)))</formula>
    </cfRule>
  </conditionalFormatting>
  <conditionalFormatting sqref="G64 I64 K64">
    <cfRule type="expression" dxfId="1537" priority="457">
      <formula>NOT(ISERROR(SEARCH("F",AE60)))</formula>
    </cfRule>
  </conditionalFormatting>
  <conditionalFormatting sqref="M20">
    <cfRule type="cellIs" dxfId="1536" priority="420" operator="equal">
      <formula>"확인필요"</formula>
    </cfRule>
  </conditionalFormatting>
  <conditionalFormatting sqref="Y63">
    <cfRule type="cellIs" dxfId="1535" priority="433" operator="equal">
      <formula>"확인필요"</formula>
    </cfRule>
  </conditionalFormatting>
  <conditionalFormatting sqref="S64">
    <cfRule type="cellIs" dxfId="1534" priority="442" operator="equal">
      <formula>"확인필요"</formula>
    </cfRule>
  </conditionalFormatting>
  <conditionalFormatting sqref="S64">
    <cfRule type="expression" dxfId="1533" priority="443">
      <formula>NOT(ISERROR(SEARCH("NT",S64)))</formula>
    </cfRule>
  </conditionalFormatting>
  <conditionalFormatting sqref="S64">
    <cfRule type="expression" dxfId="1532" priority="445">
      <formula>NOT(ISERROR(SEARCH("F",S64)))</formula>
    </cfRule>
  </conditionalFormatting>
  <conditionalFormatting sqref="AA63">
    <cfRule type="cellIs" dxfId="1531" priority="437" operator="equal">
      <formula>"확인필요"</formula>
    </cfRule>
  </conditionalFormatting>
  <conditionalFormatting sqref="AA63">
    <cfRule type="expression" dxfId="1530" priority="438">
      <formula>NOT(ISERROR(SEARCH("NT",AU59)))</formula>
    </cfRule>
  </conditionalFormatting>
  <conditionalFormatting sqref="AA63">
    <cfRule type="expression" dxfId="1529" priority="440">
      <formula>NOT(ISERROR(SEARCH("F",AU59)))</formula>
    </cfRule>
  </conditionalFormatting>
  <conditionalFormatting sqref="Y63">
    <cfRule type="expression" dxfId="1528" priority="434">
      <formula>NOT(ISERROR(SEARCH("NT",AS59)))</formula>
    </cfRule>
  </conditionalFormatting>
  <conditionalFormatting sqref="Y63">
    <cfRule type="expression" dxfId="1527" priority="436">
      <formula>NOT(ISERROR(SEARCH("F",AS59)))</formula>
    </cfRule>
  </conditionalFormatting>
  <conditionalFormatting sqref="G20 I20 K20">
    <cfRule type="cellIs" dxfId="1526" priority="424" operator="equal">
      <formula>"확인필요"</formula>
    </cfRule>
  </conditionalFormatting>
  <conditionalFormatting sqref="O20">
    <cfRule type="cellIs" dxfId="1525" priority="429" operator="equal">
      <formula>"확인필요"</formula>
    </cfRule>
  </conditionalFormatting>
  <conditionalFormatting sqref="O20">
    <cfRule type="expression" dxfId="1524" priority="430">
      <formula>NOT(ISERROR(SEARCH("NT",O20)))</formula>
    </cfRule>
  </conditionalFormatting>
  <conditionalFormatting sqref="O20">
    <cfRule type="expression" dxfId="1523" priority="432">
      <formula>NOT(ISERROR(SEARCH("F",O20)))</formula>
    </cfRule>
  </conditionalFormatting>
  <conditionalFormatting sqref="M20">
    <cfRule type="expression" dxfId="1522" priority="421">
      <formula>NOT(ISERROR(SEARCH("NT",M20)))</formula>
    </cfRule>
  </conditionalFormatting>
  <conditionalFormatting sqref="M20">
    <cfRule type="expression" dxfId="1521" priority="423">
      <formula>NOT(ISERROR(SEARCH("F",M20)))</formula>
    </cfRule>
  </conditionalFormatting>
  <conditionalFormatting sqref="I20 K20 G20">
    <cfRule type="expression" dxfId="1520" priority="413">
      <formula>NOT(ISERROR(SEARCH("NT",AE16)))</formula>
    </cfRule>
  </conditionalFormatting>
  <conditionalFormatting sqref="I20 K20 G20">
    <cfRule type="expression" dxfId="1519" priority="415">
      <formula>NOT(ISERROR(SEARCH("F",AE16)))</formula>
    </cfRule>
  </conditionalFormatting>
  <conditionalFormatting sqref="G21 I21 K21">
    <cfRule type="cellIs" dxfId="1518" priority="392" operator="equal">
      <formula>"확인필요"</formula>
    </cfRule>
  </conditionalFormatting>
  <conditionalFormatting sqref="W20">
    <cfRule type="cellIs" dxfId="1517" priority="349" operator="equal">
      <formula>"확인필요"</formula>
    </cfRule>
  </conditionalFormatting>
  <conditionalFormatting sqref="W20">
    <cfRule type="expression" dxfId="1516" priority="350">
      <formula>NOT(ISERROR(SEARCH("NT",W20)))</formula>
    </cfRule>
  </conditionalFormatting>
  <conditionalFormatting sqref="W20">
    <cfRule type="expression" dxfId="1515" priority="352">
      <formula>NOT(ISERROR(SEARCH("F",W20)))</formula>
    </cfRule>
  </conditionalFormatting>
  <conditionalFormatting sqref="O21">
    <cfRule type="cellIs" dxfId="1514" priority="397" operator="equal">
      <formula>"확인필요"</formula>
    </cfRule>
  </conditionalFormatting>
  <conditionalFormatting sqref="O21">
    <cfRule type="expression" dxfId="1513" priority="398">
      <formula>NOT(ISERROR(SEARCH("NT",O21)))</formula>
    </cfRule>
  </conditionalFormatting>
  <conditionalFormatting sqref="O21">
    <cfRule type="expression" dxfId="1512" priority="400">
      <formula>NOT(ISERROR(SEARCH("F",O21)))</formula>
    </cfRule>
  </conditionalFormatting>
  <conditionalFormatting sqref="M21">
    <cfRule type="cellIs" dxfId="1511" priority="388" operator="equal">
      <formula>"확인필요"</formula>
    </cfRule>
  </conditionalFormatting>
  <conditionalFormatting sqref="M21">
    <cfRule type="expression" dxfId="1510" priority="389">
      <formula>NOT(ISERROR(SEARCH("NT",M21)))</formula>
    </cfRule>
  </conditionalFormatting>
  <conditionalFormatting sqref="M21">
    <cfRule type="expression" dxfId="1509" priority="391">
      <formula>NOT(ISERROR(SEARCH("F",M21)))</formula>
    </cfRule>
  </conditionalFormatting>
  <conditionalFormatting sqref="I21 K21 G21">
    <cfRule type="expression" dxfId="1508" priority="381">
      <formula>NOT(ISERROR(SEARCH("NT",AE17)))</formula>
    </cfRule>
  </conditionalFormatting>
  <conditionalFormatting sqref="I21 K21 G21">
    <cfRule type="expression" dxfId="1507" priority="383">
      <formula>NOT(ISERROR(SEARCH("F",AE17)))</formula>
    </cfRule>
  </conditionalFormatting>
  <conditionalFormatting sqref="W21">
    <cfRule type="cellIs" dxfId="1506" priority="337" operator="equal">
      <formula>"확인필요"</formula>
    </cfRule>
  </conditionalFormatting>
  <conditionalFormatting sqref="W21">
    <cfRule type="expression" dxfId="1505" priority="338">
      <formula>NOT(ISERROR(SEARCH("NT",W21)))</formula>
    </cfRule>
  </conditionalFormatting>
  <conditionalFormatting sqref="W21">
    <cfRule type="expression" dxfId="1504" priority="340">
      <formula>NOT(ISERROR(SEARCH("F",W21)))</formula>
    </cfRule>
  </conditionalFormatting>
  <conditionalFormatting sqref="Q20">
    <cfRule type="cellIs" dxfId="1503" priority="365" operator="equal">
      <formula>"확인필요"</formula>
    </cfRule>
  </conditionalFormatting>
  <conditionalFormatting sqref="Q20">
    <cfRule type="expression" dxfId="1502" priority="366">
      <formula>NOT(ISERROR(SEARCH("NT",Q20)))</formula>
    </cfRule>
  </conditionalFormatting>
  <conditionalFormatting sqref="Q20">
    <cfRule type="expression" dxfId="1501" priority="368">
      <formula>NOT(ISERROR(SEARCH("F",Q20)))</formula>
    </cfRule>
  </conditionalFormatting>
  <conditionalFormatting sqref="Q21">
    <cfRule type="cellIs" dxfId="1500" priority="361" operator="equal">
      <formula>"확인필요"</formula>
    </cfRule>
  </conditionalFormatting>
  <conditionalFormatting sqref="Q21">
    <cfRule type="expression" dxfId="1499" priority="362">
      <formula>NOT(ISERROR(SEARCH("NT",Q21)))</formula>
    </cfRule>
  </conditionalFormatting>
  <conditionalFormatting sqref="Q21">
    <cfRule type="expression" dxfId="1498" priority="364">
      <formula>NOT(ISERROR(SEARCH("F",Q21)))</formula>
    </cfRule>
  </conditionalFormatting>
  <conditionalFormatting sqref="S21">
    <cfRule type="cellIs" dxfId="1497" priority="357" operator="equal">
      <formula>"확인필요"</formula>
    </cfRule>
  </conditionalFormatting>
  <conditionalFormatting sqref="S21">
    <cfRule type="expression" dxfId="1496" priority="358">
      <formula>NOT(ISERROR(SEARCH("NT",S21)))</formula>
    </cfRule>
  </conditionalFormatting>
  <conditionalFormatting sqref="S21">
    <cfRule type="expression" dxfId="1495" priority="360">
      <formula>NOT(ISERROR(SEARCH("F",S21)))</formula>
    </cfRule>
  </conditionalFormatting>
  <conditionalFormatting sqref="U20">
    <cfRule type="cellIs" dxfId="1494" priority="353" operator="equal">
      <formula>"확인필요"</formula>
    </cfRule>
  </conditionalFormatting>
  <conditionalFormatting sqref="U20">
    <cfRule type="expression" dxfId="1493" priority="354">
      <formula>NOT(ISERROR(SEARCH("NT",U20)))</formula>
    </cfRule>
  </conditionalFormatting>
  <conditionalFormatting sqref="U20">
    <cfRule type="expression" dxfId="1492" priority="356">
      <formula>NOT(ISERROR(SEARCH("F",U20)))</formula>
    </cfRule>
  </conditionalFormatting>
  <conditionalFormatting sqref="Y20">
    <cfRule type="cellIs" dxfId="1491" priority="345" operator="equal">
      <formula>"확인필요"</formula>
    </cfRule>
  </conditionalFormatting>
  <conditionalFormatting sqref="Y20">
    <cfRule type="expression" dxfId="1490" priority="346">
      <formula>NOT(ISERROR(SEARCH("NT",Y20)))</formula>
    </cfRule>
  </conditionalFormatting>
  <conditionalFormatting sqref="Y20">
    <cfRule type="expression" dxfId="1489" priority="348">
      <formula>NOT(ISERROR(SEARCH("F",Y20)))</formula>
    </cfRule>
  </conditionalFormatting>
  <conditionalFormatting sqref="AA20">
    <cfRule type="cellIs" dxfId="1488" priority="341" operator="equal">
      <formula>"확인필요"</formula>
    </cfRule>
  </conditionalFormatting>
  <conditionalFormatting sqref="AA20">
    <cfRule type="expression" dxfId="1487" priority="342">
      <formula>NOT(ISERROR(SEARCH("NT",AA20)))</formula>
    </cfRule>
  </conditionalFormatting>
  <conditionalFormatting sqref="AA20">
    <cfRule type="expression" dxfId="1486" priority="344">
      <formula>NOT(ISERROR(SEARCH("F",AA20)))</formula>
    </cfRule>
  </conditionalFormatting>
  <conditionalFormatting sqref="Y21">
    <cfRule type="cellIs" dxfId="1485" priority="333" operator="equal">
      <formula>"확인필요"</formula>
    </cfRule>
  </conditionalFormatting>
  <conditionalFormatting sqref="Y21">
    <cfRule type="expression" dxfId="1484" priority="334">
      <formula>NOT(ISERROR(SEARCH("NT",Y21)))</formula>
    </cfRule>
  </conditionalFormatting>
  <conditionalFormatting sqref="Y21">
    <cfRule type="expression" dxfId="1483" priority="336">
      <formula>NOT(ISERROR(SEARCH("F",Y21)))</formula>
    </cfRule>
  </conditionalFormatting>
  <conditionalFormatting sqref="AA21">
    <cfRule type="cellIs" dxfId="1482" priority="329" operator="equal">
      <formula>"확인필요"</formula>
    </cfRule>
  </conditionalFormatting>
  <conditionalFormatting sqref="AA21">
    <cfRule type="expression" dxfId="1481" priority="330">
      <formula>NOT(ISERROR(SEARCH("NT",AA21)))</formula>
    </cfRule>
  </conditionalFormatting>
  <conditionalFormatting sqref="AA21">
    <cfRule type="expression" dxfId="1480" priority="332">
      <formula>NOT(ISERROR(SEARCH("F",AA21)))</formula>
    </cfRule>
  </conditionalFormatting>
  <conditionalFormatting sqref="AC20">
    <cfRule type="cellIs" dxfId="1479" priority="325" operator="equal">
      <formula>"확인필요"</formula>
    </cfRule>
  </conditionalFormatting>
  <conditionalFormatting sqref="AC20">
    <cfRule type="expression" dxfId="1478" priority="326">
      <formula>NOT(ISERROR(SEARCH("NT",AC20)))</formula>
    </cfRule>
  </conditionalFormatting>
  <conditionalFormatting sqref="AC20">
    <cfRule type="expression" dxfId="1477" priority="328">
      <formula>NOT(ISERROR(SEARCH("F",AC20)))</formula>
    </cfRule>
  </conditionalFormatting>
  <conditionalFormatting sqref="AC21">
    <cfRule type="cellIs" dxfId="1476" priority="321" operator="equal">
      <formula>"확인필요"</formula>
    </cfRule>
  </conditionalFormatting>
  <conditionalFormatting sqref="AC21">
    <cfRule type="expression" dxfId="1475" priority="322">
      <formula>NOT(ISERROR(SEARCH("NT",AC21)))</formula>
    </cfRule>
  </conditionalFormatting>
  <conditionalFormatting sqref="AC21">
    <cfRule type="expression" dxfId="1474" priority="324">
      <formula>NOT(ISERROR(SEARCH("F",AC21)))</formula>
    </cfRule>
  </conditionalFormatting>
  <conditionalFormatting sqref="Y60:Y62">
    <cfRule type="cellIs" dxfId="1473" priority="246" operator="equal">
      <formula>"확인필요"</formula>
    </cfRule>
  </conditionalFormatting>
  <conditionalFormatting sqref="Y61:Y62">
    <cfRule type="expression" dxfId="1472" priority="247">
      <formula>NOT(ISERROR(SEARCH("NT",AS57)))</formula>
    </cfRule>
  </conditionalFormatting>
  <conditionalFormatting sqref="Y61:Y62">
    <cfRule type="expression" dxfId="1471" priority="248">
      <formula>NOT(ISERROR(SEARCH("F",AS57)))</formula>
    </cfRule>
  </conditionalFormatting>
  <conditionalFormatting sqref="Y60">
    <cfRule type="expression" dxfId="1470" priority="249">
      <formula>NOT(ISERROR(SEARCH("NT",AS55)))</formula>
    </cfRule>
  </conditionalFormatting>
  <conditionalFormatting sqref="Y60">
    <cfRule type="expression" dxfId="1469" priority="250">
      <formula>NOT(ISERROR(SEARCH("F",AS55)))</formula>
    </cfRule>
  </conditionalFormatting>
  <conditionalFormatting sqref="AA60:AA62">
    <cfRule type="cellIs" dxfId="1468" priority="238" operator="equal">
      <formula>"확인필요"</formula>
    </cfRule>
  </conditionalFormatting>
  <conditionalFormatting sqref="AA61:AA62">
    <cfRule type="expression" dxfId="1467" priority="239">
      <formula>NOT(ISERROR(SEARCH("NT",AU57)))</formula>
    </cfRule>
  </conditionalFormatting>
  <conditionalFormatting sqref="AA61:AA62">
    <cfRule type="expression" dxfId="1466" priority="240">
      <formula>NOT(ISERROR(SEARCH("F",AU57)))</formula>
    </cfRule>
  </conditionalFormatting>
  <conditionalFormatting sqref="AA60">
    <cfRule type="expression" dxfId="1465" priority="241">
      <formula>NOT(ISERROR(SEARCH("NT",AU55)))</formula>
    </cfRule>
  </conditionalFormatting>
  <conditionalFormatting sqref="AA60">
    <cfRule type="expression" dxfId="1464" priority="242">
      <formula>NOT(ISERROR(SEARCH("F",AU55)))</formula>
    </cfRule>
  </conditionalFormatting>
  <conditionalFormatting sqref="H53">
    <cfRule type="cellIs" dxfId="1463" priority="145" operator="equal">
      <formula>"확인필요"</formula>
    </cfRule>
  </conditionalFormatting>
  <conditionalFormatting sqref="H53">
    <cfRule type="expression" dxfId="1462" priority="146">
      <formula>NOT(ISERROR(SEARCH("NT",H53)))</formula>
    </cfRule>
  </conditionalFormatting>
  <conditionalFormatting sqref="H53">
    <cfRule type="expression" dxfId="1461" priority="147">
      <formula>NOT(ISERROR(SEARCH("F",H53)))</formula>
    </cfRule>
  </conditionalFormatting>
  <conditionalFormatting sqref="AH11:AI101">
    <cfRule type="expression" dxfId="1460" priority="141">
      <formula>NOT(ISERROR(SEARCH("NA",AH11)))</formula>
    </cfRule>
  </conditionalFormatting>
  <conditionalFormatting sqref="AH11:AI101">
    <cfRule type="expression" dxfId="1459" priority="142">
      <formula>NOT(ISERROR(SEARCH("NT",AH11)))</formula>
    </cfRule>
  </conditionalFormatting>
  <conditionalFormatting sqref="AH11:AI101">
    <cfRule type="expression" dxfId="1458" priority="143">
      <formula>NOT(ISERROR(SEARCH("F",AH11)))</formula>
    </cfRule>
  </conditionalFormatting>
  <conditionalFormatting sqref="H88">
    <cfRule type="cellIs" dxfId="1457" priority="126" operator="equal">
      <formula>"확인필요"</formula>
    </cfRule>
  </conditionalFormatting>
  <conditionalFormatting sqref="H88">
    <cfRule type="expression" dxfId="1456" priority="127">
      <formula>NOT(ISERROR(SEARCH("NT",H88)))</formula>
    </cfRule>
  </conditionalFormatting>
  <conditionalFormatting sqref="H88">
    <cfRule type="expression" dxfId="1455" priority="128">
      <formula>NOT(ISERROR(SEARCH("F",H88)))</formula>
    </cfRule>
  </conditionalFormatting>
  <conditionalFormatting sqref="AF46">
    <cfRule type="cellIs" dxfId="1454" priority="112" operator="equal">
      <formula>"확인필요"</formula>
    </cfRule>
  </conditionalFormatting>
  <conditionalFormatting sqref="AF46">
    <cfRule type="expression" dxfId="1453" priority="113">
      <formula>NOT(ISERROR(SEARCH("NT",AF46)))</formula>
    </cfRule>
  </conditionalFormatting>
  <conditionalFormatting sqref="AF46">
    <cfRule type="expression" dxfId="1452" priority="114">
      <formula>NOT(ISERROR(SEARCH("F",AF46)))</formula>
    </cfRule>
  </conditionalFormatting>
  <conditionalFormatting sqref="AG46">
    <cfRule type="expression" dxfId="1451" priority="115">
      <formula>NOT(ISERROR(SEARCH("NT",BA39)))</formula>
    </cfRule>
  </conditionalFormatting>
  <conditionalFormatting sqref="AG46">
    <cfRule type="expression" dxfId="1450" priority="116">
      <formula>NOT(ISERROR(SEARCH("F",BA39)))</formula>
    </cfRule>
  </conditionalFormatting>
  <conditionalFormatting sqref="J11:J52 J54:J87 J89:J101">
    <cfRule type="cellIs" dxfId="1449" priority="97" operator="equal">
      <formula>"확인필요"</formula>
    </cfRule>
  </conditionalFormatting>
  <conditionalFormatting sqref="J11:J52 J54:J87 J89:J101">
    <cfRule type="expression" dxfId="1448" priority="98">
      <formula>NOT(ISERROR(SEARCH("NT",J11)))</formula>
    </cfRule>
  </conditionalFormatting>
  <conditionalFormatting sqref="J11:J52 J54:J87 J89:J101">
    <cfRule type="expression" dxfId="1447" priority="99">
      <formula>NOT(ISERROR(SEARCH("F",J11)))</formula>
    </cfRule>
  </conditionalFormatting>
  <conditionalFormatting sqref="J53">
    <cfRule type="cellIs" dxfId="1446" priority="94" operator="equal">
      <formula>"확인필요"</formula>
    </cfRule>
  </conditionalFormatting>
  <conditionalFormatting sqref="J53">
    <cfRule type="expression" dxfId="1445" priority="95">
      <formula>NOT(ISERROR(SEARCH("NT",J53)))</formula>
    </cfRule>
  </conditionalFormatting>
  <conditionalFormatting sqref="J53">
    <cfRule type="expression" dxfId="1444" priority="96">
      <formula>NOT(ISERROR(SEARCH("F",J53)))</formula>
    </cfRule>
  </conditionalFormatting>
  <conditionalFormatting sqref="J88">
    <cfRule type="cellIs" dxfId="1443" priority="91" operator="equal">
      <formula>"확인필요"</formula>
    </cfRule>
  </conditionalFormatting>
  <conditionalFormatting sqref="J88">
    <cfRule type="expression" dxfId="1442" priority="92">
      <formula>NOT(ISERROR(SEARCH("NT",J88)))</formula>
    </cfRule>
  </conditionalFormatting>
  <conditionalFormatting sqref="J88">
    <cfRule type="expression" dxfId="1441" priority="93">
      <formula>NOT(ISERROR(SEARCH("F",J88)))</formula>
    </cfRule>
  </conditionalFormatting>
  <conditionalFormatting sqref="L11:L52 L54:L87 L89:L101">
    <cfRule type="cellIs" dxfId="1440" priority="88" operator="equal">
      <formula>"확인필요"</formula>
    </cfRule>
  </conditionalFormatting>
  <conditionalFormatting sqref="L11:L52 L54:L87 L89:L101">
    <cfRule type="expression" dxfId="1439" priority="89">
      <formula>NOT(ISERROR(SEARCH("NT",L11)))</formula>
    </cfRule>
  </conditionalFormatting>
  <conditionalFormatting sqref="L11:L52 L54:L87 L89:L101">
    <cfRule type="expression" dxfId="1438" priority="90">
      <formula>NOT(ISERROR(SEARCH("F",L11)))</formula>
    </cfRule>
  </conditionalFormatting>
  <conditionalFormatting sqref="L53">
    <cfRule type="cellIs" dxfId="1437" priority="85" operator="equal">
      <formula>"확인필요"</formula>
    </cfRule>
  </conditionalFormatting>
  <conditionalFormatting sqref="L53">
    <cfRule type="expression" dxfId="1436" priority="86">
      <formula>NOT(ISERROR(SEARCH("NT",L53)))</formula>
    </cfRule>
  </conditionalFormatting>
  <conditionalFormatting sqref="L53">
    <cfRule type="expression" dxfId="1435" priority="87">
      <formula>NOT(ISERROR(SEARCH("F",L53)))</formula>
    </cfRule>
  </conditionalFormatting>
  <conditionalFormatting sqref="L88">
    <cfRule type="cellIs" dxfId="1434" priority="82" operator="equal">
      <formula>"확인필요"</formula>
    </cfRule>
  </conditionalFormatting>
  <conditionalFormatting sqref="L88">
    <cfRule type="expression" dxfId="1433" priority="83">
      <formula>NOT(ISERROR(SEARCH("NT",L88)))</formula>
    </cfRule>
  </conditionalFormatting>
  <conditionalFormatting sqref="L88">
    <cfRule type="expression" dxfId="1432" priority="84">
      <formula>NOT(ISERROR(SEARCH("F",L88)))</formula>
    </cfRule>
  </conditionalFormatting>
  <conditionalFormatting sqref="N11:N52 N54:N87 N89:N101">
    <cfRule type="cellIs" dxfId="1431" priority="79" operator="equal">
      <formula>"확인필요"</formula>
    </cfRule>
  </conditionalFormatting>
  <conditionalFormatting sqref="N11:N52 N54:N87 N89:N101">
    <cfRule type="expression" dxfId="1430" priority="80">
      <formula>NOT(ISERROR(SEARCH("NT",N11)))</formula>
    </cfRule>
  </conditionalFormatting>
  <conditionalFormatting sqref="N11:N52 N54:N87 N89:N101">
    <cfRule type="expression" dxfId="1429" priority="81">
      <formula>NOT(ISERROR(SEARCH("F",N11)))</formula>
    </cfRule>
  </conditionalFormatting>
  <conditionalFormatting sqref="N53">
    <cfRule type="cellIs" dxfId="1428" priority="76" operator="equal">
      <formula>"확인필요"</formula>
    </cfRule>
  </conditionalFormatting>
  <conditionalFormatting sqref="N53">
    <cfRule type="expression" dxfId="1427" priority="77">
      <formula>NOT(ISERROR(SEARCH("NT",N53)))</formula>
    </cfRule>
  </conditionalFormatting>
  <conditionalFormatting sqref="N53">
    <cfRule type="expression" dxfId="1426" priority="78">
      <formula>NOT(ISERROR(SEARCH("F",N53)))</formula>
    </cfRule>
  </conditionalFormatting>
  <conditionalFormatting sqref="N88">
    <cfRule type="cellIs" dxfId="1425" priority="73" operator="equal">
      <formula>"확인필요"</formula>
    </cfRule>
  </conditionalFormatting>
  <conditionalFormatting sqref="N88">
    <cfRule type="expression" dxfId="1424" priority="74">
      <formula>NOT(ISERROR(SEARCH("NT",N88)))</formula>
    </cfRule>
  </conditionalFormatting>
  <conditionalFormatting sqref="N88">
    <cfRule type="expression" dxfId="1423" priority="75">
      <formula>NOT(ISERROR(SEARCH("F",N88)))</formula>
    </cfRule>
  </conditionalFormatting>
  <conditionalFormatting sqref="P11:P52 P54:P87 P89:P101">
    <cfRule type="cellIs" dxfId="1422" priority="70" operator="equal">
      <formula>"확인필요"</formula>
    </cfRule>
  </conditionalFormatting>
  <conditionalFormatting sqref="P11:P52 P54:P87 P89:P101">
    <cfRule type="expression" dxfId="1421" priority="71">
      <formula>NOT(ISERROR(SEARCH("NT",P11)))</formula>
    </cfRule>
  </conditionalFormatting>
  <conditionalFormatting sqref="P11:P52 P54:P87 P89:P101">
    <cfRule type="expression" dxfId="1420" priority="72">
      <formula>NOT(ISERROR(SEARCH("F",P11)))</formula>
    </cfRule>
  </conditionalFormatting>
  <conditionalFormatting sqref="P53">
    <cfRule type="cellIs" dxfId="1419" priority="67" operator="equal">
      <formula>"확인필요"</formula>
    </cfRule>
  </conditionalFormatting>
  <conditionalFormatting sqref="P53">
    <cfRule type="expression" dxfId="1418" priority="68">
      <formula>NOT(ISERROR(SEARCH("NT",P53)))</formula>
    </cfRule>
  </conditionalFormatting>
  <conditionalFormatting sqref="P53">
    <cfRule type="expression" dxfId="1417" priority="69">
      <formula>NOT(ISERROR(SEARCH("F",P53)))</formula>
    </cfRule>
  </conditionalFormatting>
  <conditionalFormatting sqref="P88">
    <cfRule type="cellIs" dxfId="1416" priority="64" operator="equal">
      <formula>"확인필요"</formula>
    </cfRule>
  </conditionalFormatting>
  <conditionalFormatting sqref="P88">
    <cfRule type="expression" dxfId="1415" priority="65">
      <formula>NOT(ISERROR(SEARCH("NT",P88)))</formula>
    </cfRule>
  </conditionalFormatting>
  <conditionalFormatting sqref="P88">
    <cfRule type="expression" dxfId="1414" priority="66">
      <formula>NOT(ISERROR(SEARCH("F",P88)))</formula>
    </cfRule>
  </conditionalFormatting>
  <conditionalFormatting sqref="R11:R52 R54:R87 R89:R101">
    <cfRule type="cellIs" dxfId="1413" priority="61" operator="equal">
      <formula>"확인필요"</formula>
    </cfRule>
  </conditionalFormatting>
  <conditionalFormatting sqref="R11:R52 R54:R87 R89:R101">
    <cfRule type="expression" dxfId="1412" priority="62">
      <formula>NOT(ISERROR(SEARCH("NT",R11)))</formula>
    </cfRule>
  </conditionalFormatting>
  <conditionalFormatting sqref="R11:R52 R54:R87 R89:R101">
    <cfRule type="expression" dxfId="1411" priority="63">
      <formula>NOT(ISERROR(SEARCH("F",R11)))</formula>
    </cfRule>
  </conditionalFormatting>
  <conditionalFormatting sqref="R53">
    <cfRule type="cellIs" dxfId="1410" priority="58" operator="equal">
      <formula>"확인필요"</formula>
    </cfRule>
  </conditionalFormatting>
  <conditionalFormatting sqref="R53">
    <cfRule type="expression" dxfId="1409" priority="59">
      <formula>NOT(ISERROR(SEARCH("NT",R53)))</formula>
    </cfRule>
  </conditionalFormatting>
  <conditionalFormatting sqref="R53">
    <cfRule type="expression" dxfId="1408" priority="60">
      <formula>NOT(ISERROR(SEARCH("F",R53)))</formula>
    </cfRule>
  </conditionalFormatting>
  <conditionalFormatting sqref="R88">
    <cfRule type="cellIs" dxfId="1407" priority="55" operator="equal">
      <formula>"확인필요"</formula>
    </cfRule>
  </conditionalFormatting>
  <conditionalFormatting sqref="R88">
    <cfRule type="expression" dxfId="1406" priority="56">
      <formula>NOT(ISERROR(SEARCH("NT",R88)))</formula>
    </cfRule>
  </conditionalFormatting>
  <conditionalFormatting sqref="R88">
    <cfRule type="expression" dxfId="1405" priority="57">
      <formula>NOT(ISERROR(SEARCH("F",R88)))</formula>
    </cfRule>
  </conditionalFormatting>
  <conditionalFormatting sqref="T11:T52 T54:T87 T89:T101">
    <cfRule type="cellIs" dxfId="1404" priority="52" operator="equal">
      <formula>"확인필요"</formula>
    </cfRule>
  </conditionalFormatting>
  <conditionalFormatting sqref="T11:T52 T54:T87 T89:T101">
    <cfRule type="expression" dxfId="1403" priority="53">
      <formula>NOT(ISERROR(SEARCH("NT",T11)))</formula>
    </cfRule>
  </conditionalFormatting>
  <conditionalFormatting sqref="T11:T52 T54:T87 T89:T101">
    <cfRule type="expression" dxfId="1402" priority="54">
      <formula>NOT(ISERROR(SEARCH("F",T11)))</formula>
    </cfRule>
  </conditionalFormatting>
  <conditionalFormatting sqref="T53">
    <cfRule type="cellIs" dxfId="1401" priority="49" operator="equal">
      <formula>"확인필요"</formula>
    </cfRule>
  </conditionalFormatting>
  <conditionalFormatting sqref="T53">
    <cfRule type="expression" dxfId="1400" priority="50">
      <formula>NOT(ISERROR(SEARCH("NT",T53)))</formula>
    </cfRule>
  </conditionalFormatting>
  <conditionalFormatting sqref="T53">
    <cfRule type="expression" dxfId="1399" priority="51">
      <formula>NOT(ISERROR(SEARCH("F",T53)))</formula>
    </cfRule>
  </conditionalFormatting>
  <conditionalFormatting sqref="T88">
    <cfRule type="cellIs" dxfId="1398" priority="46" operator="equal">
      <formula>"확인필요"</formula>
    </cfRule>
  </conditionalFormatting>
  <conditionalFormatting sqref="T88">
    <cfRule type="expression" dxfId="1397" priority="47">
      <formula>NOT(ISERROR(SEARCH("NT",T88)))</formula>
    </cfRule>
  </conditionalFormatting>
  <conditionalFormatting sqref="T88">
    <cfRule type="expression" dxfId="1396" priority="48">
      <formula>NOT(ISERROR(SEARCH("F",T88)))</formula>
    </cfRule>
  </conditionalFormatting>
  <conditionalFormatting sqref="V11:V52 V54:V87 V89:V101">
    <cfRule type="cellIs" dxfId="1395" priority="43" operator="equal">
      <formula>"확인필요"</formula>
    </cfRule>
  </conditionalFormatting>
  <conditionalFormatting sqref="V11:V52 V54:V87 V89:V101">
    <cfRule type="expression" dxfId="1394" priority="44">
      <formula>NOT(ISERROR(SEARCH("NT",V11)))</formula>
    </cfRule>
  </conditionalFormatting>
  <conditionalFormatting sqref="V11:V52 V54:V87 V89:V101">
    <cfRule type="expression" dxfId="1393" priority="45">
      <formula>NOT(ISERROR(SEARCH("F",V11)))</formula>
    </cfRule>
  </conditionalFormatting>
  <conditionalFormatting sqref="V53">
    <cfRule type="cellIs" dxfId="1392" priority="40" operator="equal">
      <formula>"확인필요"</formula>
    </cfRule>
  </conditionalFormatting>
  <conditionalFormatting sqref="V53">
    <cfRule type="expression" dxfId="1391" priority="41">
      <formula>NOT(ISERROR(SEARCH("NT",V53)))</formula>
    </cfRule>
  </conditionalFormatting>
  <conditionalFormatting sqref="V53">
    <cfRule type="expression" dxfId="1390" priority="42">
      <formula>NOT(ISERROR(SEARCH("F",V53)))</formula>
    </cfRule>
  </conditionalFormatting>
  <conditionalFormatting sqref="V88">
    <cfRule type="cellIs" dxfId="1389" priority="37" operator="equal">
      <formula>"확인필요"</formula>
    </cfRule>
  </conditionalFormatting>
  <conditionalFormatting sqref="V88">
    <cfRule type="expression" dxfId="1388" priority="38">
      <formula>NOT(ISERROR(SEARCH("NT",V88)))</formula>
    </cfRule>
  </conditionalFormatting>
  <conditionalFormatting sqref="V88">
    <cfRule type="expression" dxfId="1387" priority="39">
      <formula>NOT(ISERROR(SEARCH("F",V88)))</formula>
    </cfRule>
  </conditionalFormatting>
  <conditionalFormatting sqref="X11:X52 X54:X87 X89:X101">
    <cfRule type="cellIs" dxfId="1386" priority="34" operator="equal">
      <formula>"확인필요"</formula>
    </cfRule>
  </conditionalFormatting>
  <conditionalFormatting sqref="X11:X52 X54:X87 X89:X101">
    <cfRule type="expression" dxfId="1385" priority="35">
      <formula>NOT(ISERROR(SEARCH("NT",X11)))</formula>
    </cfRule>
  </conditionalFormatting>
  <conditionalFormatting sqref="X11:X52 X54:X87 X89:X101">
    <cfRule type="expression" dxfId="1384" priority="36">
      <formula>NOT(ISERROR(SEARCH("F",X11)))</formula>
    </cfRule>
  </conditionalFormatting>
  <conditionalFormatting sqref="X53">
    <cfRule type="cellIs" dxfId="1383" priority="31" operator="equal">
      <formula>"확인필요"</formula>
    </cfRule>
  </conditionalFormatting>
  <conditionalFormatting sqref="X53">
    <cfRule type="expression" dxfId="1382" priority="32">
      <formula>NOT(ISERROR(SEARCH("NT",X53)))</formula>
    </cfRule>
  </conditionalFormatting>
  <conditionalFormatting sqref="X53">
    <cfRule type="expression" dxfId="1381" priority="33">
      <formula>NOT(ISERROR(SEARCH("F",X53)))</formula>
    </cfRule>
  </conditionalFormatting>
  <conditionalFormatting sqref="X88">
    <cfRule type="cellIs" dxfId="1380" priority="28" operator="equal">
      <formula>"확인필요"</formula>
    </cfRule>
  </conditionalFormatting>
  <conditionalFormatting sqref="X88">
    <cfRule type="expression" dxfId="1379" priority="29">
      <formula>NOT(ISERROR(SEARCH("NT",X88)))</formula>
    </cfRule>
  </conditionalFormatting>
  <conditionalFormatting sqref="X88">
    <cfRule type="expression" dxfId="1378" priority="30">
      <formula>NOT(ISERROR(SEARCH("F",X88)))</formula>
    </cfRule>
  </conditionalFormatting>
  <conditionalFormatting sqref="Z11:Z52 Z54:Z87 Z89:Z101">
    <cfRule type="cellIs" dxfId="1377" priority="25" operator="equal">
      <formula>"확인필요"</formula>
    </cfRule>
  </conditionalFormatting>
  <conditionalFormatting sqref="Z11:Z52 Z54:Z87 Z89:Z101">
    <cfRule type="expression" dxfId="1376" priority="26">
      <formula>NOT(ISERROR(SEARCH("NT",Z11)))</formula>
    </cfRule>
  </conditionalFormatting>
  <conditionalFormatting sqref="Z11:Z52 Z54:Z87 Z89:Z101">
    <cfRule type="expression" dxfId="1375" priority="27">
      <formula>NOT(ISERROR(SEARCH("F",Z11)))</formula>
    </cfRule>
  </conditionalFormatting>
  <conditionalFormatting sqref="Z53">
    <cfRule type="cellIs" dxfId="1374" priority="22" operator="equal">
      <formula>"확인필요"</formula>
    </cfRule>
  </conditionalFormatting>
  <conditionalFormatting sqref="Z53">
    <cfRule type="expression" dxfId="1373" priority="23">
      <formula>NOT(ISERROR(SEARCH("NT",Z53)))</formula>
    </cfRule>
  </conditionalFormatting>
  <conditionalFormatting sqref="Z53">
    <cfRule type="expression" dxfId="1372" priority="24">
      <formula>NOT(ISERROR(SEARCH("F",Z53)))</formula>
    </cfRule>
  </conditionalFormatting>
  <conditionalFormatting sqref="Z88">
    <cfRule type="cellIs" dxfId="1371" priority="19" operator="equal">
      <formula>"확인필요"</formula>
    </cfRule>
  </conditionalFormatting>
  <conditionalFormatting sqref="Z88">
    <cfRule type="expression" dxfId="1370" priority="20">
      <formula>NOT(ISERROR(SEARCH("NT",Z88)))</formula>
    </cfRule>
  </conditionalFormatting>
  <conditionalFormatting sqref="Z88">
    <cfRule type="expression" dxfId="1369" priority="21">
      <formula>NOT(ISERROR(SEARCH("F",Z88)))</formula>
    </cfRule>
  </conditionalFormatting>
  <conditionalFormatting sqref="AB11:AB52 AB54:AB87 AB89:AB101">
    <cfRule type="cellIs" dxfId="1368" priority="16" operator="equal">
      <formula>"확인필요"</formula>
    </cfRule>
  </conditionalFormatting>
  <conditionalFormatting sqref="AB11:AB52 AB54:AB87 AB89:AB101">
    <cfRule type="expression" dxfId="1367" priority="17">
      <formula>NOT(ISERROR(SEARCH("NT",AB11)))</formula>
    </cfRule>
  </conditionalFormatting>
  <conditionalFormatting sqref="AB11:AB52 AB54:AB87 AB89:AB101">
    <cfRule type="expression" dxfId="1366" priority="18">
      <formula>NOT(ISERROR(SEARCH("F",AB11)))</formula>
    </cfRule>
  </conditionalFormatting>
  <conditionalFormatting sqref="AB53">
    <cfRule type="cellIs" dxfId="1365" priority="13" operator="equal">
      <formula>"확인필요"</formula>
    </cfRule>
  </conditionalFormatting>
  <conditionalFormatting sqref="AB53">
    <cfRule type="expression" dxfId="1364" priority="14">
      <formula>NOT(ISERROR(SEARCH("NT",AB53)))</formula>
    </cfRule>
  </conditionalFormatting>
  <conditionalFormatting sqref="AB53">
    <cfRule type="expression" dxfId="1363" priority="15">
      <formula>NOT(ISERROR(SEARCH("F",AB53)))</formula>
    </cfRule>
  </conditionalFormatting>
  <conditionalFormatting sqref="AB88">
    <cfRule type="cellIs" dxfId="1362" priority="10" operator="equal">
      <formula>"확인필요"</formula>
    </cfRule>
  </conditionalFormatting>
  <conditionalFormatting sqref="AB88">
    <cfRule type="expression" dxfId="1361" priority="11">
      <formula>NOT(ISERROR(SEARCH("NT",AB88)))</formula>
    </cfRule>
  </conditionalFormatting>
  <conditionalFormatting sqref="AB88">
    <cfRule type="expression" dxfId="1360" priority="12">
      <formula>NOT(ISERROR(SEARCH("F",AB88)))</formula>
    </cfRule>
  </conditionalFormatting>
  <conditionalFormatting sqref="AD11:AD52 AD54:AD87 AD89:AD101">
    <cfRule type="cellIs" dxfId="1359" priority="7" operator="equal">
      <formula>"확인필요"</formula>
    </cfRule>
  </conditionalFormatting>
  <conditionalFormatting sqref="AD11:AD52 AD54:AD87 AD89:AD101">
    <cfRule type="expression" dxfId="1358" priority="8">
      <formula>NOT(ISERROR(SEARCH("NT",AD11)))</formula>
    </cfRule>
  </conditionalFormatting>
  <conditionalFormatting sqref="AD11:AD52 AD54:AD87 AD89:AD101">
    <cfRule type="expression" dxfId="1357" priority="9">
      <formula>NOT(ISERROR(SEARCH("F",AD11)))</formula>
    </cfRule>
  </conditionalFormatting>
  <conditionalFormatting sqref="AD53">
    <cfRule type="cellIs" dxfId="1356" priority="4" operator="equal">
      <formula>"확인필요"</formula>
    </cfRule>
  </conditionalFormatting>
  <conditionalFormatting sqref="AD53">
    <cfRule type="expression" dxfId="1355" priority="5">
      <formula>NOT(ISERROR(SEARCH("NT",AD53)))</formula>
    </cfRule>
  </conditionalFormatting>
  <conditionalFormatting sqref="AD53">
    <cfRule type="expression" dxfId="1354" priority="6">
      <formula>NOT(ISERROR(SEARCH("F",AD53)))</formula>
    </cfRule>
  </conditionalFormatting>
  <conditionalFormatting sqref="AD88">
    <cfRule type="cellIs" dxfId="1353" priority="1" operator="equal">
      <formula>"확인필요"</formula>
    </cfRule>
  </conditionalFormatting>
  <conditionalFormatting sqref="AD88">
    <cfRule type="expression" dxfId="1352" priority="2">
      <formula>NOT(ISERROR(SEARCH("NT",AD88)))</formula>
    </cfRule>
  </conditionalFormatting>
  <conditionalFormatting sqref="AD88">
    <cfRule type="expression" dxfId="1351" priority="3">
      <formula>NOT(ISERROR(SEARCH("F",AD88)))</formula>
    </cfRule>
  </conditionalFormatting>
  <dataValidations count="2">
    <dataValidation type="list" allowBlank="1" showErrorMessage="1" sqref="AB11:AB101 P11:P101 J11:J101 X11:X101 T11:T101 H11:H101 L11:L101 N11:N101 V11:V101 R11:R101 Z11:Z101 AD11:AD101">
      <formula1>"P,F,NT,NA,확인필요"</formula1>
    </dataValidation>
    <dataValidation type="list" allowBlank="1" showErrorMessage="1" sqref="AE11:AE101">
      <formula1>"상,중,하"</formula1>
    </dataValidation>
  </dataValidations>
  <pageMargins left="0.7" right="0.7" top="0.75" bottom="0.75"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showGridLines="0" zoomScaleNormal="100" workbookViewId="0">
      <pane xSplit="8" ySplit="10" topLeftCell="J245" activePane="bottomRight" state="frozen"/>
      <selection activeCell="W72" sqref="W72"/>
      <selection pane="topRight" activeCell="W72" sqref="W72"/>
      <selection pane="bottomLeft" activeCell="W72" sqref="W72"/>
      <selection pane="bottomRight" activeCell="N19" sqref="N19"/>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15.7109375" style="268" customWidth="1"/>
    <col min="23" max="23" width="27.8554687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0" t="s">
        <v>3177</v>
      </c>
      <c r="D2" s="581"/>
      <c r="E2" s="581"/>
      <c r="F2" s="581"/>
      <c r="G2" s="581"/>
      <c r="H2" s="581"/>
      <c r="I2" s="263"/>
      <c r="J2" s="269"/>
      <c r="K2" s="267"/>
      <c r="L2" s="153" t="s">
        <v>64</v>
      </c>
      <c r="M2" s="154" t="s">
        <v>65</v>
      </c>
      <c r="N2" s="155" t="s">
        <v>66</v>
      </c>
      <c r="O2" s="156" t="s">
        <v>33</v>
      </c>
      <c r="P2" s="155" t="s">
        <v>34</v>
      </c>
      <c r="Q2" s="157" t="s">
        <v>35</v>
      </c>
      <c r="R2" s="157" t="s">
        <v>36</v>
      </c>
      <c r="S2" s="156" t="s">
        <v>37</v>
      </c>
      <c r="T2" s="263"/>
      <c r="U2" s="263"/>
    </row>
    <row r="3" spans="1:26">
      <c r="A3" s="263"/>
      <c r="B3" s="264"/>
      <c r="C3" s="581"/>
      <c r="D3" s="581"/>
      <c r="E3" s="581"/>
      <c r="F3" s="581"/>
      <c r="G3" s="581"/>
      <c r="H3" s="581"/>
      <c r="I3" s="263"/>
      <c r="J3" s="269">
        <f>COUNTIF(I:I,"상")</f>
        <v>75</v>
      </c>
      <c r="K3" s="267"/>
      <c r="L3" s="93" t="s">
        <v>67</v>
      </c>
      <c r="M3" s="270">
        <f>COUNTA($B$11:$B$876)</f>
        <v>253</v>
      </c>
      <c r="N3" s="271">
        <f>(P3+Q3+R3)/(M3)</f>
        <v>0</v>
      </c>
      <c r="O3" s="272" t="e">
        <f>P3/(P3+Q3+R3)</f>
        <v>#DIV/0!</v>
      </c>
      <c r="P3" s="273">
        <f>COUNTIF($L$11:$L$876, "P")</f>
        <v>0</v>
      </c>
      <c r="Q3" s="273">
        <f>COUNTIF($L$11:$L$876, "F")</f>
        <v>0</v>
      </c>
      <c r="R3" s="273">
        <f>COUNTIF($L$11:$L$876, "NT")</f>
        <v>0</v>
      </c>
      <c r="S3" s="270">
        <f>COUNTIF($L$11:$L$876, "NA")</f>
        <v>0</v>
      </c>
      <c r="T3" s="263"/>
      <c r="U3" s="263"/>
    </row>
    <row r="4" spans="1:26">
      <c r="A4" s="263"/>
      <c r="B4" s="264"/>
      <c r="C4" s="550"/>
      <c r="D4" s="581"/>
      <c r="E4" s="581"/>
      <c r="F4" s="581"/>
      <c r="G4" s="581"/>
      <c r="H4" s="581"/>
      <c r="I4" s="263"/>
      <c r="J4" s="269">
        <f>COUNTIF(I:I,"중")</f>
        <v>152</v>
      </c>
      <c r="K4" s="267"/>
      <c r="L4" s="98" t="s">
        <v>69</v>
      </c>
      <c r="M4" s="274">
        <f>COUNTA($B$11:$B$876)</f>
        <v>253</v>
      </c>
      <c r="N4" s="275">
        <f>(P4+Q4+R4)/(M4)</f>
        <v>0</v>
      </c>
      <c r="O4" s="276" t="e">
        <f>P4/(P4+Q4+R4)</f>
        <v>#DIV/0!</v>
      </c>
      <c r="P4" s="273">
        <f>COUNTIF($M$11:$M$876, "P")</f>
        <v>0</v>
      </c>
      <c r="Q4" s="273">
        <f>COUNTIF($M$11:$M$876, "F")</f>
        <v>0</v>
      </c>
      <c r="R4" s="273">
        <f>COUNTIF($M$11:$M$876, "NT")</f>
        <v>0</v>
      </c>
      <c r="S4" s="270">
        <f>COUNTIF($M$11:$M$876, "NA")</f>
        <v>0</v>
      </c>
      <c r="T4" s="263"/>
      <c r="U4" s="263"/>
    </row>
    <row r="5" spans="1:26">
      <c r="A5" s="263"/>
      <c r="B5" s="264"/>
      <c r="C5" s="581"/>
      <c r="D5" s="581"/>
      <c r="E5" s="581"/>
      <c r="F5" s="581"/>
      <c r="G5" s="581"/>
      <c r="H5" s="581"/>
      <c r="I5" s="263"/>
      <c r="J5" s="269">
        <f>COUNTIF(I:I,"하")</f>
        <v>24</v>
      </c>
      <c r="K5" s="267"/>
      <c r="L5" s="102" t="s">
        <v>70</v>
      </c>
      <c r="M5" s="103">
        <f>SUM(M3+M4)</f>
        <v>506</v>
      </c>
      <c r="N5" s="104">
        <f>AVERAGE(N3:N4)</f>
        <v>0</v>
      </c>
      <c r="O5" s="105" t="e">
        <f>AVERAGE(O3:O4)</f>
        <v>#DIV/0!</v>
      </c>
      <c r="P5" s="106">
        <f>SUM(P3+P4)</f>
        <v>0</v>
      </c>
      <c r="Q5" s="107">
        <f>SUM(Q3+Q4)</f>
        <v>0</v>
      </c>
      <c r="R5" s="107">
        <f>SUM(R3+R4)</f>
        <v>0</v>
      </c>
      <c r="S5" s="108">
        <f>SUM(S3+S4)</f>
        <v>0</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86" t="s">
        <v>71</v>
      </c>
      <c r="C8" s="587" t="s">
        <v>72</v>
      </c>
      <c r="D8" s="582" t="s">
        <v>73</v>
      </c>
      <c r="E8" s="584" t="s">
        <v>74</v>
      </c>
      <c r="F8" s="587" t="s">
        <v>75</v>
      </c>
      <c r="G8" s="582" t="s">
        <v>76</v>
      </c>
      <c r="H8" s="584" t="s">
        <v>77</v>
      </c>
      <c r="I8" s="575" t="s">
        <v>78</v>
      </c>
      <c r="J8" s="577" t="s">
        <v>79</v>
      </c>
      <c r="K8" s="579" t="s">
        <v>80</v>
      </c>
      <c r="L8" s="277" t="s">
        <v>67</v>
      </c>
      <c r="M8" s="278" t="s">
        <v>69</v>
      </c>
      <c r="N8" s="109" t="s">
        <v>3292</v>
      </c>
      <c r="O8" s="111" t="s">
        <v>3293</v>
      </c>
      <c r="P8" s="111" t="s">
        <v>3292</v>
      </c>
      <c r="Q8" s="112" t="s">
        <v>2415</v>
      </c>
      <c r="R8" s="113" t="s">
        <v>3294</v>
      </c>
      <c r="S8" s="114" t="s">
        <v>3294</v>
      </c>
      <c r="T8" s="114" t="s">
        <v>81</v>
      </c>
      <c r="U8" s="110" t="s">
        <v>81</v>
      </c>
      <c r="V8" s="404" t="s">
        <v>82</v>
      </c>
      <c r="W8" s="406" t="s">
        <v>10</v>
      </c>
      <c r="X8" s="263"/>
      <c r="Y8" s="263"/>
      <c r="Z8" s="263"/>
    </row>
    <row r="9" spans="1:26">
      <c r="A9" s="263"/>
      <c r="B9" s="576"/>
      <c r="C9" s="578"/>
      <c r="D9" s="583"/>
      <c r="E9" s="585"/>
      <c r="F9" s="578"/>
      <c r="G9" s="583"/>
      <c r="H9" s="585"/>
      <c r="I9" s="576"/>
      <c r="J9" s="578"/>
      <c r="K9" s="580"/>
      <c r="L9" s="281" t="s">
        <v>83</v>
      </c>
      <c r="M9" s="282" t="s">
        <v>83</v>
      </c>
      <c r="N9" s="117"/>
      <c r="O9" s="118"/>
      <c r="P9" s="118"/>
      <c r="Q9" s="119"/>
      <c r="R9" s="120"/>
      <c r="S9" s="121"/>
      <c r="T9" s="121"/>
      <c r="U9" s="116"/>
      <c r="V9" s="405"/>
      <c r="W9" s="407"/>
      <c r="X9" s="263"/>
      <c r="Y9" s="263"/>
      <c r="Z9" s="263"/>
    </row>
    <row r="10" spans="1:26">
      <c r="A10" s="263"/>
      <c r="B10" s="285"/>
      <c r="C10" s="286"/>
      <c r="D10" s="287"/>
      <c r="E10" s="288"/>
      <c r="F10" s="286"/>
      <c r="G10" s="287"/>
      <c r="H10" s="288"/>
      <c r="I10" s="289"/>
      <c r="J10" s="290"/>
      <c r="K10" s="291"/>
      <c r="L10" s="292"/>
      <c r="M10" s="293"/>
      <c r="N10" s="70"/>
      <c r="O10" s="71"/>
      <c r="P10" s="71"/>
      <c r="Q10" s="72"/>
      <c r="R10" s="70"/>
      <c r="S10" s="71"/>
      <c r="T10" s="71"/>
      <c r="U10" s="72"/>
      <c r="V10" s="73"/>
      <c r="W10" s="74"/>
      <c r="X10" s="263"/>
      <c r="Y10" s="263"/>
      <c r="Z10" s="263"/>
    </row>
    <row r="11" spans="1:26" ht="45">
      <c r="A11" s="263"/>
      <c r="B11" s="295" t="s">
        <v>2588</v>
      </c>
      <c r="C11" s="296" t="s">
        <v>2589</v>
      </c>
      <c r="D11" s="297" t="s">
        <v>2590</v>
      </c>
      <c r="E11" s="298"/>
      <c r="F11" s="296"/>
      <c r="G11" s="297" t="s">
        <v>5618</v>
      </c>
      <c r="H11" s="298" t="s">
        <v>5619</v>
      </c>
      <c r="I11" s="299" t="s">
        <v>89</v>
      </c>
      <c r="J11" s="300"/>
      <c r="K11" s="291"/>
      <c r="L11" s="127" t="str">
        <f>IF(COUNTBLANK(N11:P11)=3," ",IF(COUNTIF(N11:P11,"F"),"F",IF(COUNTIF(N11:P11,"P"),"P",IF(COUNTIF(N11:P11,"NA"),"NA",IF(COUNTIF(N11:P11,"NT"),"NT")))))</f>
        <v xml:space="preserve"> </v>
      </c>
      <c r="M11" s="128" t="str">
        <f>IF(COUNTBLANK(R11:T11)=3," ",IF(COUNTIF(R11:T11,"F"),"F",IF(COUNTIF(R11:T11,"P"),"P",IF(COUNTIF(R11:T11,"NA"),"NA",IF(COUNTIF(R11:T11,"NT"),"NT")))))</f>
        <v xml:space="preserve"> </v>
      </c>
      <c r="N11" s="70"/>
      <c r="O11" s="71"/>
      <c r="P11" s="71"/>
      <c r="Q11" s="72"/>
      <c r="R11" s="70"/>
      <c r="S11" s="71"/>
      <c r="T11" s="71"/>
      <c r="U11" s="72"/>
      <c r="V11" s="73"/>
      <c r="W11" s="74"/>
      <c r="X11" s="263"/>
      <c r="Y11" s="263"/>
      <c r="Z11" s="263"/>
    </row>
    <row r="12" spans="1:26" ht="33.75">
      <c r="A12" s="263"/>
      <c r="B12" s="295" t="s">
        <v>3050</v>
      </c>
      <c r="C12" s="296" t="s">
        <v>2589</v>
      </c>
      <c r="D12" s="297" t="s">
        <v>2590</v>
      </c>
      <c r="E12" s="298" t="s">
        <v>1643</v>
      </c>
      <c r="F12" s="296" t="s">
        <v>2592</v>
      </c>
      <c r="G12" s="297" t="s">
        <v>5620</v>
      </c>
      <c r="H12" s="298" t="s">
        <v>5621</v>
      </c>
      <c r="I12" s="299" t="s">
        <v>89</v>
      </c>
      <c r="J12" s="300"/>
      <c r="K12" s="291"/>
      <c r="L12" s="127" t="str">
        <f t="shared" ref="L12:L20" si="0">IF(COUNTBLANK(N12:P12)=3," ",IF(COUNTIF(N12:P12,"F"),"F",IF(COUNTIF(N12:P12,"P"),"P",IF(COUNTIF(N12:P12,"NA"),"NA",IF(COUNTIF(N12:P12,"NT"),"NT")))))</f>
        <v xml:space="preserve"> </v>
      </c>
      <c r="M12" s="128" t="str">
        <f t="shared" ref="M12:M20" si="1">IF(COUNTBLANK(R12:T12)=3," ",IF(COUNTIF(R12:T12,"F"),"F",IF(COUNTIF(R12:T12,"P"),"P",IF(COUNTIF(R12:T12,"NA"),"NA",IF(COUNTIF(R12:T12,"NT"),"NT")))))</f>
        <v xml:space="preserve"> </v>
      </c>
      <c r="N12" s="70"/>
      <c r="O12" s="71"/>
      <c r="P12" s="71"/>
      <c r="Q12" s="72"/>
      <c r="R12" s="70"/>
      <c r="S12" s="71"/>
      <c r="T12" s="71"/>
      <c r="U12" s="72"/>
      <c r="V12" s="73"/>
      <c r="W12" s="74"/>
      <c r="X12" s="263"/>
      <c r="Y12" s="263"/>
      <c r="Z12" s="263"/>
    </row>
    <row r="13" spans="1:26" ht="45">
      <c r="A13" s="263"/>
      <c r="B13" s="295" t="s">
        <v>3051</v>
      </c>
      <c r="C13" s="296" t="s">
        <v>2589</v>
      </c>
      <c r="D13" s="297" t="s">
        <v>2590</v>
      </c>
      <c r="E13" s="298" t="s">
        <v>5622</v>
      </c>
      <c r="F13" s="296" t="s">
        <v>5623</v>
      </c>
      <c r="G13" s="297" t="s">
        <v>5624</v>
      </c>
      <c r="H13" s="298" t="s">
        <v>5625</v>
      </c>
      <c r="I13" s="299" t="s">
        <v>89</v>
      </c>
      <c r="J13" s="300" t="s">
        <v>1910</v>
      </c>
      <c r="K13" s="291"/>
      <c r="L13" s="127" t="str">
        <f t="shared" si="0"/>
        <v xml:space="preserve"> </v>
      </c>
      <c r="M13" s="128" t="str">
        <f t="shared" si="1"/>
        <v xml:space="preserve"> </v>
      </c>
      <c r="N13" s="70"/>
      <c r="O13" s="71"/>
      <c r="P13" s="71"/>
      <c r="Q13" s="72"/>
      <c r="R13" s="70"/>
      <c r="S13" s="71"/>
      <c r="T13" s="71"/>
      <c r="U13" s="72"/>
      <c r="V13" s="73"/>
      <c r="W13" s="74"/>
      <c r="X13" s="263"/>
      <c r="Y13" s="263"/>
      <c r="Z13" s="263"/>
    </row>
    <row r="14" spans="1:26" ht="45">
      <c r="A14" s="263"/>
      <c r="B14" s="295" t="s">
        <v>2591</v>
      </c>
      <c r="C14" s="296" t="s">
        <v>2589</v>
      </c>
      <c r="D14" s="297" t="s">
        <v>2590</v>
      </c>
      <c r="E14" s="298" t="s">
        <v>5622</v>
      </c>
      <c r="F14" s="296" t="s">
        <v>5626</v>
      </c>
      <c r="G14" s="297" t="s">
        <v>5627</v>
      </c>
      <c r="H14" s="298" t="s">
        <v>2596</v>
      </c>
      <c r="I14" s="299" t="s">
        <v>89</v>
      </c>
      <c r="J14" s="300" t="s">
        <v>1910</v>
      </c>
      <c r="K14" s="291"/>
      <c r="L14" s="127" t="str">
        <f t="shared" si="0"/>
        <v xml:space="preserve"> </v>
      </c>
      <c r="M14" s="128" t="str">
        <f t="shared" si="1"/>
        <v xml:space="preserve"> </v>
      </c>
      <c r="N14" s="70"/>
      <c r="O14" s="71"/>
      <c r="P14" s="71"/>
      <c r="Q14" s="72"/>
      <c r="R14" s="70"/>
      <c r="S14" s="71"/>
      <c r="T14" s="71"/>
      <c r="U14" s="72"/>
      <c r="V14" s="73"/>
      <c r="W14" s="74"/>
      <c r="X14" s="263"/>
      <c r="Y14" s="263"/>
      <c r="Z14" s="263"/>
    </row>
    <row r="15" spans="1:26" ht="33.75">
      <c r="A15" s="263"/>
      <c r="B15" s="295" t="s">
        <v>2593</v>
      </c>
      <c r="C15" s="296" t="s">
        <v>2589</v>
      </c>
      <c r="D15" s="297" t="s">
        <v>2590</v>
      </c>
      <c r="E15" s="298" t="s">
        <v>5622</v>
      </c>
      <c r="F15" s="296" t="s">
        <v>5628</v>
      </c>
      <c r="G15" s="297" t="s">
        <v>5624</v>
      </c>
      <c r="H15" s="298" t="s">
        <v>5629</v>
      </c>
      <c r="I15" s="299" t="s">
        <v>89</v>
      </c>
      <c r="J15" s="300" t="s">
        <v>2598</v>
      </c>
      <c r="K15" s="291"/>
      <c r="L15" s="127" t="str">
        <f t="shared" si="0"/>
        <v xml:space="preserve"> </v>
      </c>
      <c r="M15" s="128" t="str">
        <f t="shared" si="1"/>
        <v xml:space="preserve"> </v>
      </c>
      <c r="N15" s="498"/>
      <c r="O15" s="71"/>
      <c r="P15" s="71"/>
      <c r="Q15" s="72"/>
      <c r="R15" s="70"/>
      <c r="S15" s="71"/>
      <c r="T15" s="71"/>
      <c r="U15" s="72"/>
      <c r="V15" s="73"/>
      <c r="W15" s="74"/>
      <c r="X15" s="263"/>
      <c r="Y15" s="263"/>
      <c r="Z15" s="263"/>
    </row>
    <row r="16" spans="1:26" ht="33.75">
      <c r="A16" s="263"/>
      <c r="B16" s="295" t="s">
        <v>3052</v>
      </c>
      <c r="C16" s="296" t="s">
        <v>2589</v>
      </c>
      <c r="D16" s="297" t="s">
        <v>2590</v>
      </c>
      <c r="E16" s="298" t="s">
        <v>5622</v>
      </c>
      <c r="F16" s="296" t="s">
        <v>5630</v>
      </c>
      <c r="G16" s="297" t="s">
        <v>5627</v>
      </c>
      <c r="H16" s="298" t="s">
        <v>2596</v>
      </c>
      <c r="I16" s="299" t="s">
        <v>89</v>
      </c>
      <c r="J16" s="300" t="s">
        <v>2598</v>
      </c>
      <c r="K16" s="291"/>
      <c r="L16" s="127" t="str">
        <f t="shared" si="0"/>
        <v xml:space="preserve"> </v>
      </c>
      <c r="M16" s="128" t="str">
        <f t="shared" si="1"/>
        <v xml:space="preserve"> </v>
      </c>
      <c r="N16" s="498"/>
      <c r="O16" s="71"/>
      <c r="P16" s="71"/>
      <c r="Q16" s="72"/>
      <c r="R16" s="70"/>
      <c r="S16" s="71"/>
      <c r="T16" s="71"/>
      <c r="U16" s="72"/>
      <c r="V16" s="73"/>
      <c r="W16" s="74"/>
      <c r="X16" s="263"/>
      <c r="Y16" s="263"/>
      <c r="Z16" s="263"/>
    </row>
    <row r="17" spans="1:26" ht="33.75">
      <c r="A17" s="263"/>
      <c r="B17" s="295" t="s">
        <v>3053</v>
      </c>
      <c r="C17" s="296" t="s">
        <v>2589</v>
      </c>
      <c r="D17" s="297" t="s">
        <v>2590</v>
      </c>
      <c r="E17" s="298" t="s">
        <v>2600</v>
      </c>
      <c r="F17" s="296" t="s">
        <v>5631</v>
      </c>
      <c r="G17" s="297" t="s">
        <v>5632</v>
      </c>
      <c r="H17" s="298" t="s">
        <v>5633</v>
      </c>
      <c r="I17" s="299" t="s">
        <v>89</v>
      </c>
      <c r="J17" s="300" t="s">
        <v>1910</v>
      </c>
      <c r="K17" s="291"/>
      <c r="L17" s="127" t="str">
        <f t="shared" si="0"/>
        <v xml:space="preserve"> </v>
      </c>
      <c r="M17" s="128" t="str">
        <f t="shared" si="1"/>
        <v xml:space="preserve"> </v>
      </c>
      <c r="N17" s="70"/>
      <c r="O17" s="71"/>
      <c r="P17" s="71"/>
      <c r="Q17" s="72"/>
      <c r="R17" s="70"/>
      <c r="S17" s="71"/>
      <c r="T17" s="71"/>
      <c r="U17" s="72"/>
      <c r="V17" s="73"/>
      <c r="W17" s="74"/>
      <c r="X17" s="263"/>
      <c r="Y17" s="263"/>
      <c r="Z17" s="263"/>
    </row>
    <row r="18" spans="1:26" ht="33.75">
      <c r="A18" s="263"/>
      <c r="B18" s="295" t="s">
        <v>3054</v>
      </c>
      <c r="C18" s="296" t="s">
        <v>2589</v>
      </c>
      <c r="D18" s="297" t="s">
        <v>2590</v>
      </c>
      <c r="E18" s="298" t="s">
        <v>2600</v>
      </c>
      <c r="F18" s="296" t="s">
        <v>2598</v>
      </c>
      <c r="G18" s="297" t="s">
        <v>5634</v>
      </c>
      <c r="H18" s="298" t="s">
        <v>5635</v>
      </c>
      <c r="I18" s="299" t="s">
        <v>89</v>
      </c>
      <c r="J18" s="300" t="s">
        <v>2598</v>
      </c>
      <c r="K18" s="291"/>
      <c r="L18" s="127" t="str">
        <f t="shared" si="0"/>
        <v xml:space="preserve"> </v>
      </c>
      <c r="M18" s="128" t="str">
        <f t="shared" si="1"/>
        <v xml:space="preserve"> </v>
      </c>
      <c r="N18" s="498"/>
      <c r="O18" s="71"/>
      <c r="P18" s="71"/>
      <c r="Q18" s="72"/>
      <c r="R18" s="70"/>
      <c r="S18" s="71"/>
      <c r="T18" s="71"/>
      <c r="U18" s="72"/>
      <c r="V18" s="73"/>
      <c r="W18" s="74"/>
      <c r="X18" s="263"/>
      <c r="Y18" s="263"/>
      <c r="Z18" s="263"/>
    </row>
    <row r="19" spans="1:26" ht="56.25">
      <c r="A19" s="263"/>
      <c r="B19" s="295" t="s">
        <v>3055</v>
      </c>
      <c r="C19" s="296" t="s">
        <v>2589</v>
      </c>
      <c r="D19" s="297" t="s">
        <v>2590</v>
      </c>
      <c r="E19" s="298" t="s">
        <v>2600</v>
      </c>
      <c r="F19" s="296" t="s">
        <v>2598</v>
      </c>
      <c r="G19" s="297" t="s">
        <v>5636</v>
      </c>
      <c r="H19" s="298" t="s">
        <v>5637</v>
      </c>
      <c r="I19" s="299" t="s">
        <v>89</v>
      </c>
      <c r="J19" s="300" t="s">
        <v>2598</v>
      </c>
      <c r="K19" s="291"/>
      <c r="L19" s="127" t="str">
        <f t="shared" si="0"/>
        <v xml:space="preserve"> </v>
      </c>
      <c r="M19" s="128" t="str">
        <f t="shared" si="1"/>
        <v xml:space="preserve"> </v>
      </c>
      <c r="N19" s="498"/>
      <c r="O19" s="71"/>
      <c r="P19" s="71"/>
      <c r="Q19" s="72"/>
      <c r="R19" s="70"/>
      <c r="S19" s="71"/>
      <c r="T19" s="71"/>
      <c r="U19" s="72"/>
      <c r="V19" s="73"/>
      <c r="W19" s="74"/>
      <c r="X19" s="263"/>
      <c r="Y19" s="263"/>
      <c r="Z19" s="263"/>
    </row>
    <row r="20" spans="1:26" ht="33.75">
      <c r="A20" s="263"/>
      <c r="B20" s="295" t="s">
        <v>3056</v>
      </c>
      <c r="C20" s="296" t="s">
        <v>2589</v>
      </c>
      <c r="D20" s="297" t="s">
        <v>2604</v>
      </c>
      <c r="E20" s="298"/>
      <c r="F20" s="296" t="s">
        <v>2605</v>
      </c>
      <c r="G20" s="297" t="s">
        <v>2606</v>
      </c>
      <c r="H20" s="298" t="s">
        <v>3192</v>
      </c>
      <c r="I20" s="299" t="s">
        <v>89</v>
      </c>
      <c r="J20" s="300"/>
      <c r="K20" s="291"/>
      <c r="L20" s="127" t="str">
        <f t="shared" si="0"/>
        <v xml:space="preserve"> </v>
      </c>
      <c r="M20" s="128" t="str">
        <f t="shared" si="1"/>
        <v xml:space="preserve"> </v>
      </c>
      <c r="N20" s="70"/>
      <c r="O20" s="71"/>
      <c r="P20" s="71"/>
      <c r="Q20" s="72"/>
      <c r="R20" s="70"/>
      <c r="S20" s="71"/>
      <c r="T20" s="71"/>
      <c r="U20" s="72"/>
      <c r="V20" s="73"/>
      <c r="W20" s="74"/>
      <c r="X20" s="263"/>
      <c r="Y20" s="263"/>
      <c r="Z20" s="263"/>
    </row>
    <row r="21" spans="1:26" ht="33.75">
      <c r="A21" s="263"/>
      <c r="B21" s="295" t="s">
        <v>2595</v>
      </c>
      <c r="C21" s="296" t="s">
        <v>2589</v>
      </c>
      <c r="D21" s="297" t="s">
        <v>2604</v>
      </c>
      <c r="E21" s="298"/>
      <c r="F21" s="296" t="s">
        <v>2605</v>
      </c>
      <c r="G21" s="297" t="s">
        <v>5638</v>
      </c>
      <c r="H21" s="298" t="s">
        <v>5639</v>
      </c>
      <c r="I21" s="299" t="s">
        <v>89</v>
      </c>
      <c r="J21" s="300"/>
      <c r="K21" s="291"/>
      <c r="L21" s="127" t="str">
        <f t="shared" ref="L21:L84" si="2">IF(COUNTBLANK(N21:P21)=3," ",IF(COUNTIF(N21:P21,"F"),"F",IF(COUNTIF(N21:P21,"P"),"P",IF(COUNTIF(N21:P21,"NA"),"NA",IF(COUNTIF(N21:P21,"NT"),"NT")))))</f>
        <v xml:space="preserve"> </v>
      </c>
      <c r="M21" s="128" t="str">
        <f t="shared" ref="M21:M84" si="3">IF(COUNTBLANK(R21:T21)=3," ",IF(COUNTIF(R21:T21,"F"),"F",IF(COUNTIF(R21:T21,"P"),"P",IF(COUNTIF(R21:T21,"NA"),"NA",IF(COUNTIF(R21:T21,"NT"),"NT")))))</f>
        <v xml:space="preserve"> </v>
      </c>
      <c r="N21" s="70"/>
      <c r="O21" s="71"/>
      <c r="P21" s="71"/>
      <c r="Q21" s="72"/>
      <c r="R21" s="70"/>
      <c r="S21" s="71"/>
      <c r="T21" s="71"/>
      <c r="U21" s="72"/>
      <c r="V21" s="73"/>
      <c r="W21" s="74"/>
      <c r="X21" s="263"/>
      <c r="Y21" s="263"/>
      <c r="Z21" s="263"/>
    </row>
    <row r="22" spans="1:26" ht="56.25">
      <c r="A22" s="263"/>
      <c r="B22" s="295" t="s">
        <v>5239</v>
      </c>
      <c r="C22" s="296" t="s">
        <v>2609</v>
      </c>
      <c r="D22" s="297" t="s">
        <v>2610</v>
      </c>
      <c r="E22" s="298"/>
      <c r="F22" s="296"/>
      <c r="G22" s="297" t="s">
        <v>2611</v>
      </c>
      <c r="H22" s="298" t="s">
        <v>5640</v>
      </c>
      <c r="I22" s="299" t="s">
        <v>89</v>
      </c>
      <c r="J22" s="403"/>
      <c r="K22" s="387"/>
      <c r="L22" s="127" t="str">
        <f t="shared" si="2"/>
        <v xml:space="preserve"> </v>
      </c>
      <c r="M22" s="128" t="str">
        <f t="shared" si="3"/>
        <v xml:space="preserve"> </v>
      </c>
      <c r="N22" s="70"/>
      <c r="O22" s="71"/>
      <c r="P22" s="71"/>
      <c r="Q22" s="72"/>
      <c r="R22" s="70"/>
      <c r="S22" s="71"/>
      <c r="T22" s="71"/>
      <c r="U22" s="72"/>
      <c r="V22" s="73"/>
      <c r="W22" s="74"/>
      <c r="X22" s="263"/>
      <c r="Y22" s="263"/>
      <c r="Z22" s="263"/>
    </row>
    <row r="23" spans="1:26" ht="33.75">
      <c r="A23" s="263"/>
      <c r="B23" s="295" t="s">
        <v>3057</v>
      </c>
      <c r="C23" s="296" t="s">
        <v>2609</v>
      </c>
      <c r="D23" s="297" t="s">
        <v>2610</v>
      </c>
      <c r="E23" s="298"/>
      <c r="F23" s="296"/>
      <c r="G23" s="297" t="s">
        <v>5641</v>
      </c>
      <c r="H23" s="298" t="s">
        <v>2613</v>
      </c>
      <c r="I23" s="299" t="s">
        <v>106</v>
      </c>
      <c r="J23" s="300"/>
      <c r="K23" s="291"/>
      <c r="L23" s="127" t="str">
        <f t="shared" si="2"/>
        <v xml:space="preserve"> </v>
      </c>
      <c r="M23" s="128" t="str">
        <f t="shared" si="3"/>
        <v xml:space="preserve"> </v>
      </c>
      <c r="N23" s="70"/>
      <c r="O23" s="71"/>
      <c r="P23" s="71"/>
      <c r="Q23" s="72"/>
      <c r="R23" s="70"/>
      <c r="S23" s="71"/>
      <c r="T23" s="71"/>
      <c r="U23" s="72"/>
      <c r="V23" s="73"/>
      <c r="W23" s="74"/>
      <c r="X23" s="263"/>
      <c r="Y23" s="263"/>
      <c r="Z23" s="263"/>
    </row>
    <row r="24" spans="1:26" ht="33.75">
      <c r="A24" s="263"/>
      <c r="B24" s="295" t="s">
        <v>3058</v>
      </c>
      <c r="C24" s="296" t="s">
        <v>2609</v>
      </c>
      <c r="D24" s="297" t="s">
        <v>2610</v>
      </c>
      <c r="E24" s="298"/>
      <c r="F24" s="296"/>
      <c r="G24" s="297" t="s">
        <v>2615</v>
      </c>
      <c r="H24" s="298" t="s">
        <v>2616</v>
      </c>
      <c r="I24" s="299" t="s">
        <v>95</v>
      </c>
      <c r="J24" s="300"/>
      <c r="K24" s="291"/>
      <c r="L24" s="127" t="str">
        <f t="shared" si="2"/>
        <v xml:space="preserve"> </v>
      </c>
      <c r="M24" s="128" t="str">
        <f t="shared" si="3"/>
        <v xml:space="preserve"> </v>
      </c>
      <c r="N24" s="70"/>
      <c r="O24" s="71"/>
      <c r="P24" s="71"/>
      <c r="Q24" s="72"/>
      <c r="R24" s="70"/>
      <c r="S24" s="71"/>
      <c r="T24" s="71"/>
      <c r="U24" s="72"/>
      <c r="V24" s="73"/>
      <c r="W24" s="74"/>
      <c r="X24" s="263"/>
      <c r="Y24" s="263"/>
      <c r="Z24" s="263"/>
    </row>
    <row r="25" spans="1:26" ht="78.75">
      <c r="A25" s="263"/>
      <c r="B25" s="295" t="s">
        <v>3059</v>
      </c>
      <c r="C25" s="296" t="s">
        <v>2609</v>
      </c>
      <c r="D25" s="297" t="s">
        <v>2387</v>
      </c>
      <c r="E25" s="298"/>
      <c r="F25" s="423" t="s">
        <v>5642</v>
      </c>
      <c r="G25" s="424" t="s">
        <v>5643</v>
      </c>
      <c r="H25" s="386" t="s">
        <v>6041</v>
      </c>
      <c r="I25" s="299" t="s">
        <v>106</v>
      </c>
      <c r="J25" s="300" t="s">
        <v>6687</v>
      </c>
      <c r="K25" s="387"/>
      <c r="L25" s="127" t="str">
        <f t="shared" si="2"/>
        <v xml:space="preserve"> </v>
      </c>
      <c r="M25" s="128" t="str">
        <f t="shared" si="3"/>
        <v xml:space="preserve"> </v>
      </c>
      <c r="N25" s="70"/>
      <c r="O25" s="71"/>
      <c r="P25" s="71"/>
      <c r="Q25" s="72"/>
      <c r="R25" s="70"/>
      <c r="S25" s="71"/>
      <c r="T25" s="71"/>
      <c r="U25" s="72"/>
      <c r="V25" s="73"/>
      <c r="W25" s="74"/>
      <c r="X25" s="263"/>
      <c r="Y25" s="263"/>
      <c r="Z25" s="263"/>
    </row>
    <row r="26" spans="1:26" ht="90">
      <c r="A26" s="263"/>
      <c r="B26" s="295" t="s">
        <v>2597</v>
      </c>
      <c r="C26" s="296" t="s">
        <v>2609</v>
      </c>
      <c r="D26" s="297" t="s">
        <v>2387</v>
      </c>
      <c r="E26" s="298"/>
      <c r="F26" s="423" t="s">
        <v>5644</v>
      </c>
      <c r="G26" s="424" t="s">
        <v>5645</v>
      </c>
      <c r="H26" s="386" t="s">
        <v>5646</v>
      </c>
      <c r="I26" s="299" t="s">
        <v>106</v>
      </c>
      <c r="J26" s="300" t="s">
        <v>5644</v>
      </c>
      <c r="K26" s="291"/>
      <c r="L26" s="127" t="str">
        <f t="shared" si="2"/>
        <v xml:space="preserve"> </v>
      </c>
      <c r="M26" s="128" t="str">
        <f t="shared" si="3"/>
        <v xml:space="preserve"> </v>
      </c>
      <c r="N26" s="498"/>
      <c r="O26" s="71"/>
      <c r="P26" s="71"/>
      <c r="Q26" s="72"/>
      <c r="R26" s="70"/>
      <c r="S26" s="71"/>
      <c r="T26" s="71"/>
      <c r="U26" s="72"/>
      <c r="V26" s="73"/>
      <c r="W26" s="74"/>
      <c r="X26" s="263"/>
      <c r="Y26" s="263"/>
      <c r="Z26" s="263"/>
    </row>
    <row r="27" spans="1:26" ht="90">
      <c r="A27" s="263"/>
      <c r="B27" s="295" t="s">
        <v>2599</v>
      </c>
      <c r="C27" s="296" t="s">
        <v>2609</v>
      </c>
      <c r="D27" s="297" t="s">
        <v>2388</v>
      </c>
      <c r="E27" s="298"/>
      <c r="F27" s="423" t="s">
        <v>1910</v>
      </c>
      <c r="G27" s="424" t="s">
        <v>5647</v>
      </c>
      <c r="H27" s="386" t="s">
        <v>5648</v>
      </c>
      <c r="I27" s="299" t="s">
        <v>106</v>
      </c>
      <c r="J27" s="300" t="s">
        <v>6686</v>
      </c>
      <c r="K27" s="387"/>
      <c r="L27" s="127" t="str">
        <f t="shared" si="2"/>
        <v xml:space="preserve"> </v>
      </c>
      <c r="M27" s="128" t="str">
        <f t="shared" si="3"/>
        <v xml:space="preserve"> </v>
      </c>
      <c r="N27" s="70"/>
      <c r="O27" s="71"/>
      <c r="P27" s="71"/>
      <c r="Q27" s="72"/>
      <c r="R27" s="70"/>
      <c r="S27" s="71"/>
      <c r="T27" s="71"/>
      <c r="U27" s="72"/>
      <c r="V27" s="73"/>
      <c r="W27" s="74"/>
      <c r="X27" s="263"/>
      <c r="Y27" s="263"/>
      <c r="Z27" s="263"/>
    </row>
    <row r="28" spans="1:26" ht="78.75">
      <c r="A28" s="263"/>
      <c r="B28" s="295" t="s">
        <v>3228</v>
      </c>
      <c r="C28" s="296" t="s">
        <v>2621</v>
      </c>
      <c r="D28" s="297" t="s">
        <v>2622</v>
      </c>
      <c r="E28" s="298"/>
      <c r="F28" s="423" t="s">
        <v>5644</v>
      </c>
      <c r="G28" s="424" t="s">
        <v>5649</v>
      </c>
      <c r="H28" s="386" t="s">
        <v>5650</v>
      </c>
      <c r="I28" s="299" t="s">
        <v>89</v>
      </c>
      <c r="J28" s="300" t="s">
        <v>5644</v>
      </c>
      <c r="K28" s="291"/>
      <c r="L28" s="127" t="str">
        <f t="shared" si="2"/>
        <v xml:space="preserve"> </v>
      </c>
      <c r="M28" s="128" t="str">
        <f t="shared" si="3"/>
        <v xml:space="preserve"> </v>
      </c>
      <c r="N28" s="498"/>
      <c r="O28" s="71"/>
      <c r="P28" s="71"/>
      <c r="Q28" s="72"/>
      <c r="R28" s="70"/>
      <c r="S28" s="71"/>
      <c r="T28" s="71"/>
      <c r="U28" s="72"/>
      <c r="V28" s="73"/>
      <c r="W28" s="74"/>
      <c r="X28" s="263"/>
      <c r="Y28" s="263"/>
      <c r="Z28" s="263"/>
    </row>
    <row r="29" spans="1:26" ht="45">
      <c r="A29" s="263"/>
      <c r="B29" s="295" t="s">
        <v>3060</v>
      </c>
      <c r="C29" s="296" t="s">
        <v>2609</v>
      </c>
      <c r="D29" s="297" t="s">
        <v>5651</v>
      </c>
      <c r="E29" s="298"/>
      <c r="F29" s="296"/>
      <c r="G29" s="297" t="s">
        <v>2625</v>
      </c>
      <c r="H29" s="298" t="s">
        <v>6042</v>
      </c>
      <c r="I29" s="299" t="s">
        <v>95</v>
      </c>
      <c r="J29" s="300"/>
      <c r="K29" s="291"/>
      <c r="L29" s="127" t="str">
        <f t="shared" si="2"/>
        <v xml:space="preserve"> </v>
      </c>
      <c r="M29" s="128" t="str">
        <f t="shared" si="3"/>
        <v xml:space="preserve"> </v>
      </c>
      <c r="N29" s="70"/>
      <c r="O29" s="71"/>
      <c r="P29" s="71"/>
      <c r="Q29" s="72"/>
      <c r="R29" s="70"/>
      <c r="S29" s="71"/>
      <c r="T29" s="71"/>
      <c r="U29" s="72"/>
      <c r="V29" s="73"/>
      <c r="W29" s="74"/>
      <c r="X29" s="263"/>
      <c r="Y29" s="263"/>
      <c r="Z29" s="263"/>
    </row>
    <row r="30" spans="1:26" ht="78.75">
      <c r="A30" s="263"/>
      <c r="B30" s="295" t="s">
        <v>3061</v>
      </c>
      <c r="C30" s="296" t="s">
        <v>2627</v>
      </c>
      <c r="D30" s="297" t="s">
        <v>2628</v>
      </c>
      <c r="E30" s="298"/>
      <c r="F30" s="296"/>
      <c r="G30" s="297" t="s">
        <v>2629</v>
      </c>
      <c r="H30" s="298" t="s">
        <v>5652</v>
      </c>
      <c r="I30" s="299" t="s">
        <v>89</v>
      </c>
      <c r="J30" s="300"/>
      <c r="K30" s="291"/>
      <c r="L30" s="127" t="str">
        <f t="shared" si="2"/>
        <v xml:space="preserve"> </v>
      </c>
      <c r="M30" s="128" t="str">
        <f t="shared" si="3"/>
        <v xml:space="preserve"> </v>
      </c>
      <c r="N30" s="70"/>
      <c r="O30" s="71"/>
      <c r="P30" s="71"/>
      <c r="Q30" s="72"/>
      <c r="R30" s="70"/>
      <c r="S30" s="71"/>
      <c r="T30" s="71"/>
      <c r="U30" s="72"/>
      <c r="V30" s="73"/>
      <c r="W30" s="74"/>
      <c r="X30" s="263"/>
      <c r="Y30" s="263"/>
      <c r="Z30" s="263"/>
    </row>
    <row r="31" spans="1:26" ht="112.5">
      <c r="A31" s="263"/>
      <c r="B31" s="295" t="s">
        <v>2601</v>
      </c>
      <c r="C31" s="296" t="s">
        <v>2627</v>
      </c>
      <c r="D31" s="297" t="s">
        <v>2628</v>
      </c>
      <c r="E31" s="298"/>
      <c r="F31" s="296"/>
      <c r="G31" s="297" t="s">
        <v>5653</v>
      </c>
      <c r="H31" s="298" t="s">
        <v>5654</v>
      </c>
      <c r="I31" s="299" t="s">
        <v>95</v>
      </c>
      <c r="J31" s="290"/>
      <c r="K31" s="291"/>
      <c r="L31" s="127" t="str">
        <f t="shared" si="2"/>
        <v xml:space="preserve"> </v>
      </c>
      <c r="M31" s="128" t="str">
        <f t="shared" si="3"/>
        <v xml:space="preserve"> </v>
      </c>
      <c r="N31" s="70"/>
      <c r="O31" s="71"/>
      <c r="P31" s="71"/>
      <c r="Q31" s="72"/>
      <c r="R31" s="70"/>
      <c r="S31" s="71"/>
      <c r="T31" s="71"/>
      <c r="U31" s="72"/>
      <c r="V31" s="73"/>
      <c r="W31" s="74"/>
      <c r="X31" s="263"/>
      <c r="Y31" s="263"/>
      <c r="Z31" s="263"/>
    </row>
    <row r="32" spans="1:26" ht="67.5">
      <c r="A32" s="263"/>
      <c r="B32" s="295" t="s">
        <v>2602</v>
      </c>
      <c r="C32" s="296" t="s">
        <v>2627</v>
      </c>
      <c r="D32" s="297" t="s">
        <v>2628</v>
      </c>
      <c r="E32" s="298"/>
      <c r="F32" s="296"/>
      <c r="G32" s="297" t="s">
        <v>5655</v>
      </c>
      <c r="H32" s="298" t="s">
        <v>5656</v>
      </c>
      <c r="I32" s="299" t="s">
        <v>95</v>
      </c>
      <c r="J32" s="300"/>
      <c r="K32" s="291"/>
      <c r="L32" s="127" t="str">
        <f t="shared" si="2"/>
        <v xml:space="preserve"> </v>
      </c>
      <c r="M32" s="128" t="str">
        <f t="shared" si="3"/>
        <v xml:space="preserve"> </v>
      </c>
      <c r="N32" s="70"/>
      <c r="O32" s="71"/>
      <c r="P32" s="71"/>
      <c r="Q32" s="72"/>
      <c r="R32" s="70"/>
      <c r="S32" s="71"/>
      <c r="T32" s="71"/>
      <c r="U32" s="72"/>
      <c r="V32" s="73"/>
      <c r="W32" s="74"/>
      <c r="X32" s="263"/>
      <c r="Y32" s="263"/>
      <c r="Z32" s="263"/>
    </row>
    <row r="33" spans="1:26" ht="67.5">
      <c r="A33" s="263"/>
      <c r="B33" s="295" t="s">
        <v>3062</v>
      </c>
      <c r="C33" s="296" t="s">
        <v>2627</v>
      </c>
      <c r="D33" s="297" t="s">
        <v>2628</v>
      </c>
      <c r="E33" s="298"/>
      <c r="F33" s="296"/>
      <c r="G33" s="297" t="s">
        <v>5657</v>
      </c>
      <c r="H33" s="298" t="s">
        <v>5658</v>
      </c>
      <c r="I33" s="299" t="s">
        <v>106</v>
      </c>
      <c r="J33" s="388"/>
      <c r="K33" s="387"/>
      <c r="L33" s="127" t="str">
        <f t="shared" si="2"/>
        <v xml:space="preserve"> </v>
      </c>
      <c r="M33" s="128" t="str">
        <f t="shared" si="3"/>
        <v xml:space="preserve"> </v>
      </c>
      <c r="N33" s="70"/>
      <c r="O33" s="71"/>
      <c r="P33" s="71"/>
      <c r="Q33" s="72"/>
      <c r="R33" s="70"/>
      <c r="S33" s="71"/>
      <c r="T33" s="71"/>
      <c r="U33" s="72"/>
      <c r="V33" s="73"/>
      <c r="W33" s="74"/>
      <c r="X33" s="263"/>
      <c r="Y33" s="263"/>
      <c r="Z33" s="263"/>
    </row>
    <row r="34" spans="1:26" ht="67.5">
      <c r="A34" s="263"/>
      <c r="B34" s="295" t="s">
        <v>3063</v>
      </c>
      <c r="C34" s="296" t="s">
        <v>2627</v>
      </c>
      <c r="D34" s="297" t="s">
        <v>1875</v>
      </c>
      <c r="E34" s="298"/>
      <c r="F34" s="296"/>
      <c r="G34" s="297" t="s">
        <v>5659</v>
      </c>
      <c r="H34" s="298" t="s">
        <v>5660</v>
      </c>
      <c r="I34" s="299" t="s">
        <v>106</v>
      </c>
      <c r="J34" s="300"/>
      <c r="K34" s="291"/>
      <c r="L34" s="127" t="str">
        <f t="shared" si="2"/>
        <v xml:space="preserve"> </v>
      </c>
      <c r="M34" s="128" t="str">
        <f t="shared" si="3"/>
        <v xml:space="preserve"> </v>
      </c>
      <c r="N34" s="70"/>
      <c r="O34" s="71"/>
      <c r="P34" s="71"/>
      <c r="Q34" s="72"/>
      <c r="R34" s="70"/>
      <c r="S34" s="71"/>
      <c r="T34" s="71"/>
      <c r="U34" s="72"/>
      <c r="V34" s="73"/>
      <c r="W34" s="74"/>
      <c r="X34" s="263"/>
      <c r="Y34" s="263"/>
      <c r="Z34" s="263"/>
    </row>
    <row r="35" spans="1:26" ht="67.5">
      <c r="A35" s="263"/>
      <c r="B35" s="295" t="s">
        <v>3064</v>
      </c>
      <c r="C35" s="296" t="s">
        <v>2627</v>
      </c>
      <c r="D35" s="297" t="s">
        <v>1875</v>
      </c>
      <c r="E35" s="298"/>
      <c r="F35" s="296"/>
      <c r="G35" s="297" t="s">
        <v>5661</v>
      </c>
      <c r="H35" s="298" t="s">
        <v>5662</v>
      </c>
      <c r="I35" s="299" t="s">
        <v>106</v>
      </c>
      <c r="J35" s="300"/>
      <c r="K35" s="291"/>
      <c r="L35" s="127" t="str">
        <f t="shared" si="2"/>
        <v xml:space="preserve"> </v>
      </c>
      <c r="M35" s="128" t="str">
        <f t="shared" si="3"/>
        <v xml:space="preserve"> </v>
      </c>
      <c r="N35" s="70"/>
      <c r="O35" s="71"/>
      <c r="P35" s="71"/>
      <c r="Q35" s="72"/>
      <c r="R35" s="70"/>
      <c r="S35" s="71"/>
      <c r="T35" s="71"/>
      <c r="U35" s="72"/>
      <c r="V35" s="73"/>
      <c r="W35" s="74"/>
      <c r="X35" s="263"/>
      <c r="Y35" s="263"/>
      <c r="Z35" s="263"/>
    </row>
    <row r="36" spans="1:26" ht="67.5">
      <c r="A36" s="263"/>
      <c r="B36" s="295" t="s">
        <v>3065</v>
      </c>
      <c r="C36" s="296" t="s">
        <v>2627</v>
      </c>
      <c r="D36" s="297" t="s">
        <v>1875</v>
      </c>
      <c r="E36" s="298"/>
      <c r="F36" s="296"/>
      <c r="G36" s="297" t="s">
        <v>5663</v>
      </c>
      <c r="H36" s="298" t="s">
        <v>2635</v>
      </c>
      <c r="I36" s="299" t="s">
        <v>106</v>
      </c>
      <c r="J36" s="300"/>
      <c r="K36" s="291"/>
      <c r="L36" s="127" t="str">
        <f t="shared" si="2"/>
        <v xml:space="preserve"> </v>
      </c>
      <c r="M36" s="128" t="str">
        <f t="shared" si="3"/>
        <v xml:space="preserve"> </v>
      </c>
      <c r="N36" s="70"/>
      <c r="O36" s="71"/>
      <c r="P36" s="71"/>
      <c r="Q36" s="72"/>
      <c r="R36" s="70"/>
      <c r="S36" s="71"/>
      <c r="T36" s="71"/>
      <c r="U36" s="72"/>
      <c r="V36" s="73"/>
      <c r="W36" s="74"/>
      <c r="X36" s="263"/>
      <c r="Y36" s="263"/>
      <c r="Z36" s="263"/>
    </row>
    <row r="37" spans="1:26" ht="56.25">
      <c r="A37" s="263"/>
      <c r="B37" s="295" t="s">
        <v>3066</v>
      </c>
      <c r="C37" s="296" t="s">
        <v>5664</v>
      </c>
      <c r="D37" s="297" t="s">
        <v>1875</v>
      </c>
      <c r="E37" s="298"/>
      <c r="F37" s="296"/>
      <c r="G37" s="297" t="s">
        <v>5665</v>
      </c>
      <c r="H37" s="386" t="s">
        <v>5666</v>
      </c>
      <c r="I37" s="299" t="s">
        <v>89</v>
      </c>
      <c r="J37" s="290"/>
      <c r="K37" s="291"/>
      <c r="L37" s="127" t="str">
        <f t="shared" si="2"/>
        <v xml:space="preserve"> </v>
      </c>
      <c r="M37" s="128" t="str">
        <f t="shared" si="3"/>
        <v xml:space="preserve"> </v>
      </c>
      <c r="N37" s="70"/>
      <c r="O37" s="71"/>
      <c r="P37" s="71"/>
      <c r="Q37" s="72"/>
      <c r="R37" s="70"/>
      <c r="S37" s="71"/>
      <c r="T37" s="71"/>
      <c r="U37" s="72"/>
      <c r="V37" s="73"/>
      <c r="W37" s="74"/>
      <c r="X37" s="263"/>
      <c r="Y37" s="263"/>
      <c r="Z37" s="263"/>
    </row>
    <row r="38" spans="1:26" ht="67.5">
      <c r="A38" s="263"/>
      <c r="B38" s="295" t="s">
        <v>3067</v>
      </c>
      <c r="C38" s="296" t="s">
        <v>5664</v>
      </c>
      <c r="D38" s="297" t="s">
        <v>2639</v>
      </c>
      <c r="E38" s="298"/>
      <c r="F38" s="296"/>
      <c r="G38" s="297" t="s">
        <v>5667</v>
      </c>
      <c r="H38" s="298" t="s">
        <v>5668</v>
      </c>
      <c r="I38" s="299" t="s">
        <v>89</v>
      </c>
      <c r="J38" s="300" t="s">
        <v>3931</v>
      </c>
      <c r="K38" s="291"/>
      <c r="L38" s="127" t="str">
        <f t="shared" si="2"/>
        <v xml:space="preserve"> </v>
      </c>
      <c r="M38" s="128" t="str">
        <f t="shared" si="3"/>
        <v xml:space="preserve"> </v>
      </c>
      <c r="N38" s="70"/>
      <c r="O38" s="71"/>
      <c r="P38" s="71"/>
      <c r="Q38" s="72"/>
      <c r="R38" s="70"/>
      <c r="S38" s="71"/>
      <c r="T38" s="71"/>
      <c r="U38" s="72"/>
      <c r="V38" s="73"/>
      <c r="W38" s="74"/>
      <c r="X38" s="263"/>
      <c r="Y38" s="263"/>
      <c r="Z38" s="263"/>
    </row>
    <row r="39" spans="1:26" ht="135">
      <c r="A39" s="263"/>
      <c r="B39" s="295" t="s">
        <v>3068</v>
      </c>
      <c r="C39" s="296" t="s">
        <v>2641</v>
      </c>
      <c r="D39" s="297" t="s">
        <v>2642</v>
      </c>
      <c r="E39" s="298"/>
      <c r="F39" s="296" t="s">
        <v>2643</v>
      </c>
      <c r="G39" s="297" t="s">
        <v>5669</v>
      </c>
      <c r="H39" s="298" t="s">
        <v>5670</v>
      </c>
      <c r="I39" s="299" t="s">
        <v>89</v>
      </c>
      <c r="J39" s="290"/>
      <c r="K39" s="291"/>
      <c r="L39" s="127" t="str">
        <f t="shared" si="2"/>
        <v xml:space="preserve"> </v>
      </c>
      <c r="M39" s="128" t="str">
        <f t="shared" si="3"/>
        <v xml:space="preserve"> </v>
      </c>
      <c r="N39" s="70"/>
      <c r="O39" s="71"/>
      <c r="P39" s="71"/>
      <c r="Q39" s="72"/>
      <c r="R39" s="70"/>
      <c r="S39" s="71"/>
      <c r="T39" s="71"/>
      <c r="U39" s="72"/>
      <c r="V39" s="73"/>
      <c r="W39" s="74"/>
      <c r="X39" s="263"/>
      <c r="Y39" s="263"/>
      <c r="Z39" s="263"/>
    </row>
    <row r="40" spans="1:26" ht="146.25">
      <c r="A40" s="263"/>
      <c r="B40" s="295" t="s">
        <v>3069</v>
      </c>
      <c r="C40" s="296" t="s">
        <v>2645</v>
      </c>
      <c r="D40" s="297" t="s">
        <v>2642</v>
      </c>
      <c r="E40" s="298"/>
      <c r="F40" s="296" t="s">
        <v>2646</v>
      </c>
      <c r="G40" s="297" t="s">
        <v>5669</v>
      </c>
      <c r="H40" s="298" t="s">
        <v>5671</v>
      </c>
      <c r="I40" s="299" t="s">
        <v>89</v>
      </c>
      <c r="J40" s="300"/>
      <c r="K40" s="291"/>
      <c r="L40" s="127" t="str">
        <f t="shared" si="2"/>
        <v xml:space="preserve"> </v>
      </c>
      <c r="M40" s="128" t="str">
        <f t="shared" si="3"/>
        <v xml:space="preserve"> </v>
      </c>
      <c r="N40" s="70"/>
      <c r="O40" s="71"/>
      <c r="P40" s="71"/>
      <c r="Q40" s="72"/>
      <c r="R40" s="70"/>
      <c r="S40" s="71"/>
      <c r="T40" s="71"/>
      <c r="U40" s="72"/>
      <c r="V40" s="73"/>
      <c r="W40" s="74"/>
      <c r="X40" s="263"/>
      <c r="Y40" s="263"/>
      <c r="Z40" s="263"/>
    </row>
    <row r="41" spans="1:26" ht="45">
      <c r="A41" s="263"/>
      <c r="B41" s="295" t="s">
        <v>3070</v>
      </c>
      <c r="C41" s="296" t="s">
        <v>2648</v>
      </c>
      <c r="D41" s="297" t="s">
        <v>5672</v>
      </c>
      <c r="E41" s="298" t="s">
        <v>2650</v>
      </c>
      <c r="F41" s="296" t="s">
        <v>5673</v>
      </c>
      <c r="G41" s="297" t="s">
        <v>2651</v>
      </c>
      <c r="H41" s="298" t="s">
        <v>5674</v>
      </c>
      <c r="I41" s="299" t="s">
        <v>106</v>
      </c>
      <c r="J41" s="290"/>
      <c r="K41" s="291"/>
      <c r="L41" s="127" t="str">
        <f t="shared" si="2"/>
        <v xml:space="preserve"> </v>
      </c>
      <c r="M41" s="128" t="str">
        <f t="shared" si="3"/>
        <v xml:space="preserve"> </v>
      </c>
      <c r="N41" s="70"/>
      <c r="O41" s="71"/>
      <c r="P41" s="71"/>
      <c r="Q41" s="72"/>
      <c r="R41" s="70"/>
      <c r="S41" s="71"/>
      <c r="T41" s="71"/>
      <c r="U41" s="72"/>
      <c r="V41" s="73"/>
      <c r="W41" s="74"/>
      <c r="X41" s="263"/>
      <c r="Y41" s="263"/>
      <c r="Z41" s="263"/>
    </row>
    <row r="42" spans="1:26" ht="33.75">
      <c r="A42" s="263"/>
      <c r="B42" s="295" t="s">
        <v>3071</v>
      </c>
      <c r="C42" s="296" t="s">
        <v>2648</v>
      </c>
      <c r="D42" s="297" t="s">
        <v>5672</v>
      </c>
      <c r="E42" s="298" t="s">
        <v>2650</v>
      </c>
      <c r="F42" s="296" t="s">
        <v>5673</v>
      </c>
      <c r="G42" s="297" t="s">
        <v>5675</v>
      </c>
      <c r="H42" s="298" t="s">
        <v>5676</v>
      </c>
      <c r="I42" s="299" t="s">
        <v>89</v>
      </c>
      <c r="J42" s="290"/>
      <c r="K42" s="291"/>
      <c r="L42" s="127" t="str">
        <f t="shared" si="2"/>
        <v xml:space="preserve"> </v>
      </c>
      <c r="M42" s="128" t="str">
        <f t="shared" si="3"/>
        <v xml:space="preserve"> </v>
      </c>
      <c r="N42" s="70"/>
      <c r="O42" s="71"/>
      <c r="P42" s="71"/>
      <c r="Q42" s="72"/>
      <c r="R42" s="70"/>
      <c r="S42" s="71"/>
      <c r="T42" s="71"/>
      <c r="U42" s="72"/>
      <c r="V42" s="73"/>
      <c r="W42" s="74"/>
      <c r="X42" s="263"/>
      <c r="Y42" s="263"/>
      <c r="Z42" s="263"/>
    </row>
    <row r="43" spans="1:26" ht="45">
      <c r="A43" s="263"/>
      <c r="B43" s="295" t="s">
        <v>3072</v>
      </c>
      <c r="C43" s="296" t="s">
        <v>2648</v>
      </c>
      <c r="D43" s="297" t="s">
        <v>5672</v>
      </c>
      <c r="E43" s="298" t="s">
        <v>2650</v>
      </c>
      <c r="F43" s="296" t="s">
        <v>2653</v>
      </c>
      <c r="G43" s="297" t="s">
        <v>2651</v>
      </c>
      <c r="H43" s="386" t="s">
        <v>5677</v>
      </c>
      <c r="I43" s="299" t="s">
        <v>106</v>
      </c>
      <c r="J43" s="300"/>
      <c r="K43" s="291"/>
      <c r="L43" s="127" t="str">
        <f t="shared" si="2"/>
        <v xml:space="preserve"> </v>
      </c>
      <c r="M43" s="128" t="str">
        <f t="shared" si="3"/>
        <v xml:space="preserve"> </v>
      </c>
      <c r="N43" s="70"/>
      <c r="O43" s="71"/>
      <c r="P43" s="71"/>
      <c r="Q43" s="72"/>
      <c r="R43" s="70"/>
      <c r="S43" s="71"/>
      <c r="T43" s="71"/>
      <c r="U43" s="72"/>
      <c r="V43" s="73"/>
      <c r="W43" s="74"/>
      <c r="X43" s="263"/>
      <c r="Y43" s="263"/>
      <c r="Z43" s="263"/>
    </row>
    <row r="44" spans="1:26" ht="33.75">
      <c r="A44" s="263"/>
      <c r="B44" s="295" t="s">
        <v>3073</v>
      </c>
      <c r="C44" s="296" t="s">
        <v>2648</v>
      </c>
      <c r="D44" s="297" t="s">
        <v>5672</v>
      </c>
      <c r="E44" s="298"/>
      <c r="F44" s="296" t="s">
        <v>2643</v>
      </c>
      <c r="G44" s="297" t="s">
        <v>2655</v>
      </c>
      <c r="H44" s="298" t="s">
        <v>2656</v>
      </c>
      <c r="I44" s="299" t="s">
        <v>89</v>
      </c>
      <c r="J44" s="300"/>
      <c r="K44" s="291"/>
      <c r="L44" s="127" t="str">
        <f t="shared" si="2"/>
        <v xml:space="preserve"> </v>
      </c>
      <c r="M44" s="128" t="str">
        <f t="shared" si="3"/>
        <v xml:space="preserve"> </v>
      </c>
      <c r="N44" s="70"/>
      <c r="O44" s="71"/>
      <c r="P44" s="71"/>
      <c r="Q44" s="72"/>
      <c r="R44" s="70"/>
      <c r="S44" s="71"/>
      <c r="T44" s="71"/>
      <c r="U44" s="72"/>
      <c r="V44" s="73"/>
      <c r="W44" s="74"/>
      <c r="X44" s="263"/>
      <c r="Y44" s="263"/>
      <c r="Z44" s="263"/>
    </row>
    <row r="45" spans="1:26" ht="33.75">
      <c r="A45" s="263"/>
      <c r="B45" s="295" t="s">
        <v>3074</v>
      </c>
      <c r="C45" s="296" t="s">
        <v>2648</v>
      </c>
      <c r="D45" s="297" t="s">
        <v>5672</v>
      </c>
      <c r="E45" s="298"/>
      <c r="F45" s="296" t="s">
        <v>2658</v>
      </c>
      <c r="G45" s="297" t="s">
        <v>2655</v>
      </c>
      <c r="H45" s="298" t="s">
        <v>2656</v>
      </c>
      <c r="I45" s="299" t="s">
        <v>89</v>
      </c>
      <c r="J45" s="300"/>
      <c r="K45" s="291"/>
      <c r="L45" s="127" t="str">
        <f t="shared" si="2"/>
        <v xml:space="preserve"> </v>
      </c>
      <c r="M45" s="128" t="str">
        <f t="shared" si="3"/>
        <v xml:space="preserve"> </v>
      </c>
      <c r="N45" s="70"/>
      <c r="O45" s="71"/>
      <c r="P45" s="71"/>
      <c r="Q45" s="72"/>
      <c r="R45" s="70"/>
      <c r="S45" s="71"/>
      <c r="T45" s="71"/>
      <c r="U45" s="72"/>
      <c r="V45" s="73"/>
      <c r="W45" s="74"/>
      <c r="X45" s="263"/>
      <c r="Y45" s="263"/>
      <c r="Z45" s="263"/>
    </row>
    <row r="46" spans="1:26" ht="22.5">
      <c r="A46" s="263"/>
      <c r="B46" s="295" t="s">
        <v>3075</v>
      </c>
      <c r="C46" s="296" t="s">
        <v>2660</v>
      </c>
      <c r="D46" s="297" t="s">
        <v>41</v>
      </c>
      <c r="E46" s="298" t="s">
        <v>2661</v>
      </c>
      <c r="F46" s="296" t="s">
        <v>2662</v>
      </c>
      <c r="G46" s="297" t="s">
        <v>5678</v>
      </c>
      <c r="H46" s="298" t="s">
        <v>2663</v>
      </c>
      <c r="I46" s="299" t="s">
        <v>89</v>
      </c>
      <c r="J46" s="301"/>
      <c r="K46" s="291"/>
      <c r="L46" s="127" t="str">
        <f t="shared" si="2"/>
        <v xml:space="preserve"> </v>
      </c>
      <c r="M46" s="128" t="str">
        <f t="shared" si="3"/>
        <v xml:space="preserve"> </v>
      </c>
      <c r="N46" s="70"/>
      <c r="O46" s="71"/>
      <c r="P46" s="71"/>
      <c r="Q46" s="72"/>
      <c r="R46" s="70"/>
      <c r="S46" s="71"/>
      <c r="T46" s="71"/>
      <c r="U46" s="72"/>
      <c r="V46" s="73"/>
      <c r="W46" s="74"/>
      <c r="X46" s="263"/>
      <c r="Y46" s="263"/>
      <c r="Z46" s="263"/>
    </row>
    <row r="47" spans="1:26" ht="22.5">
      <c r="A47" s="263"/>
      <c r="B47" s="295" t="s">
        <v>3076</v>
      </c>
      <c r="C47" s="296" t="s">
        <v>2660</v>
      </c>
      <c r="D47" s="297" t="s">
        <v>41</v>
      </c>
      <c r="E47" s="298"/>
      <c r="F47" s="296" t="s">
        <v>2665</v>
      </c>
      <c r="G47" s="297" t="s">
        <v>5679</v>
      </c>
      <c r="H47" s="298" t="s">
        <v>2666</v>
      </c>
      <c r="I47" s="299" t="s">
        <v>89</v>
      </c>
      <c r="J47" s="290"/>
      <c r="K47" s="291"/>
      <c r="L47" s="127" t="str">
        <f t="shared" si="2"/>
        <v xml:space="preserve"> </v>
      </c>
      <c r="M47" s="128" t="str">
        <f t="shared" si="3"/>
        <v xml:space="preserve"> </v>
      </c>
      <c r="N47" s="70"/>
      <c r="O47" s="71"/>
      <c r="P47" s="71"/>
      <c r="Q47" s="72"/>
      <c r="R47" s="70"/>
      <c r="S47" s="71"/>
      <c r="T47" s="71"/>
      <c r="U47" s="72"/>
      <c r="V47" s="73"/>
      <c r="W47" s="74"/>
      <c r="X47" s="263"/>
      <c r="Y47" s="263"/>
      <c r="Z47" s="263"/>
    </row>
    <row r="48" spans="1:26" ht="22.5">
      <c r="A48" s="263"/>
      <c r="B48" s="295" t="s">
        <v>3077</v>
      </c>
      <c r="C48" s="296" t="s">
        <v>2660</v>
      </c>
      <c r="D48" s="297" t="s">
        <v>41</v>
      </c>
      <c r="E48" s="298" t="s">
        <v>2668</v>
      </c>
      <c r="F48" s="296" t="s">
        <v>2669</v>
      </c>
      <c r="G48" s="297" t="s">
        <v>5680</v>
      </c>
      <c r="H48" s="298" t="s">
        <v>2670</v>
      </c>
      <c r="I48" s="299" t="s">
        <v>106</v>
      </c>
      <c r="J48" s="300"/>
      <c r="K48" s="291"/>
      <c r="L48" s="127" t="str">
        <f t="shared" si="2"/>
        <v xml:space="preserve"> </v>
      </c>
      <c r="M48" s="128" t="str">
        <f t="shared" si="3"/>
        <v xml:space="preserve"> </v>
      </c>
      <c r="N48" s="70"/>
      <c r="O48" s="71"/>
      <c r="P48" s="71"/>
      <c r="Q48" s="72"/>
      <c r="R48" s="70"/>
      <c r="S48" s="71"/>
      <c r="T48" s="71"/>
      <c r="U48" s="72"/>
      <c r="V48" s="73"/>
      <c r="W48" s="74"/>
      <c r="X48" s="263"/>
      <c r="Y48" s="263"/>
      <c r="Z48" s="263"/>
    </row>
    <row r="49" spans="1:26" ht="56.25">
      <c r="A49" s="263"/>
      <c r="B49" s="295" t="s">
        <v>2603</v>
      </c>
      <c r="C49" s="296" t="s">
        <v>2660</v>
      </c>
      <c r="D49" s="297" t="s">
        <v>41</v>
      </c>
      <c r="E49" s="298"/>
      <c r="F49" s="296" t="s">
        <v>2669</v>
      </c>
      <c r="G49" s="297" t="s">
        <v>5681</v>
      </c>
      <c r="H49" s="298" t="s">
        <v>5682</v>
      </c>
      <c r="I49" s="299" t="s">
        <v>106</v>
      </c>
      <c r="J49" s="301"/>
      <c r="K49" s="291"/>
      <c r="L49" s="127" t="str">
        <f t="shared" si="2"/>
        <v xml:space="preserve"> </v>
      </c>
      <c r="M49" s="128" t="str">
        <f t="shared" si="3"/>
        <v xml:space="preserve"> </v>
      </c>
      <c r="N49" s="70"/>
      <c r="O49" s="71"/>
      <c r="P49" s="71"/>
      <c r="Q49" s="72"/>
      <c r="R49" s="70"/>
      <c r="S49" s="71"/>
      <c r="T49" s="71"/>
      <c r="U49" s="72"/>
      <c r="V49" s="73"/>
      <c r="W49" s="74"/>
      <c r="X49" s="263"/>
      <c r="Y49" s="263"/>
      <c r="Z49" s="263"/>
    </row>
    <row r="50" spans="1:26" ht="22.5">
      <c r="A50" s="263"/>
      <c r="B50" s="295" t="s">
        <v>2607</v>
      </c>
      <c r="C50" s="296" t="s">
        <v>2660</v>
      </c>
      <c r="D50" s="297" t="s">
        <v>41</v>
      </c>
      <c r="E50" s="298"/>
      <c r="F50" s="296" t="s">
        <v>2669</v>
      </c>
      <c r="G50" s="297" t="s">
        <v>5683</v>
      </c>
      <c r="H50" s="298" t="s">
        <v>5684</v>
      </c>
      <c r="I50" s="299" t="s">
        <v>89</v>
      </c>
      <c r="J50" s="300"/>
      <c r="K50" s="291"/>
      <c r="L50" s="127" t="str">
        <f t="shared" si="2"/>
        <v xml:space="preserve"> </v>
      </c>
      <c r="M50" s="128" t="str">
        <f t="shared" si="3"/>
        <v xml:space="preserve"> </v>
      </c>
      <c r="N50" s="70"/>
      <c r="O50" s="71"/>
      <c r="P50" s="71"/>
      <c r="Q50" s="72"/>
      <c r="R50" s="70"/>
      <c r="S50" s="71"/>
      <c r="T50" s="71"/>
      <c r="U50" s="72"/>
      <c r="V50" s="73"/>
      <c r="W50" s="74"/>
      <c r="X50" s="263"/>
      <c r="Y50" s="263"/>
      <c r="Z50" s="263"/>
    </row>
    <row r="51" spans="1:26" ht="33.75">
      <c r="A51" s="263"/>
      <c r="B51" s="295" t="s">
        <v>3078</v>
      </c>
      <c r="C51" s="296" t="s">
        <v>2660</v>
      </c>
      <c r="D51" s="297" t="s">
        <v>41</v>
      </c>
      <c r="E51" s="298" t="s">
        <v>2674</v>
      </c>
      <c r="F51" s="296"/>
      <c r="G51" s="297" t="s">
        <v>2675</v>
      </c>
      <c r="H51" s="298" t="s">
        <v>5685</v>
      </c>
      <c r="I51" s="299" t="s">
        <v>89</v>
      </c>
      <c r="J51" s="301"/>
      <c r="K51" s="291"/>
      <c r="L51" s="127" t="str">
        <f t="shared" si="2"/>
        <v xml:space="preserve"> </v>
      </c>
      <c r="M51" s="128" t="str">
        <f t="shared" si="3"/>
        <v xml:space="preserve"> </v>
      </c>
      <c r="N51" s="70"/>
      <c r="O51" s="71"/>
      <c r="P51" s="71"/>
      <c r="Q51" s="72"/>
      <c r="R51" s="70"/>
      <c r="S51" s="71"/>
      <c r="T51" s="71"/>
      <c r="U51" s="72"/>
      <c r="V51" s="73"/>
      <c r="W51" s="74"/>
      <c r="X51" s="263"/>
      <c r="Y51" s="263"/>
      <c r="Z51" s="263"/>
    </row>
    <row r="52" spans="1:26" ht="90">
      <c r="A52" s="263"/>
      <c r="B52" s="295" t="s">
        <v>3079</v>
      </c>
      <c r="C52" s="296" t="s">
        <v>2660</v>
      </c>
      <c r="D52" s="297" t="s">
        <v>41</v>
      </c>
      <c r="E52" s="298"/>
      <c r="F52" s="296"/>
      <c r="G52" s="297" t="s">
        <v>2677</v>
      </c>
      <c r="H52" s="298" t="s">
        <v>5686</v>
      </c>
      <c r="I52" s="299" t="s">
        <v>89</v>
      </c>
      <c r="J52" s="300"/>
      <c r="K52" s="291"/>
      <c r="L52" s="127" t="str">
        <f t="shared" si="2"/>
        <v xml:space="preserve"> </v>
      </c>
      <c r="M52" s="128" t="str">
        <f t="shared" si="3"/>
        <v xml:space="preserve"> </v>
      </c>
      <c r="N52" s="70"/>
      <c r="O52" s="71"/>
      <c r="P52" s="71"/>
      <c r="Q52" s="72"/>
      <c r="R52" s="70"/>
      <c r="S52" s="71"/>
      <c r="T52" s="71"/>
      <c r="U52" s="72"/>
      <c r="V52" s="73"/>
      <c r="W52" s="74"/>
      <c r="X52" s="263"/>
      <c r="Y52" s="263"/>
      <c r="Z52" s="263"/>
    </row>
    <row r="53" spans="1:26" ht="22.5">
      <c r="A53" s="263"/>
      <c r="B53" s="295" t="s">
        <v>3080</v>
      </c>
      <c r="C53" s="296" t="s">
        <v>2660</v>
      </c>
      <c r="D53" s="297" t="s">
        <v>41</v>
      </c>
      <c r="E53" s="298"/>
      <c r="F53" s="296" t="s">
        <v>2669</v>
      </c>
      <c r="G53" s="297" t="s">
        <v>5687</v>
      </c>
      <c r="H53" s="298" t="s">
        <v>5688</v>
      </c>
      <c r="I53" s="299" t="s">
        <v>106</v>
      </c>
      <c r="J53" s="301"/>
      <c r="K53" s="291"/>
      <c r="L53" s="127" t="str">
        <f t="shared" si="2"/>
        <v xml:space="preserve"> </v>
      </c>
      <c r="M53" s="128" t="str">
        <f t="shared" si="3"/>
        <v xml:space="preserve"> </v>
      </c>
      <c r="N53" s="70"/>
      <c r="O53" s="71"/>
      <c r="P53" s="71"/>
      <c r="Q53" s="72"/>
      <c r="R53" s="70"/>
      <c r="S53" s="71"/>
      <c r="T53" s="71"/>
      <c r="U53" s="72"/>
      <c r="V53" s="73"/>
      <c r="W53" s="74"/>
      <c r="X53" s="263"/>
      <c r="Y53" s="263"/>
      <c r="Z53" s="263"/>
    </row>
    <row r="54" spans="1:26" ht="56.25">
      <c r="A54" s="263"/>
      <c r="B54" s="295" t="s">
        <v>3081</v>
      </c>
      <c r="C54" s="296" t="s">
        <v>2679</v>
      </c>
      <c r="D54" s="297" t="s">
        <v>2680</v>
      </c>
      <c r="E54" s="298" t="s">
        <v>2681</v>
      </c>
      <c r="F54" s="296"/>
      <c r="G54" s="297" t="s">
        <v>2682</v>
      </c>
      <c r="H54" s="298" t="s">
        <v>5689</v>
      </c>
      <c r="I54" s="299" t="s">
        <v>106</v>
      </c>
      <c r="J54" s="300"/>
      <c r="K54" s="291"/>
      <c r="L54" s="127" t="str">
        <f t="shared" si="2"/>
        <v xml:space="preserve"> </v>
      </c>
      <c r="M54" s="128" t="str">
        <f t="shared" si="3"/>
        <v xml:space="preserve"> </v>
      </c>
      <c r="N54" s="70"/>
      <c r="O54" s="71"/>
      <c r="P54" s="71"/>
      <c r="Q54" s="72"/>
      <c r="R54" s="70"/>
      <c r="S54" s="71"/>
      <c r="T54" s="71"/>
      <c r="U54" s="72"/>
      <c r="V54" s="73"/>
      <c r="W54" s="74"/>
      <c r="X54" s="263"/>
      <c r="Y54" s="263"/>
      <c r="Z54" s="263"/>
    </row>
    <row r="55" spans="1:26" ht="90">
      <c r="A55" s="263"/>
      <c r="B55" s="295" t="s">
        <v>3082</v>
      </c>
      <c r="C55" s="296" t="s">
        <v>2684</v>
      </c>
      <c r="D55" s="297" t="s">
        <v>1402</v>
      </c>
      <c r="E55" s="298" t="s">
        <v>2685</v>
      </c>
      <c r="F55" s="296"/>
      <c r="G55" s="297" t="s">
        <v>2686</v>
      </c>
      <c r="H55" s="298" t="s">
        <v>5690</v>
      </c>
      <c r="I55" s="299" t="s">
        <v>89</v>
      </c>
      <c r="J55" s="300"/>
      <c r="K55" s="291"/>
      <c r="L55" s="127" t="str">
        <f t="shared" si="2"/>
        <v xml:space="preserve"> </v>
      </c>
      <c r="M55" s="128" t="str">
        <f t="shared" si="3"/>
        <v xml:space="preserve"> </v>
      </c>
      <c r="N55" s="70"/>
      <c r="O55" s="71"/>
      <c r="P55" s="71"/>
      <c r="Q55" s="72"/>
      <c r="R55" s="70"/>
      <c r="S55" s="71"/>
      <c r="T55" s="71"/>
      <c r="U55" s="72"/>
      <c r="V55" s="73"/>
      <c r="W55" s="74"/>
      <c r="X55" s="263"/>
      <c r="Y55" s="263"/>
      <c r="Z55" s="263"/>
    </row>
    <row r="56" spans="1:26" ht="146.25">
      <c r="A56" s="263"/>
      <c r="B56" s="295" t="s">
        <v>3083</v>
      </c>
      <c r="C56" s="296" t="s">
        <v>2684</v>
      </c>
      <c r="D56" s="297" t="s">
        <v>1402</v>
      </c>
      <c r="E56" s="298"/>
      <c r="F56" s="296"/>
      <c r="G56" s="297" t="s">
        <v>2688</v>
      </c>
      <c r="H56" s="298" t="s">
        <v>5691</v>
      </c>
      <c r="I56" s="299" t="s">
        <v>89</v>
      </c>
      <c r="J56" s="300"/>
      <c r="K56" s="291"/>
      <c r="L56" s="127" t="str">
        <f t="shared" si="2"/>
        <v xml:space="preserve"> </v>
      </c>
      <c r="M56" s="128" t="str">
        <f t="shared" si="3"/>
        <v xml:space="preserve"> </v>
      </c>
      <c r="N56" s="70"/>
      <c r="O56" s="71"/>
      <c r="P56" s="71"/>
      <c r="Q56" s="72"/>
      <c r="R56" s="70"/>
      <c r="S56" s="71"/>
      <c r="T56" s="71"/>
      <c r="U56" s="72"/>
      <c r="V56" s="73"/>
      <c r="W56" s="74"/>
      <c r="X56" s="263"/>
      <c r="Y56" s="263"/>
      <c r="Z56" s="263"/>
    </row>
    <row r="57" spans="1:26" ht="45">
      <c r="A57" s="263"/>
      <c r="B57" s="295" t="s">
        <v>3084</v>
      </c>
      <c r="C57" s="296" t="s">
        <v>2690</v>
      </c>
      <c r="D57" s="297" t="s">
        <v>1877</v>
      </c>
      <c r="E57" s="298"/>
      <c r="F57" s="296"/>
      <c r="G57" s="297" t="s">
        <v>2691</v>
      </c>
      <c r="H57" s="298" t="s">
        <v>5692</v>
      </c>
      <c r="I57" s="299" t="s">
        <v>89</v>
      </c>
      <c r="J57" s="300"/>
      <c r="K57" s="291"/>
      <c r="L57" s="127" t="str">
        <f t="shared" si="2"/>
        <v xml:space="preserve"> </v>
      </c>
      <c r="M57" s="128" t="str">
        <f t="shared" si="3"/>
        <v xml:space="preserve"> </v>
      </c>
      <c r="N57" s="70"/>
      <c r="O57" s="71"/>
      <c r="P57" s="71"/>
      <c r="Q57" s="72"/>
      <c r="R57" s="70"/>
      <c r="S57" s="71"/>
      <c r="T57" s="71"/>
      <c r="U57" s="72"/>
      <c r="V57" s="73"/>
      <c r="W57" s="74"/>
      <c r="X57" s="263"/>
      <c r="Y57" s="263"/>
      <c r="Z57" s="263"/>
    </row>
    <row r="58" spans="1:26" ht="78.75">
      <c r="A58" s="263"/>
      <c r="B58" s="295" t="s">
        <v>3085</v>
      </c>
      <c r="C58" s="296" t="s">
        <v>2690</v>
      </c>
      <c r="D58" s="297" t="s">
        <v>1877</v>
      </c>
      <c r="E58" s="298"/>
      <c r="F58" s="296"/>
      <c r="G58" s="297" t="s">
        <v>2693</v>
      </c>
      <c r="H58" s="298" t="s">
        <v>5693</v>
      </c>
      <c r="I58" s="299" t="s">
        <v>89</v>
      </c>
      <c r="J58" s="300"/>
      <c r="K58" s="291"/>
      <c r="L58" s="127" t="str">
        <f t="shared" si="2"/>
        <v xml:space="preserve"> </v>
      </c>
      <c r="M58" s="128" t="str">
        <f t="shared" si="3"/>
        <v xml:space="preserve"> </v>
      </c>
      <c r="N58" s="70"/>
      <c r="O58" s="71"/>
      <c r="P58" s="71"/>
      <c r="Q58" s="72"/>
      <c r="R58" s="70"/>
      <c r="S58" s="71"/>
      <c r="T58" s="71"/>
      <c r="U58" s="72"/>
      <c r="V58" s="73"/>
      <c r="W58" s="74"/>
      <c r="X58" s="263"/>
      <c r="Y58" s="263"/>
      <c r="Z58" s="263"/>
    </row>
    <row r="59" spans="1:26" ht="67.5">
      <c r="A59" s="263"/>
      <c r="B59" s="295" t="s">
        <v>3086</v>
      </c>
      <c r="C59" s="296" t="s">
        <v>2690</v>
      </c>
      <c r="D59" s="297" t="s">
        <v>1877</v>
      </c>
      <c r="E59" s="298"/>
      <c r="F59" s="296" t="s">
        <v>2695</v>
      </c>
      <c r="G59" s="297" t="s">
        <v>5694</v>
      </c>
      <c r="H59" s="298" t="s">
        <v>5695</v>
      </c>
      <c r="I59" s="299" t="s">
        <v>106</v>
      </c>
      <c r="J59" s="301"/>
      <c r="K59" s="291"/>
      <c r="L59" s="127" t="str">
        <f t="shared" si="2"/>
        <v xml:space="preserve"> </v>
      </c>
      <c r="M59" s="128" t="str">
        <f t="shared" si="3"/>
        <v xml:space="preserve"> </v>
      </c>
      <c r="N59" s="70"/>
      <c r="O59" s="71"/>
      <c r="P59" s="71"/>
      <c r="Q59" s="72"/>
      <c r="R59" s="70"/>
      <c r="S59" s="71"/>
      <c r="T59" s="71"/>
      <c r="U59" s="72"/>
      <c r="V59" s="73"/>
      <c r="W59" s="74"/>
      <c r="X59" s="263"/>
      <c r="Y59" s="263"/>
      <c r="Z59" s="263"/>
    </row>
    <row r="60" spans="1:26" ht="56.25">
      <c r="A60" s="263"/>
      <c r="B60" s="295" t="s">
        <v>3087</v>
      </c>
      <c r="C60" s="296" t="s">
        <v>2690</v>
      </c>
      <c r="D60" s="297" t="s">
        <v>1877</v>
      </c>
      <c r="E60" s="298"/>
      <c r="F60" s="296" t="s">
        <v>2695</v>
      </c>
      <c r="G60" s="297" t="s">
        <v>5696</v>
      </c>
      <c r="H60" s="298" t="s">
        <v>5697</v>
      </c>
      <c r="I60" s="299" t="s">
        <v>89</v>
      </c>
      <c r="J60" s="301"/>
      <c r="K60" s="291"/>
      <c r="L60" s="127" t="str">
        <f t="shared" si="2"/>
        <v xml:space="preserve"> </v>
      </c>
      <c r="M60" s="128" t="str">
        <f t="shared" si="3"/>
        <v xml:space="preserve"> </v>
      </c>
      <c r="N60" s="70"/>
      <c r="O60" s="71"/>
      <c r="P60" s="71"/>
      <c r="Q60" s="72"/>
      <c r="R60" s="70"/>
      <c r="S60" s="71"/>
      <c r="T60" s="71"/>
      <c r="U60" s="72"/>
      <c r="V60" s="73"/>
      <c r="W60" s="74"/>
      <c r="X60" s="263"/>
      <c r="Y60" s="263"/>
      <c r="Z60" s="263"/>
    </row>
    <row r="61" spans="1:26" ht="78.75">
      <c r="A61" s="263"/>
      <c r="B61" s="295" t="s">
        <v>3088</v>
      </c>
      <c r="C61" s="296" t="s">
        <v>2690</v>
      </c>
      <c r="D61" s="297" t="s">
        <v>1877</v>
      </c>
      <c r="E61" s="298"/>
      <c r="F61" s="296" t="s">
        <v>2695</v>
      </c>
      <c r="G61" s="297" t="s">
        <v>5698</v>
      </c>
      <c r="H61" s="298" t="s">
        <v>5699</v>
      </c>
      <c r="I61" s="299" t="s">
        <v>89</v>
      </c>
      <c r="J61" s="301"/>
      <c r="K61" s="291"/>
      <c r="L61" s="127" t="str">
        <f t="shared" si="2"/>
        <v xml:space="preserve"> </v>
      </c>
      <c r="M61" s="128" t="str">
        <f t="shared" si="3"/>
        <v xml:space="preserve"> </v>
      </c>
      <c r="N61" s="70"/>
      <c r="O61" s="71"/>
      <c r="P61" s="71"/>
      <c r="Q61" s="72"/>
      <c r="R61" s="70"/>
      <c r="S61" s="71"/>
      <c r="T61" s="71"/>
      <c r="U61" s="72"/>
      <c r="V61" s="73"/>
      <c r="W61" s="74"/>
      <c r="X61" s="263"/>
      <c r="Y61" s="263"/>
      <c r="Z61" s="263"/>
    </row>
    <row r="62" spans="1:26" ht="56.25">
      <c r="A62" s="263"/>
      <c r="B62" s="295" t="s">
        <v>3089</v>
      </c>
      <c r="C62" s="296" t="s">
        <v>2690</v>
      </c>
      <c r="D62" s="297" t="s">
        <v>1877</v>
      </c>
      <c r="E62" s="298"/>
      <c r="F62" s="296" t="s">
        <v>2695</v>
      </c>
      <c r="G62" s="297" t="s">
        <v>5700</v>
      </c>
      <c r="H62" s="298" t="s">
        <v>5701</v>
      </c>
      <c r="I62" s="299" t="s">
        <v>89</v>
      </c>
      <c r="J62" s="301"/>
      <c r="K62" s="291"/>
      <c r="L62" s="127" t="str">
        <f t="shared" si="2"/>
        <v xml:space="preserve"> </v>
      </c>
      <c r="M62" s="128" t="str">
        <f t="shared" si="3"/>
        <v xml:space="preserve"> </v>
      </c>
      <c r="N62" s="70"/>
      <c r="O62" s="71"/>
      <c r="P62" s="71"/>
      <c r="Q62" s="72"/>
      <c r="R62" s="70"/>
      <c r="S62" s="71"/>
      <c r="T62" s="71"/>
      <c r="U62" s="72"/>
      <c r="V62" s="73"/>
      <c r="W62" s="74"/>
      <c r="X62" s="263"/>
      <c r="Y62" s="263"/>
      <c r="Z62" s="263"/>
    </row>
    <row r="63" spans="1:26" ht="45">
      <c r="A63" s="263"/>
      <c r="B63" s="295" t="s">
        <v>2608</v>
      </c>
      <c r="C63" s="296" t="s">
        <v>2690</v>
      </c>
      <c r="D63" s="297" t="s">
        <v>1877</v>
      </c>
      <c r="E63" s="298"/>
      <c r="F63" s="296" t="s">
        <v>2695</v>
      </c>
      <c r="G63" s="297" t="s">
        <v>5702</v>
      </c>
      <c r="H63" s="298" t="s">
        <v>5703</v>
      </c>
      <c r="I63" s="299" t="s">
        <v>106</v>
      </c>
      <c r="J63" s="300"/>
      <c r="K63" s="291"/>
      <c r="L63" s="127" t="str">
        <f t="shared" si="2"/>
        <v xml:space="preserve"> </v>
      </c>
      <c r="M63" s="128" t="str">
        <f t="shared" si="3"/>
        <v xml:space="preserve"> </v>
      </c>
      <c r="N63" s="70"/>
      <c r="O63" s="71"/>
      <c r="P63" s="71"/>
      <c r="Q63" s="72"/>
      <c r="R63" s="70"/>
      <c r="S63" s="71"/>
      <c r="T63" s="71"/>
      <c r="U63" s="72"/>
      <c r="V63" s="73"/>
      <c r="W63" s="74"/>
      <c r="X63" s="263"/>
      <c r="Y63" s="263"/>
      <c r="Z63" s="263"/>
    </row>
    <row r="64" spans="1:26" ht="90">
      <c r="A64" s="263"/>
      <c r="B64" s="295" t="s">
        <v>2612</v>
      </c>
      <c r="C64" s="296" t="s">
        <v>2690</v>
      </c>
      <c r="D64" s="297" t="s">
        <v>1877</v>
      </c>
      <c r="E64" s="298"/>
      <c r="F64" s="296" t="s">
        <v>2695</v>
      </c>
      <c r="G64" s="297" t="s">
        <v>5704</v>
      </c>
      <c r="H64" s="298" t="s">
        <v>5705</v>
      </c>
      <c r="I64" s="299" t="s">
        <v>89</v>
      </c>
      <c r="J64" s="300"/>
      <c r="K64" s="291"/>
      <c r="L64" s="127" t="str">
        <f t="shared" si="2"/>
        <v xml:space="preserve"> </v>
      </c>
      <c r="M64" s="128" t="str">
        <f t="shared" si="3"/>
        <v xml:space="preserve"> </v>
      </c>
      <c r="N64" s="70"/>
      <c r="O64" s="71"/>
      <c r="P64" s="71"/>
      <c r="Q64" s="72"/>
      <c r="R64" s="70"/>
      <c r="S64" s="71"/>
      <c r="T64" s="71"/>
      <c r="U64" s="72"/>
      <c r="V64" s="73"/>
      <c r="W64" s="74"/>
      <c r="X64" s="263"/>
      <c r="Y64" s="263"/>
      <c r="Z64" s="263"/>
    </row>
    <row r="65" spans="1:26" ht="45">
      <c r="A65" s="263"/>
      <c r="B65" s="295" t="s">
        <v>3090</v>
      </c>
      <c r="C65" s="296" t="s">
        <v>2690</v>
      </c>
      <c r="D65" s="297" t="s">
        <v>1877</v>
      </c>
      <c r="E65" s="298"/>
      <c r="F65" s="296" t="s">
        <v>2695</v>
      </c>
      <c r="G65" s="297" t="s">
        <v>5706</v>
      </c>
      <c r="H65" s="298" t="s">
        <v>5707</v>
      </c>
      <c r="I65" s="299" t="s">
        <v>106</v>
      </c>
      <c r="J65" s="300"/>
      <c r="K65" s="291"/>
      <c r="L65" s="127" t="str">
        <f t="shared" si="2"/>
        <v xml:space="preserve"> </v>
      </c>
      <c r="M65" s="128" t="str">
        <f t="shared" si="3"/>
        <v xml:space="preserve"> </v>
      </c>
      <c r="N65" s="70"/>
      <c r="O65" s="71"/>
      <c r="P65" s="71"/>
      <c r="Q65" s="72"/>
      <c r="R65" s="70"/>
      <c r="S65" s="71"/>
      <c r="T65" s="71"/>
      <c r="U65" s="72"/>
      <c r="V65" s="73"/>
      <c r="W65" s="74"/>
      <c r="X65" s="263"/>
      <c r="Y65" s="263"/>
      <c r="Z65" s="263"/>
    </row>
    <row r="66" spans="1:26" ht="45">
      <c r="A66" s="263"/>
      <c r="B66" s="295" t="s">
        <v>2614</v>
      </c>
      <c r="C66" s="296" t="s">
        <v>2690</v>
      </c>
      <c r="D66" s="297" t="s">
        <v>1877</v>
      </c>
      <c r="E66" s="298"/>
      <c r="F66" s="296" t="s">
        <v>2695</v>
      </c>
      <c r="G66" s="297" t="s">
        <v>5708</v>
      </c>
      <c r="H66" s="298" t="s">
        <v>5709</v>
      </c>
      <c r="I66" s="299" t="s">
        <v>106</v>
      </c>
      <c r="J66" s="301"/>
      <c r="K66" s="291"/>
      <c r="L66" s="127" t="str">
        <f t="shared" si="2"/>
        <v xml:space="preserve"> </v>
      </c>
      <c r="M66" s="128" t="str">
        <f t="shared" si="3"/>
        <v xml:space="preserve"> </v>
      </c>
      <c r="N66" s="70"/>
      <c r="O66" s="71"/>
      <c r="P66" s="71"/>
      <c r="Q66" s="72"/>
      <c r="R66" s="70"/>
      <c r="S66" s="71"/>
      <c r="T66" s="71"/>
      <c r="U66" s="72"/>
      <c r="V66" s="73"/>
      <c r="W66" s="74"/>
      <c r="X66" s="263"/>
      <c r="Y66" s="263"/>
      <c r="Z66" s="263"/>
    </row>
    <row r="67" spans="1:26" ht="45">
      <c r="A67" s="263"/>
      <c r="B67" s="295" t="s">
        <v>2617</v>
      </c>
      <c r="C67" s="296" t="s">
        <v>2690</v>
      </c>
      <c r="D67" s="297" t="s">
        <v>1877</v>
      </c>
      <c r="E67" s="298"/>
      <c r="F67" s="296" t="s">
        <v>2695</v>
      </c>
      <c r="G67" s="297" t="s">
        <v>5710</v>
      </c>
      <c r="H67" s="298" t="s">
        <v>5711</v>
      </c>
      <c r="I67" s="299" t="s">
        <v>106</v>
      </c>
      <c r="J67" s="301"/>
      <c r="K67" s="291"/>
      <c r="L67" s="127" t="str">
        <f t="shared" si="2"/>
        <v xml:space="preserve"> </v>
      </c>
      <c r="M67" s="128" t="str">
        <f t="shared" si="3"/>
        <v xml:space="preserve"> </v>
      </c>
      <c r="N67" s="70"/>
      <c r="O67" s="71"/>
      <c r="P67" s="71"/>
      <c r="Q67" s="72"/>
      <c r="R67" s="70"/>
      <c r="S67" s="71"/>
      <c r="T67" s="71"/>
      <c r="U67" s="72"/>
      <c r="V67" s="73"/>
      <c r="W67" s="74"/>
      <c r="X67" s="263"/>
      <c r="Y67" s="263"/>
      <c r="Z67" s="263"/>
    </row>
    <row r="68" spans="1:26" ht="45">
      <c r="A68" s="263"/>
      <c r="B68" s="295" t="s">
        <v>5240</v>
      </c>
      <c r="C68" s="296" t="s">
        <v>2690</v>
      </c>
      <c r="D68" s="297" t="s">
        <v>1877</v>
      </c>
      <c r="E68" s="298"/>
      <c r="F68" s="296" t="s">
        <v>2695</v>
      </c>
      <c r="G68" s="297" t="s">
        <v>5712</v>
      </c>
      <c r="H68" s="298" t="s">
        <v>5713</v>
      </c>
      <c r="I68" s="299" t="s">
        <v>106</v>
      </c>
      <c r="J68" s="300"/>
      <c r="K68" s="291"/>
      <c r="L68" s="127" t="str">
        <f t="shared" si="2"/>
        <v xml:space="preserve"> </v>
      </c>
      <c r="M68" s="128" t="str">
        <f t="shared" si="3"/>
        <v xml:space="preserve"> </v>
      </c>
      <c r="N68" s="70"/>
      <c r="O68" s="71"/>
      <c r="P68" s="71"/>
      <c r="Q68" s="72"/>
      <c r="R68" s="70"/>
      <c r="S68" s="71"/>
      <c r="T68" s="71"/>
      <c r="U68" s="72"/>
      <c r="V68" s="73"/>
      <c r="W68" s="74"/>
      <c r="X68" s="263"/>
      <c r="Y68" s="263"/>
      <c r="Z68" s="263"/>
    </row>
    <row r="69" spans="1:26" ht="90">
      <c r="A69" s="263"/>
      <c r="B69" s="295" t="s">
        <v>3091</v>
      </c>
      <c r="C69" s="296" t="s">
        <v>2690</v>
      </c>
      <c r="D69" s="297" t="s">
        <v>1877</v>
      </c>
      <c r="E69" s="298"/>
      <c r="F69" s="296" t="s">
        <v>2695</v>
      </c>
      <c r="G69" s="297" t="s">
        <v>5714</v>
      </c>
      <c r="H69" s="298" t="s">
        <v>5715</v>
      </c>
      <c r="I69" s="299" t="s">
        <v>106</v>
      </c>
      <c r="J69" s="301"/>
      <c r="K69" s="291"/>
      <c r="L69" s="127" t="str">
        <f t="shared" si="2"/>
        <v xml:space="preserve"> </v>
      </c>
      <c r="M69" s="128" t="str">
        <f t="shared" si="3"/>
        <v xml:space="preserve"> </v>
      </c>
      <c r="N69" s="70"/>
      <c r="O69" s="71"/>
      <c r="P69" s="71"/>
      <c r="Q69" s="72"/>
      <c r="R69" s="70"/>
      <c r="S69" s="71"/>
      <c r="T69" s="71"/>
      <c r="U69" s="72"/>
      <c r="V69" s="73"/>
      <c r="W69" s="74"/>
      <c r="X69" s="263"/>
      <c r="Y69" s="263"/>
      <c r="Z69" s="263"/>
    </row>
    <row r="70" spans="1:26" ht="75.599999999999994" customHeight="1">
      <c r="A70" s="263"/>
      <c r="B70" s="295" t="s">
        <v>3092</v>
      </c>
      <c r="C70" s="296" t="s">
        <v>2690</v>
      </c>
      <c r="D70" s="297" t="s">
        <v>1877</v>
      </c>
      <c r="E70" s="298"/>
      <c r="F70" s="296" t="s">
        <v>2695</v>
      </c>
      <c r="G70" s="297" t="s">
        <v>5716</v>
      </c>
      <c r="H70" s="386" t="s">
        <v>6670</v>
      </c>
      <c r="I70" s="299" t="s">
        <v>106</v>
      </c>
      <c r="J70" s="388"/>
      <c r="K70" s="387"/>
      <c r="L70" s="127" t="str">
        <f t="shared" si="2"/>
        <v xml:space="preserve"> </v>
      </c>
      <c r="M70" s="128" t="str">
        <f t="shared" si="3"/>
        <v xml:space="preserve"> </v>
      </c>
      <c r="N70" s="70"/>
      <c r="O70" s="71"/>
      <c r="P70" s="71"/>
      <c r="Q70" s="72"/>
      <c r="R70" s="70"/>
      <c r="S70" s="71"/>
      <c r="T70" s="71"/>
      <c r="U70" s="72"/>
      <c r="V70" s="73"/>
      <c r="W70" s="74"/>
      <c r="X70" s="263"/>
      <c r="Y70" s="263"/>
      <c r="Z70" s="263"/>
    </row>
    <row r="71" spans="1:26" ht="56.25">
      <c r="A71" s="263"/>
      <c r="B71" s="295" t="s">
        <v>2619</v>
      </c>
      <c r="C71" s="296" t="s">
        <v>2705</v>
      </c>
      <c r="D71" s="297" t="s">
        <v>1877</v>
      </c>
      <c r="E71" s="298" t="s">
        <v>1878</v>
      </c>
      <c r="F71" s="296" t="s">
        <v>2695</v>
      </c>
      <c r="G71" s="297" t="s">
        <v>5717</v>
      </c>
      <c r="H71" s="298" t="s">
        <v>5718</v>
      </c>
      <c r="I71" s="299" t="s">
        <v>106</v>
      </c>
      <c r="J71" s="301"/>
      <c r="K71" s="291"/>
      <c r="L71" s="127" t="str">
        <f t="shared" si="2"/>
        <v xml:space="preserve"> </v>
      </c>
      <c r="M71" s="128" t="str">
        <f t="shared" si="3"/>
        <v xml:space="preserve"> </v>
      </c>
      <c r="N71" s="70"/>
      <c r="O71" s="71"/>
      <c r="P71" s="71"/>
      <c r="Q71" s="72"/>
      <c r="R71" s="70"/>
      <c r="S71" s="71"/>
      <c r="T71" s="71"/>
      <c r="U71" s="72"/>
      <c r="V71" s="73"/>
      <c r="W71" s="74"/>
      <c r="X71" s="263"/>
      <c r="Y71" s="263"/>
      <c r="Z71" s="263"/>
    </row>
    <row r="72" spans="1:26" ht="33.75">
      <c r="A72" s="263"/>
      <c r="B72" s="295" t="s">
        <v>3093</v>
      </c>
      <c r="C72" s="296" t="s">
        <v>2705</v>
      </c>
      <c r="D72" s="297" t="s">
        <v>1877</v>
      </c>
      <c r="E72" s="298" t="s">
        <v>1878</v>
      </c>
      <c r="F72" s="296" t="s">
        <v>2695</v>
      </c>
      <c r="G72" s="297" t="s">
        <v>5719</v>
      </c>
      <c r="H72" s="298" t="s">
        <v>5720</v>
      </c>
      <c r="I72" s="299" t="s">
        <v>106</v>
      </c>
      <c r="J72" s="300"/>
      <c r="K72" s="291"/>
      <c r="L72" s="127" t="str">
        <f t="shared" si="2"/>
        <v xml:space="preserve"> </v>
      </c>
      <c r="M72" s="128" t="str">
        <f t="shared" si="3"/>
        <v xml:space="preserve"> </v>
      </c>
      <c r="N72" s="70"/>
      <c r="O72" s="71"/>
      <c r="P72" s="71"/>
      <c r="Q72" s="72"/>
      <c r="R72" s="70"/>
      <c r="S72" s="71"/>
      <c r="T72" s="71"/>
      <c r="U72" s="72"/>
      <c r="V72" s="73"/>
      <c r="W72" s="74"/>
      <c r="X72" s="263"/>
      <c r="Y72" s="263"/>
      <c r="Z72" s="263"/>
    </row>
    <row r="73" spans="1:26" ht="67.5">
      <c r="A73" s="263"/>
      <c r="B73" s="295" t="s">
        <v>3094</v>
      </c>
      <c r="C73" s="296" t="s">
        <v>2705</v>
      </c>
      <c r="D73" s="297" t="s">
        <v>1877</v>
      </c>
      <c r="E73" s="298" t="s">
        <v>1878</v>
      </c>
      <c r="F73" s="296" t="s">
        <v>2695</v>
      </c>
      <c r="G73" s="297" t="s">
        <v>5721</v>
      </c>
      <c r="H73" s="298" t="s">
        <v>5722</v>
      </c>
      <c r="I73" s="299" t="s">
        <v>89</v>
      </c>
      <c r="J73" s="300"/>
      <c r="K73" s="291"/>
      <c r="L73" s="127" t="str">
        <f t="shared" si="2"/>
        <v xml:space="preserve"> </v>
      </c>
      <c r="M73" s="128" t="str">
        <f t="shared" si="3"/>
        <v xml:space="preserve"> </v>
      </c>
      <c r="N73" s="70"/>
      <c r="O73" s="71"/>
      <c r="P73" s="71"/>
      <c r="Q73" s="72"/>
      <c r="R73" s="70"/>
      <c r="S73" s="71"/>
      <c r="T73" s="71"/>
      <c r="U73" s="72"/>
      <c r="V73" s="73"/>
      <c r="W73" s="74"/>
      <c r="X73" s="263"/>
      <c r="Y73" s="263"/>
      <c r="Z73" s="263"/>
    </row>
    <row r="74" spans="1:26" ht="67.5">
      <c r="A74" s="263"/>
      <c r="B74" s="295" t="s">
        <v>3095</v>
      </c>
      <c r="C74" s="296" t="s">
        <v>2705</v>
      </c>
      <c r="D74" s="297" t="s">
        <v>1877</v>
      </c>
      <c r="E74" s="298" t="s">
        <v>1878</v>
      </c>
      <c r="F74" s="296" t="s">
        <v>2695</v>
      </c>
      <c r="G74" s="297" t="s">
        <v>5723</v>
      </c>
      <c r="H74" s="386" t="s">
        <v>5724</v>
      </c>
      <c r="I74" s="299" t="s">
        <v>106</v>
      </c>
      <c r="J74" s="302" t="s">
        <v>6685</v>
      </c>
      <c r="K74" s="387"/>
      <c r="L74" s="127" t="str">
        <f t="shared" si="2"/>
        <v xml:space="preserve"> </v>
      </c>
      <c r="M74" s="128" t="str">
        <f t="shared" si="3"/>
        <v xml:space="preserve"> </v>
      </c>
      <c r="N74" s="70"/>
      <c r="O74" s="71"/>
      <c r="P74" s="71"/>
      <c r="Q74" s="72"/>
      <c r="R74" s="70"/>
      <c r="S74" s="71"/>
      <c r="T74" s="71"/>
      <c r="U74" s="72"/>
      <c r="V74" s="73"/>
      <c r="W74" s="74"/>
      <c r="X74" s="263"/>
      <c r="Y74" s="263"/>
      <c r="Z74" s="263"/>
    </row>
    <row r="75" spans="1:26" ht="67.5">
      <c r="A75" s="263"/>
      <c r="B75" s="295" t="s">
        <v>3096</v>
      </c>
      <c r="C75" s="296" t="s">
        <v>2709</v>
      </c>
      <c r="D75" s="297" t="s">
        <v>1876</v>
      </c>
      <c r="E75" s="298" t="s">
        <v>2710</v>
      </c>
      <c r="F75" s="296" t="s">
        <v>2643</v>
      </c>
      <c r="G75" s="297" t="s">
        <v>5725</v>
      </c>
      <c r="H75" s="298" t="s">
        <v>5726</v>
      </c>
      <c r="I75" s="299" t="s">
        <v>106</v>
      </c>
      <c r="J75" s="302"/>
      <c r="K75" s="291"/>
      <c r="L75" s="127" t="str">
        <f t="shared" si="2"/>
        <v xml:space="preserve"> </v>
      </c>
      <c r="M75" s="128" t="str">
        <f t="shared" si="3"/>
        <v xml:space="preserve"> </v>
      </c>
      <c r="N75" s="70"/>
      <c r="O75" s="71"/>
      <c r="P75" s="71"/>
      <c r="Q75" s="72"/>
      <c r="R75" s="70"/>
      <c r="S75" s="71"/>
      <c r="T75" s="71"/>
      <c r="U75" s="72"/>
      <c r="V75" s="73"/>
      <c r="W75" s="74"/>
      <c r="X75" s="263"/>
      <c r="Y75" s="263"/>
      <c r="Z75" s="263"/>
    </row>
    <row r="76" spans="1:26" ht="45">
      <c r="A76" s="263"/>
      <c r="B76" s="295" t="s">
        <v>3097</v>
      </c>
      <c r="C76" s="296" t="s">
        <v>2709</v>
      </c>
      <c r="D76" s="297" t="s">
        <v>1876</v>
      </c>
      <c r="E76" s="298"/>
      <c r="F76" s="296" t="s">
        <v>2643</v>
      </c>
      <c r="G76" s="297" t="s">
        <v>5727</v>
      </c>
      <c r="H76" s="298" t="s">
        <v>5728</v>
      </c>
      <c r="I76" s="299" t="s">
        <v>106</v>
      </c>
      <c r="J76" s="302"/>
      <c r="K76" s="291"/>
      <c r="L76" s="127" t="str">
        <f t="shared" si="2"/>
        <v xml:space="preserve"> </v>
      </c>
      <c r="M76" s="128" t="str">
        <f t="shared" si="3"/>
        <v xml:space="preserve"> </v>
      </c>
      <c r="N76" s="70"/>
      <c r="O76" s="71"/>
      <c r="P76" s="71"/>
      <c r="Q76" s="72"/>
      <c r="R76" s="70"/>
      <c r="S76" s="71"/>
      <c r="T76" s="71"/>
      <c r="U76" s="72"/>
      <c r="V76" s="73"/>
      <c r="W76" s="74"/>
      <c r="X76" s="263"/>
      <c r="Y76" s="263"/>
      <c r="Z76" s="263"/>
    </row>
    <row r="77" spans="1:26" ht="67.5">
      <c r="A77" s="263"/>
      <c r="B77" s="295" t="s">
        <v>3098</v>
      </c>
      <c r="C77" s="296" t="s">
        <v>2709</v>
      </c>
      <c r="D77" s="297" t="s">
        <v>1876</v>
      </c>
      <c r="E77" s="298"/>
      <c r="F77" s="296" t="s">
        <v>2658</v>
      </c>
      <c r="G77" s="297" t="s">
        <v>5729</v>
      </c>
      <c r="H77" s="298" t="s">
        <v>5730</v>
      </c>
      <c r="I77" s="299" t="s">
        <v>106</v>
      </c>
      <c r="J77" s="300"/>
      <c r="K77" s="291"/>
      <c r="L77" s="127" t="str">
        <f t="shared" si="2"/>
        <v xml:space="preserve"> </v>
      </c>
      <c r="M77" s="128" t="str">
        <f t="shared" si="3"/>
        <v xml:space="preserve"> </v>
      </c>
      <c r="N77" s="70"/>
      <c r="O77" s="71"/>
      <c r="P77" s="71"/>
      <c r="Q77" s="72"/>
      <c r="R77" s="70"/>
      <c r="S77" s="71"/>
      <c r="T77" s="71"/>
      <c r="U77" s="72"/>
      <c r="V77" s="73"/>
      <c r="W77" s="74"/>
      <c r="X77" s="263"/>
      <c r="Y77" s="263"/>
      <c r="Z77" s="263"/>
    </row>
    <row r="78" spans="1:26" ht="22.5">
      <c r="A78" s="263"/>
      <c r="B78" s="295" t="s">
        <v>3099</v>
      </c>
      <c r="C78" s="296" t="s">
        <v>2709</v>
      </c>
      <c r="D78" s="297" t="s">
        <v>1876</v>
      </c>
      <c r="E78" s="298"/>
      <c r="F78" s="296"/>
      <c r="G78" s="297" t="s">
        <v>5731</v>
      </c>
      <c r="H78" s="298" t="s">
        <v>2714</v>
      </c>
      <c r="I78" s="299" t="s">
        <v>106</v>
      </c>
      <c r="J78" s="300"/>
      <c r="K78" s="291"/>
      <c r="L78" s="127" t="str">
        <f t="shared" si="2"/>
        <v xml:space="preserve"> </v>
      </c>
      <c r="M78" s="128" t="str">
        <f t="shared" si="3"/>
        <v xml:space="preserve"> </v>
      </c>
      <c r="N78" s="70"/>
      <c r="O78" s="71"/>
      <c r="P78" s="71"/>
      <c r="Q78" s="72"/>
      <c r="R78" s="70"/>
      <c r="S78" s="71"/>
      <c r="T78" s="71"/>
      <c r="U78" s="72"/>
      <c r="V78" s="73"/>
      <c r="W78" s="74"/>
      <c r="X78" s="263"/>
      <c r="Y78" s="263"/>
      <c r="Z78" s="263"/>
    </row>
    <row r="79" spans="1:26" ht="45">
      <c r="A79" s="263"/>
      <c r="B79" s="295" t="s">
        <v>3100</v>
      </c>
      <c r="C79" s="296" t="s">
        <v>2709</v>
      </c>
      <c r="D79" s="297" t="s">
        <v>1876</v>
      </c>
      <c r="E79" s="298"/>
      <c r="F79" s="296" t="s">
        <v>2643</v>
      </c>
      <c r="G79" s="297" t="s">
        <v>5732</v>
      </c>
      <c r="H79" s="298" t="s">
        <v>5733</v>
      </c>
      <c r="I79" s="299" t="s">
        <v>106</v>
      </c>
      <c r="J79" s="302"/>
      <c r="K79" s="291"/>
      <c r="L79" s="127" t="str">
        <f t="shared" si="2"/>
        <v xml:space="preserve"> </v>
      </c>
      <c r="M79" s="128" t="str">
        <f t="shared" si="3"/>
        <v xml:space="preserve"> </v>
      </c>
      <c r="N79" s="70"/>
      <c r="O79" s="71"/>
      <c r="P79" s="71"/>
      <c r="Q79" s="72"/>
      <c r="R79" s="70"/>
      <c r="S79" s="71"/>
      <c r="T79" s="71"/>
      <c r="U79" s="72"/>
      <c r="V79" s="73"/>
      <c r="W79" s="74"/>
      <c r="X79" s="263"/>
      <c r="Y79" s="263"/>
      <c r="Z79" s="263"/>
    </row>
    <row r="80" spans="1:26" ht="45">
      <c r="A80" s="263"/>
      <c r="B80" s="295" t="s">
        <v>3101</v>
      </c>
      <c r="C80" s="296" t="s">
        <v>2709</v>
      </c>
      <c r="D80" s="297" t="s">
        <v>1876</v>
      </c>
      <c r="E80" s="298"/>
      <c r="F80" s="296" t="s">
        <v>2658</v>
      </c>
      <c r="G80" s="297" t="s">
        <v>5734</v>
      </c>
      <c r="H80" s="298" t="s">
        <v>5735</v>
      </c>
      <c r="I80" s="299" t="s">
        <v>106</v>
      </c>
      <c r="J80" s="302"/>
      <c r="K80" s="291"/>
      <c r="L80" s="127" t="str">
        <f t="shared" si="2"/>
        <v xml:space="preserve"> </v>
      </c>
      <c r="M80" s="128" t="str">
        <f t="shared" si="3"/>
        <v xml:space="preserve"> </v>
      </c>
      <c r="N80" s="70"/>
      <c r="O80" s="71"/>
      <c r="P80" s="71"/>
      <c r="Q80" s="72"/>
      <c r="R80" s="70"/>
      <c r="S80" s="71"/>
      <c r="T80" s="71"/>
      <c r="U80" s="72"/>
      <c r="V80" s="73"/>
      <c r="W80" s="74"/>
      <c r="X80" s="263"/>
      <c r="Y80" s="263"/>
      <c r="Z80" s="263"/>
    </row>
    <row r="81" spans="1:26" ht="33.75">
      <c r="A81" s="263"/>
      <c r="B81" s="295" t="s">
        <v>2620</v>
      </c>
      <c r="C81" s="296" t="s">
        <v>2709</v>
      </c>
      <c r="D81" s="297" t="s">
        <v>1876</v>
      </c>
      <c r="E81" s="298"/>
      <c r="F81" s="296" t="s">
        <v>2658</v>
      </c>
      <c r="G81" s="297" t="s">
        <v>5736</v>
      </c>
      <c r="H81" s="298" t="s">
        <v>5737</v>
      </c>
      <c r="I81" s="299" t="s">
        <v>106</v>
      </c>
      <c r="J81" s="302" t="s">
        <v>4005</v>
      </c>
      <c r="K81" s="291"/>
      <c r="L81" s="127" t="str">
        <f t="shared" si="2"/>
        <v xml:space="preserve"> </v>
      </c>
      <c r="M81" s="128" t="str">
        <f t="shared" si="3"/>
        <v xml:space="preserve"> </v>
      </c>
      <c r="N81" s="70"/>
      <c r="O81" s="71"/>
      <c r="P81" s="71"/>
      <c r="Q81" s="72"/>
      <c r="R81" s="70"/>
      <c r="S81" s="71"/>
      <c r="T81" s="71"/>
      <c r="U81" s="72"/>
      <c r="V81" s="73"/>
      <c r="W81" s="74"/>
      <c r="X81" s="263"/>
      <c r="Y81" s="263"/>
      <c r="Z81" s="263"/>
    </row>
    <row r="82" spans="1:26" ht="168.75">
      <c r="A82" s="263"/>
      <c r="B82" s="295" t="s">
        <v>3102</v>
      </c>
      <c r="C82" s="296" t="s">
        <v>2709</v>
      </c>
      <c r="D82" s="297" t="s">
        <v>1876</v>
      </c>
      <c r="E82" s="298"/>
      <c r="F82" s="296"/>
      <c r="G82" s="297" t="s">
        <v>5738</v>
      </c>
      <c r="H82" s="298" t="s">
        <v>5739</v>
      </c>
      <c r="I82" s="299" t="s">
        <v>106</v>
      </c>
      <c r="J82" s="388"/>
      <c r="K82" s="387"/>
      <c r="L82" s="127" t="str">
        <f t="shared" si="2"/>
        <v xml:space="preserve"> </v>
      </c>
      <c r="M82" s="128" t="str">
        <f t="shared" si="3"/>
        <v xml:space="preserve"> </v>
      </c>
      <c r="N82" s="70"/>
      <c r="O82" s="71"/>
      <c r="P82" s="71"/>
      <c r="Q82" s="72"/>
      <c r="R82" s="70"/>
      <c r="S82" s="71"/>
      <c r="T82" s="71"/>
      <c r="U82" s="72"/>
      <c r="V82" s="73"/>
      <c r="W82" s="74"/>
      <c r="X82" s="263"/>
      <c r="Y82" s="263"/>
      <c r="Z82" s="263"/>
    </row>
    <row r="83" spans="1:26" ht="22.5">
      <c r="A83" s="263"/>
      <c r="B83" s="295" t="s">
        <v>2623</v>
      </c>
      <c r="C83" s="296" t="s">
        <v>2709</v>
      </c>
      <c r="D83" s="297" t="s">
        <v>1876</v>
      </c>
      <c r="E83" s="298"/>
      <c r="F83" s="296"/>
      <c r="G83" s="297" t="s">
        <v>5740</v>
      </c>
      <c r="H83" s="298" t="s">
        <v>5741</v>
      </c>
      <c r="I83" s="299" t="s">
        <v>106</v>
      </c>
      <c r="J83" s="300"/>
      <c r="K83" s="291"/>
      <c r="L83" s="127" t="str">
        <f t="shared" si="2"/>
        <v xml:space="preserve"> </v>
      </c>
      <c r="M83" s="128" t="str">
        <f t="shared" si="3"/>
        <v xml:space="preserve"> </v>
      </c>
      <c r="N83" s="70"/>
      <c r="O83" s="71"/>
      <c r="P83" s="71"/>
      <c r="Q83" s="72"/>
      <c r="R83" s="70"/>
      <c r="S83" s="71"/>
      <c r="T83" s="71"/>
      <c r="U83" s="72"/>
      <c r="V83" s="73"/>
      <c r="W83" s="74"/>
      <c r="X83" s="263"/>
      <c r="Y83" s="263"/>
      <c r="Z83" s="263"/>
    </row>
    <row r="84" spans="1:26" ht="22.5">
      <c r="A84" s="263"/>
      <c r="B84" s="295" t="s">
        <v>3103</v>
      </c>
      <c r="C84" s="296" t="s">
        <v>2709</v>
      </c>
      <c r="D84" s="297" t="s">
        <v>1876</v>
      </c>
      <c r="E84" s="298"/>
      <c r="F84" s="296"/>
      <c r="G84" s="297" t="s">
        <v>5742</v>
      </c>
      <c r="H84" s="298" t="s">
        <v>5743</v>
      </c>
      <c r="I84" s="299" t="s">
        <v>106</v>
      </c>
      <c r="J84" s="302"/>
      <c r="K84" s="291"/>
      <c r="L84" s="127" t="str">
        <f t="shared" si="2"/>
        <v xml:space="preserve"> </v>
      </c>
      <c r="M84" s="128" t="str">
        <f t="shared" si="3"/>
        <v xml:space="preserve"> </v>
      </c>
      <c r="N84" s="70"/>
      <c r="O84" s="71"/>
      <c r="P84" s="71"/>
      <c r="Q84" s="72"/>
      <c r="R84" s="70"/>
      <c r="S84" s="71"/>
      <c r="T84" s="71"/>
      <c r="U84" s="72"/>
      <c r="V84" s="73"/>
      <c r="W84" s="74"/>
      <c r="X84" s="263"/>
      <c r="Y84" s="263"/>
      <c r="Z84" s="263"/>
    </row>
    <row r="85" spans="1:26" ht="33.75">
      <c r="A85" s="263"/>
      <c r="B85" s="295" t="s">
        <v>3104</v>
      </c>
      <c r="C85" s="296" t="s">
        <v>2709</v>
      </c>
      <c r="D85" s="297" t="s">
        <v>1876</v>
      </c>
      <c r="E85" s="298"/>
      <c r="F85" s="296"/>
      <c r="G85" s="297" t="s">
        <v>5744</v>
      </c>
      <c r="H85" s="298" t="s">
        <v>5745</v>
      </c>
      <c r="I85" s="299" t="s">
        <v>106</v>
      </c>
      <c r="J85" s="300"/>
      <c r="K85" s="291"/>
      <c r="L85" s="127" t="str">
        <f t="shared" ref="L85:L148" si="4">IF(COUNTBLANK(N85:P85)=3," ",IF(COUNTIF(N85:P85,"F"),"F",IF(COUNTIF(N85:P85,"P"),"P",IF(COUNTIF(N85:P85,"NA"),"NA",IF(COUNTIF(N85:P85,"NT"),"NT")))))</f>
        <v xml:space="preserve"> </v>
      </c>
      <c r="M85" s="128" t="str">
        <f t="shared" ref="M85:M148" si="5">IF(COUNTBLANK(R85:T85)=3," ",IF(COUNTIF(R85:T85,"F"),"F",IF(COUNTIF(R85:T85,"P"),"P",IF(COUNTIF(R85:T85,"NA"),"NA",IF(COUNTIF(R85:T85,"NT"),"NT")))))</f>
        <v xml:space="preserve"> </v>
      </c>
      <c r="N85" s="70"/>
      <c r="O85" s="71"/>
      <c r="P85" s="71"/>
      <c r="Q85" s="72"/>
      <c r="R85" s="70"/>
      <c r="S85" s="71"/>
      <c r="T85" s="71"/>
      <c r="U85" s="72"/>
      <c r="V85" s="73"/>
      <c r="W85" s="74"/>
      <c r="X85" s="263"/>
      <c r="Y85" s="263"/>
      <c r="Z85" s="263"/>
    </row>
    <row r="86" spans="1:26" ht="90">
      <c r="A86" s="263"/>
      <c r="B86" s="295" t="s">
        <v>3105</v>
      </c>
      <c r="C86" s="296" t="s">
        <v>2722</v>
      </c>
      <c r="D86" s="297" t="s">
        <v>1876</v>
      </c>
      <c r="E86" s="298"/>
      <c r="F86" s="296"/>
      <c r="G86" s="297" t="s">
        <v>5746</v>
      </c>
      <c r="H86" s="298" t="s">
        <v>5747</v>
      </c>
      <c r="I86" s="299" t="s">
        <v>106</v>
      </c>
      <c r="J86" s="300"/>
      <c r="K86" s="291"/>
      <c r="L86" s="127" t="str">
        <f t="shared" si="4"/>
        <v xml:space="preserve"> </v>
      </c>
      <c r="M86" s="128" t="str">
        <f t="shared" si="5"/>
        <v xml:space="preserve"> </v>
      </c>
      <c r="N86" s="70"/>
      <c r="O86" s="71"/>
      <c r="P86" s="71"/>
      <c r="Q86" s="72"/>
      <c r="R86" s="70"/>
      <c r="S86" s="71"/>
      <c r="T86" s="71"/>
      <c r="U86" s="72"/>
      <c r="V86" s="73"/>
      <c r="W86" s="74"/>
      <c r="X86" s="263"/>
      <c r="Y86" s="263"/>
      <c r="Z86" s="263"/>
    </row>
    <row r="87" spans="1:26" ht="33.75">
      <c r="A87" s="263"/>
      <c r="B87" s="295" t="s">
        <v>3106</v>
      </c>
      <c r="C87" s="296" t="s">
        <v>2722</v>
      </c>
      <c r="D87" s="297" t="s">
        <v>1876</v>
      </c>
      <c r="E87" s="298"/>
      <c r="F87" s="296"/>
      <c r="G87" s="297" t="s">
        <v>2724</v>
      </c>
      <c r="H87" s="298" t="s">
        <v>5748</v>
      </c>
      <c r="I87" s="299" t="s">
        <v>106</v>
      </c>
      <c r="J87" s="300"/>
      <c r="K87" s="291"/>
      <c r="L87" s="127" t="str">
        <f t="shared" si="4"/>
        <v xml:space="preserve"> </v>
      </c>
      <c r="M87" s="128" t="str">
        <f t="shared" si="5"/>
        <v xml:space="preserve"> </v>
      </c>
      <c r="N87" s="70"/>
      <c r="O87" s="71"/>
      <c r="P87" s="71"/>
      <c r="Q87" s="72"/>
      <c r="R87" s="70"/>
      <c r="S87" s="71"/>
      <c r="T87" s="71"/>
      <c r="U87" s="72"/>
      <c r="V87" s="73"/>
      <c r="W87" s="74"/>
      <c r="X87" s="263"/>
      <c r="Y87" s="263"/>
      <c r="Z87" s="263"/>
    </row>
    <row r="88" spans="1:26" ht="33.75">
      <c r="A88" s="263"/>
      <c r="B88" s="295" t="s">
        <v>3107</v>
      </c>
      <c r="C88" s="296" t="s">
        <v>2722</v>
      </c>
      <c r="D88" s="297" t="s">
        <v>1876</v>
      </c>
      <c r="E88" s="298"/>
      <c r="F88" s="296" t="s">
        <v>2643</v>
      </c>
      <c r="G88" s="297" t="s">
        <v>2726</v>
      </c>
      <c r="H88" s="298" t="s">
        <v>5749</v>
      </c>
      <c r="I88" s="299" t="s">
        <v>106</v>
      </c>
      <c r="J88" s="300"/>
      <c r="K88" s="291"/>
      <c r="L88" s="127" t="str">
        <f t="shared" si="4"/>
        <v xml:space="preserve"> </v>
      </c>
      <c r="M88" s="128" t="str">
        <f t="shared" si="5"/>
        <v xml:space="preserve"> </v>
      </c>
      <c r="N88" s="70"/>
      <c r="O88" s="71"/>
      <c r="P88" s="71"/>
      <c r="Q88" s="72"/>
      <c r="R88" s="70"/>
      <c r="S88" s="71"/>
      <c r="T88" s="71"/>
      <c r="U88" s="72"/>
      <c r="V88" s="73"/>
      <c r="W88" s="74"/>
      <c r="X88" s="263"/>
      <c r="Y88" s="263"/>
      <c r="Z88" s="263"/>
    </row>
    <row r="89" spans="1:26" ht="78.75">
      <c r="A89" s="263"/>
      <c r="B89" s="295" t="s">
        <v>3108</v>
      </c>
      <c r="C89" s="296" t="s">
        <v>2722</v>
      </c>
      <c r="D89" s="297" t="s">
        <v>1876</v>
      </c>
      <c r="E89" s="298"/>
      <c r="F89" s="296"/>
      <c r="G89" s="297" t="s">
        <v>2728</v>
      </c>
      <c r="H89" s="298" t="s">
        <v>5750</v>
      </c>
      <c r="I89" s="299" t="s">
        <v>89</v>
      </c>
      <c r="J89" s="300" t="s">
        <v>4019</v>
      </c>
      <c r="K89" s="291"/>
      <c r="L89" s="127" t="str">
        <f t="shared" si="4"/>
        <v xml:space="preserve"> </v>
      </c>
      <c r="M89" s="128" t="str">
        <f t="shared" si="5"/>
        <v xml:space="preserve"> </v>
      </c>
      <c r="N89" s="70"/>
      <c r="O89" s="71"/>
      <c r="P89" s="71"/>
      <c r="Q89" s="72"/>
      <c r="R89" s="70"/>
      <c r="S89" s="71"/>
      <c r="T89" s="71"/>
      <c r="U89" s="72"/>
      <c r="V89" s="73"/>
      <c r="W89" s="74"/>
      <c r="X89" s="263"/>
      <c r="Y89" s="263"/>
      <c r="Z89" s="263"/>
    </row>
    <row r="90" spans="1:26" ht="78.75">
      <c r="A90" s="263"/>
      <c r="B90" s="295" t="s">
        <v>3109</v>
      </c>
      <c r="C90" s="296" t="s">
        <v>2722</v>
      </c>
      <c r="D90" s="297" t="s">
        <v>1876</v>
      </c>
      <c r="E90" s="298"/>
      <c r="F90" s="296"/>
      <c r="G90" s="297" t="s">
        <v>2730</v>
      </c>
      <c r="H90" s="298" t="s">
        <v>5751</v>
      </c>
      <c r="I90" s="299" t="s">
        <v>95</v>
      </c>
      <c r="J90" s="302"/>
      <c r="K90" s="291"/>
      <c r="L90" s="127" t="str">
        <f t="shared" si="4"/>
        <v xml:space="preserve"> </v>
      </c>
      <c r="M90" s="128" t="str">
        <f t="shared" si="5"/>
        <v xml:space="preserve"> </v>
      </c>
      <c r="N90" s="70"/>
      <c r="O90" s="71"/>
      <c r="P90" s="71"/>
      <c r="Q90" s="72"/>
      <c r="R90" s="70"/>
      <c r="S90" s="71"/>
      <c r="T90" s="71"/>
      <c r="U90" s="72"/>
      <c r="V90" s="73"/>
      <c r="W90" s="74"/>
      <c r="X90" s="263"/>
      <c r="Y90" s="263"/>
      <c r="Z90" s="263"/>
    </row>
    <row r="91" spans="1:26">
      <c r="A91" s="263"/>
      <c r="B91" s="295" t="s">
        <v>3110</v>
      </c>
      <c r="C91" s="296" t="s">
        <v>2722</v>
      </c>
      <c r="D91" s="297" t="s">
        <v>1876</v>
      </c>
      <c r="E91" s="298"/>
      <c r="F91" s="296" t="s">
        <v>2643</v>
      </c>
      <c r="G91" s="297" t="s">
        <v>2732</v>
      </c>
      <c r="H91" s="298" t="s">
        <v>2733</v>
      </c>
      <c r="I91" s="299" t="s">
        <v>106</v>
      </c>
      <c r="J91" s="302"/>
      <c r="K91" s="291"/>
      <c r="L91" s="127" t="str">
        <f t="shared" si="4"/>
        <v xml:space="preserve"> </v>
      </c>
      <c r="M91" s="128" t="str">
        <f t="shared" si="5"/>
        <v xml:space="preserve"> </v>
      </c>
      <c r="N91" s="70"/>
      <c r="O91" s="71"/>
      <c r="P91" s="71"/>
      <c r="Q91" s="72"/>
      <c r="R91" s="70"/>
      <c r="S91" s="71"/>
      <c r="T91" s="71"/>
      <c r="U91" s="72"/>
      <c r="V91" s="73"/>
      <c r="W91" s="74"/>
      <c r="X91" s="263"/>
      <c r="Y91" s="263"/>
      <c r="Z91" s="263"/>
    </row>
    <row r="92" spans="1:26" ht="22.5">
      <c r="A92" s="263"/>
      <c r="B92" s="295" t="s">
        <v>3111</v>
      </c>
      <c r="C92" s="296" t="s">
        <v>2722</v>
      </c>
      <c r="D92" s="297" t="s">
        <v>1876</v>
      </c>
      <c r="E92" s="298"/>
      <c r="F92" s="296" t="s">
        <v>5752</v>
      </c>
      <c r="G92" s="297" t="s">
        <v>2735</v>
      </c>
      <c r="H92" s="298" t="s">
        <v>2736</v>
      </c>
      <c r="I92" s="299" t="s">
        <v>106</v>
      </c>
      <c r="J92" s="300"/>
      <c r="K92" s="291"/>
      <c r="L92" s="127" t="str">
        <f t="shared" si="4"/>
        <v xml:space="preserve"> </v>
      </c>
      <c r="M92" s="128" t="str">
        <f t="shared" si="5"/>
        <v xml:space="preserve"> </v>
      </c>
      <c r="N92" s="70"/>
      <c r="O92" s="71"/>
      <c r="P92" s="71"/>
      <c r="Q92" s="72"/>
      <c r="R92" s="70"/>
      <c r="S92" s="71"/>
      <c r="T92" s="71"/>
      <c r="U92" s="72"/>
      <c r="V92" s="73"/>
      <c r="W92" s="74"/>
      <c r="X92" s="263"/>
      <c r="Y92" s="263"/>
      <c r="Z92" s="263"/>
    </row>
    <row r="93" spans="1:26" ht="22.5">
      <c r="A93" s="263"/>
      <c r="B93" s="295" t="s">
        <v>3112</v>
      </c>
      <c r="C93" s="296" t="s">
        <v>2722</v>
      </c>
      <c r="D93" s="297" t="s">
        <v>1876</v>
      </c>
      <c r="E93" s="298"/>
      <c r="F93" s="296" t="s">
        <v>5753</v>
      </c>
      <c r="G93" s="297" t="s">
        <v>2737</v>
      </c>
      <c r="H93" s="298" t="s">
        <v>2738</v>
      </c>
      <c r="I93" s="299" t="s">
        <v>106</v>
      </c>
      <c r="J93" s="302"/>
      <c r="K93" s="291"/>
      <c r="L93" s="127" t="str">
        <f t="shared" si="4"/>
        <v xml:space="preserve"> </v>
      </c>
      <c r="M93" s="128" t="str">
        <f t="shared" si="5"/>
        <v xml:space="preserve"> </v>
      </c>
      <c r="N93" s="70"/>
      <c r="O93" s="71"/>
      <c r="P93" s="71"/>
      <c r="Q93" s="72"/>
      <c r="R93" s="70"/>
      <c r="S93" s="71"/>
      <c r="T93" s="71"/>
      <c r="U93" s="72"/>
      <c r="V93" s="73"/>
      <c r="W93" s="74"/>
      <c r="X93" s="263"/>
      <c r="Y93" s="263"/>
      <c r="Z93" s="263"/>
    </row>
    <row r="94" spans="1:26" ht="67.5">
      <c r="A94" s="263"/>
      <c r="B94" s="295" t="s">
        <v>3113</v>
      </c>
      <c r="C94" s="296" t="s">
        <v>2740</v>
      </c>
      <c r="D94" s="297" t="s">
        <v>1876</v>
      </c>
      <c r="E94" s="298" t="s">
        <v>2741</v>
      </c>
      <c r="F94" s="296"/>
      <c r="G94" s="297" t="s">
        <v>2742</v>
      </c>
      <c r="H94" s="298" t="s">
        <v>5754</v>
      </c>
      <c r="I94" s="299" t="s">
        <v>95</v>
      </c>
      <c r="J94" s="302"/>
      <c r="K94" s="291"/>
      <c r="L94" s="127" t="str">
        <f t="shared" si="4"/>
        <v xml:space="preserve"> </v>
      </c>
      <c r="M94" s="128" t="str">
        <f t="shared" si="5"/>
        <v xml:space="preserve"> </v>
      </c>
      <c r="N94" s="70"/>
      <c r="O94" s="71"/>
      <c r="P94" s="71"/>
      <c r="Q94" s="72"/>
      <c r="R94" s="70"/>
      <c r="S94" s="71"/>
      <c r="T94" s="71"/>
      <c r="U94" s="72"/>
      <c r="V94" s="73"/>
      <c r="W94" s="74"/>
      <c r="X94" s="263"/>
      <c r="Y94" s="263"/>
      <c r="Z94" s="263"/>
    </row>
    <row r="95" spans="1:26" ht="56.25">
      <c r="A95" s="263"/>
      <c r="B95" s="295" t="s">
        <v>2626</v>
      </c>
      <c r="C95" s="296" t="s">
        <v>2740</v>
      </c>
      <c r="D95" s="297" t="s">
        <v>1876</v>
      </c>
      <c r="E95" s="298" t="s">
        <v>2741</v>
      </c>
      <c r="F95" s="296"/>
      <c r="G95" s="297" t="s">
        <v>5755</v>
      </c>
      <c r="H95" s="298" t="s">
        <v>5756</v>
      </c>
      <c r="I95" s="299" t="s">
        <v>95</v>
      </c>
      <c r="J95" s="302"/>
      <c r="K95" s="291"/>
      <c r="L95" s="127" t="str">
        <f t="shared" si="4"/>
        <v xml:space="preserve"> </v>
      </c>
      <c r="M95" s="128" t="str">
        <f t="shared" si="5"/>
        <v xml:space="preserve"> </v>
      </c>
      <c r="N95" s="70"/>
      <c r="O95" s="71"/>
      <c r="P95" s="71"/>
      <c r="Q95" s="72"/>
      <c r="R95" s="70"/>
      <c r="S95" s="71"/>
      <c r="T95" s="71"/>
      <c r="U95" s="72"/>
      <c r="V95" s="73"/>
      <c r="W95" s="74"/>
      <c r="X95" s="263"/>
      <c r="Y95" s="263"/>
      <c r="Z95" s="263"/>
    </row>
    <row r="96" spans="1:26" ht="33.75">
      <c r="A96" s="263"/>
      <c r="B96" s="295" t="s">
        <v>3114</v>
      </c>
      <c r="C96" s="296" t="s">
        <v>2740</v>
      </c>
      <c r="D96" s="297" t="s">
        <v>1876</v>
      </c>
      <c r="E96" s="298" t="s">
        <v>2741</v>
      </c>
      <c r="F96" s="296"/>
      <c r="G96" s="297" t="s">
        <v>5757</v>
      </c>
      <c r="H96" s="298" t="s">
        <v>5758</v>
      </c>
      <c r="I96" s="299" t="s">
        <v>106</v>
      </c>
      <c r="J96" s="300"/>
      <c r="K96" s="291"/>
      <c r="L96" s="127" t="str">
        <f t="shared" si="4"/>
        <v xml:space="preserve"> </v>
      </c>
      <c r="M96" s="128" t="str">
        <f t="shared" si="5"/>
        <v xml:space="preserve"> </v>
      </c>
      <c r="N96" s="70"/>
      <c r="O96" s="71"/>
      <c r="P96" s="71"/>
      <c r="Q96" s="72"/>
      <c r="R96" s="70"/>
      <c r="S96" s="71"/>
      <c r="T96" s="71"/>
      <c r="U96" s="72"/>
      <c r="V96" s="73"/>
      <c r="W96" s="74"/>
      <c r="X96" s="263"/>
      <c r="Y96" s="263"/>
      <c r="Z96" s="263"/>
    </row>
    <row r="97" spans="1:26" ht="22.5">
      <c r="A97" s="263"/>
      <c r="B97" s="295" t="s">
        <v>3115</v>
      </c>
      <c r="C97" s="296" t="s">
        <v>2740</v>
      </c>
      <c r="D97" s="297" t="s">
        <v>1876</v>
      </c>
      <c r="E97" s="298" t="s">
        <v>2741</v>
      </c>
      <c r="F97" s="296"/>
      <c r="G97" s="297" t="s">
        <v>5759</v>
      </c>
      <c r="H97" s="298" t="s">
        <v>2746</v>
      </c>
      <c r="I97" s="299" t="s">
        <v>106</v>
      </c>
      <c r="J97" s="300"/>
      <c r="K97" s="291"/>
      <c r="L97" s="127" t="str">
        <f t="shared" si="4"/>
        <v xml:space="preserve"> </v>
      </c>
      <c r="M97" s="128" t="str">
        <f t="shared" si="5"/>
        <v xml:space="preserve"> </v>
      </c>
      <c r="N97" s="70"/>
      <c r="O97" s="71"/>
      <c r="P97" s="71"/>
      <c r="Q97" s="72"/>
      <c r="R97" s="70"/>
      <c r="S97" s="71"/>
      <c r="T97" s="71"/>
      <c r="U97" s="72"/>
      <c r="V97" s="73"/>
      <c r="W97" s="74"/>
      <c r="X97" s="263"/>
      <c r="Y97" s="263"/>
      <c r="Z97" s="263"/>
    </row>
    <row r="98" spans="1:26" ht="22.5">
      <c r="A98" s="263"/>
      <c r="B98" s="295" t="s">
        <v>3116</v>
      </c>
      <c r="C98" s="296" t="s">
        <v>2740</v>
      </c>
      <c r="D98" s="297" t="s">
        <v>1876</v>
      </c>
      <c r="E98" s="298" t="s">
        <v>2741</v>
      </c>
      <c r="F98" s="296"/>
      <c r="G98" s="297" t="s">
        <v>5760</v>
      </c>
      <c r="H98" s="298" t="s">
        <v>5761</v>
      </c>
      <c r="I98" s="299" t="s">
        <v>106</v>
      </c>
      <c r="J98" s="302"/>
      <c r="K98" s="291"/>
      <c r="L98" s="127" t="str">
        <f t="shared" si="4"/>
        <v xml:space="preserve"> </v>
      </c>
      <c r="M98" s="128" t="str">
        <f t="shared" si="5"/>
        <v xml:space="preserve"> </v>
      </c>
      <c r="N98" s="70"/>
      <c r="O98" s="71"/>
      <c r="P98" s="71"/>
      <c r="Q98" s="72"/>
      <c r="R98" s="70"/>
      <c r="S98" s="71"/>
      <c r="T98" s="71"/>
      <c r="U98" s="72"/>
      <c r="V98" s="73"/>
      <c r="W98" s="74"/>
      <c r="X98" s="263"/>
      <c r="Y98" s="263"/>
      <c r="Z98" s="263"/>
    </row>
    <row r="99" spans="1:26" ht="78.75">
      <c r="A99" s="263"/>
      <c r="B99" s="295" t="s">
        <v>3229</v>
      </c>
      <c r="C99" s="296" t="s">
        <v>2749</v>
      </c>
      <c r="D99" s="297" t="s">
        <v>1876</v>
      </c>
      <c r="E99" s="298" t="s">
        <v>2750</v>
      </c>
      <c r="F99" s="296" t="s">
        <v>2658</v>
      </c>
      <c r="G99" s="297" t="s">
        <v>5762</v>
      </c>
      <c r="H99" s="298" t="s">
        <v>5763</v>
      </c>
      <c r="I99" s="299" t="s">
        <v>106</v>
      </c>
      <c r="J99" s="302"/>
      <c r="K99" s="291"/>
      <c r="L99" s="127" t="str">
        <f t="shared" si="4"/>
        <v xml:space="preserve"> </v>
      </c>
      <c r="M99" s="128" t="str">
        <f t="shared" si="5"/>
        <v xml:space="preserve"> </v>
      </c>
      <c r="N99" s="70"/>
      <c r="O99" s="71"/>
      <c r="P99" s="71"/>
      <c r="Q99" s="72"/>
      <c r="R99" s="70"/>
      <c r="S99" s="71"/>
      <c r="T99" s="71"/>
      <c r="U99" s="72"/>
      <c r="V99" s="73"/>
      <c r="W99" s="74"/>
      <c r="X99" s="263"/>
      <c r="Y99" s="263"/>
      <c r="Z99" s="263"/>
    </row>
    <row r="100" spans="1:26" ht="67.5">
      <c r="A100" s="263"/>
      <c r="B100" s="295" t="s">
        <v>3230</v>
      </c>
      <c r="C100" s="296" t="s">
        <v>2749</v>
      </c>
      <c r="D100" s="297" t="s">
        <v>1876</v>
      </c>
      <c r="E100" s="298" t="s">
        <v>2750</v>
      </c>
      <c r="F100" s="296" t="s">
        <v>2658</v>
      </c>
      <c r="G100" s="297" t="s">
        <v>5764</v>
      </c>
      <c r="H100" s="298" t="s">
        <v>5765</v>
      </c>
      <c r="I100" s="299" t="s">
        <v>95</v>
      </c>
      <c r="J100" s="300"/>
      <c r="K100" s="291"/>
      <c r="L100" s="127" t="str">
        <f t="shared" si="4"/>
        <v xml:space="preserve"> </v>
      </c>
      <c r="M100" s="128" t="str">
        <f t="shared" si="5"/>
        <v xml:space="preserve"> </v>
      </c>
      <c r="N100" s="70"/>
      <c r="O100" s="71"/>
      <c r="P100" s="71"/>
      <c r="Q100" s="72"/>
      <c r="R100" s="70"/>
      <c r="S100" s="71"/>
      <c r="T100" s="71"/>
      <c r="U100" s="72"/>
      <c r="V100" s="73"/>
      <c r="W100" s="74"/>
      <c r="X100" s="263"/>
      <c r="Y100" s="263"/>
      <c r="Z100" s="263"/>
    </row>
    <row r="101" spans="1:26" ht="101.25">
      <c r="A101" s="263"/>
      <c r="B101" s="295" t="s">
        <v>3117</v>
      </c>
      <c r="C101" s="296" t="s">
        <v>2749</v>
      </c>
      <c r="D101" s="297" t="s">
        <v>1876</v>
      </c>
      <c r="E101" s="298" t="s">
        <v>2750</v>
      </c>
      <c r="F101" s="296" t="s">
        <v>2658</v>
      </c>
      <c r="G101" s="297" t="s">
        <v>5766</v>
      </c>
      <c r="H101" s="298" t="s">
        <v>5767</v>
      </c>
      <c r="I101" s="299" t="s">
        <v>106</v>
      </c>
      <c r="J101" s="302"/>
      <c r="K101" s="291"/>
      <c r="L101" s="127" t="str">
        <f t="shared" si="4"/>
        <v xml:space="preserve"> </v>
      </c>
      <c r="M101" s="128" t="str">
        <f t="shared" si="5"/>
        <v xml:space="preserve"> </v>
      </c>
      <c r="N101" s="70"/>
      <c r="O101" s="71"/>
      <c r="P101" s="71"/>
      <c r="Q101" s="72"/>
      <c r="R101" s="70"/>
      <c r="S101" s="71"/>
      <c r="T101" s="71"/>
      <c r="U101" s="72"/>
      <c r="V101" s="73"/>
      <c r="W101" s="74"/>
      <c r="X101" s="263"/>
      <c r="Y101" s="263"/>
      <c r="Z101" s="263"/>
    </row>
    <row r="102" spans="1:26" ht="123.75">
      <c r="A102" s="263"/>
      <c r="B102" s="295" t="s">
        <v>6668</v>
      </c>
      <c r="C102" s="296" t="s">
        <v>2749</v>
      </c>
      <c r="D102" s="297" t="s">
        <v>1876</v>
      </c>
      <c r="E102" s="298" t="s">
        <v>2750</v>
      </c>
      <c r="F102" s="296" t="s">
        <v>2658</v>
      </c>
      <c r="G102" s="297" t="s">
        <v>5768</v>
      </c>
      <c r="H102" s="298" t="s">
        <v>5769</v>
      </c>
      <c r="I102" s="299" t="s">
        <v>106</v>
      </c>
      <c r="J102" s="302"/>
      <c r="K102" s="291"/>
      <c r="L102" s="127" t="str">
        <f t="shared" si="4"/>
        <v xml:space="preserve"> </v>
      </c>
      <c r="M102" s="128" t="str">
        <f t="shared" si="5"/>
        <v xml:space="preserve"> </v>
      </c>
      <c r="N102" s="70"/>
      <c r="O102" s="71"/>
      <c r="P102" s="71"/>
      <c r="Q102" s="72"/>
      <c r="R102" s="70"/>
      <c r="S102" s="71"/>
      <c r="T102" s="71"/>
      <c r="U102" s="72"/>
      <c r="V102" s="73"/>
      <c r="W102" s="74"/>
      <c r="X102" s="263"/>
      <c r="Y102" s="263"/>
      <c r="Z102" s="263"/>
    </row>
    <row r="103" spans="1:26" ht="112.5">
      <c r="A103" s="263"/>
      <c r="B103" s="295" t="s">
        <v>3119</v>
      </c>
      <c r="C103" s="296" t="s">
        <v>2749</v>
      </c>
      <c r="D103" s="297" t="s">
        <v>1876</v>
      </c>
      <c r="E103" s="298" t="s">
        <v>2750</v>
      </c>
      <c r="F103" s="296" t="s">
        <v>2658</v>
      </c>
      <c r="G103" s="297" t="s">
        <v>5770</v>
      </c>
      <c r="H103" s="298" t="s">
        <v>5771</v>
      </c>
      <c r="I103" s="299" t="s">
        <v>106</v>
      </c>
      <c r="J103" s="302"/>
      <c r="K103" s="291"/>
      <c r="L103" s="127" t="str">
        <f t="shared" si="4"/>
        <v xml:space="preserve"> </v>
      </c>
      <c r="M103" s="128" t="str">
        <f t="shared" si="5"/>
        <v xml:space="preserve"> </v>
      </c>
      <c r="N103" s="70"/>
      <c r="O103" s="71"/>
      <c r="P103" s="71"/>
      <c r="Q103" s="72"/>
      <c r="R103" s="70"/>
      <c r="S103" s="71"/>
      <c r="T103" s="71"/>
      <c r="U103" s="72"/>
      <c r="V103" s="73"/>
      <c r="W103" s="74"/>
      <c r="X103" s="263"/>
      <c r="Y103" s="263"/>
      <c r="Z103" s="263"/>
    </row>
    <row r="104" spans="1:26" ht="45">
      <c r="A104" s="263"/>
      <c r="B104" s="295" t="s">
        <v>2630</v>
      </c>
      <c r="C104" s="296" t="s">
        <v>2749</v>
      </c>
      <c r="D104" s="297" t="s">
        <v>1876</v>
      </c>
      <c r="E104" s="298" t="s">
        <v>2750</v>
      </c>
      <c r="F104" s="296" t="s">
        <v>2755</v>
      </c>
      <c r="G104" s="297" t="s">
        <v>5772</v>
      </c>
      <c r="H104" s="298" t="s">
        <v>5773</v>
      </c>
      <c r="I104" s="299" t="s">
        <v>95</v>
      </c>
      <c r="J104" s="302"/>
      <c r="K104" s="291"/>
      <c r="L104" s="127" t="str">
        <f t="shared" si="4"/>
        <v xml:space="preserve"> </v>
      </c>
      <c r="M104" s="128" t="str">
        <f t="shared" si="5"/>
        <v xml:space="preserve"> </v>
      </c>
      <c r="N104" s="70"/>
      <c r="O104" s="71"/>
      <c r="P104" s="71"/>
      <c r="Q104" s="72"/>
      <c r="R104" s="70"/>
      <c r="S104" s="71"/>
      <c r="T104" s="71"/>
      <c r="U104" s="72"/>
      <c r="V104" s="73"/>
      <c r="W104" s="74"/>
      <c r="X104" s="263"/>
      <c r="Y104" s="263"/>
      <c r="Z104" s="263"/>
    </row>
    <row r="105" spans="1:26" ht="45">
      <c r="A105" s="263"/>
      <c r="B105" s="295" t="s">
        <v>2631</v>
      </c>
      <c r="C105" s="296" t="s">
        <v>2749</v>
      </c>
      <c r="D105" s="297" t="s">
        <v>1876</v>
      </c>
      <c r="E105" s="298" t="s">
        <v>2750</v>
      </c>
      <c r="F105" s="296" t="s">
        <v>2755</v>
      </c>
      <c r="G105" s="297" t="s">
        <v>5774</v>
      </c>
      <c r="H105" s="298" t="s">
        <v>2757</v>
      </c>
      <c r="I105" s="299" t="s">
        <v>95</v>
      </c>
      <c r="J105" s="302"/>
      <c r="K105" s="291"/>
      <c r="L105" s="127" t="str">
        <f t="shared" si="4"/>
        <v xml:space="preserve"> </v>
      </c>
      <c r="M105" s="128" t="str">
        <f t="shared" si="5"/>
        <v xml:space="preserve"> </v>
      </c>
      <c r="N105" s="70"/>
      <c r="O105" s="71"/>
      <c r="P105" s="71"/>
      <c r="Q105" s="72"/>
      <c r="R105" s="70"/>
      <c r="S105" s="71"/>
      <c r="T105" s="71"/>
      <c r="U105" s="72"/>
      <c r="V105" s="73"/>
      <c r="W105" s="74"/>
      <c r="X105" s="263"/>
      <c r="Y105" s="263"/>
      <c r="Z105" s="263"/>
    </row>
    <row r="106" spans="1:26" ht="33.75">
      <c r="A106" s="263"/>
      <c r="B106" s="295" t="s">
        <v>5241</v>
      </c>
      <c r="C106" s="296" t="s">
        <v>2749</v>
      </c>
      <c r="D106" s="297" t="s">
        <v>1876</v>
      </c>
      <c r="E106" s="298" t="s">
        <v>5775</v>
      </c>
      <c r="F106" s="296" t="s">
        <v>5776</v>
      </c>
      <c r="G106" s="297" t="s">
        <v>5777</v>
      </c>
      <c r="H106" s="298" t="s">
        <v>5778</v>
      </c>
      <c r="I106" s="299" t="s">
        <v>106</v>
      </c>
      <c r="J106" s="300" t="s">
        <v>6684</v>
      </c>
      <c r="K106" s="387"/>
      <c r="L106" s="127" t="str">
        <f t="shared" si="4"/>
        <v xml:space="preserve"> </v>
      </c>
      <c r="M106" s="128" t="str">
        <f t="shared" si="5"/>
        <v xml:space="preserve"> </v>
      </c>
      <c r="N106" s="70"/>
      <c r="O106" s="71"/>
      <c r="P106" s="71"/>
      <c r="Q106" s="72"/>
      <c r="R106" s="70"/>
      <c r="S106" s="71"/>
      <c r="T106" s="71"/>
      <c r="U106" s="72"/>
      <c r="V106" s="73"/>
      <c r="W106" s="74"/>
      <c r="X106" s="263"/>
      <c r="Y106" s="263"/>
      <c r="Z106" s="263"/>
    </row>
    <row r="107" spans="1:26" ht="33.75">
      <c r="A107" s="263"/>
      <c r="B107" s="295" t="s">
        <v>2632</v>
      </c>
      <c r="C107" s="296" t="s">
        <v>2749</v>
      </c>
      <c r="D107" s="297" t="s">
        <v>1876</v>
      </c>
      <c r="E107" s="298" t="s">
        <v>5779</v>
      </c>
      <c r="F107" s="296" t="s">
        <v>5776</v>
      </c>
      <c r="G107" s="297" t="s">
        <v>5780</v>
      </c>
      <c r="H107" s="298" t="s">
        <v>5781</v>
      </c>
      <c r="I107" s="299" t="s">
        <v>106</v>
      </c>
      <c r="J107" s="300" t="s">
        <v>2598</v>
      </c>
      <c r="K107" s="291"/>
      <c r="L107" s="127" t="str">
        <f t="shared" si="4"/>
        <v xml:space="preserve"> </v>
      </c>
      <c r="M107" s="128" t="str">
        <f t="shared" si="5"/>
        <v xml:space="preserve"> </v>
      </c>
      <c r="N107" s="498"/>
      <c r="O107" s="71"/>
      <c r="P107" s="71"/>
      <c r="Q107" s="72"/>
      <c r="R107" s="70"/>
      <c r="S107" s="71"/>
      <c r="T107" s="71"/>
      <c r="U107" s="72"/>
      <c r="V107" s="73"/>
      <c r="W107" s="74"/>
      <c r="X107" s="263"/>
      <c r="Y107" s="263"/>
      <c r="Z107" s="263"/>
    </row>
    <row r="108" spans="1:26" ht="45">
      <c r="A108" s="263"/>
      <c r="B108" s="295" t="s">
        <v>3120</v>
      </c>
      <c r="C108" s="296" t="s">
        <v>2763</v>
      </c>
      <c r="D108" s="297" t="s">
        <v>1882</v>
      </c>
      <c r="E108" s="298"/>
      <c r="F108" s="296"/>
      <c r="G108" s="297" t="s">
        <v>5782</v>
      </c>
      <c r="H108" s="298" t="s">
        <v>5783</v>
      </c>
      <c r="I108" s="299" t="s">
        <v>106</v>
      </c>
      <c r="J108" s="300"/>
      <c r="K108" s="291"/>
      <c r="L108" s="127" t="str">
        <f t="shared" si="4"/>
        <v xml:space="preserve"> </v>
      </c>
      <c r="M108" s="128" t="str">
        <f t="shared" si="5"/>
        <v xml:space="preserve"> </v>
      </c>
      <c r="N108" s="70"/>
      <c r="O108" s="71"/>
      <c r="P108" s="71"/>
      <c r="Q108" s="72"/>
      <c r="R108" s="70"/>
      <c r="S108" s="71"/>
      <c r="T108" s="71"/>
      <c r="U108" s="72"/>
      <c r="V108" s="73"/>
      <c r="W108" s="74"/>
      <c r="X108" s="263"/>
      <c r="Y108" s="263"/>
      <c r="Z108" s="263"/>
    </row>
    <row r="109" spans="1:26" ht="33.75">
      <c r="A109" s="263"/>
      <c r="B109" s="295" t="s">
        <v>2633</v>
      </c>
      <c r="C109" s="296" t="s">
        <v>2763</v>
      </c>
      <c r="D109" s="297" t="s">
        <v>1882</v>
      </c>
      <c r="E109" s="298"/>
      <c r="F109" s="296"/>
      <c r="G109" s="297" t="s">
        <v>5784</v>
      </c>
      <c r="H109" s="298" t="s">
        <v>1883</v>
      </c>
      <c r="I109" s="299" t="s">
        <v>106</v>
      </c>
      <c r="J109" s="300"/>
      <c r="K109" s="291"/>
      <c r="L109" s="127" t="str">
        <f t="shared" si="4"/>
        <v xml:space="preserve"> </v>
      </c>
      <c r="M109" s="128" t="str">
        <f t="shared" si="5"/>
        <v xml:space="preserve"> </v>
      </c>
      <c r="N109" s="70"/>
      <c r="O109" s="71"/>
      <c r="P109" s="71"/>
      <c r="Q109" s="72"/>
      <c r="R109" s="70"/>
      <c r="S109" s="71"/>
      <c r="T109" s="71"/>
      <c r="U109" s="72"/>
      <c r="V109" s="73"/>
      <c r="W109" s="74"/>
      <c r="X109" s="263"/>
      <c r="Y109" s="263"/>
      <c r="Z109" s="263"/>
    </row>
    <row r="110" spans="1:26" ht="33.75">
      <c r="A110" s="263"/>
      <c r="B110" s="295" t="s">
        <v>2634</v>
      </c>
      <c r="C110" s="296" t="s">
        <v>2763</v>
      </c>
      <c r="D110" s="297" t="s">
        <v>1882</v>
      </c>
      <c r="E110" s="298"/>
      <c r="F110" s="296"/>
      <c r="G110" s="297" t="s">
        <v>5785</v>
      </c>
      <c r="H110" s="298" t="s">
        <v>1885</v>
      </c>
      <c r="I110" s="299" t="s">
        <v>106</v>
      </c>
      <c r="J110" s="300" t="s">
        <v>5209</v>
      </c>
      <c r="K110" s="291"/>
      <c r="L110" s="127" t="str">
        <f t="shared" si="4"/>
        <v xml:space="preserve"> </v>
      </c>
      <c r="M110" s="128" t="str">
        <f t="shared" si="5"/>
        <v xml:space="preserve"> </v>
      </c>
      <c r="N110" s="70"/>
      <c r="O110" s="71"/>
      <c r="P110" s="71"/>
      <c r="Q110" s="72"/>
      <c r="R110" s="70"/>
      <c r="S110" s="71"/>
      <c r="T110" s="71"/>
      <c r="U110" s="72"/>
      <c r="V110" s="73"/>
      <c r="W110" s="74"/>
      <c r="X110" s="263"/>
      <c r="Y110" s="263"/>
      <c r="Z110" s="263"/>
    </row>
    <row r="111" spans="1:26" ht="33.75">
      <c r="A111" s="263"/>
      <c r="B111" s="295" t="s">
        <v>3121</v>
      </c>
      <c r="C111" s="296" t="s">
        <v>2763</v>
      </c>
      <c r="D111" s="297" t="s">
        <v>1882</v>
      </c>
      <c r="E111" s="298"/>
      <c r="F111" s="296"/>
      <c r="G111" s="297" t="s">
        <v>5786</v>
      </c>
      <c r="H111" s="298" t="s">
        <v>5787</v>
      </c>
      <c r="I111" s="299" t="s">
        <v>106</v>
      </c>
      <c r="J111" s="300"/>
      <c r="K111" s="291"/>
      <c r="L111" s="127" t="str">
        <f t="shared" si="4"/>
        <v xml:space="preserve"> </v>
      </c>
      <c r="M111" s="128" t="str">
        <f t="shared" si="5"/>
        <v xml:space="preserve"> </v>
      </c>
      <c r="N111" s="70"/>
      <c r="O111" s="71"/>
      <c r="P111" s="71"/>
      <c r="Q111" s="72"/>
      <c r="R111" s="70"/>
      <c r="S111" s="71"/>
      <c r="T111" s="71"/>
      <c r="U111" s="72"/>
      <c r="V111" s="73"/>
      <c r="W111" s="74"/>
      <c r="X111" s="263"/>
      <c r="Y111" s="263"/>
      <c r="Z111" s="263"/>
    </row>
    <row r="112" spans="1:26" ht="45">
      <c r="A112" s="263"/>
      <c r="B112" s="295" t="s">
        <v>2636</v>
      </c>
      <c r="C112" s="296" t="s">
        <v>2763</v>
      </c>
      <c r="D112" s="297" t="s">
        <v>1882</v>
      </c>
      <c r="E112" s="298"/>
      <c r="F112" s="296"/>
      <c r="G112" s="297" t="s">
        <v>5788</v>
      </c>
      <c r="H112" s="298" t="s">
        <v>5789</v>
      </c>
      <c r="I112" s="299" t="s">
        <v>89</v>
      </c>
      <c r="J112" s="300"/>
      <c r="K112" s="291"/>
      <c r="L112" s="127" t="str">
        <f t="shared" si="4"/>
        <v xml:space="preserve"> </v>
      </c>
      <c r="M112" s="128" t="str">
        <f t="shared" si="5"/>
        <v xml:space="preserve"> </v>
      </c>
      <c r="N112" s="70"/>
      <c r="O112" s="71"/>
      <c r="P112" s="71"/>
      <c r="Q112" s="72"/>
      <c r="R112" s="70"/>
      <c r="S112" s="71"/>
      <c r="T112" s="71"/>
      <c r="U112" s="72"/>
      <c r="V112" s="73"/>
      <c r="W112" s="74"/>
      <c r="X112" s="263"/>
      <c r="Y112" s="263"/>
      <c r="Z112" s="263"/>
    </row>
    <row r="113" spans="1:26" ht="45">
      <c r="A113" s="263"/>
      <c r="B113" s="295" t="s">
        <v>2638</v>
      </c>
      <c r="C113" s="296" t="s">
        <v>2763</v>
      </c>
      <c r="D113" s="297" t="s">
        <v>2</v>
      </c>
      <c r="E113" s="298"/>
      <c r="F113" s="296"/>
      <c r="G113" s="297" t="s">
        <v>5790</v>
      </c>
      <c r="H113" s="298" t="s">
        <v>5791</v>
      </c>
      <c r="I113" s="299" t="s">
        <v>106</v>
      </c>
      <c r="J113" s="300"/>
      <c r="K113" s="291"/>
      <c r="L113" s="127" t="str">
        <f t="shared" si="4"/>
        <v xml:space="preserve"> </v>
      </c>
      <c r="M113" s="128" t="str">
        <f t="shared" si="5"/>
        <v xml:space="preserve"> </v>
      </c>
      <c r="N113" s="70"/>
      <c r="O113" s="71"/>
      <c r="P113" s="71"/>
      <c r="Q113" s="72"/>
      <c r="R113" s="70"/>
      <c r="S113" s="71"/>
      <c r="T113" s="71"/>
      <c r="U113" s="72"/>
      <c r="V113" s="73"/>
      <c r="W113" s="74"/>
      <c r="X113" s="263"/>
      <c r="Y113" s="263"/>
      <c r="Z113" s="263"/>
    </row>
    <row r="114" spans="1:26" ht="33.75">
      <c r="A114" s="263"/>
      <c r="B114" s="295" t="s">
        <v>3122</v>
      </c>
      <c r="C114" s="296" t="s">
        <v>2763</v>
      </c>
      <c r="D114" s="297" t="s">
        <v>2</v>
      </c>
      <c r="E114" s="298"/>
      <c r="F114" s="296"/>
      <c r="G114" s="297" t="s">
        <v>5792</v>
      </c>
      <c r="H114" s="298" t="s">
        <v>2770</v>
      </c>
      <c r="I114" s="299" t="s">
        <v>89</v>
      </c>
      <c r="J114" s="302"/>
      <c r="K114" s="291"/>
      <c r="L114" s="127" t="str">
        <f t="shared" si="4"/>
        <v xml:space="preserve"> </v>
      </c>
      <c r="M114" s="128" t="str">
        <f t="shared" si="5"/>
        <v xml:space="preserve"> </v>
      </c>
      <c r="N114" s="70"/>
      <c r="O114" s="71"/>
      <c r="P114" s="71"/>
      <c r="Q114" s="72"/>
      <c r="R114" s="70"/>
      <c r="S114" s="71"/>
      <c r="T114" s="71"/>
      <c r="U114" s="72"/>
      <c r="V114" s="73"/>
      <c r="W114" s="74"/>
      <c r="X114" s="263"/>
      <c r="Y114" s="263"/>
      <c r="Z114" s="263"/>
    </row>
    <row r="115" spans="1:26" ht="22.5">
      <c r="A115" s="263"/>
      <c r="B115" s="295" t="s">
        <v>3123</v>
      </c>
      <c r="C115" s="296" t="s">
        <v>2763</v>
      </c>
      <c r="D115" s="297" t="s">
        <v>2</v>
      </c>
      <c r="E115" s="298"/>
      <c r="F115" s="296"/>
      <c r="G115" s="297" t="s">
        <v>5790</v>
      </c>
      <c r="H115" s="298" t="s">
        <v>5793</v>
      </c>
      <c r="I115" s="299" t="s">
        <v>106</v>
      </c>
      <c r="J115" s="300"/>
      <c r="K115" s="291"/>
      <c r="L115" s="127" t="str">
        <f t="shared" si="4"/>
        <v xml:space="preserve"> </v>
      </c>
      <c r="M115" s="128" t="str">
        <f t="shared" si="5"/>
        <v xml:space="preserve"> </v>
      </c>
      <c r="N115" s="70"/>
      <c r="O115" s="71"/>
      <c r="P115" s="71"/>
      <c r="Q115" s="72"/>
      <c r="R115" s="70"/>
      <c r="S115" s="71"/>
      <c r="T115" s="71"/>
      <c r="U115" s="72"/>
      <c r="V115" s="73"/>
      <c r="W115" s="74"/>
      <c r="X115" s="263"/>
      <c r="Y115" s="263"/>
      <c r="Z115" s="263"/>
    </row>
    <row r="116" spans="1:26" ht="33.75">
      <c r="A116" s="263"/>
      <c r="B116" s="295" t="s">
        <v>3124</v>
      </c>
      <c r="C116" s="296" t="s">
        <v>2763</v>
      </c>
      <c r="D116" s="297" t="s">
        <v>2</v>
      </c>
      <c r="E116" s="298"/>
      <c r="F116" s="296"/>
      <c r="G116" s="297" t="s">
        <v>5794</v>
      </c>
      <c r="H116" s="298" t="s">
        <v>5795</v>
      </c>
      <c r="I116" s="299" t="s">
        <v>89</v>
      </c>
      <c r="J116" s="300"/>
      <c r="K116" s="291"/>
      <c r="L116" s="127" t="str">
        <f t="shared" si="4"/>
        <v xml:space="preserve"> </v>
      </c>
      <c r="M116" s="128" t="str">
        <f t="shared" si="5"/>
        <v xml:space="preserve"> </v>
      </c>
      <c r="N116" s="70"/>
      <c r="O116" s="71"/>
      <c r="P116" s="71"/>
      <c r="Q116" s="72"/>
      <c r="R116" s="70"/>
      <c r="S116" s="71"/>
      <c r="T116" s="71"/>
      <c r="U116" s="72"/>
      <c r="V116" s="73"/>
      <c r="W116" s="74"/>
      <c r="X116" s="263"/>
      <c r="Y116" s="263"/>
      <c r="Z116" s="263"/>
    </row>
    <row r="117" spans="1:26" ht="22.5">
      <c r="A117" s="263"/>
      <c r="B117" s="295" t="s">
        <v>3125</v>
      </c>
      <c r="C117" s="296" t="s">
        <v>2763</v>
      </c>
      <c r="D117" s="297" t="s">
        <v>2</v>
      </c>
      <c r="E117" s="298"/>
      <c r="F117" s="296"/>
      <c r="G117" s="297" t="s">
        <v>5796</v>
      </c>
      <c r="H117" s="298" t="s">
        <v>1886</v>
      </c>
      <c r="I117" s="299" t="s">
        <v>95</v>
      </c>
      <c r="J117" s="300"/>
      <c r="K117" s="291"/>
      <c r="L117" s="127" t="str">
        <f t="shared" si="4"/>
        <v xml:space="preserve"> </v>
      </c>
      <c r="M117" s="128" t="str">
        <f t="shared" si="5"/>
        <v xml:space="preserve"> </v>
      </c>
      <c r="N117" s="70"/>
      <c r="O117" s="71"/>
      <c r="P117" s="71"/>
      <c r="Q117" s="72"/>
      <c r="R117" s="70"/>
      <c r="S117" s="71"/>
      <c r="T117" s="71"/>
      <c r="U117" s="72"/>
      <c r="V117" s="73"/>
      <c r="W117" s="74"/>
      <c r="X117" s="263"/>
      <c r="Y117" s="263"/>
      <c r="Z117" s="263"/>
    </row>
    <row r="118" spans="1:26" ht="45">
      <c r="A118" s="263"/>
      <c r="B118" s="295" t="s">
        <v>3126</v>
      </c>
      <c r="C118" s="296" t="s">
        <v>2763</v>
      </c>
      <c r="D118" s="297" t="s">
        <v>2</v>
      </c>
      <c r="E118" s="298"/>
      <c r="F118" s="296"/>
      <c r="G118" s="297" t="s">
        <v>5797</v>
      </c>
      <c r="H118" s="298" t="s">
        <v>5798</v>
      </c>
      <c r="I118" s="299" t="s">
        <v>95</v>
      </c>
      <c r="J118" s="302"/>
      <c r="K118" s="291"/>
      <c r="L118" s="127" t="str">
        <f t="shared" si="4"/>
        <v xml:space="preserve"> </v>
      </c>
      <c r="M118" s="128" t="str">
        <f t="shared" si="5"/>
        <v xml:space="preserve"> </v>
      </c>
      <c r="N118" s="70"/>
      <c r="O118" s="71"/>
      <c r="P118" s="71"/>
      <c r="Q118" s="72"/>
      <c r="R118" s="70"/>
      <c r="S118" s="71"/>
      <c r="T118" s="71"/>
      <c r="U118" s="72"/>
      <c r="V118" s="73"/>
      <c r="W118" s="74"/>
      <c r="X118" s="263"/>
      <c r="Y118" s="263"/>
      <c r="Z118" s="263"/>
    </row>
    <row r="119" spans="1:26" ht="33.75">
      <c r="A119" s="263"/>
      <c r="B119" s="295" t="s">
        <v>3127</v>
      </c>
      <c r="C119" s="296" t="s">
        <v>2763</v>
      </c>
      <c r="D119" s="297" t="s">
        <v>2</v>
      </c>
      <c r="E119" s="298"/>
      <c r="F119" s="296"/>
      <c r="G119" s="297" t="s">
        <v>5799</v>
      </c>
      <c r="H119" s="298" t="s">
        <v>2775</v>
      </c>
      <c r="I119" s="299" t="s">
        <v>89</v>
      </c>
      <c r="J119" s="389"/>
      <c r="K119" s="387"/>
      <c r="L119" s="127" t="str">
        <f t="shared" si="4"/>
        <v xml:space="preserve"> </v>
      </c>
      <c r="M119" s="128" t="str">
        <f t="shared" si="5"/>
        <v xml:space="preserve"> </v>
      </c>
      <c r="N119" s="70"/>
      <c r="O119" s="71"/>
      <c r="P119" s="71"/>
      <c r="Q119" s="72"/>
      <c r="R119" s="70"/>
      <c r="S119" s="71"/>
      <c r="T119" s="71"/>
      <c r="U119" s="72"/>
      <c r="V119" s="73"/>
      <c r="W119" s="74"/>
      <c r="X119" s="263"/>
      <c r="Y119" s="263"/>
      <c r="Z119" s="263"/>
    </row>
    <row r="120" spans="1:26" ht="157.5">
      <c r="A120" s="263"/>
      <c r="B120" s="295" t="s">
        <v>5242</v>
      </c>
      <c r="C120" s="296" t="s">
        <v>2763</v>
      </c>
      <c r="D120" s="297" t="s">
        <v>2</v>
      </c>
      <c r="E120" s="298"/>
      <c r="F120" s="296"/>
      <c r="G120" s="297" t="s">
        <v>5800</v>
      </c>
      <c r="H120" s="298" t="s">
        <v>5801</v>
      </c>
      <c r="I120" s="299" t="s">
        <v>106</v>
      </c>
      <c r="J120" s="302"/>
      <c r="K120" s="291"/>
      <c r="L120" s="127" t="str">
        <f t="shared" si="4"/>
        <v xml:space="preserve"> </v>
      </c>
      <c r="M120" s="128" t="str">
        <f t="shared" si="5"/>
        <v xml:space="preserve"> </v>
      </c>
      <c r="N120" s="70"/>
      <c r="O120" s="71"/>
      <c r="P120" s="71"/>
      <c r="Q120" s="72"/>
      <c r="R120" s="70"/>
      <c r="S120" s="71"/>
      <c r="T120" s="71"/>
      <c r="U120" s="72"/>
      <c r="V120" s="73"/>
      <c r="W120" s="74"/>
      <c r="X120" s="263"/>
      <c r="Y120" s="263"/>
      <c r="Z120" s="263"/>
    </row>
    <row r="121" spans="1:26" ht="157.5">
      <c r="A121" s="263"/>
      <c r="B121" s="295" t="s">
        <v>2640</v>
      </c>
      <c r="C121" s="296" t="s">
        <v>2763</v>
      </c>
      <c r="D121" s="297" t="s">
        <v>1882</v>
      </c>
      <c r="E121" s="298"/>
      <c r="F121" s="296"/>
      <c r="G121" s="297" t="s">
        <v>5802</v>
      </c>
      <c r="H121" s="298" t="s">
        <v>5801</v>
      </c>
      <c r="I121" s="299" t="s">
        <v>106</v>
      </c>
      <c r="J121" s="302"/>
      <c r="K121" s="291"/>
      <c r="L121" s="127" t="str">
        <f t="shared" si="4"/>
        <v xml:space="preserve"> </v>
      </c>
      <c r="M121" s="128" t="str">
        <f t="shared" si="5"/>
        <v xml:space="preserve"> </v>
      </c>
      <c r="N121" s="70"/>
      <c r="O121" s="71"/>
      <c r="P121" s="71"/>
      <c r="Q121" s="72"/>
      <c r="R121" s="70"/>
      <c r="S121" s="71"/>
      <c r="T121" s="71"/>
      <c r="U121" s="72"/>
      <c r="V121" s="73"/>
      <c r="W121" s="74"/>
      <c r="X121" s="263"/>
      <c r="Y121" s="263"/>
      <c r="Z121" s="263"/>
    </row>
    <row r="122" spans="1:26" ht="22.5">
      <c r="A122" s="263"/>
      <c r="B122" s="295" t="s">
        <v>3128</v>
      </c>
      <c r="C122" s="296" t="s">
        <v>2763</v>
      </c>
      <c r="D122" s="297" t="s">
        <v>2</v>
      </c>
      <c r="E122" s="298"/>
      <c r="F122" s="296"/>
      <c r="G122" s="297" t="s">
        <v>5803</v>
      </c>
      <c r="H122" s="298" t="s">
        <v>1884</v>
      </c>
      <c r="I122" s="299" t="s">
        <v>106</v>
      </c>
      <c r="J122" s="300"/>
      <c r="K122" s="291"/>
      <c r="L122" s="127" t="str">
        <f t="shared" si="4"/>
        <v xml:space="preserve"> </v>
      </c>
      <c r="M122" s="128" t="str">
        <f t="shared" si="5"/>
        <v xml:space="preserve"> </v>
      </c>
      <c r="N122" s="70"/>
      <c r="O122" s="71"/>
      <c r="P122" s="71"/>
      <c r="Q122" s="72"/>
      <c r="R122" s="70"/>
      <c r="S122" s="71"/>
      <c r="T122" s="71"/>
      <c r="U122" s="72"/>
      <c r="V122" s="73"/>
      <c r="W122" s="74"/>
      <c r="X122" s="263"/>
      <c r="Y122" s="263"/>
      <c r="Z122" s="263"/>
    </row>
    <row r="123" spans="1:26" ht="33.75">
      <c r="A123" s="263"/>
      <c r="B123" s="295" t="s">
        <v>2644</v>
      </c>
      <c r="C123" s="296" t="s">
        <v>2780</v>
      </c>
      <c r="D123" s="297" t="s">
        <v>2</v>
      </c>
      <c r="E123" s="298"/>
      <c r="F123" s="296"/>
      <c r="G123" s="297" t="s">
        <v>5804</v>
      </c>
      <c r="H123" s="298" t="s">
        <v>5805</v>
      </c>
      <c r="I123" s="299" t="s">
        <v>106</v>
      </c>
      <c r="J123" s="300"/>
      <c r="K123" s="291"/>
      <c r="L123" s="127" t="str">
        <f t="shared" si="4"/>
        <v xml:space="preserve"> </v>
      </c>
      <c r="M123" s="128" t="str">
        <f t="shared" si="5"/>
        <v xml:space="preserve"> </v>
      </c>
      <c r="N123" s="70"/>
      <c r="O123" s="71"/>
      <c r="P123" s="71"/>
      <c r="Q123" s="72"/>
      <c r="R123" s="70"/>
      <c r="S123" s="71"/>
      <c r="T123" s="71"/>
      <c r="U123" s="72"/>
      <c r="V123" s="73"/>
      <c r="W123" s="74"/>
      <c r="X123" s="263"/>
      <c r="Y123" s="263"/>
      <c r="Z123" s="263"/>
    </row>
    <row r="124" spans="1:26" ht="33.75">
      <c r="A124" s="263"/>
      <c r="B124" s="295" t="s">
        <v>3129</v>
      </c>
      <c r="C124" s="296" t="s">
        <v>2780</v>
      </c>
      <c r="D124" s="297" t="s">
        <v>2</v>
      </c>
      <c r="E124" s="298"/>
      <c r="F124" s="296"/>
      <c r="G124" s="297" t="s">
        <v>5806</v>
      </c>
      <c r="H124" s="298" t="s">
        <v>1885</v>
      </c>
      <c r="I124" s="299" t="s">
        <v>106</v>
      </c>
      <c r="J124" s="300"/>
      <c r="K124" s="291"/>
      <c r="L124" s="127" t="str">
        <f t="shared" si="4"/>
        <v xml:space="preserve"> </v>
      </c>
      <c r="M124" s="128" t="str">
        <f t="shared" si="5"/>
        <v xml:space="preserve"> </v>
      </c>
      <c r="N124" s="70"/>
      <c r="O124" s="71"/>
      <c r="P124" s="71"/>
      <c r="Q124" s="72"/>
      <c r="R124" s="70"/>
      <c r="S124" s="71"/>
      <c r="T124" s="71"/>
      <c r="U124" s="72"/>
      <c r="V124" s="73"/>
      <c r="W124" s="74"/>
      <c r="X124" s="263"/>
      <c r="Y124" s="263"/>
      <c r="Z124" s="263"/>
    </row>
    <row r="125" spans="1:26" ht="33.75">
      <c r="A125" s="263"/>
      <c r="B125" s="295" t="s">
        <v>3130</v>
      </c>
      <c r="C125" s="296" t="s">
        <v>2780</v>
      </c>
      <c r="D125" s="297" t="s">
        <v>2</v>
      </c>
      <c r="E125" s="298"/>
      <c r="F125" s="296"/>
      <c r="G125" s="297" t="s">
        <v>5807</v>
      </c>
      <c r="H125" s="298" t="s">
        <v>5787</v>
      </c>
      <c r="I125" s="299" t="s">
        <v>95</v>
      </c>
      <c r="J125" s="300"/>
      <c r="K125" s="291"/>
      <c r="L125" s="127" t="str">
        <f t="shared" si="4"/>
        <v xml:space="preserve"> </v>
      </c>
      <c r="M125" s="128" t="str">
        <f t="shared" si="5"/>
        <v xml:space="preserve"> </v>
      </c>
      <c r="N125" s="70"/>
      <c r="O125" s="71"/>
      <c r="P125" s="71"/>
      <c r="Q125" s="72"/>
      <c r="R125" s="70"/>
      <c r="S125" s="71"/>
      <c r="T125" s="71"/>
      <c r="U125" s="72"/>
      <c r="V125" s="73"/>
      <c r="W125" s="74"/>
      <c r="X125" s="263"/>
      <c r="Y125" s="263"/>
      <c r="Z125" s="263"/>
    </row>
    <row r="126" spans="1:26" ht="45">
      <c r="A126" s="263"/>
      <c r="B126" s="295" t="s">
        <v>3131</v>
      </c>
      <c r="C126" s="296" t="s">
        <v>2780</v>
      </c>
      <c r="D126" s="297" t="s">
        <v>2</v>
      </c>
      <c r="E126" s="298"/>
      <c r="F126" s="296"/>
      <c r="G126" s="297" t="s">
        <v>5808</v>
      </c>
      <c r="H126" s="298" t="s">
        <v>5809</v>
      </c>
      <c r="I126" s="299" t="s">
        <v>106</v>
      </c>
      <c r="J126" s="300"/>
      <c r="K126" s="291"/>
      <c r="L126" s="127" t="str">
        <f t="shared" si="4"/>
        <v xml:space="preserve"> </v>
      </c>
      <c r="M126" s="128" t="str">
        <f t="shared" si="5"/>
        <v xml:space="preserve"> </v>
      </c>
      <c r="N126" s="70"/>
      <c r="O126" s="71"/>
      <c r="P126" s="71"/>
      <c r="Q126" s="72"/>
      <c r="R126" s="70"/>
      <c r="S126" s="71"/>
      <c r="T126" s="71"/>
      <c r="U126" s="72"/>
      <c r="V126" s="73"/>
      <c r="W126" s="74"/>
      <c r="X126" s="263"/>
      <c r="Y126" s="263"/>
      <c r="Z126" s="263"/>
    </row>
    <row r="127" spans="1:26" ht="56.25">
      <c r="A127" s="263"/>
      <c r="B127" s="295" t="s">
        <v>3132</v>
      </c>
      <c r="C127" s="296" t="s">
        <v>2784</v>
      </c>
      <c r="D127" s="297" t="s">
        <v>2</v>
      </c>
      <c r="E127" s="298"/>
      <c r="F127" s="296" t="s">
        <v>2785</v>
      </c>
      <c r="G127" s="297" t="s">
        <v>5810</v>
      </c>
      <c r="H127" s="386" t="s">
        <v>5811</v>
      </c>
      <c r="I127" s="299" t="s">
        <v>106</v>
      </c>
      <c r="J127" s="300" t="s">
        <v>6683</v>
      </c>
      <c r="K127" s="387"/>
      <c r="L127" s="127" t="str">
        <f t="shared" si="4"/>
        <v xml:space="preserve"> </v>
      </c>
      <c r="M127" s="128" t="str">
        <f t="shared" si="5"/>
        <v xml:space="preserve"> </v>
      </c>
      <c r="N127" s="70"/>
      <c r="O127" s="71"/>
      <c r="P127" s="71"/>
      <c r="Q127" s="72"/>
      <c r="R127" s="70"/>
      <c r="S127" s="71"/>
      <c r="T127" s="71"/>
      <c r="U127" s="72"/>
      <c r="V127" s="73"/>
      <c r="W127" s="74"/>
      <c r="X127" s="263"/>
      <c r="Y127" s="263"/>
      <c r="Z127" s="263"/>
    </row>
    <row r="128" spans="1:26" ht="56.25">
      <c r="A128" s="263"/>
      <c r="B128" s="295" t="s">
        <v>3133</v>
      </c>
      <c r="C128" s="296" t="s">
        <v>2787</v>
      </c>
      <c r="D128" s="297" t="s">
        <v>2788</v>
      </c>
      <c r="E128" s="298"/>
      <c r="F128" s="296"/>
      <c r="G128" s="297" t="s">
        <v>5812</v>
      </c>
      <c r="H128" s="298" t="s">
        <v>5813</v>
      </c>
      <c r="I128" s="299" t="s">
        <v>106</v>
      </c>
      <c r="J128" s="300"/>
      <c r="K128" s="291"/>
      <c r="L128" s="127" t="str">
        <f t="shared" si="4"/>
        <v xml:space="preserve"> </v>
      </c>
      <c r="M128" s="128" t="str">
        <f t="shared" si="5"/>
        <v xml:space="preserve"> </v>
      </c>
      <c r="N128" s="70"/>
      <c r="O128" s="71"/>
      <c r="P128" s="71"/>
      <c r="Q128" s="72"/>
      <c r="R128" s="70"/>
      <c r="S128" s="71"/>
      <c r="T128" s="71"/>
      <c r="U128" s="72"/>
      <c r="V128" s="73"/>
      <c r="W128" s="74"/>
      <c r="X128" s="263"/>
      <c r="Y128" s="263"/>
      <c r="Z128" s="263"/>
    </row>
    <row r="129" spans="1:26" ht="45">
      <c r="A129" s="263"/>
      <c r="B129" s="295" t="s">
        <v>3134</v>
      </c>
      <c r="C129" s="296" t="s">
        <v>2787</v>
      </c>
      <c r="D129" s="297" t="s">
        <v>2788</v>
      </c>
      <c r="E129" s="298"/>
      <c r="F129" s="296"/>
      <c r="G129" s="297" t="s">
        <v>5814</v>
      </c>
      <c r="H129" s="298" t="s">
        <v>5815</v>
      </c>
      <c r="I129" s="299" t="s">
        <v>106</v>
      </c>
      <c r="J129" s="302"/>
      <c r="K129" s="291"/>
      <c r="L129" s="127" t="str">
        <f t="shared" si="4"/>
        <v xml:space="preserve"> </v>
      </c>
      <c r="M129" s="128" t="str">
        <f t="shared" si="5"/>
        <v xml:space="preserve"> </v>
      </c>
      <c r="N129" s="70"/>
      <c r="O129" s="71"/>
      <c r="P129" s="71"/>
      <c r="Q129" s="72"/>
      <c r="R129" s="70"/>
      <c r="S129" s="71"/>
      <c r="T129" s="71"/>
      <c r="U129" s="72"/>
      <c r="V129" s="73"/>
      <c r="W129" s="74"/>
      <c r="X129" s="263"/>
      <c r="Y129" s="263"/>
      <c r="Z129" s="263"/>
    </row>
    <row r="130" spans="1:26" ht="33.75">
      <c r="A130" s="263"/>
      <c r="B130" s="295" t="s">
        <v>3135</v>
      </c>
      <c r="C130" s="296" t="s">
        <v>2791</v>
      </c>
      <c r="D130" s="297" t="s">
        <v>2788</v>
      </c>
      <c r="E130" s="298"/>
      <c r="F130" s="296" t="s">
        <v>2792</v>
      </c>
      <c r="G130" s="297" t="s">
        <v>5816</v>
      </c>
      <c r="H130" s="298" t="s">
        <v>5817</v>
      </c>
      <c r="I130" s="299" t="s">
        <v>106</v>
      </c>
      <c r="J130" s="302"/>
      <c r="K130" s="303"/>
      <c r="L130" s="127" t="str">
        <f t="shared" si="4"/>
        <v xml:space="preserve"> </v>
      </c>
      <c r="M130" s="128" t="str">
        <f t="shared" si="5"/>
        <v xml:space="preserve"> </v>
      </c>
      <c r="N130" s="70"/>
      <c r="O130" s="71"/>
      <c r="P130" s="71"/>
      <c r="Q130" s="72"/>
      <c r="R130" s="70"/>
      <c r="S130" s="71"/>
      <c r="T130" s="71"/>
      <c r="U130" s="72"/>
      <c r="V130" s="73"/>
      <c r="W130" s="74"/>
      <c r="X130" s="263"/>
      <c r="Y130" s="263"/>
      <c r="Z130" s="263"/>
    </row>
    <row r="131" spans="1:26" ht="56.25">
      <c r="A131" s="263"/>
      <c r="B131" s="295" t="s">
        <v>3136</v>
      </c>
      <c r="C131" s="296" t="s">
        <v>2787</v>
      </c>
      <c r="D131" s="297" t="s">
        <v>2788</v>
      </c>
      <c r="E131" s="298"/>
      <c r="F131" s="296"/>
      <c r="G131" s="297" t="s">
        <v>5818</v>
      </c>
      <c r="H131" s="298" t="s">
        <v>5819</v>
      </c>
      <c r="I131" s="299" t="s">
        <v>106</v>
      </c>
      <c r="J131" s="300"/>
      <c r="K131" s="291"/>
      <c r="L131" s="127" t="str">
        <f t="shared" si="4"/>
        <v xml:space="preserve"> </v>
      </c>
      <c r="M131" s="128" t="str">
        <f t="shared" si="5"/>
        <v xml:space="preserve"> </v>
      </c>
      <c r="N131" s="70"/>
      <c r="O131" s="71"/>
      <c r="P131" s="71"/>
      <c r="Q131" s="72"/>
      <c r="R131" s="70"/>
      <c r="S131" s="71"/>
      <c r="T131" s="71"/>
      <c r="U131" s="72"/>
      <c r="V131" s="73"/>
      <c r="W131" s="74"/>
      <c r="X131" s="263"/>
      <c r="Y131" s="263"/>
      <c r="Z131" s="263"/>
    </row>
    <row r="132" spans="1:26" ht="45">
      <c r="A132" s="263"/>
      <c r="B132" s="295" t="s">
        <v>3137</v>
      </c>
      <c r="C132" s="296" t="s">
        <v>2787</v>
      </c>
      <c r="D132" s="297" t="s">
        <v>2788</v>
      </c>
      <c r="E132" s="298"/>
      <c r="F132" s="296"/>
      <c r="G132" s="297" t="s">
        <v>5820</v>
      </c>
      <c r="H132" s="298" t="s">
        <v>5821</v>
      </c>
      <c r="I132" s="299" t="s">
        <v>106</v>
      </c>
      <c r="J132" s="302"/>
      <c r="K132" s="291"/>
      <c r="L132" s="127" t="str">
        <f t="shared" si="4"/>
        <v xml:space="preserve"> </v>
      </c>
      <c r="M132" s="128" t="str">
        <f t="shared" si="5"/>
        <v xml:space="preserve"> </v>
      </c>
      <c r="N132" s="70"/>
      <c r="O132" s="71"/>
      <c r="P132" s="71"/>
      <c r="Q132" s="72"/>
      <c r="R132" s="70"/>
      <c r="S132" s="71"/>
      <c r="T132" s="71"/>
      <c r="U132" s="72"/>
      <c r="V132" s="73"/>
      <c r="W132" s="74"/>
      <c r="X132" s="263"/>
      <c r="Y132" s="263"/>
      <c r="Z132" s="263"/>
    </row>
    <row r="133" spans="1:26" ht="45">
      <c r="A133" s="263"/>
      <c r="B133" s="295" t="s">
        <v>2647</v>
      </c>
      <c r="C133" s="296" t="s">
        <v>2795</v>
      </c>
      <c r="D133" s="297" t="s">
        <v>2788</v>
      </c>
      <c r="E133" s="298"/>
      <c r="F133" s="296"/>
      <c r="G133" s="297" t="s">
        <v>5822</v>
      </c>
      <c r="H133" s="298" t="s">
        <v>2796</v>
      </c>
      <c r="I133" s="299" t="s">
        <v>106</v>
      </c>
      <c r="J133" s="302"/>
      <c r="K133" s="291"/>
      <c r="L133" s="127" t="str">
        <f t="shared" si="4"/>
        <v xml:space="preserve"> </v>
      </c>
      <c r="M133" s="128" t="str">
        <f t="shared" si="5"/>
        <v xml:space="preserve"> </v>
      </c>
      <c r="N133" s="70"/>
      <c r="O133" s="71"/>
      <c r="P133" s="71"/>
      <c r="Q133" s="72"/>
      <c r="R133" s="70"/>
      <c r="S133" s="71"/>
      <c r="T133" s="71"/>
      <c r="U133" s="72"/>
      <c r="V133" s="73"/>
      <c r="W133" s="74"/>
      <c r="X133" s="263"/>
      <c r="Y133" s="263"/>
      <c r="Z133" s="263"/>
    </row>
    <row r="134" spans="1:26" ht="45">
      <c r="A134" s="263"/>
      <c r="B134" s="295" t="s">
        <v>3138</v>
      </c>
      <c r="C134" s="296" t="s">
        <v>2795</v>
      </c>
      <c r="D134" s="297" t="s">
        <v>2788</v>
      </c>
      <c r="E134" s="298"/>
      <c r="F134" s="296"/>
      <c r="G134" s="297" t="s">
        <v>5823</v>
      </c>
      <c r="H134" s="298" t="s">
        <v>5824</v>
      </c>
      <c r="I134" s="299" t="s">
        <v>106</v>
      </c>
      <c r="J134" s="302"/>
      <c r="K134" s="291"/>
      <c r="L134" s="127" t="str">
        <f t="shared" si="4"/>
        <v xml:space="preserve"> </v>
      </c>
      <c r="M134" s="128" t="str">
        <f t="shared" si="5"/>
        <v xml:space="preserve"> </v>
      </c>
      <c r="N134" s="70"/>
      <c r="O134" s="71"/>
      <c r="P134" s="71"/>
      <c r="Q134" s="72"/>
      <c r="R134" s="70"/>
      <c r="S134" s="71"/>
      <c r="T134" s="71"/>
      <c r="U134" s="72"/>
      <c r="V134" s="73"/>
      <c r="W134" s="74"/>
      <c r="X134" s="263"/>
      <c r="Y134" s="263"/>
      <c r="Z134" s="263"/>
    </row>
    <row r="135" spans="1:26" ht="67.5">
      <c r="A135" s="263"/>
      <c r="B135" s="295" t="s">
        <v>2652</v>
      </c>
      <c r="C135" s="296" t="s">
        <v>2787</v>
      </c>
      <c r="D135" s="297" t="s">
        <v>2788</v>
      </c>
      <c r="E135" s="298"/>
      <c r="F135" s="296"/>
      <c r="G135" s="297" t="s">
        <v>5825</v>
      </c>
      <c r="H135" s="298" t="s">
        <v>5826</v>
      </c>
      <c r="I135" s="299" t="s">
        <v>106</v>
      </c>
      <c r="J135" s="300"/>
      <c r="K135" s="291"/>
      <c r="L135" s="127" t="str">
        <f t="shared" si="4"/>
        <v xml:space="preserve"> </v>
      </c>
      <c r="M135" s="128" t="str">
        <f t="shared" si="5"/>
        <v xml:space="preserve"> </v>
      </c>
      <c r="N135" s="70"/>
      <c r="O135" s="71"/>
      <c r="P135" s="71"/>
      <c r="Q135" s="72"/>
      <c r="R135" s="70"/>
      <c r="S135" s="71"/>
      <c r="T135" s="71"/>
      <c r="U135" s="72"/>
      <c r="V135" s="73"/>
      <c r="W135" s="74"/>
      <c r="X135" s="263"/>
      <c r="Y135" s="263"/>
      <c r="Z135" s="263"/>
    </row>
    <row r="136" spans="1:26" ht="112.5">
      <c r="A136" s="263"/>
      <c r="B136" s="295" t="s">
        <v>3139</v>
      </c>
      <c r="C136" s="296" t="s">
        <v>2787</v>
      </c>
      <c r="D136" s="297" t="s">
        <v>2788</v>
      </c>
      <c r="E136" s="298"/>
      <c r="F136" s="296" t="s">
        <v>2798</v>
      </c>
      <c r="G136" s="297" t="s">
        <v>5827</v>
      </c>
      <c r="H136" s="298" t="s">
        <v>5828</v>
      </c>
      <c r="I136" s="299" t="s">
        <v>106</v>
      </c>
      <c r="J136" s="300"/>
      <c r="K136" s="291"/>
      <c r="L136" s="127" t="str">
        <f t="shared" si="4"/>
        <v xml:space="preserve"> </v>
      </c>
      <c r="M136" s="128" t="str">
        <f t="shared" si="5"/>
        <v xml:space="preserve"> </v>
      </c>
      <c r="N136" s="70"/>
      <c r="O136" s="71"/>
      <c r="P136" s="71"/>
      <c r="Q136" s="72"/>
      <c r="R136" s="70"/>
      <c r="S136" s="71"/>
      <c r="T136" s="71"/>
      <c r="U136" s="72"/>
      <c r="V136" s="73"/>
      <c r="W136" s="74"/>
      <c r="X136" s="263"/>
      <c r="Y136" s="263"/>
      <c r="Z136" s="263"/>
    </row>
    <row r="137" spans="1:26" ht="33.75">
      <c r="A137" s="263"/>
      <c r="B137" s="295" t="s">
        <v>3140</v>
      </c>
      <c r="C137" s="296" t="s">
        <v>2787</v>
      </c>
      <c r="D137" s="297" t="s">
        <v>2788</v>
      </c>
      <c r="E137" s="298"/>
      <c r="F137" s="296" t="s">
        <v>2799</v>
      </c>
      <c r="G137" s="297" t="s">
        <v>5825</v>
      </c>
      <c r="H137" s="298" t="s">
        <v>2800</v>
      </c>
      <c r="I137" s="299" t="s">
        <v>106</v>
      </c>
      <c r="J137" s="302"/>
      <c r="K137" s="291"/>
      <c r="L137" s="127" t="str">
        <f t="shared" si="4"/>
        <v xml:space="preserve"> </v>
      </c>
      <c r="M137" s="128" t="str">
        <f t="shared" si="5"/>
        <v xml:space="preserve"> </v>
      </c>
      <c r="N137" s="70"/>
      <c r="O137" s="71"/>
      <c r="P137" s="71"/>
      <c r="Q137" s="72"/>
      <c r="R137" s="70"/>
      <c r="S137" s="71"/>
      <c r="T137" s="71"/>
      <c r="U137" s="72"/>
      <c r="V137" s="73"/>
      <c r="W137" s="74"/>
      <c r="X137" s="263"/>
      <c r="Y137" s="263"/>
      <c r="Z137" s="263"/>
    </row>
    <row r="138" spans="1:26" ht="33.75">
      <c r="A138" s="263"/>
      <c r="B138" s="295" t="s">
        <v>3141</v>
      </c>
      <c r="C138" s="296" t="s">
        <v>2787</v>
      </c>
      <c r="D138" s="297" t="s">
        <v>2788</v>
      </c>
      <c r="E138" s="298"/>
      <c r="F138" s="296"/>
      <c r="G138" s="297" t="s">
        <v>5829</v>
      </c>
      <c r="H138" s="298" t="s">
        <v>2801</v>
      </c>
      <c r="I138" s="299" t="s">
        <v>89</v>
      </c>
      <c r="J138" s="302"/>
      <c r="K138" s="291"/>
      <c r="L138" s="127" t="str">
        <f t="shared" si="4"/>
        <v xml:space="preserve"> </v>
      </c>
      <c r="M138" s="128" t="str">
        <f t="shared" si="5"/>
        <v xml:space="preserve"> </v>
      </c>
      <c r="N138" s="70"/>
      <c r="O138" s="71"/>
      <c r="P138" s="71"/>
      <c r="Q138" s="72"/>
      <c r="R138" s="70"/>
      <c r="S138" s="71"/>
      <c r="T138" s="71"/>
      <c r="U138" s="72"/>
      <c r="V138" s="73"/>
      <c r="W138" s="74"/>
      <c r="X138" s="263"/>
      <c r="Y138" s="263"/>
      <c r="Z138" s="263"/>
    </row>
    <row r="139" spans="1:26" ht="45">
      <c r="A139" s="263"/>
      <c r="B139" s="295" t="s">
        <v>5243</v>
      </c>
      <c r="C139" s="296" t="s">
        <v>2787</v>
      </c>
      <c r="D139" s="297" t="s">
        <v>2788</v>
      </c>
      <c r="E139" s="298"/>
      <c r="F139" s="296" t="s">
        <v>1910</v>
      </c>
      <c r="G139" s="297" t="s">
        <v>5830</v>
      </c>
      <c r="H139" s="298" t="s">
        <v>5831</v>
      </c>
      <c r="I139" s="299" t="s">
        <v>106</v>
      </c>
      <c r="J139" s="300" t="s">
        <v>1910</v>
      </c>
      <c r="K139" s="291"/>
      <c r="L139" s="127" t="str">
        <f t="shared" si="4"/>
        <v xml:space="preserve"> </v>
      </c>
      <c r="M139" s="128" t="str">
        <f t="shared" si="5"/>
        <v xml:space="preserve"> </v>
      </c>
      <c r="N139" s="70"/>
      <c r="O139" s="71"/>
      <c r="P139" s="71"/>
      <c r="Q139" s="72"/>
      <c r="R139" s="70"/>
      <c r="S139" s="71"/>
      <c r="T139" s="71"/>
      <c r="U139" s="72"/>
      <c r="V139" s="73"/>
      <c r="W139" s="74"/>
      <c r="X139" s="263"/>
      <c r="Y139" s="263"/>
      <c r="Z139" s="263"/>
    </row>
    <row r="140" spans="1:26" ht="33.75">
      <c r="A140" s="263"/>
      <c r="B140" s="295" t="s">
        <v>3142</v>
      </c>
      <c r="C140" s="296" t="s">
        <v>2787</v>
      </c>
      <c r="D140" s="297" t="s">
        <v>2788</v>
      </c>
      <c r="E140" s="298"/>
      <c r="F140" s="296" t="s">
        <v>2598</v>
      </c>
      <c r="G140" s="297" t="s">
        <v>5830</v>
      </c>
      <c r="H140" s="298" t="s">
        <v>5832</v>
      </c>
      <c r="I140" s="299" t="s">
        <v>106</v>
      </c>
      <c r="J140" s="300" t="s">
        <v>2598</v>
      </c>
      <c r="K140" s="291"/>
      <c r="L140" s="127" t="str">
        <f t="shared" si="4"/>
        <v xml:space="preserve"> </v>
      </c>
      <c r="M140" s="128" t="str">
        <f t="shared" si="5"/>
        <v xml:space="preserve"> </v>
      </c>
      <c r="N140" s="498"/>
      <c r="O140" s="71"/>
      <c r="P140" s="71"/>
      <c r="Q140" s="72"/>
      <c r="R140" s="70"/>
      <c r="S140" s="71"/>
      <c r="T140" s="71"/>
      <c r="U140" s="72"/>
      <c r="V140" s="73"/>
      <c r="W140" s="74"/>
      <c r="X140" s="263"/>
      <c r="Y140" s="263"/>
      <c r="Z140" s="263"/>
    </row>
    <row r="141" spans="1:26" ht="45">
      <c r="A141" s="263"/>
      <c r="B141" s="295" t="s">
        <v>3143</v>
      </c>
      <c r="C141" s="296" t="s">
        <v>2787</v>
      </c>
      <c r="D141" s="297" t="s">
        <v>2788</v>
      </c>
      <c r="E141" s="298"/>
      <c r="F141" s="296"/>
      <c r="G141" s="297" t="s">
        <v>5833</v>
      </c>
      <c r="H141" s="298" t="s">
        <v>2802</v>
      </c>
      <c r="I141" s="299" t="s">
        <v>89</v>
      </c>
      <c r="J141" s="300"/>
      <c r="K141" s="291"/>
      <c r="L141" s="127" t="str">
        <f t="shared" si="4"/>
        <v xml:space="preserve"> </v>
      </c>
      <c r="M141" s="128" t="str">
        <f t="shared" si="5"/>
        <v xml:space="preserve"> </v>
      </c>
      <c r="N141" s="70"/>
      <c r="O141" s="71"/>
      <c r="P141" s="71"/>
      <c r="Q141" s="72"/>
      <c r="R141" s="70"/>
      <c r="S141" s="71"/>
      <c r="T141" s="71"/>
      <c r="U141" s="72"/>
      <c r="V141" s="73"/>
      <c r="W141" s="74"/>
      <c r="X141" s="263"/>
      <c r="Y141" s="263"/>
      <c r="Z141" s="263"/>
    </row>
    <row r="142" spans="1:26" ht="45">
      <c r="A142" s="263"/>
      <c r="B142" s="295" t="s">
        <v>3144</v>
      </c>
      <c r="C142" s="296" t="s">
        <v>2787</v>
      </c>
      <c r="D142" s="297" t="s">
        <v>2788</v>
      </c>
      <c r="E142" s="298"/>
      <c r="F142" s="296"/>
      <c r="G142" s="297" t="s">
        <v>5834</v>
      </c>
      <c r="H142" s="298" t="s">
        <v>5835</v>
      </c>
      <c r="I142" s="299" t="s">
        <v>106</v>
      </c>
      <c r="J142" s="300"/>
      <c r="K142" s="291"/>
      <c r="L142" s="127" t="str">
        <f t="shared" si="4"/>
        <v xml:space="preserve"> </v>
      </c>
      <c r="M142" s="128" t="str">
        <f t="shared" si="5"/>
        <v xml:space="preserve"> </v>
      </c>
      <c r="N142" s="70"/>
      <c r="O142" s="71"/>
      <c r="P142" s="71"/>
      <c r="Q142" s="72"/>
      <c r="R142" s="70"/>
      <c r="S142" s="71"/>
      <c r="T142" s="71"/>
      <c r="U142" s="72"/>
      <c r="V142" s="73"/>
      <c r="W142" s="74"/>
      <c r="X142" s="263"/>
      <c r="Y142" s="263"/>
      <c r="Z142" s="263"/>
    </row>
    <row r="143" spans="1:26" ht="45">
      <c r="A143" s="263"/>
      <c r="B143" s="295" t="s">
        <v>3145</v>
      </c>
      <c r="C143" s="296" t="s">
        <v>2787</v>
      </c>
      <c r="D143" s="297" t="s">
        <v>2788</v>
      </c>
      <c r="E143" s="298"/>
      <c r="F143" s="296"/>
      <c r="G143" s="297" t="s">
        <v>5836</v>
      </c>
      <c r="H143" s="298" t="s">
        <v>5837</v>
      </c>
      <c r="I143" s="299" t="s">
        <v>106</v>
      </c>
      <c r="J143" s="302"/>
      <c r="K143" s="291"/>
      <c r="L143" s="127" t="str">
        <f t="shared" si="4"/>
        <v xml:space="preserve"> </v>
      </c>
      <c r="M143" s="128" t="str">
        <f t="shared" si="5"/>
        <v xml:space="preserve"> </v>
      </c>
      <c r="N143" s="70"/>
      <c r="O143" s="71"/>
      <c r="P143" s="71"/>
      <c r="Q143" s="72"/>
      <c r="R143" s="70"/>
      <c r="S143" s="71"/>
      <c r="T143" s="71"/>
      <c r="U143" s="72"/>
      <c r="V143" s="73"/>
      <c r="W143" s="74"/>
      <c r="X143" s="263"/>
      <c r="Y143" s="263"/>
      <c r="Z143" s="263"/>
    </row>
    <row r="144" spans="1:26" ht="56.25">
      <c r="A144" s="263"/>
      <c r="B144" s="295" t="s">
        <v>3231</v>
      </c>
      <c r="C144" s="296" t="s">
        <v>2787</v>
      </c>
      <c r="D144" s="297" t="s">
        <v>2788</v>
      </c>
      <c r="E144" s="298"/>
      <c r="F144" s="296"/>
      <c r="G144" s="297" t="s">
        <v>5838</v>
      </c>
      <c r="H144" s="298" t="s">
        <v>5839</v>
      </c>
      <c r="I144" s="299" t="s">
        <v>106</v>
      </c>
      <c r="J144" s="300"/>
      <c r="K144" s="291"/>
      <c r="L144" s="127" t="str">
        <f t="shared" si="4"/>
        <v xml:space="preserve"> </v>
      </c>
      <c r="M144" s="128" t="str">
        <f t="shared" si="5"/>
        <v xml:space="preserve"> </v>
      </c>
      <c r="N144" s="70"/>
      <c r="O144" s="71"/>
      <c r="P144" s="71"/>
      <c r="Q144" s="72"/>
      <c r="R144" s="70"/>
      <c r="S144" s="71"/>
      <c r="T144" s="71"/>
      <c r="U144" s="72"/>
      <c r="V144" s="73"/>
      <c r="W144" s="74"/>
      <c r="X144" s="263"/>
      <c r="Y144" s="263"/>
      <c r="Z144" s="263"/>
    </row>
    <row r="145" spans="1:26" ht="56.25">
      <c r="A145" s="263"/>
      <c r="B145" s="295" t="s">
        <v>3146</v>
      </c>
      <c r="C145" s="296" t="s">
        <v>2787</v>
      </c>
      <c r="D145" s="297" t="s">
        <v>2788</v>
      </c>
      <c r="E145" s="298"/>
      <c r="F145" s="296"/>
      <c r="G145" s="297" t="s">
        <v>5840</v>
      </c>
      <c r="H145" s="298" t="s">
        <v>2803</v>
      </c>
      <c r="I145" s="299" t="s">
        <v>89</v>
      </c>
      <c r="J145" s="302"/>
      <c r="K145" s="291"/>
      <c r="L145" s="127" t="str">
        <f t="shared" si="4"/>
        <v xml:space="preserve"> </v>
      </c>
      <c r="M145" s="128" t="str">
        <f t="shared" si="5"/>
        <v xml:space="preserve"> </v>
      </c>
      <c r="N145" s="70"/>
      <c r="O145" s="71"/>
      <c r="P145" s="71"/>
      <c r="Q145" s="72"/>
      <c r="R145" s="70"/>
      <c r="S145" s="71"/>
      <c r="T145" s="71"/>
      <c r="U145" s="72"/>
      <c r="V145" s="73"/>
      <c r="W145" s="74"/>
      <c r="X145" s="263"/>
      <c r="Y145" s="263"/>
      <c r="Z145" s="263"/>
    </row>
    <row r="146" spans="1:26" ht="33.75">
      <c r="A146" s="263"/>
      <c r="B146" s="295" t="s">
        <v>3147</v>
      </c>
      <c r="C146" s="296" t="s">
        <v>2804</v>
      </c>
      <c r="D146" s="297" t="s">
        <v>2806</v>
      </c>
      <c r="E146" s="298"/>
      <c r="F146" s="296"/>
      <c r="G146" s="297" t="s">
        <v>5841</v>
      </c>
      <c r="H146" s="298" t="s">
        <v>2805</v>
      </c>
      <c r="I146" s="299" t="s">
        <v>106</v>
      </c>
      <c r="J146" s="300"/>
      <c r="K146" s="291"/>
      <c r="L146" s="127" t="str">
        <f t="shared" si="4"/>
        <v xml:space="preserve"> </v>
      </c>
      <c r="M146" s="128" t="str">
        <f t="shared" si="5"/>
        <v xml:space="preserve"> </v>
      </c>
      <c r="N146" s="70"/>
      <c r="O146" s="71"/>
      <c r="P146" s="71"/>
      <c r="Q146" s="72"/>
      <c r="R146" s="70"/>
      <c r="S146" s="71"/>
      <c r="T146" s="71"/>
      <c r="U146" s="72"/>
      <c r="V146" s="73"/>
      <c r="W146" s="74"/>
      <c r="X146" s="263"/>
      <c r="Y146" s="263"/>
      <c r="Z146" s="263"/>
    </row>
    <row r="147" spans="1:26" ht="90">
      <c r="A147" s="263"/>
      <c r="B147" s="295" t="s">
        <v>3148</v>
      </c>
      <c r="C147" s="296" t="s">
        <v>2804</v>
      </c>
      <c r="D147" s="297" t="s">
        <v>2806</v>
      </c>
      <c r="E147" s="298"/>
      <c r="F147" s="296"/>
      <c r="G147" s="297" t="s">
        <v>5842</v>
      </c>
      <c r="H147" s="298" t="s">
        <v>5843</v>
      </c>
      <c r="I147" s="299" t="s">
        <v>89</v>
      </c>
      <c r="J147" s="302"/>
      <c r="K147" s="291"/>
      <c r="L147" s="127" t="str">
        <f t="shared" si="4"/>
        <v xml:space="preserve"> </v>
      </c>
      <c r="M147" s="128" t="str">
        <f t="shared" si="5"/>
        <v xml:space="preserve"> </v>
      </c>
      <c r="N147" s="70"/>
      <c r="O147" s="71"/>
      <c r="P147" s="71"/>
      <c r="Q147" s="72"/>
      <c r="R147" s="70"/>
      <c r="S147" s="71"/>
      <c r="T147" s="71"/>
      <c r="U147" s="72"/>
      <c r="V147" s="73"/>
      <c r="W147" s="74"/>
      <c r="X147" s="263"/>
      <c r="Y147" s="263"/>
      <c r="Z147" s="263"/>
    </row>
    <row r="148" spans="1:26" ht="33.75">
      <c r="A148" s="263"/>
      <c r="B148" s="295" t="s">
        <v>2654</v>
      </c>
      <c r="C148" s="296" t="s">
        <v>2804</v>
      </c>
      <c r="D148" s="297" t="s">
        <v>2806</v>
      </c>
      <c r="E148" s="298"/>
      <c r="F148" s="296"/>
      <c r="G148" s="297" t="s">
        <v>5844</v>
      </c>
      <c r="H148" s="298" t="s">
        <v>5845</v>
      </c>
      <c r="I148" s="299" t="s">
        <v>106</v>
      </c>
      <c r="J148" s="300"/>
      <c r="K148" s="291"/>
      <c r="L148" s="127" t="str">
        <f t="shared" si="4"/>
        <v xml:space="preserve"> </v>
      </c>
      <c r="M148" s="128" t="str">
        <f t="shared" si="5"/>
        <v xml:space="preserve"> </v>
      </c>
      <c r="N148" s="70"/>
      <c r="O148" s="71"/>
      <c r="P148" s="71"/>
      <c r="Q148" s="72"/>
      <c r="R148" s="70"/>
      <c r="S148" s="71"/>
      <c r="T148" s="71"/>
      <c r="U148" s="72"/>
      <c r="V148" s="73"/>
      <c r="W148" s="74"/>
      <c r="X148" s="263"/>
      <c r="Y148" s="263"/>
      <c r="Z148" s="263"/>
    </row>
    <row r="149" spans="1:26" ht="33.75">
      <c r="A149" s="263"/>
      <c r="B149" s="295" t="s">
        <v>2657</v>
      </c>
      <c r="C149" s="296" t="s">
        <v>2807</v>
      </c>
      <c r="D149" s="297" t="s">
        <v>2806</v>
      </c>
      <c r="E149" s="298"/>
      <c r="F149" s="296"/>
      <c r="G149" s="297" t="s">
        <v>5846</v>
      </c>
      <c r="H149" s="298" t="s">
        <v>5847</v>
      </c>
      <c r="I149" s="299" t="s">
        <v>106</v>
      </c>
      <c r="J149" s="302"/>
      <c r="K149" s="291"/>
      <c r="L149" s="127" t="str">
        <f t="shared" ref="L149:L212" si="6">IF(COUNTBLANK(N149:P149)=3," ",IF(COUNTIF(N149:P149,"F"),"F",IF(COUNTIF(N149:P149,"P"),"P",IF(COUNTIF(N149:P149,"NA"),"NA",IF(COUNTIF(N149:P149,"NT"),"NT")))))</f>
        <v xml:space="preserve"> </v>
      </c>
      <c r="M149" s="128" t="str">
        <f t="shared" ref="M149:M212" si="7">IF(COUNTBLANK(R149:T149)=3," ",IF(COUNTIF(R149:T149,"F"),"F",IF(COUNTIF(R149:T149,"P"),"P",IF(COUNTIF(R149:T149,"NA"),"NA",IF(COUNTIF(R149:T149,"NT"),"NT")))))</f>
        <v xml:space="preserve"> </v>
      </c>
      <c r="N149" s="70"/>
      <c r="O149" s="71"/>
      <c r="P149" s="71"/>
      <c r="Q149" s="72"/>
      <c r="R149" s="70"/>
      <c r="S149" s="71"/>
      <c r="T149" s="71"/>
      <c r="U149" s="72"/>
      <c r="V149" s="73"/>
      <c r="W149" s="74"/>
      <c r="X149" s="263"/>
      <c r="Y149" s="263"/>
      <c r="Z149" s="263"/>
    </row>
    <row r="150" spans="1:26" ht="45">
      <c r="A150" s="263"/>
      <c r="B150" s="295" t="s">
        <v>3149</v>
      </c>
      <c r="C150" s="296" t="s">
        <v>2807</v>
      </c>
      <c r="D150" s="297" t="s">
        <v>2806</v>
      </c>
      <c r="E150" s="298"/>
      <c r="F150" s="296" t="s">
        <v>1887</v>
      </c>
      <c r="G150" s="297" t="s">
        <v>5848</v>
      </c>
      <c r="H150" s="298" t="s">
        <v>5849</v>
      </c>
      <c r="I150" s="299" t="s">
        <v>95</v>
      </c>
      <c r="J150" s="302"/>
      <c r="K150" s="291"/>
      <c r="L150" s="127" t="str">
        <f t="shared" si="6"/>
        <v xml:space="preserve"> </v>
      </c>
      <c r="M150" s="128" t="str">
        <f t="shared" si="7"/>
        <v xml:space="preserve"> </v>
      </c>
      <c r="N150" s="70"/>
      <c r="O150" s="71"/>
      <c r="P150" s="71"/>
      <c r="Q150" s="72"/>
      <c r="R150" s="70"/>
      <c r="S150" s="71"/>
      <c r="T150" s="71"/>
      <c r="U150" s="72"/>
      <c r="V150" s="73"/>
      <c r="W150" s="74"/>
      <c r="X150" s="263"/>
      <c r="Y150" s="263"/>
      <c r="Z150" s="263"/>
    </row>
    <row r="151" spans="1:26" ht="45">
      <c r="A151" s="263"/>
      <c r="B151" s="295" t="s">
        <v>2659</v>
      </c>
      <c r="C151" s="296" t="s">
        <v>2807</v>
      </c>
      <c r="D151" s="297" t="s">
        <v>2806</v>
      </c>
      <c r="E151" s="298"/>
      <c r="F151" s="296" t="s">
        <v>1887</v>
      </c>
      <c r="G151" s="297" t="s">
        <v>5850</v>
      </c>
      <c r="H151" s="298" t="s">
        <v>2808</v>
      </c>
      <c r="I151" s="299" t="s">
        <v>89</v>
      </c>
      <c r="J151" s="302"/>
      <c r="K151" s="291"/>
      <c r="L151" s="127" t="str">
        <f t="shared" si="6"/>
        <v xml:space="preserve"> </v>
      </c>
      <c r="M151" s="128" t="str">
        <f t="shared" si="7"/>
        <v xml:space="preserve"> </v>
      </c>
      <c r="N151" s="70"/>
      <c r="O151" s="71"/>
      <c r="P151" s="71"/>
      <c r="Q151" s="72"/>
      <c r="R151" s="70"/>
      <c r="S151" s="71"/>
      <c r="T151" s="71"/>
      <c r="U151" s="72"/>
      <c r="V151" s="73"/>
      <c r="W151" s="74"/>
      <c r="X151" s="263"/>
      <c r="Y151" s="263"/>
      <c r="Z151" s="263"/>
    </row>
    <row r="152" spans="1:26" ht="33.75">
      <c r="A152" s="263"/>
      <c r="B152" s="295" t="s">
        <v>2664</v>
      </c>
      <c r="C152" s="296" t="s">
        <v>2807</v>
      </c>
      <c r="D152" s="297" t="s">
        <v>2806</v>
      </c>
      <c r="E152" s="298"/>
      <c r="F152" s="296" t="s">
        <v>1888</v>
      </c>
      <c r="G152" s="297" t="s">
        <v>5851</v>
      </c>
      <c r="H152" s="298" t="s">
        <v>5852</v>
      </c>
      <c r="I152" s="299" t="s">
        <v>106</v>
      </c>
      <c r="J152" s="300"/>
      <c r="K152" s="291"/>
      <c r="L152" s="127" t="str">
        <f t="shared" si="6"/>
        <v xml:space="preserve"> </v>
      </c>
      <c r="M152" s="128" t="str">
        <f t="shared" si="7"/>
        <v xml:space="preserve"> </v>
      </c>
      <c r="N152" s="70"/>
      <c r="O152" s="71"/>
      <c r="P152" s="71"/>
      <c r="Q152" s="72"/>
      <c r="R152" s="70"/>
      <c r="S152" s="71"/>
      <c r="T152" s="71"/>
      <c r="U152" s="72"/>
      <c r="V152" s="73"/>
      <c r="W152" s="74"/>
      <c r="X152" s="263"/>
      <c r="Y152" s="263"/>
      <c r="Z152" s="263"/>
    </row>
    <row r="153" spans="1:26" ht="33.75">
      <c r="A153" s="263"/>
      <c r="B153" s="295" t="s">
        <v>3150</v>
      </c>
      <c r="C153" s="296" t="s">
        <v>2807</v>
      </c>
      <c r="D153" s="297" t="s">
        <v>2806</v>
      </c>
      <c r="E153" s="298"/>
      <c r="F153" s="296"/>
      <c r="G153" s="297" t="s">
        <v>5853</v>
      </c>
      <c r="H153" s="298" t="s">
        <v>2809</v>
      </c>
      <c r="I153" s="299" t="s">
        <v>89</v>
      </c>
      <c r="J153" s="302"/>
      <c r="K153" s="291"/>
      <c r="L153" s="127" t="str">
        <f t="shared" si="6"/>
        <v xml:space="preserve"> </v>
      </c>
      <c r="M153" s="128" t="str">
        <f t="shared" si="7"/>
        <v xml:space="preserve"> </v>
      </c>
      <c r="N153" s="70"/>
      <c r="O153" s="71"/>
      <c r="P153" s="71"/>
      <c r="Q153" s="72"/>
      <c r="R153" s="70"/>
      <c r="S153" s="71"/>
      <c r="T153" s="71"/>
      <c r="U153" s="72"/>
      <c r="V153" s="73"/>
      <c r="W153" s="74"/>
      <c r="X153" s="263"/>
      <c r="Y153" s="263"/>
      <c r="Z153" s="263"/>
    </row>
    <row r="154" spans="1:26" ht="33.75">
      <c r="A154" s="263"/>
      <c r="B154" s="295" t="s">
        <v>3151</v>
      </c>
      <c r="C154" s="296" t="s">
        <v>2807</v>
      </c>
      <c r="D154" s="297" t="s">
        <v>2806</v>
      </c>
      <c r="E154" s="298"/>
      <c r="F154" s="296" t="s">
        <v>5854</v>
      </c>
      <c r="G154" s="297" t="s">
        <v>2810</v>
      </c>
      <c r="H154" s="298" t="s">
        <v>5855</v>
      </c>
      <c r="I154" s="299" t="s">
        <v>89</v>
      </c>
      <c r="J154" s="302"/>
      <c r="K154" s="291"/>
      <c r="L154" s="127" t="str">
        <f t="shared" si="6"/>
        <v xml:space="preserve"> </v>
      </c>
      <c r="M154" s="128" t="str">
        <f t="shared" si="7"/>
        <v xml:space="preserve"> </v>
      </c>
      <c r="N154" s="70"/>
      <c r="O154" s="71"/>
      <c r="P154" s="71"/>
      <c r="Q154" s="72"/>
      <c r="R154" s="70"/>
      <c r="S154" s="71"/>
      <c r="T154" s="71"/>
      <c r="U154" s="72"/>
      <c r="V154" s="73"/>
      <c r="W154" s="74"/>
      <c r="X154" s="263"/>
      <c r="Y154" s="263"/>
      <c r="Z154" s="263"/>
    </row>
    <row r="155" spans="1:26" ht="33.75">
      <c r="A155" s="263"/>
      <c r="B155" s="295" t="s">
        <v>2667</v>
      </c>
      <c r="C155" s="296" t="s">
        <v>2807</v>
      </c>
      <c r="D155" s="297" t="s">
        <v>2806</v>
      </c>
      <c r="E155" s="298"/>
      <c r="F155" s="296" t="s">
        <v>5856</v>
      </c>
      <c r="G155" s="297" t="s">
        <v>2810</v>
      </c>
      <c r="H155" s="298" t="s">
        <v>5857</v>
      </c>
      <c r="I155" s="299" t="s">
        <v>89</v>
      </c>
      <c r="J155" s="302"/>
      <c r="K155" s="291"/>
      <c r="L155" s="127" t="str">
        <f t="shared" si="6"/>
        <v xml:space="preserve"> </v>
      </c>
      <c r="M155" s="128" t="str">
        <f t="shared" si="7"/>
        <v xml:space="preserve"> </v>
      </c>
      <c r="N155" s="70"/>
      <c r="O155" s="71"/>
      <c r="P155" s="71"/>
      <c r="Q155" s="72"/>
      <c r="R155" s="70"/>
      <c r="S155" s="71"/>
      <c r="T155" s="71"/>
      <c r="U155" s="72"/>
      <c r="V155" s="73"/>
      <c r="W155" s="74"/>
      <c r="X155" s="263"/>
      <c r="Y155" s="263"/>
      <c r="Z155" s="263"/>
    </row>
    <row r="156" spans="1:26" ht="33.75">
      <c r="A156" s="263"/>
      <c r="B156" s="295" t="s">
        <v>2671</v>
      </c>
      <c r="C156" s="296" t="s">
        <v>2791</v>
      </c>
      <c r="D156" s="297" t="s">
        <v>2792</v>
      </c>
      <c r="E156" s="298"/>
      <c r="F156" s="296" t="s">
        <v>5858</v>
      </c>
      <c r="G156" s="297" t="s">
        <v>5859</v>
      </c>
      <c r="H156" s="298" t="s">
        <v>5860</v>
      </c>
      <c r="I156" s="299" t="s">
        <v>106</v>
      </c>
      <c r="J156" s="302"/>
      <c r="K156" s="303"/>
      <c r="L156" s="127" t="str">
        <f t="shared" si="6"/>
        <v xml:space="preserve"> </v>
      </c>
      <c r="M156" s="128" t="str">
        <f t="shared" si="7"/>
        <v xml:space="preserve"> </v>
      </c>
      <c r="N156" s="70"/>
      <c r="O156" s="71"/>
      <c r="P156" s="71"/>
      <c r="Q156" s="72"/>
      <c r="R156" s="70"/>
      <c r="S156" s="71"/>
      <c r="T156" s="71"/>
      <c r="U156" s="72"/>
      <c r="V156" s="73"/>
      <c r="W156" s="74"/>
      <c r="X156" s="263"/>
      <c r="Y156" s="263"/>
      <c r="Z156" s="263"/>
    </row>
    <row r="157" spans="1:26" ht="33.75">
      <c r="A157" s="263"/>
      <c r="B157" s="295" t="s">
        <v>2672</v>
      </c>
      <c r="C157" s="296" t="s">
        <v>2791</v>
      </c>
      <c r="D157" s="297" t="s">
        <v>2792</v>
      </c>
      <c r="E157" s="298"/>
      <c r="F157" s="296" t="s">
        <v>5858</v>
      </c>
      <c r="G157" s="297" t="s">
        <v>5861</v>
      </c>
      <c r="H157" s="298" t="s">
        <v>2811</v>
      </c>
      <c r="I157" s="299" t="s">
        <v>106</v>
      </c>
      <c r="J157" s="302"/>
      <c r="K157" s="303"/>
      <c r="L157" s="127" t="str">
        <f t="shared" si="6"/>
        <v xml:space="preserve"> </v>
      </c>
      <c r="M157" s="128" t="str">
        <f t="shared" si="7"/>
        <v xml:space="preserve"> </v>
      </c>
      <c r="N157" s="70"/>
      <c r="O157" s="71"/>
      <c r="P157" s="71"/>
      <c r="Q157" s="72"/>
      <c r="R157" s="70"/>
      <c r="S157" s="71"/>
      <c r="T157" s="71"/>
      <c r="U157" s="72"/>
      <c r="V157" s="73"/>
      <c r="W157" s="74"/>
      <c r="X157" s="263"/>
      <c r="Y157" s="263"/>
      <c r="Z157" s="263"/>
    </row>
    <row r="158" spans="1:26" ht="56.25">
      <c r="A158" s="263"/>
      <c r="B158" s="295" t="s">
        <v>2673</v>
      </c>
      <c r="C158" s="296" t="s">
        <v>2791</v>
      </c>
      <c r="D158" s="297" t="s">
        <v>2792</v>
      </c>
      <c r="E158" s="298"/>
      <c r="F158" s="296" t="s">
        <v>5858</v>
      </c>
      <c r="G158" s="297" t="s">
        <v>5862</v>
      </c>
      <c r="H158" s="298" t="s">
        <v>5863</v>
      </c>
      <c r="I158" s="299" t="s">
        <v>89</v>
      </c>
      <c r="J158" s="300"/>
      <c r="K158" s="291"/>
      <c r="L158" s="127" t="str">
        <f t="shared" si="6"/>
        <v xml:space="preserve"> </v>
      </c>
      <c r="M158" s="128" t="str">
        <f t="shared" si="7"/>
        <v xml:space="preserve"> </v>
      </c>
      <c r="N158" s="70"/>
      <c r="O158" s="71"/>
      <c r="P158" s="71"/>
      <c r="Q158" s="72"/>
      <c r="R158" s="70"/>
      <c r="S158" s="71"/>
      <c r="T158" s="71"/>
      <c r="U158" s="72"/>
      <c r="V158" s="73"/>
      <c r="W158" s="74"/>
      <c r="X158" s="263"/>
      <c r="Y158" s="263"/>
      <c r="Z158" s="263"/>
    </row>
    <row r="159" spans="1:26" ht="45">
      <c r="A159" s="263"/>
      <c r="B159" s="295" t="s">
        <v>2676</v>
      </c>
      <c r="C159" s="296" t="s">
        <v>2791</v>
      </c>
      <c r="D159" s="297" t="s">
        <v>2792</v>
      </c>
      <c r="E159" s="298"/>
      <c r="F159" s="296" t="s">
        <v>5858</v>
      </c>
      <c r="G159" s="297" t="s">
        <v>5864</v>
      </c>
      <c r="H159" s="298" t="s">
        <v>2812</v>
      </c>
      <c r="I159" s="299" t="s">
        <v>95</v>
      </c>
      <c r="J159" s="300"/>
      <c r="K159" s="291"/>
      <c r="L159" s="127" t="str">
        <f t="shared" si="6"/>
        <v xml:space="preserve"> </v>
      </c>
      <c r="M159" s="128" t="str">
        <f t="shared" si="7"/>
        <v xml:space="preserve"> </v>
      </c>
      <c r="N159" s="70"/>
      <c r="O159" s="71"/>
      <c r="P159" s="71"/>
      <c r="Q159" s="72"/>
      <c r="R159" s="70"/>
      <c r="S159" s="71"/>
      <c r="T159" s="71"/>
      <c r="U159" s="72"/>
      <c r="V159" s="73"/>
      <c r="W159" s="74"/>
      <c r="X159" s="263"/>
      <c r="Y159" s="263"/>
      <c r="Z159" s="263"/>
    </row>
    <row r="160" spans="1:26" ht="45">
      <c r="A160" s="263"/>
      <c r="B160" s="295" t="s">
        <v>3152</v>
      </c>
      <c r="C160" s="296" t="s">
        <v>2791</v>
      </c>
      <c r="D160" s="297" t="s">
        <v>2792</v>
      </c>
      <c r="E160" s="298"/>
      <c r="F160" s="296" t="s">
        <v>5858</v>
      </c>
      <c r="G160" s="297" t="s">
        <v>5865</v>
      </c>
      <c r="H160" s="298" t="s">
        <v>5866</v>
      </c>
      <c r="I160" s="299" t="s">
        <v>106</v>
      </c>
      <c r="J160" s="302"/>
      <c r="K160" s="303"/>
      <c r="L160" s="127" t="str">
        <f t="shared" si="6"/>
        <v xml:space="preserve"> </v>
      </c>
      <c r="M160" s="128" t="str">
        <f t="shared" si="7"/>
        <v xml:space="preserve"> </v>
      </c>
      <c r="N160" s="70"/>
      <c r="O160" s="71"/>
      <c r="P160" s="71"/>
      <c r="Q160" s="72"/>
      <c r="R160" s="70"/>
      <c r="S160" s="71"/>
      <c r="T160" s="71"/>
      <c r="U160" s="72"/>
      <c r="V160" s="73"/>
      <c r="W160" s="74"/>
      <c r="X160" s="263"/>
      <c r="Y160" s="263"/>
      <c r="Z160" s="263"/>
    </row>
    <row r="161" spans="1:26" ht="33.75">
      <c r="A161" s="263"/>
      <c r="B161" s="295" t="s">
        <v>3153</v>
      </c>
      <c r="C161" s="296" t="s">
        <v>2795</v>
      </c>
      <c r="D161" s="297" t="s">
        <v>2813</v>
      </c>
      <c r="E161" s="298"/>
      <c r="F161" s="296" t="s">
        <v>2814</v>
      </c>
      <c r="G161" s="297" t="s">
        <v>5867</v>
      </c>
      <c r="H161" s="298" t="s">
        <v>2815</v>
      </c>
      <c r="I161" s="299" t="s">
        <v>106</v>
      </c>
      <c r="J161" s="300"/>
      <c r="K161" s="291"/>
      <c r="L161" s="127" t="str">
        <f t="shared" si="6"/>
        <v xml:space="preserve"> </v>
      </c>
      <c r="M161" s="128" t="str">
        <f t="shared" si="7"/>
        <v xml:space="preserve"> </v>
      </c>
      <c r="N161" s="70"/>
      <c r="O161" s="71"/>
      <c r="P161" s="71"/>
      <c r="Q161" s="72"/>
      <c r="R161" s="70"/>
      <c r="S161" s="71"/>
      <c r="T161" s="71"/>
      <c r="U161" s="72"/>
      <c r="V161" s="73"/>
      <c r="W161" s="74"/>
      <c r="X161" s="263"/>
      <c r="Y161" s="263"/>
      <c r="Z161" s="263"/>
    </row>
    <row r="162" spans="1:26" ht="33.75">
      <c r="A162" s="263"/>
      <c r="B162" s="295" t="s">
        <v>2678</v>
      </c>
      <c r="C162" s="296" t="s">
        <v>2795</v>
      </c>
      <c r="D162" s="297" t="s">
        <v>2813</v>
      </c>
      <c r="E162" s="298"/>
      <c r="F162" s="296" t="s">
        <v>2814</v>
      </c>
      <c r="G162" s="297" t="s">
        <v>5868</v>
      </c>
      <c r="H162" s="298" t="s">
        <v>2816</v>
      </c>
      <c r="I162" s="299" t="s">
        <v>106</v>
      </c>
      <c r="J162" s="302"/>
      <c r="K162" s="303"/>
      <c r="L162" s="127" t="str">
        <f t="shared" si="6"/>
        <v xml:space="preserve"> </v>
      </c>
      <c r="M162" s="128" t="str">
        <f t="shared" si="7"/>
        <v xml:space="preserve"> </v>
      </c>
      <c r="N162" s="70"/>
      <c r="O162" s="71"/>
      <c r="P162" s="71"/>
      <c r="Q162" s="72"/>
      <c r="R162" s="70"/>
      <c r="S162" s="71"/>
      <c r="T162" s="71"/>
      <c r="U162" s="72"/>
      <c r="V162" s="73"/>
      <c r="W162" s="74"/>
      <c r="X162" s="263"/>
      <c r="Y162" s="263"/>
      <c r="Z162" s="263"/>
    </row>
    <row r="163" spans="1:26" ht="33.75">
      <c r="A163" s="263"/>
      <c r="B163" s="295" t="s">
        <v>3154</v>
      </c>
      <c r="C163" s="296" t="s">
        <v>2795</v>
      </c>
      <c r="D163" s="297" t="s">
        <v>2813</v>
      </c>
      <c r="E163" s="298"/>
      <c r="F163" s="296" t="s">
        <v>2814</v>
      </c>
      <c r="G163" s="297" t="s">
        <v>5869</v>
      </c>
      <c r="H163" s="298" t="s">
        <v>5870</v>
      </c>
      <c r="I163" s="299" t="s">
        <v>106</v>
      </c>
      <c r="J163" s="302"/>
      <c r="K163" s="303"/>
      <c r="L163" s="127" t="str">
        <f t="shared" si="6"/>
        <v xml:space="preserve"> </v>
      </c>
      <c r="M163" s="128" t="str">
        <f t="shared" si="7"/>
        <v xml:space="preserve"> </v>
      </c>
      <c r="N163" s="70"/>
      <c r="O163" s="71"/>
      <c r="P163" s="71"/>
      <c r="Q163" s="72"/>
      <c r="R163" s="70"/>
      <c r="S163" s="71"/>
      <c r="T163" s="71"/>
      <c r="U163" s="72"/>
      <c r="V163" s="73"/>
      <c r="W163" s="74"/>
      <c r="X163" s="263"/>
      <c r="Y163" s="263"/>
      <c r="Z163" s="263"/>
    </row>
    <row r="164" spans="1:26" ht="33.75">
      <c r="A164" s="263"/>
      <c r="B164" s="295" t="s">
        <v>3155</v>
      </c>
      <c r="C164" s="296" t="s">
        <v>2795</v>
      </c>
      <c r="D164" s="297" t="s">
        <v>2813</v>
      </c>
      <c r="E164" s="298"/>
      <c r="F164" s="296" t="s">
        <v>2814</v>
      </c>
      <c r="G164" s="297" t="s">
        <v>5871</v>
      </c>
      <c r="H164" s="298" t="s">
        <v>2817</v>
      </c>
      <c r="I164" s="299" t="s">
        <v>106</v>
      </c>
      <c r="J164" s="302"/>
      <c r="K164" s="303"/>
      <c r="L164" s="127" t="str">
        <f t="shared" si="6"/>
        <v xml:space="preserve"> </v>
      </c>
      <c r="M164" s="128" t="str">
        <f t="shared" si="7"/>
        <v xml:space="preserve"> </v>
      </c>
      <c r="N164" s="70"/>
      <c r="O164" s="71"/>
      <c r="P164" s="71"/>
      <c r="Q164" s="72"/>
      <c r="R164" s="70"/>
      <c r="S164" s="71"/>
      <c r="T164" s="71"/>
      <c r="U164" s="72"/>
      <c r="V164" s="73"/>
      <c r="W164" s="74"/>
      <c r="X164" s="263"/>
      <c r="Y164" s="263"/>
      <c r="Z164" s="263"/>
    </row>
    <row r="165" spans="1:26" ht="33.75">
      <c r="A165" s="263"/>
      <c r="B165" s="295" t="s">
        <v>2683</v>
      </c>
      <c r="C165" s="296" t="s">
        <v>2818</v>
      </c>
      <c r="D165" s="297" t="s">
        <v>2819</v>
      </c>
      <c r="E165" s="298"/>
      <c r="F165" s="296"/>
      <c r="G165" s="297" t="s">
        <v>5872</v>
      </c>
      <c r="H165" s="298" t="s">
        <v>2820</v>
      </c>
      <c r="I165" s="299" t="s">
        <v>106</v>
      </c>
      <c r="J165" s="302"/>
      <c r="K165" s="291"/>
      <c r="L165" s="127" t="str">
        <f t="shared" si="6"/>
        <v xml:space="preserve"> </v>
      </c>
      <c r="M165" s="128" t="str">
        <f t="shared" si="7"/>
        <v xml:space="preserve"> </v>
      </c>
      <c r="N165" s="70"/>
      <c r="O165" s="71"/>
      <c r="P165" s="71"/>
      <c r="Q165" s="72"/>
      <c r="R165" s="70"/>
      <c r="S165" s="71"/>
      <c r="T165" s="71"/>
      <c r="U165" s="72"/>
      <c r="V165" s="73"/>
      <c r="W165" s="74"/>
      <c r="X165" s="263"/>
      <c r="Y165" s="263"/>
      <c r="Z165" s="263"/>
    </row>
    <row r="166" spans="1:26" ht="56.25">
      <c r="A166" s="263"/>
      <c r="B166" s="295" t="s">
        <v>2687</v>
      </c>
      <c r="C166" s="296" t="s">
        <v>2818</v>
      </c>
      <c r="D166" s="297" t="s">
        <v>2819</v>
      </c>
      <c r="E166" s="298"/>
      <c r="F166" s="296"/>
      <c r="G166" s="297" t="s">
        <v>5873</v>
      </c>
      <c r="H166" s="298" t="s">
        <v>5874</v>
      </c>
      <c r="I166" s="299" t="s">
        <v>106</v>
      </c>
      <c r="J166" s="302"/>
      <c r="K166" s="291"/>
      <c r="L166" s="127" t="str">
        <f t="shared" si="6"/>
        <v xml:space="preserve"> </v>
      </c>
      <c r="M166" s="128" t="str">
        <f t="shared" si="7"/>
        <v xml:space="preserve"> </v>
      </c>
      <c r="N166" s="70"/>
      <c r="O166" s="71"/>
      <c r="P166" s="71"/>
      <c r="Q166" s="72"/>
      <c r="R166" s="70"/>
      <c r="S166" s="71"/>
      <c r="T166" s="71"/>
      <c r="U166" s="72"/>
      <c r="V166" s="73"/>
      <c r="W166" s="74"/>
      <c r="X166" s="263"/>
      <c r="Y166" s="263"/>
      <c r="Z166" s="263"/>
    </row>
    <row r="167" spans="1:26" ht="45">
      <c r="A167" s="263"/>
      <c r="B167" s="295" t="s">
        <v>2689</v>
      </c>
      <c r="C167" s="296" t="s">
        <v>2818</v>
      </c>
      <c r="D167" s="297" t="s">
        <v>2819</v>
      </c>
      <c r="E167" s="298"/>
      <c r="F167" s="296"/>
      <c r="G167" s="297" t="s">
        <v>5875</v>
      </c>
      <c r="H167" s="298" t="s">
        <v>2821</v>
      </c>
      <c r="I167" s="299" t="s">
        <v>106</v>
      </c>
      <c r="J167" s="388"/>
      <c r="K167" s="387"/>
      <c r="L167" s="127" t="str">
        <f t="shared" si="6"/>
        <v xml:space="preserve"> </v>
      </c>
      <c r="M167" s="128" t="str">
        <f t="shared" si="7"/>
        <v xml:space="preserve"> </v>
      </c>
      <c r="N167" s="70"/>
      <c r="O167" s="71"/>
      <c r="P167" s="71"/>
      <c r="Q167" s="72"/>
      <c r="R167" s="70"/>
      <c r="S167" s="71"/>
      <c r="T167" s="71"/>
      <c r="U167" s="72"/>
      <c r="V167" s="73"/>
      <c r="W167" s="74"/>
      <c r="X167" s="263"/>
      <c r="Y167" s="263"/>
      <c r="Z167" s="263"/>
    </row>
    <row r="168" spans="1:26" ht="56.25">
      <c r="A168" s="263"/>
      <c r="B168" s="295" t="s">
        <v>2692</v>
      </c>
      <c r="C168" s="296" t="s">
        <v>2818</v>
      </c>
      <c r="D168" s="297" t="s">
        <v>2819</v>
      </c>
      <c r="E168" s="298"/>
      <c r="F168" s="296"/>
      <c r="G168" s="297" t="s">
        <v>5876</v>
      </c>
      <c r="H168" s="298" t="s">
        <v>5877</v>
      </c>
      <c r="I168" s="299" t="s">
        <v>106</v>
      </c>
      <c r="J168" s="300"/>
      <c r="K168" s="291"/>
      <c r="L168" s="127" t="str">
        <f t="shared" si="6"/>
        <v xml:space="preserve"> </v>
      </c>
      <c r="M168" s="128" t="str">
        <f t="shared" si="7"/>
        <v xml:space="preserve"> </v>
      </c>
      <c r="N168" s="70"/>
      <c r="O168" s="71"/>
      <c r="P168" s="71"/>
      <c r="Q168" s="72"/>
      <c r="R168" s="70"/>
      <c r="S168" s="71"/>
      <c r="T168" s="71"/>
      <c r="U168" s="72"/>
      <c r="V168" s="73"/>
      <c r="W168" s="74"/>
      <c r="X168" s="263"/>
      <c r="Y168" s="263"/>
      <c r="Z168" s="263"/>
    </row>
    <row r="169" spans="1:26" ht="22.5">
      <c r="A169" s="263"/>
      <c r="B169" s="295" t="s">
        <v>3156</v>
      </c>
      <c r="C169" s="296" t="s">
        <v>2822</v>
      </c>
      <c r="D169" s="297" t="s">
        <v>2823</v>
      </c>
      <c r="E169" s="298"/>
      <c r="F169" s="296"/>
      <c r="G169" s="297" t="s">
        <v>5878</v>
      </c>
      <c r="H169" s="298" t="s">
        <v>5879</v>
      </c>
      <c r="I169" s="299" t="s">
        <v>95</v>
      </c>
      <c r="J169" s="302"/>
      <c r="K169" s="291"/>
      <c r="L169" s="127" t="str">
        <f t="shared" si="6"/>
        <v xml:space="preserve"> </v>
      </c>
      <c r="M169" s="128" t="str">
        <f t="shared" si="7"/>
        <v xml:space="preserve"> </v>
      </c>
      <c r="N169" s="70"/>
      <c r="O169" s="71"/>
      <c r="P169" s="71"/>
      <c r="Q169" s="72"/>
      <c r="R169" s="70"/>
      <c r="S169" s="71"/>
      <c r="T169" s="71"/>
      <c r="U169" s="72"/>
      <c r="V169" s="73"/>
      <c r="W169" s="74"/>
      <c r="X169" s="263"/>
      <c r="Y169" s="263"/>
      <c r="Z169" s="263"/>
    </row>
    <row r="170" spans="1:26" ht="22.5">
      <c r="A170" s="263"/>
      <c r="B170" s="295" t="s">
        <v>2694</v>
      </c>
      <c r="C170" s="296" t="s">
        <v>2822</v>
      </c>
      <c r="D170" s="297" t="s">
        <v>2823</v>
      </c>
      <c r="E170" s="298"/>
      <c r="F170" s="296"/>
      <c r="G170" s="297" t="s">
        <v>5880</v>
      </c>
      <c r="H170" s="298" t="s">
        <v>2824</v>
      </c>
      <c r="I170" s="299" t="s">
        <v>106</v>
      </c>
      <c r="J170" s="388"/>
      <c r="K170" s="387"/>
      <c r="L170" s="127" t="str">
        <f t="shared" si="6"/>
        <v xml:space="preserve"> </v>
      </c>
      <c r="M170" s="128" t="str">
        <f t="shared" si="7"/>
        <v xml:space="preserve"> </v>
      </c>
      <c r="N170" s="70"/>
      <c r="O170" s="71"/>
      <c r="P170" s="71"/>
      <c r="Q170" s="72"/>
      <c r="R170" s="70"/>
      <c r="S170" s="71"/>
      <c r="T170" s="71"/>
      <c r="U170" s="72"/>
      <c r="V170" s="73"/>
      <c r="W170" s="74"/>
      <c r="X170" s="263"/>
      <c r="Y170" s="263"/>
      <c r="Z170" s="263"/>
    </row>
    <row r="171" spans="1:26" ht="33.75">
      <c r="A171" s="263"/>
      <c r="B171" s="295" t="s">
        <v>2696</v>
      </c>
      <c r="C171" s="296" t="s">
        <v>2822</v>
      </c>
      <c r="D171" s="297" t="s">
        <v>2823</v>
      </c>
      <c r="E171" s="298"/>
      <c r="F171" s="296"/>
      <c r="G171" s="297" t="s">
        <v>5881</v>
      </c>
      <c r="H171" s="298" t="s">
        <v>5882</v>
      </c>
      <c r="I171" s="299" t="s">
        <v>106</v>
      </c>
      <c r="J171" s="388"/>
      <c r="K171" s="387"/>
      <c r="L171" s="127" t="str">
        <f t="shared" si="6"/>
        <v xml:space="preserve"> </v>
      </c>
      <c r="M171" s="128" t="str">
        <f t="shared" si="7"/>
        <v xml:space="preserve"> </v>
      </c>
      <c r="N171" s="70"/>
      <c r="O171" s="71"/>
      <c r="P171" s="71"/>
      <c r="Q171" s="72"/>
      <c r="R171" s="70"/>
      <c r="S171" s="71"/>
      <c r="T171" s="71"/>
      <c r="U171" s="72"/>
      <c r="V171" s="73"/>
      <c r="W171" s="74"/>
      <c r="X171" s="263"/>
      <c r="Y171" s="263"/>
      <c r="Z171" s="263"/>
    </row>
    <row r="172" spans="1:26" ht="33.75">
      <c r="A172" s="263"/>
      <c r="B172" s="295" t="s">
        <v>3157</v>
      </c>
      <c r="C172" s="296" t="s">
        <v>2822</v>
      </c>
      <c r="D172" s="297" t="s">
        <v>2823</v>
      </c>
      <c r="E172" s="298"/>
      <c r="F172" s="296"/>
      <c r="G172" s="297" t="s">
        <v>5883</v>
      </c>
      <c r="H172" s="298" t="s">
        <v>2825</v>
      </c>
      <c r="I172" s="299" t="s">
        <v>95</v>
      </c>
      <c r="J172" s="302"/>
      <c r="K172" s="291"/>
      <c r="L172" s="127" t="str">
        <f t="shared" si="6"/>
        <v xml:space="preserve"> </v>
      </c>
      <c r="M172" s="128" t="str">
        <f t="shared" si="7"/>
        <v xml:space="preserve"> </v>
      </c>
      <c r="N172" s="70"/>
      <c r="O172" s="71"/>
      <c r="P172" s="71"/>
      <c r="Q172" s="72"/>
      <c r="R172" s="70"/>
      <c r="S172" s="71"/>
      <c r="T172" s="71"/>
      <c r="U172" s="72"/>
      <c r="V172" s="73"/>
      <c r="W172" s="74"/>
      <c r="X172" s="263"/>
      <c r="Y172" s="263"/>
      <c r="Z172" s="263"/>
    </row>
    <row r="173" spans="1:26" ht="33.75">
      <c r="A173" s="263"/>
      <c r="B173" s="295" t="s">
        <v>3158</v>
      </c>
      <c r="C173" s="296" t="s">
        <v>2822</v>
      </c>
      <c r="D173" s="297" t="s">
        <v>2823</v>
      </c>
      <c r="E173" s="298"/>
      <c r="F173" s="296"/>
      <c r="G173" s="297" t="s">
        <v>5884</v>
      </c>
      <c r="H173" s="298" t="s">
        <v>2826</v>
      </c>
      <c r="I173" s="299" t="s">
        <v>95</v>
      </c>
      <c r="J173" s="302"/>
      <c r="K173" s="291"/>
      <c r="L173" s="127" t="str">
        <f t="shared" si="6"/>
        <v xml:space="preserve"> </v>
      </c>
      <c r="M173" s="128" t="str">
        <f t="shared" si="7"/>
        <v xml:space="preserve"> </v>
      </c>
      <c r="N173" s="70"/>
      <c r="O173" s="71"/>
      <c r="P173" s="71"/>
      <c r="Q173" s="72"/>
      <c r="R173" s="70"/>
      <c r="S173" s="71"/>
      <c r="T173" s="71"/>
      <c r="U173" s="72"/>
      <c r="V173" s="73"/>
      <c r="W173" s="74"/>
      <c r="X173" s="263"/>
      <c r="Y173" s="263"/>
      <c r="Z173" s="263"/>
    </row>
    <row r="174" spans="1:26" ht="45">
      <c r="A174" s="263"/>
      <c r="B174" s="295" t="s">
        <v>2697</v>
      </c>
      <c r="C174" s="296" t="s">
        <v>2822</v>
      </c>
      <c r="D174" s="297" t="s">
        <v>2823</v>
      </c>
      <c r="E174" s="298"/>
      <c r="F174" s="296"/>
      <c r="G174" s="297" t="s">
        <v>5885</v>
      </c>
      <c r="H174" s="298" t="s">
        <v>2827</v>
      </c>
      <c r="I174" s="299" t="s">
        <v>106</v>
      </c>
      <c r="J174" s="302"/>
      <c r="K174" s="291"/>
      <c r="L174" s="127" t="str">
        <f t="shared" si="6"/>
        <v xml:space="preserve"> </v>
      </c>
      <c r="M174" s="128" t="str">
        <f t="shared" si="7"/>
        <v xml:space="preserve"> </v>
      </c>
      <c r="N174" s="70"/>
      <c r="O174" s="71"/>
      <c r="P174" s="71"/>
      <c r="Q174" s="72"/>
      <c r="R174" s="70"/>
      <c r="S174" s="71"/>
      <c r="T174" s="71"/>
      <c r="U174" s="72"/>
      <c r="V174" s="73"/>
      <c r="W174" s="74"/>
      <c r="X174" s="263"/>
      <c r="Y174" s="263"/>
      <c r="Z174" s="263"/>
    </row>
    <row r="175" spans="1:26" ht="33.75">
      <c r="A175" s="263"/>
      <c r="B175" s="295" t="s">
        <v>2698</v>
      </c>
      <c r="C175" s="296" t="s">
        <v>2822</v>
      </c>
      <c r="D175" s="297" t="s">
        <v>2823</v>
      </c>
      <c r="E175" s="298"/>
      <c r="F175" s="296"/>
      <c r="G175" s="297" t="s">
        <v>5886</v>
      </c>
      <c r="H175" s="298" t="s">
        <v>5887</v>
      </c>
      <c r="I175" s="299" t="s">
        <v>106</v>
      </c>
      <c r="J175" s="302"/>
      <c r="K175" s="291"/>
      <c r="L175" s="127" t="str">
        <f t="shared" si="6"/>
        <v xml:space="preserve"> </v>
      </c>
      <c r="M175" s="128" t="str">
        <f t="shared" si="7"/>
        <v xml:space="preserve"> </v>
      </c>
      <c r="N175" s="70"/>
      <c r="O175" s="71"/>
      <c r="P175" s="71"/>
      <c r="Q175" s="72"/>
      <c r="R175" s="70"/>
      <c r="S175" s="71"/>
      <c r="T175" s="71"/>
      <c r="U175" s="72"/>
      <c r="V175" s="73"/>
      <c r="W175" s="74"/>
      <c r="X175" s="263"/>
      <c r="Y175" s="263"/>
      <c r="Z175" s="263"/>
    </row>
    <row r="176" spans="1:26" ht="247.5">
      <c r="A176" s="263"/>
      <c r="B176" s="295" t="s">
        <v>2699</v>
      </c>
      <c r="C176" s="296" t="s">
        <v>2828</v>
      </c>
      <c r="D176" s="297" t="s">
        <v>2823</v>
      </c>
      <c r="E176" s="298"/>
      <c r="F176" s="296"/>
      <c r="G176" s="297" t="s">
        <v>5888</v>
      </c>
      <c r="H176" s="298" t="s">
        <v>5889</v>
      </c>
      <c r="I176" s="299" t="s">
        <v>106</v>
      </c>
      <c r="J176" s="300"/>
      <c r="K176" s="291"/>
      <c r="L176" s="127" t="str">
        <f t="shared" si="6"/>
        <v xml:space="preserve"> </v>
      </c>
      <c r="M176" s="128" t="str">
        <f t="shared" si="7"/>
        <v xml:space="preserve"> </v>
      </c>
      <c r="N176" s="70"/>
      <c r="O176" s="71"/>
      <c r="P176" s="71"/>
      <c r="Q176" s="72"/>
      <c r="R176" s="70"/>
      <c r="S176" s="71"/>
      <c r="T176" s="71"/>
      <c r="U176" s="72"/>
      <c r="V176" s="73"/>
      <c r="W176" s="74"/>
      <c r="X176" s="263"/>
      <c r="Y176" s="263"/>
      <c r="Z176" s="263"/>
    </row>
    <row r="177" spans="1:26" ht="33.75">
      <c r="A177" s="263"/>
      <c r="B177" s="295" t="s">
        <v>3159</v>
      </c>
      <c r="C177" s="296" t="s">
        <v>2829</v>
      </c>
      <c r="D177" s="297" t="s">
        <v>1402</v>
      </c>
      <c r="E177" s="298"/>
      <c r="F177" s="296"/>
      <c r="G177" s="297" t="s">
        <v>5890</v>
      </c>
      <c r="H177" s="298" t="s">
        <v>1879</v>
      </c>
      <c r="I177" s="299" t="s">
        <v>95</v>
      </c>
      <c r="J177" s="302"/>
      <c r="K177" s="291"/>
      <c r="L177" s="127" t="str">
        <f t="shared" si="6"/>
        <v xml:space="preserve"> </v>
      </c>
      <c r="M177" s="128" t="str">
        <f t="shared" si="7"/>
        <v xml:space="preserve"> </v>
      </c>
      <c r="N177" s="70"/>
      <c r="O177" s="71"/>
      <c r="P177" s="71"/>
      <c r="Q177" s="72"/>
      <c r="R177" s="70"/>
      <c r="S177" s="71"/>
      <c r="T177" s="71"/>
      <c r="U177" s="72"/>
      <c r="V177" s="73"/>
      <c r="W177" s="74"/>
      <c r="X177" s="263"/>
      <c r="Y177" s="263"/>
      <c r="Z177" s="263"/>
    </row>
    <row r="178" spans="1:26" ht="22.5">
      <c r="A178" s="263"/>
      <c r="B178" s="295" t="s">
        <v>2700</v>
      </c>
      <c r="C178" s="296" t="s">
        <v>2829</v>
      </c>
      <c r="D178" s="297" t="s">
        <v>1402</v>
      </c>
      <c r="E178" s="298"/>
      <c r="F178" s="296"/>
      <c r="G178" s="297" t="s">
        <v>5891</v>
      </c>
      <c r="H178" s="298" t="s">
        <v>5892</v>
      </c>
      <c r="I178" s="299" t="s">
        <v>89</v>
      </c>
      <c r="J178" s="302"/>
      <c r="K178" s="291"/>
      <c r="L178" s="127" t="str">
        <f t="shared" si="6"/>
        <v xml:space="preserve"> </v>
      </c>
      <c r="M178" s="128" t="str">
        <f t="shared" si="7"/>
        <v xml:space="preserve"> </v>
      </c>
      <c r="N178" s="70"/>
      <c r="O178" s="71"/>
      <c r="P178" s="71"/>
      <c r="Q178" s="72"/>
      <c r="R178" s="70"/>
      <c r="S178" s="71"/>
      <c r="T178" s="71"/>
      <c r="U178" s="72"/>
      <c r="V178" s="73"/>
      <c r="W178" s="74"/>
      <c r="X178" s="263"/>
      <c r="Y178" s="263"/>
      <c r="Z178" s="263"/>
    </row>
    <row r="179" spans="1:26" ht="33.75">
      <c r="A179" s="263"/>
      <c r="B179" s="295" t="s">
        <v>2701</v>
      </c>
      <c r="C179" s="296" t="s">
        <v>2829</v>
      </c>
      <c r="D179" s="297" t="s">
        <v>1402</v>
      </c>
      <c r="E179" s="298"/>
      <c r="F179" s="296" t="s">
        <v>2598</v>
      </c>
      <c r="G179" s="297" t="s">
        <v>5893</v>
      </c>
      <c r="H179" s="298" t="s">
        <v>1880</v>
      </c>
      <c r="I179" s="299" t="s">
        <v>89</v>
      </c>
      <c r="J179" s="300" t="s">
        <v>2598</v>
      </c>
      <c r="K179" s="291"/>
      <c r="L179" s="127" t="str">
        <f t="shared" si="6"/>
        <v xml:space="preserve"> </v>
      </c>
      <c r="M179" s="128" t="str">
        <f t="shared" si="7"/>
        <v xml:space="preserve"> </v>
      </c>
      <c r="N179" s="498"/>
      <c r="O179" s="71"/>
      <c r="P179" s="71"/>
      <c r="Q179" s="72"/>
      <c r="R179" s="70"/>
      <c r="S179" s="71"/>
      <c r="T179" s="71"/>
      <c r="U179" s="72"/>
      <c r="V179" s="73"/>
      <c r="W179" s="74"/>
      <c r="X179" s="263"/>
      <c r="Y179" s="263"/>
      <c r="Z179" s="263"/>
    </row>
    <row r="180" spans="1:26" ht="22.5">
      <c r="A180" s="263"/>
      <c r="B180" s="295" t="s">
        <v>2702</v>
      </c>
      <c r="C180" s="296" t="s">
        <v>2830</v>
      </c>
      <c r="D180" s="297" t="s">
        <v>1402</v>
      </c>
      <c r="E180" s="298"/>
      <c r="F180" s="296"/>
      <c r="G180" s="297" t="s">
        <v>5894</v>
      </c>
      <c r="H180" s="298" t="s">
        <v>1881</v>
      </c>
      <c r="I180" s="299" t="s">
        <v>89</v>
      </c>
      <c r="J180" s="300"/>
      <c r="K180" s="291"/>
      <c r="L180" s="127" t="str">
        <f t="shared" si="6"/>
        <v xml:space="preserve"> </v>
      </c>
      <c r="M180" s="128" t="str">
        <f t="shared" si="7"/>
        <v xml:space="preserve"> </v>
      </c>
      <c r="N180" s="70"/>
      <c r="O180" s="71"/>
      <c r="P180" s="71"/>
      <c r="Q180" s="72"/>
      <c r="R180" s="70"/>
      <c r="S180" s="71"/>
      <c r="T180" s="71"/>
      <c r="U180" s="72"/>
      <c r="V180" s="73"/>
      <c r="W180" s="74"/>
      <c r="X180" s="263"/>
      <c r="Y180" s="263"/>
      <c r="Z180" s="263"/>
    </row>
    <row r="181" spans="1:26" ht="33.75">
      <c r="A181" s="263"/>
      <c r="B181" s="295" t="s">
        <v>2703</v>
      </c>
      <c r="C181" s="296" t="s">
        <v>2830</v>
      </c>
      <c r="D181" s="297" t="s">
        <v>1402</v>
      </c>
      <c r="E181" s="298"/>
      <c r="F181" s="296"/>
      <c r="G181" s="297" t="s">
        <v>5895</v>
      </c>
      <c r="H181" s="298" t="s">
        <v>5896</v>
      </c>
      <c r="I181" s="299" t="s">
        <v>106</v>
      </c>
      <c r="J181" s="302"/>
      <c r="K181" s="303"/>
      <c r="L181" s="127" t="str">
        <f t="shared" si="6"/>
        <v xml:space="preserve"> </v>
      </c>
      <c r="M181" s="128" t="str">
        <f t="shared" si="7"/>
        <v xml:space="preserve"> </v>
      </c>
      <c r="N181" s="70"/>
      <c r="O181" s="71"/>
      <c r="P181" s="71"/>
      <c r="Q181" s="72"/>
      <c r="R181" s="70"/>
      <c r="S181" s="71"/>
      <c r="T181" s="71"/>
      <c r="U181" s="72"/>
      <c r="V181" s="73"/>
      <c r="W181" s="74"/>
      <c r="X181" s="263"/>
      <c r="Y181" s="263"/>
      <c r="Z181" s="263"/>
    </row>
    <row r="182" spans="1:26" ht="22.5">
      <c r="A182" s="263"/>
      <c r="B182" s="295" t="s">
        <v>5244</v>
      </c>
      <c r="C182" s="296" t="s">
        <v>2831</v>
      </c>
      <c r="D182" s="297" t="s">
        <v>1402</v>
      </c>
      <c r="E182" s="298"/>
      <c r="F182" s="296"/>
      <c r="G182" s="297" t="s">
        <v>5897</v>
      </c>
      <c r="H182" s="298" t="s">
        <v>2832</v>
      </c>
      <c r="I182" s="299" t="s">
        <v>89</v>
      </c>
      <c r="J182" s="300"/>
      <c r="K182" s="291"/>
      <c r="L182" s="127" t="str">
        <f t="shared" si="6"/>
        <v xml:space="preserve"> </v>
      </c>
      <c r="M182" s="128" t="str">
        <f t="shared" si="7"/>
        <v xml:space="preserve"> </v>
      </c>
      <c r="N182" s="70"/>
      <c r="O182" s="71"/>
      <c r="P182" s="71"/>
      <c r="Q182" s="72"/>
      <c r="R182" s="70"/>
      <c r="S182" s="71"/>
      <c r="T182" s="71"/>
      <c r="U182" s="72"/>
      <c r="V182" s="73"/>
      <c r="W182" s="74"/>
      <c r="X182" s="263"/>
      <c r="Y182" s="263"/>
      <c r="Z182" s="263"/>
    </row>
    <row r="183" spans="1:26" ht="33.75">
      <c r="A183" s="263"/>
      <c r="B183" s="295" t="s">
        <v>2704</v>
      </c>
      <c r="C183" s="296" t="s">
        <v>2831</v>
      </c>
      <c r="D183" s="297" t="s">
        <v>1402</v>
      </c>
      <c r="E183" s="298"/>
      <c r="F183" s="296"/>
      <c r="G183" s="297" t="s">
        <v>5898</v>
      </c>
      <c r="H183" s="298" t="s">
        <v>5899</v>
      </c>
      <c r="I183" s="299" t="s">
        <v>106</v>
      </c>
      <c r="J183" s="302"/>
      <c r="K183" s="303"/>
      <c r="L183" s="127" t="str">
        <f t="shared" si="6"/>
        <v xml:space="preserve"> </v>
      </c>
      <c r="M183" s="128" t="str">
        <f t="shared" si="7"/>
        <v xml:space="preserve"> </v>
      </c>
      <c r="N183" s="70"/>
      <c r="O183" s="71"/>
      <c r="P183" s="71"/>
      <c r="Q183" s="72"/>
      <c r="R183" s="70"/>
      <c r="S183" s="71"/>
      <c r="T183" s="71"/>
      <c r="U183" s="72"/>
      <c r="V183" s="73"/>
      <c r="W183" s="74"/>
      <c r="X183" s="263"/>
      <c r="Y183" s="263"/>
      <c r="Z183" s="263"/>
    </row>
    <row r="184" spans="1:26" ht="22.5">
      <c r="A184" s="263"/>
      <c r="B184" s="295" t="s">
        <v>2706</v>
      </c>
      <c r="C184" s="296" t="s">
        <v>2831</v>
      </c>
      <c r="D184" s="297" t="s">
        <v>1402</v>
      </c>
      <c r="E184" s="298"/>
      <c r="F184" s="296"/>
      <c r="G184" s="297" t="s">
        <v>5900</v>
      </c>
      <c r="H184" s="298" t="s">
        <v>5901</v>
      </c>
      <c r="I184" s="299" t="s">
        <v>89</v>
      </c>
      <c r="J184" s="302"/>
      <c r="K184" s="291"/>
      <c r="L184" s="127" t="str">
        <f t="shared" si="6"/>
        <v xml:space="preserve"> </v>
      </c>
      <c r="M184" s="128" t="str">
        <f t="shared" si="7"/>
        <v xml:space="preserve"> </v>
      </c>
      <c r="N184" s="70"/>
      <c r="O184" s="71"/>
      <c r="P184" s="71"/>
      <c r="Q184" s="72"/>
      <c r="R184" s="70"/>
      <c r="S184" s="71"/>
      <c r="T184" s="71"/>
      <c r="U184" s="72"/>
      <c r="V184" s="73"/>
      <c r="W184" s="74"/>
      <c r="X184" s="263"/>
      <c r="Y184" s="263"/>
      <c r="Z184" s="263"/>
    </row>
    <row r="185" spans="1:26" ht="45">
      <c r="A185" s="263"/>
      <c r="B185" s="295" t="s">
        <v>2707</v>
      </c>
      <c r="C185" s="296" t="s">
        <v>2831</v>
      </c>
      <c r="D185" s="297" t="s">
        <v>1402</v>
      </c>
      <c r="E185" s="298"/>
      <c r="F185" s="296"/>
      <c r="G185" s="297" t="s">
        <v>5902</v>
      </c>
      <c r="H185" s="298" t="s">
        <v>5903</v>
      </c>
      <c r="I185" s="299" t="s">
        <v>89</v>
      </c>
      <c r="J185" s="300"/>
      <c r="K185" s="291"/>
      <c r="L185" s="127" t="str">
        <f t="shared" si="6"/>
        <v xml:space="preserve"> </v>
      </c>
      <c r="M185" s="128" t="str">
        <f t="shared" si="7"/>
        <v xml:space="preserve"> </v>
      </c>
      <c r="N185" s="70"/>
      <c r="O185" s="71"/>
      <c r="P185" s="71"/>
      <c r="Q185" s="72"/>
      <c r="R185" s="70"/>
      <c r="S185" s="71"/>
      <c r="T185" s="71"/>
      <c r="U185" s="72"/>
      <c r="V185" s="73"/>
      <c r="W185" s="74"/>
      <c r="X185" s="263"/>
      <c r="Y185" s="263"/>
      <c r="Z185" s="263"/>
    </row>
    <row r="186" spans="1:26" ht="33.75">
      <c r="A186" s="263"/>
      <c r="B186" s="295" t="s">
        <v>3160</v>
      </c>
      <c r="C186" s="296" t="s">
        <v>2833</v>
      </c>
      <c r="D186" s="297" t="s">
        <v>5904</v>
      </c>
      <c r="E186" s="298" t="s">
        <v>67</v>
      </c>
      <c r="F186" s="296" t="s">
        <v>2835</v>
      </c>
      <c r="G186" s="297" t="s">
        <v>5905</v>
      </c>
      <c r="H186" s="298" t="s">
        <v>5906</v>
      </c>
      <c r="I186" s="299" t="s">
        <v>89</v>
      </c>
      <c r="J186" s="300" t="s">
        <v>1910</v>
      </c>
      <c r="K186" s="291"/>
      <c r="L186" s="127" t="str">
        <f t="shared" si="6"/>
        <v xml:space="preserve"> </v>
      </c>
      <c r="M186" s="128" t="str">
        <f t="shared" si="7"/>
        <v xml:space="preserve"> </v>
      </c>
      <c r="N186" s="70"/>
      <c r="O186" s="71"/>
      <c r="P186" s="71"/>
      <c r="Q186" s="72"/>
      <c r="R186" s="70"/>
      <c r="S186" s="71"/>
      <c r="T186" s="71"/>
      <c r="U186" s="72"/>
      <c r="V186" s="73"/>
      <c r="W186" s="74"/>
      <c r="X186" s="263"/>
      <c r="Y186" s="263"/>
      <c r="Z186" s="263"/>
    </row>
    <row r="187" spans="1:26" ht="45">
      <c r="A187" s="263"/>
      <c r="B187" s="295" t="s">
        <v>2708</v>
      </c>
      <c r="C187" s="296" t="s">
        <v>2833</v>
      </c>
      <c r="D187" s="297" t="s">
        <v>5904</v>
      </c>
      <c r="E187" s="298" t="s">
        <v>67</v>
      </c>
      <c r="F187" s="296" t="s">
        <v>2835</v>
      </c>
      <c r="G187" s="297" t="s">
        <v>5907</v>
      </c>
      <c r="H187" s="298" t="s">
        <v>2836</v>
      </c>
      <c r="I187" s="299" t="s">
        <v>106</v>
      </c>
      <c r="J187" s="300" t="s">
        <v>1910</v>
      </c>
      <c r="K187" s="291"/>
      <c r="L187" s="127" t="str">
        <f t="shared" si="6"/>
        <v xml:space="preserve"> </v>
      </c>
      <c r="M187" s="128" t="str">
        <f t="shared" si="7"/>
        <v xml:space="preserve"> </v>
      </c>
      <c r="N187" s="70"/>
      <c r="O187" s="71"/>
      <c r="P187" s="71"/>
      <c r="Q187" s="72"/>
      <c r="R187" s="70"/>
      <c r="S187" s="71"/>
      <c r="T187" s="71"/>
      <c r="U187" s="72"/>
      <c r="V187" s="73"/>
      <c r="W187" s="74"/>
      <c r="X187" s="263"/>
      <c r="Y187" s="263"/>
      <c r="Z187" s="263"/>
    </row>
    <row r="188" spans="1:26" ht="45">
      <c r="A188" s="263"/>
      <c r="B188" s="295" t="s">
        <v>2711</v>
      </c>
      <c r="C188" s="296" t="s">
        <v>2833</v>
      </c>
      <c r="D188" s="297" t="s">
        <v>5904</v>
      </c>
      <c r="E188" s="298" t="s">
        <v>67</v>
      </c>
      <c r="F188" s="296" t="s">
        <v>2835</v>
      </c>
      <c r="G188" s="297" t="s">
        <v>5908</v>
      </c>
      <c r="H188" s="298" t="s">
        <v>1899</v>
      </c>
      <c r="I188" s="299" t="s">
        <v>106</v>
      </c>
      <c r="J188" s="300" t="s">
        <v>1910</v>
      </c>
      <c r="K188" s="291"/>
      <c r="L188" s="127" t="str">
        <f t="shared" si="6"/>
        <v xml:space="preserve"> </v>
      </c>
      <c r="M188" s="128" t="str">
        <f t="shared" si="7"/>
        <v xml:space="preserve"> </v>
      </c>
      <c r="N188" s="70"/>
      <c r="O188" s="71"/>
      <c r="P188" s="71"/>
      <c r="Q188" s="72"/>
      <c r="R188" s="70"/>
      <c r="S188" s="71"/>
      <c r="T188" s="71"/>
      <c r="U188" s="72"/>
      <c r="V188" s="73"/>
      <c r="W188" s="74"/>
      <c r="X188" s="263"/>
      <c r="Y188" s="263"/>
      <c r="Z188" s="263"/>
    </row>
    <row r="189" spans="1:26" ht="56.25">
      <c r="A189" s="263"/>
      <c r="B189" s="295" t="s">
        <v>2712</v>
      </c>
      <c r="C189" s="296" t="s">
        <v>2833</v>
      </c>
      <c r="D189" s="297" t="s">
        <v>5904</v>
      </c>
      <c r="E189" s="298" t="s">
        <v>30</v>
      </c>
      <c r="F189" s="296" t="s">
        <v>5909</v>
      </c>
      <c r="G189" s="297" t="s">
        <v>5910</v>
      </c>
      <c r="H189" s="298" t="s">
        <v>5911</v>
      </c>
      <c r="I189" s="299" t="s">
        <v>89</v>
      </c>
      <c r="J189" s="300" t="s">
        <v>2598</v>
      </c>
      <c r="K189" s="291"/>
      <c r="L189" s="127" t="str">
        <f t="shared" si="6"/>
        <v xml:space="preserve"> </v>
      </c>
      <c r="M189" s="128" t="str">
        <f t="shared" si="7"/>
        <v xml:space="preserve"> </v>
      </c>
      <c r="N189" s="498"/>
      <c r="O189" s="71"/>
      <c r="P189" s="71"/>
      <c r="Q189" s="72"/>
      <c r="R189" s="70"/>
      <c r="S189" s="71"/>
      <c r="T189" s="71"/>
      <c r="U189" s="72"/>
      <c r="V189" s="73"/>
      <c r="W189" s="74"/>
      <c r="X189" s="263"/>
      <c r="Y189" s="263"/>
      <c r="Z189" s="263"/>
    </row>
    <row r="190" spans="1:26" ht="45">
      <c r="A190" s="263"/>
      <c r="B190" s="295" t="s">
        <v>2713</v>
      </c>
      <c r="C190" s="296" t="s">
        <v>2833</v>
      </c>
      <c r="D190" s="297" t="s">
        <v>5904</v>
      </c>
      <c r="E190" s="298" t="s">
        <v>30</v>
      </c>
      <c r="F190" s="296" t="s">
        <v>5909</v>
      </c>
      <c r="G190" s="297" t="s">
        <v>5912</v>
      </c>
      <c r="H190" s="298" t="s">
        <v>2837</v>
      </c>
      <c r="I190" s="299" t="s">
        <v>106</v>
      </c>
      <c r="J190" s="300" t="s">
        <v>2598</v>
      </c>
      <c r="K190" s="291"/>
      <c r="L190" s="127" t="str">
        <f t="shared" si="6"/>
        <v xml:space="preserve"> </v>
      </c>
      <c r="M190" s="128" t="str">
        <f t="shared" si="7"/>
        <v xml:space="preserve"> </v>
      </c>
      <c r="N190" s="498"/>
      <c r="O190" s="71"/>
      <c r="P190" s="71"/>
      <c r="Q190" s="72"/>
      <c r="R190" s="70"/>
      <c r="S190" s="71"/>
      <c r="T190" s="71"/>
      <c r="U190" s="72"/>
      <c r="V190" s="73"/>
      <c r="W190" s="74"/>
      <c r="X190" s="263"/>
      <c r="Y190" s="263"/>
      <c r="Z190" s="263"/>
    </row>
    <row r="191" spans="1:26" ht="67.5">
      <c r="A191" s="263"/>
      <c r="B191" s="295" t="s">
        <v>2715</v>
      </c>
      <c r="C191" s="296" t="s">
        <v>2833</v>
      </c>
      <c r="D191" s="297" t="s">
        <v>5904</v>
      </c>
      <c r="E191" s="298" t="s">
        <v>30</v>
      </c>
      <c r="F191" s="296" t="s">
        <v>5909</v>
      </c>
      <c r="G191" s="297" t="s">
        <v>5913</v>
      </c>
      <c r="H191" s="298" t="s">
        <v>2838</v>
      </c>
      <c r="I191" s="299" t="s">
        <v>106</v>
      </c>
      <c r="J191" s="300" t="s">
        <v>2598</v>
      </c>
      <c r="K191" s="291"/>
      <c r="L191" s="127" t="str">
        <f t="shared" si="6"/>
        <v xml:space="preserve"> </v>
      </c>
      <c r="M191" s="128" t="str">
        <f t="shared" si="7"/>
        <v xml:space="preserve"> </v>
      </c>
      <c r="N191" s="498"/>
      <c r="O191" s="71"/>
      <c r="P191" s="71"/>
      <c r="Q191" s="72"/>
      <c r="R191" s="70"/>
      <c r="S191" s="71"/>
      <c r="T191" s="71"/>
      <c r="U191" s="72"/>
      <c r="V191" s="73"/>
      <c r="W191" s="74"/>
      <c r="X191" s="263"/>
      <c r="Y191" s="263"/>
      <c r="Z191" s="263"/>
    </row>
    <row r="192" spans="1:26" ht="45">
      <c r="A192" s="263"/>
      <c r="B192" s="295" t="s">
        <v>2716</v>
      </c>
      <c r="C192" s="296" t="s">
        <v>2833</v>
      </c>
      <c r="D192" s="297" t="s">
        <v>5904</v>
      </c>
      <c r="E192" s="298" t="s">
        <v>30</v>
      </c>
      <c r="F192" s="296" t="s">
        <v>5909</v>
      </c>
      <c r="G192" s="297" t="s">
        <v>5914</v>
      </c>
      <c r="H192" s="298" t="s">
        <v>1899</v>
      </c>
      <c r="I192" s="299" t="s">
        <v>106</v>
      </c>
      <c r="J192" s="300" t="s">
        <v>2598</v>
      </c>
      <c r="K192" s="291"/>
      <c r="L192" s="127" t="str">
        <f t="shared" si="6"/>
        <v xml:space="preserve"> </v>
      </c>
      <c r="M192" s="128" t="str">
        <f t="shared" si="7"/>
        <v xml:space="preserve"> </v>
      </c>
      <c r="N192" s="498"/>
      <c r="O192" s="71"/>
      <c r="P192" s="71"/>
      <c r="Q192" s="72"/>
      <c r="R192" s="70"/>
      <c r="S192" s="71"/>
      <c r="T192" s="71"/>
      <c r="U192" s="72"/>
      <c r="V192" s="73"/>
      <c r="W192" s="74"/>
      <c r="X192" s="263"/>
      <c r="Y192" s="263"/>
      <c r="Z192" s="263"/>
    </row>
    <row r="193" spans="1:26" ht="22.5">
      <c r="A193" s="263"/>
      <c r="B193" s="295" t="s">
        <v>2717</v>
      </c>
      <c r="C193" s="296" t="s">
        <v>2833</v>
      </c>
      <c r="D193" s="297" t="s">
        <v>5915</v>
      </c>
      <c r="E193" s="298"/>
      <c r="F193" s="296"/>
      <c r="G193" s="297" t="s">
        <v>5916</v>
      </c>
      <c r="H193" s="298" t="s">
        <v>2840</v>
      </c>
      <c r="I193" s="299" t="s">
        <v>106</v>
      </c>
      <c r="J193" s="300"/>
      <c r="K193" s="291"/>
      <c r="L193" s="127" t="str">
        <f t="shared" si="6"/>
        <v xml:space="preserve"> </v>
      </c>
      <c r="M193" s="128" t="str">
        <f t="shared" si="7"/>
        <v xml:space="preserve"> </v>
      </c>
      <c r="N193" s="70"/>
      <c r="O193" s="71"/>
      <c r="P193" s="71"/>
      <c r="Q193" s="72"/>
      <c r="R193" s="70"/>
      <c r="S193" s="71"/>
      <c r="T193" s="71"/>
      <c r="U193" s="72"/>
      <c r="V193" s="73"/>
      <c r="W193" s="74"/>
      <c r="X193" s="263"/>
      <c r="Y193" s="263"/>
      <c r="Z193" s="263"/>
    </row>
    <row r="194" spans="1:26" ht="22.5">
      <c r="A194" s="263"/>
      <c r="B194" s="295" t="s">
        <v>2718</v>
      </c>
      <c r="C194" s="296" t="s">
        <v>2833</v>
      </c>
      <c r="D194" s="297" t="s">
        <v>5915</v>
      </c>
      <c r="E194" s="298"/>
      <c r="F194" s="296"/>
      <c r="G194" s="297" t="s">
        <v>5917</v>
      </c>
      <c r="H194" s="298" t="s">
        <v>1889</v>
      </c>
      <c r="I194" s="299" t="s">
        <v>106</v>
      </c>
      <c r="J194" s="300"/>
      <c r="K194" s="291"/>
      <c r="L194" s="127" t="str">
        <f t="shared" si="6"/>
        <v xml:space="preserve"> </v>
      </c>
      <c r="M194" s="128" t="str">
        <f t="shared" si="7"/>
        <v xml:space="preserve"> </v>
      </c>
      <c r="N194" s="70"/>
      <c r="O194" s="71"/>
      <c r="P194" s="71"/>
      <c r="Q194" s="72"/>
      <c r="R194" s="70"/>
      <c r="S194" s="71"/>
      <c r="T194" s="71"/>
      <c r="U194" s="72"/>
      <c r="V194" s="73"/>
      <c r="W194" s="74"/>
      <c r="X194" s="263"/>
      <c r="Y194" s="263"/>
      <c r="Z194" s="263"/>
    </row>
    <row r="195" spans="1:26" ht="22.5">
      <c r="A195" s="263"/>
      <c r="B195" s="295" t="s">
        <v>2719</v>
      </c>
      <c r="C195" s="296" t="s">
        <v>2833</v>
      </c>
      <c r="D195" s="297" t="s">
        <v>5915</v>
      </c>
      <c r="E195" s="298"/>
      <c r="F195" s="296"/>
      <c r="G195" s="297" t="s">
        <v>5918</v>
      </c>
      <c r="H195" s="298" t="s">
        <v>1890</v>
      </c>
      <c r="I195" s="299" t="s">
        <v>106</v>
      </c>
      <c r="J195" s="302"/>
      <c r="K195" s="291"/>
      <c r="L195" s="127" t="str">
        <f t="shared" si="6"/>
        <v xml:space="preserve"> </v>
      </c>
      <c r="M195" s="128" t="str">
        <f t="shared" si="7"/>
        <v xml:space="preserve"> </v>
      </c>
      <c r="N195" s="70"/>
      <c r="O195" s="71"/>
      <c r="P195" s="71"/>
      <c r="Q195" s="72"/>
      <c r="R195" s="70"/>
      <c r="S195" s="71"/>
      <c r="T195" s="71"/>
      <c r="U195" s="72"/>
      <c r="V195" s="73"/>
      <c r="W195" s="74"/>
      <c r="X195" s="263"/>
      <c r="Y195" s="263"/>
      <c r="Z195" s="263"/>
    </row>
    <row r="196" spans="1:26" ht="22.5">
      <c r="A196" s="263"/>
      <c r="B196" s="295" t="s">
        <v>5245</v>
      </c>
      <c r="C196" s="296" t="s">
        <v>2833</v>
      </c>
      <c r="D196" s="297" t="s">
        <v>5915</v>
      </c>
      <c r="E196" s="298"/>
      <c r="F196" s="296"/>
      <c r="G196" s="297" t="s">
        <v>5919</v>
      </c>
      <c r="H196" s="298" t="s">
        <v>1891</v>
      </c>
      <c r="I196" s="299" t="s">
        <v>106</v>
      </c>
      <c r="J196" s="300"/>
      <c r="K196" s="291"/>
      <c r="L196" s="127" t="str">
        <f t="shared" si="6"/>
        <v xml:space="preserve"> </v>
      </c>
      <c r="M196" s="128" t="str">
        <f t="shared" si="7"/>
        <v xml:space="preserve"> </v>
      </c>
      <c r="N196" s="70"/>
      <c r="O196" s="71"/>
      <c r="P196" s="71"/>
      <c r="Q196" s="72"/>
      <c r="R196" s="70"/>
      <c r="S196" s="71"/>
      <c r="T196" s="71"/>
      <c r="U196" s="72"/>
      <c r="V196" s="73"/>
      <c r="W196" s="74"/>
      <c r="X196" s="263"/>
      <c r="Y196" s="263"/>
      <c r="Z196" s="263"/>
    </row>
    <row r="197" spans="1:26" ht="22.5">
      <c r="A197" s="263"/>
      <c r="B197" s="295" t="s">
        <v>2720</v>
      </c>
      <c r="C197" s="296" t="s">
        <v>2833</v>
      </c>
      <c r="D197" s="297" t="s">
        <v>5915</v>
      </c>
      <c r="E197" s="298"/>
      <c r="F197" s="296"/>
      <c r="G197" s="297" t="s">
        <v>5920</v>
      </c>
      <c r="H197" s="298" t="s">
        <v>1892</v>
      </c>
      <c r="I197" s="299" t="s">
        <v>106</v>
      </c>
      <c r="J197" s="300"/>
      <c r="K197" s="291"/>
      <c r="L197" s="127" t="str">
        <f t="shared" si="6"/>
        <v xml:space="preserve"> </v>
      </c>
      <c r="M197" s="128" t="str">
        <f t="shared" si="7"/>
        <v xml:space="preserve"> </v>
      </c>
      <c r="N197" s="70"/>
      <c r="O197" s="71"/>
      <c r="P197" s="71"/>
      <c r="Q197" s="72"/>
      <c r="R197" s="70"/>
      <c r="S197" s="71"/>
      <c r="T197" s="71"/>
      <c r="U197" s="72"/>
      <c r="V197" s="73"/>
      <c r="W197" s="74"/>
      <c r="X197" s="263"/>
      <c r="Y197" s="263"/>
      <c r="Z197" s="263"/>
    </row>
    <row r="198" spans="1:26" ht="22.5">
      <c r="A198" s="263"/>
      <c r="B198" s="295" t="s">
        <v>3161</v>
      </c>
      <c r="C198" s="296" t="s">
        <v>2833</v>
      </c>
      <c r="D198" s="297" t="s">
        <v>5915</v>
      </c>
      <c r="E198" s="298"/>
      <c r="F198" s="296"/>
      <c r="G198" s="297" t="s">
        <v>5921</v>
      </c>
      <c r="H198" s="298" t="s">
        <v>1893</v>
      </c>
      <c r="I198" s="299" t="s">
        <v>106</v>
      </c>
      <c r="J198" s="300"/>
      <c r="K198" s="291"/>
      <c r="L198" s="127" t="str">
        <f t="shared" si="6"/>
        <v xml:space="preserve"> </v>
      </c>
      <c r="M198" s="128" t="str">
        <f t="shared" si="7"/>
        <v xml:space="preserve"> </v>
      </c>
      <c r="N198" s="70"/>
      <c r="O198" s="71"/>
      <c r="P198" s="71"/>
      <c r="Q198" s="72"/>
      <c r="R198" s="70"/>
      <c r="S198" s="71"/>
      <c r="T198" s="71"/>
      <c r="U198" s="72"/>
      <c r="V198" s="73"/>
      <c r="W198" s="74"/>
      <c r="X198" s="263"/>
      <c r="Y198" s="263"/>
      <c r="Z198" s="263"/>
    </row>
    <row r="199" spans="1:26" ht="33.75">
      <c r="A199" s="263"/>
      <c r="B199" s="295" t="s">
        <v>2721</v>
      </c>
      <c r="C199" s="296" t="s">
        <v>2833</v>
      </c>
      <c r="D199" s="297" t="s">
        <v>5915</v>
      </c>
      <c r="E199" s="298"/>
      <c r="F199" s="296"/>
      <c r="G199" s="297" t="s">
        <v>5922</v>
      </c>
      <c r="H199" s="298" t="s">
        <v>1894</v>
      </c>
      <c r="I199" s="299" t="s">
        <v>106</v>
      </c>
      <c r="J199" s="300"/>
      <c r="K199" s="291"/>
      <c r="L199" s="127" t="str">
        <f t="shared" si="6"/>
        <v xml:space="preserve"> </v>
      </c>
      <c r="M199" s="128" t="str">
        <f t="shared" si="7"/>
        <v xml:space="preserve"> </v>
      </c>
      <c r="N199" s="70"/>
      <c r="O199" s="71"/>
      <c r="P199" s="71"/>
      <c r="Q199" s="72"/>
      <c r="R199" s="70"/>
      <c r="S199" s="71"/>
      <c r="T199" s="71"/>
      <c r="U199" s="72"/>
      <c r="V199" s="73"/>
      <c r="W199" s="74"/>
      <c r="X199" s="263"/>
      <c r="Y199" s="263"/>
      <c r="Z199" s="263"/>
    </row>
    <row r="200" spans="1:26" ht="22.5">
      <c r="A200" s="263"/>
      <c r="B200" s="295" t="s">
        <v>2723</v>
      </c>
      <c r="C200" s="296" t="s">
        <v>2833</v>
      </c>
      <c r="D200" s="297" t="s">
        <v>5915</v>
      </c>
      <c r="E200" s="298"/>
      <c r="F200" s="296"/>
      <c r="G200" s="297" t="s">
        <v>5923</v>
      </c>
      <c r="H200" s="298" t="s">
        <v>1895</v>
      </c>
      <c r="I200" s="299" t="s">
        <v>106</v>
      </c>
      <c r="J200" s="300"/>
      <c r="K200" s="291"/>
      <c r="L200" s="127" t="str">
        <f t="shared" si="6"/>
        <v xml:space="preserve"> </v>
      </c>
      <c r="M200" s="128" t="str">
        <f t="shared" si="7"/>
        <v xml:space="preserve"> </v>
      </c>
      <c r="N200" s="70"/>
      <c r="O200" s="71"/>
      <c r="P200" s="71"/>
      <c r="Q200" s="72"/>
      <c r="R200" s="70"/>
      <c r="S200" s="71"/>
      <c r="T200" s="71"/>
      <c r="U200" s="72"/>
      <c r="V200" s="73"/>
      <c r="W200" s="74"/>
      <c r="X200" s="263"/>
      <c r="Y200" s="263"/>
      <c r="Z200" s="263"/>
    </row>
    <row r="201" spans="1:26" ht="33.75">
      <c r="A201" s="263"/>
      <c r="B201" s="295" t="s">
        <v>2725</v>
      </c>
      <c r="C201" s="296" t="s">
        <v>2833</v>
      </c>
      <c r="D201" s="297" t="s">
        <v>5915</v>
      </c>
      <c r="E201" s="298"/>
      <c r="F201" s="296"/>
      <c r="G201" s="297" t="s">
        <v>5924</v>
      </c>
      <c r="H201" s="298" t="s">
        <v>1896</v>
      </c>
      <c r="I201" s="299" t="s">
        <v>106</v>
      </c>
      <c r="J201" s="300"/>
      <c r="K201" s="291"/>
      <c r="L201" s="127" t="str">
        <f t="shared" si="6"/>
        <v xml:space="preserve"> </v>
      </c>
      <c r="M201" s="128" t="str">
        <f t="shared" si="7"/>
        <v xml:space="preserve"> </v>
      </c>
      <c r="N201" s="70"/>
      <c r="O201" s="71"/>
      <c r="P201" s="71"/>
      <c r="Q201" s="72"/>
      <c r="R201" s="70"/>
      <c r="S201" s="71"/>
      <c r="T201" s="71"/>
      <c r="U201" s="72"/>
      <c r="V201" s="73"/>
      <c r="W201" s="74"/>
      <c r="X201" s="263"/>
      <c r="Y201" s="263"/>
      <c r="Z201" s="263"/>
    </row>
    <row r="202" spans="1:26" ht="22.5">
      <c r="A202" s="263"/>
      <c r="B202" s="295" t="s">
        <v>2727</v>
      </c>
      <c r="C202" s="296" t="s">
        <v>2833</v>
      </c>
      <c r="D202" s="297" t="s">
        <v>5915</v>
      </c>
      <c r="E202" s="298"/>
      <c r="F202" s="296"/>
      <c r="G202" s="297" t="s">
        <v>5925</v>
      </c>
      <c r="H202" s="298" t="s">
        <v>1907</v>
      </c>
      <c r="I202" s="299" t="s">
        <v>106</v>
      </c>
      <c r="J202" s="300"/>
      <c r="K202" s="291"/>
      <c r="L202" s="127" t="str">
        <f t="shared" si="6"/>
        <v xml:space="preserve"> </v>
      </c>
      <c r="M202" s="128" t="str">
        <f t="shared" si="7"/>
        <v xml:space="preserve"> </v>
      </c>
      <c r="N202" s="70"/>
      <c r="O202" s="71"/>
      <c r="P202" s="71"/>
      <c r="Q202" s="72"/>
      <c r="R202" s="70"/>
      <c r="S202" s="71"/>
      <c r="T202" s="71"/>
      <c r="U202" s="72"/>
      <c r="V202" s="73"/>
      <c r="W202" s="74"/>
      <c r="X202" s="263"/>
      <c r="Y202" s="263"/>
      <c r="Z202" s="263"/>
    </row>
    <row r="203" spans="1:26" ht="45">
      <c r="A203" s="263"/>
      <c r="B203" s="295" t="s">
        <v>2729</v>
      </c>
      <c r="C203" s="296" t="s">
        <v>2833</v>
      </c>
      <c r="D203" s="297" t="s">
        <v>5926</v>
      </c>
      <c r="E203" s="298" t="s">
        <v>2842</v>
      </c>
      <c r="F203" s="296" t="s">
        <v>1897</v>
      </c>
      <c r="G203" s="297" t="s">
        <v>1898</v>
      </c>
      <c r="H203" s="298" t="s">
        <v>5927</v>
      </c>
      <c r="I203" s="299" t="s">
        <v>106</v>
      </c>
      <c r="J203" s="300"/>
      <c r="K203" s="291"/>
      <c r="L203" s="127" t="str">
        <f t="shared" si="6"/>
        <v xml:space="preserve"> </v>
      </c>
      <c r="M203" s="128" t="str">
        <f t="shared" si="7"/>
        <v xml:space="preserve"> </v>
      </c>
      <c r="N203" s="70"/>
      <c r="O203" s="71"/>
      <c r="P203" s="71"/>
      <c r="Q203" s="72"/>
      <c r="R203" s="70"/>
      <c r="S203" s="71"/>
      <c r="T203" s="71"/>
      <c r="U203" s="72"/>
      <c r="V203" s="73"/>
      <c r="W203" s="74"/>
      <c r="X203" s="263"/>
      <c r="Y203" s="263"/>
      <c r="Z203" s="263"/>
    </row>
    <row r="204" spans="1:26" ht="33.75">
      <c r="A204" s="263"/>
      <c r="B204" s="295" t="s">
        <v>2731</v>
      </c>
      <c r="C204" s="296" t="s">
        <v>2833</v>
      </c>
      <c r="D204" s="297" t="s">
        <v>5928</v>
      </c>
      <c r="E204" s="298" t="s">
        <v>5929</v>
      </c>
      <c r="F204" s="296" t="s">
        <v>5930</v>
      </c>
      <c r="G204" s="297" t="s">
        <v>5931</v>
      </c>
      <c r="H204" s="298" t="s">
        <v>5932</v>
      </c>
      <c r="I204" s="299" t="s">
        <v>106</v>
      </c>
      <c r="J204" s="300"/>
      <c r="K204" s="291"/>
      <c r="L204" s="127" t="str">
        <f t="shared" si="6"/>
        <v xml:space="preserve"> </v>
      </c>
      <c r="M204" s="128" t="str">
        <f t="shared" si="7"/>
        <v xml:space="preserve"> </v>
      </c>
      <c r="N204" s="70"/>
      <c r="O204" s="71"/>
      <c r="P204" s="71"/>
      <c r="Q204" s="72"/>
      <c r="R204" s="70"/>
      <c r="S204" s="71"/>
      <c r="T204" s="71"/>
      <c r="U204" s="72"/>
      <c r="V204" s="73"/>
      <c r="W204" s="74"/>
      <c r="X204" s="263"/>
      <c r="Y204" s="263"/>
      <c r="Z204" s="263"/>
    </row>
    <row r="205" spans="1:26" ht="33.75">
      <c r="A205" s="263"/>
      <c r="B205" s="295" t="s">
        <v>2734</v>
      </c>
      <c r="C205" s="296" t="s">
        <v>2833</v>
      </c>
      <c r="D205" s="297" t="s">
        <v>5928</v>
      </c>
      <c r="E205" s="298" t="s">
        <v>2845</v>
      </c>
      <c r="F205" s="296" t="s">
        <v>5933</v>
      </c>
      <c r="G205" s="297" t="s">
        <v>5934</v>
      </c>
      <c r="H205" s="298" t="s">
        <v>5935</v>
      </c>
      <c r="I205" s="299" t="s">
        <v>106</v>
      </c>
      <c r="J205" s="300"/>
      <c r="K205" s="291"/>
      <c r="L205" s="127" t="str">
        <f t="shared" si="6"/>
        <v xml:space="preserve"> </v>
      </c>
      <c r="M205" s="128" t="str">
        <f t="shared" si="7"/>
        <v xml:space="preserve"> </v>
      </c>
      <c r="N205" s="70"/>
      <c r="O205" s="71"/>
      <c r="P205" s="71"/>
      <c r="Q205" s="72"/>
      <c r="R205" s="70"/>
      <c r="S205" s="71"/>
      <c r="T205" s="71"/>
      <c r="U205" s="72"/>
      <c r="V205" s="73"/>
      <c r="W205" s="74"/>
      <c r="X205" s="263"/>
      <c r="Y205" s="263"/>
      <c r="Z205" s="263"/>
    </row>
    <row r="206" spans="1:26" ht="78.75">
      <c r="A206" s="263"/>
      <c r="B206" s="295" t="s">
        <v>3232</v>
      </c>
      <c r="C206" s="296" t="s">
        <v>2833</v>
      </c>
      <c r="D206" s="297" t="s">
        <v>5928</v>
      </c>
      <c r="E206" s="298" t="s">
        <v>5936</v>
      </c>
      <c r="F206" s="296" t="s">
        <v>5937</v>
      </c>
      <c r="G206" s="297" t="s">
        <v>5938</v>
      </c>
      <c r="H206" s="298" t="s">
        <v>5939</v>
      </c>
      <c r="I206" s="299" t="s">
        <v>106</v>
      </c>
      <c r="J206" s="300"/>
      <c r="K206" s="291"/>
      <c r="L206" s="127" t="str">
        <f t="shared" si="6"/>
        <v xml:space="preserve"> </v>
      </c>
      <c r="M206" s="128" t="str">
        <f t="shared" si="7"/>
        <v xml:space="preserve"> </v>
      </c>
      <c r="N206" s="70"/>
      <c r="O206" s="71"/>
      <c r="P206" s="71"/>
      <c r="Q206" s="72"/>
      <c r="R206" s="70"/>
      <c r="S206" s="71"/>
      <c r="T206" s="71"/>
      <c r="U206" s="72"/>
      <c r="V206" s="73"/>
      <c r="W206" s="74"/>
      <c r="X206" s="263"/>
      <c r="Y206" s="263"/>
      <c r="Z206" s="263"/>
    </row>
    <row r="207" spans="1:26" ht="78.75">
      <c r="A207" s="263"/>
      <c r="B207" s="295" t="s">
        <v>3162</v>
      </c>
      <c r="C207" s="296" t="s">
        <v>2833</v>
      </c>
      <c r="D207" s="297" t="s">
        <v>5928</v>
      </c>
      <c r="E207" s="298" t="s">
        <v>5940</v>
      </c>
      <c r="F207" s="296" t="s">
        <v>5941</v>
      </c>
      <c r="G207" s="297" t="s">
        <v>5942</v>
      </c>
      <c r="H207" s="298" t="s">
        <v>5943</v>
      </c>
      <c r="I207" s="299" t="s">
        <v>106</v>
      </c>
      <c r="J207" s="300"/>
      <c r="K207" s="291"/>
      <c r="L207" s="127" t="str">
        <f t="shared" si="6"/>
        <v xml:space="preserve"> </v>
      </c>
      <c r="M207" s="128" t="str">
        <f t="shared" si="7"/>
        <v xml:space="preserve"> </v>
      </c>
      <c r="N207" s="70"/>
      <c r="O207" s="71"/>
      <c r="P207" s="71"/>
      <c r="Q207" s="72"/>
      <c r="R207" s="70"/>
      <c r="S207" s="71"/>
      <c r="T207" s="71"/>
      <c r="U207" s="72"/>
      <c r="V207" s="73"/>
      <c r="W207" s="74"/>
      <c r="X207" s="263"/>
      <c r="Y207" s="263"/>
      <c r="Z207" s="263"/>
    </row>
    <row r="208" spans="1:26" ht="33.75">
      <c r="A208" s="263"/>
      <c r="B208" s="295" t="s">
        <v>2739</v>
      </c>
      <c r="C208" s="296" t="s">
        <v>2848</v>
      </c>
      <c r="D208" s="297" t="s">
        <v>5944</v>
      </c>
      <c r="E208" s="298" t="s">
        <v>67</v>
      </c>
      <c r="F208" s="296" t="s">
        <v>5909</v>
      </c>
      <c r="G208" s="297" t="s">
        <v>5945</v>
      </c>
      <c r="H208" s="298" t="s">
        <v>5906</v>
      </c>
      <c r="I208" s="299" t="s">
        <v>89</v>
      </c>
      <c r="J208" s="300" t="s">
        <v>1910</v>
      </c>
      <c r="K208" s="291"/>
      <c r="L208" s="127" t="str">
        <f t="shared" si="6"/>
        <v xml:space="preserve"> </v>
      </c>
      <c r="M208" s="128" t="str">
        <f t="shared" si="7"/>
        <v xml:space="preserve"> </v>
      </c>
      <c r="N208" s="70"/>
      <c r="O208" s="71"/>
      <c r="P208" s="71"/>
      <c r="Q208" s="72"/>
      <c r="R208" s="70"/>
      <c r="S208" s="71"/>
      <c r="T208" s="71"/>
      <c r="U208" s="72"/>
      <c r="V208" s="73"/>
      <c r="W208" s="74"/>
      <c r="X208" s="263"/>
      <c r="Y208" s="263"/>
      <c r="Z208" s="263"/>
    </row>
    <row r="209" spans="1:26" ht="33.75">
      <c r="A209" s="263"/>
      <c r="B209" s="295" t="s">
        <v>2743</v>
      </c>
      <c r="C209" s="296" t="s">
        <v>2848</v>
      </c>
      <c r="D209" s="297" t="s">
        <v>5944</v>
      </c>
      <c r="E209" s="298" t="s">
        <v>67</v>
      </c>
      <c r="F209" s="296" t="s">
        <v>5909</v>
      </c>
      <c r="G209" s="297" t="s">
        <v>5946</v>
      </c>
      <c r="H209" s="298" t="s">
        <v>2836</v>
      </c>
      <c r="I209" s="299" t="s">
        <v>106</v>
      </c>
      <c r="J209" s="300" t="s">
        <v>1910</v>
      </c>
      <c r="K209" s="291"/>
      <c r="L209" s="127" t="str">
        <f t="shared" si="6"/>
        <v xml:space="preserve"> </v>
      </c>
      <c r="M209" s="128" t="str">
        <f t="shared" si="7"/>
        <v xml:space="preserve"> </v>
      </c>
      <c r="N209" s="70"/>
      <c r="O209" s="71"/>
      <c r="P209" s="71"/>
      <c r="Q209" s="72"/>
      <c r="R209" s="70"/>
      <c r="S209" s="71"/>
      <c r="T209" s="71"/>
      <c r="U209" s="72"/>
      <c r="V209" s="73"/>
      <c r="W209" s="74"/>
      <c r="X209" s="263"/>
      <c r="Y209" s="263"/>
      <c r="Z209" s="263"/>
    </row>
    <row r="210" spans="1:26" ht="33.75">
      <c r="A210" s="263"/>
      <c r="B210" s="295" t="s">
        <v>3163</v>
      </c>
      <c r="C210" s="296" t="s">
        <v>2848</v>
      </c>
      <c r="D210" s="297" t="s">
        <v>5944</v>
      </c>
      <c r="E210" s="298" t="s">
        <v>67</v>
      </c>
      <c r="F210" s="296" t="s">
        <v>5909</v>
      </c>
      <c r="G210" s="297" t="s">
        <v>5947</v>
      </c>
      <c r="H210" s="298" t="s">
        <v>1899</v>
      </c>
      <c r="I210" s="299" t="s">
        <v>106</v>
      </c>
      <c r="J210" s="300" t="s">
        <v>1910</v>
      </c>
      <c r="K210" s="291"/>
      <c r="L210" s="127" t="str">
        <f t="shared" si="6"/>
        <v xml:space="preserve"> </v>
      </c>
      <c r="M210" s="128" t="str">
        <f t="shared" si="7"/>
        <v xml:space="preserve"> </v>
      </c>
      <c r="N210" s="70"/>
      <c r="O210" s="71"/>
      <c r="P210" s="71"/>
      <c r="Q210" s="72"/>
      <c r="R210" s="70"/>
      <c r="S210" s="71"/>
      <c r="T210" s="71"/>
      <c r="U210" s="72"/>
      <c r="V210" s="73"/>
      <c r="W210" s="74"/>
      <c r="X210" s="263"/>
      <c r="Y210" s="263"/>
      <c r="Z210" s="263"/>
    </row>
    <row r="211" spans="1:26" ht="45">
      <c r="A211" s="263"/>
      <c r="B211" s="295" t="s">
        <v>2744</v>
      </c>
      <c r="C211" s="296" t="s">
        <v>2848</v>
      </c>
      <c r="D211" s="297" t="s">
        <v>5944</v>
      </c>
      <c r="E211" s="298" t="s">
        <v>30</v>
      </c>
      <c r="F211" s="296" t="s">
        <v>5909</v>
      </c>
      <c r="G211" s="297" t="s">
        <v>5948</v>
      </c>
      <c r="H211" s="298" t="s">
        <v>5949</v>
      </c>
      <c r="I211" s="299" t="s">
        <v>89</v>
      </c>
      <c r="J211" s="300" t="s">
        <v>2598</v>
      </c>
      <c r="K211" s="291"/>
      <c r="L211" s="127" t="str">
        <f t="shared" si="6"/>
        <v xml:space="preserve"> </v>
      </c>
      <c r="M211" s="128" t="str">
        <f t="shared" si="7"/>
        <v xml:space="preserve"> </v>
      </c>
      <c r="N211" s="498"/>
      <c r="O211" s="71"/>
      <c r="P211" s="71"/>
      <c r="Q211" s="72"/>
      <c r="R211" s="70"/>
      <c r="S211" s="71"/>
      <c r="T211" s="71"/>
      <c r="U211" s="72"/>
      <c r="V211" s="73"/>
      <c r="W211" s="74"/>
      <c r="X211" s="263"/>
      <c r="Y211" s="263"/>
      <c r="Z211" s="263"/>
    </row>
    <row r="212" spans="1:26" ht="45">
      <c r="A212" s="263"/>
      <c r="B212" s="295" t="s">
        <v>2745</v>
      </c>
      <c r="C212" s="296" t="s">
        <v>2848</v>
      </c>
      <c r="D212" s="297" t="s">
        <v>5944</v>
      </c>
      <c r="E212" s="298" t="s">
        <v>30</v>
      </c>
      <c r="F212" s="296" t="s">
        <v>5909</v>
      </c>
      <c r="G212" s="297" t="s">
        <v>5950</v>
      </c>
      <c r="H212" s="298" t="s">
        <v>5951</v>
      </c>
      <c r="I212" s="299" t="s">
        <v>89</v>
      </c>
      <c r="J212" s="300" t="s">
        <v>2598</v>
      </c>
      <c r="K212" s="291"/>
      <c r="L212" s="127" t="str">
        <f t="shared" si="6"/>
        <v xml:space="preserve"> </v>
      </c>
      <c r="M212" s="128" t="str">
        <f t="shared" si="7"/>
        <v xml:space="preserve"> </v>
      </c>
      <c r="N212" s="498"/>
      <c r="O212" s="71"/>
      <c r="P212" s="71"/>
      <c r="Q212" s="72"/>
      <c r="R212" s="70"/>
      <c r="S212" s="71"/>
      <c r="T212" s="71"/>
      <c r="U212" s="72"/>
      <c r="V212" s="73"/>
      <c r="W212" s="74"/>
      <c r="X212" s="263"/>
      <c r="Y212" s="263"/>
      <c r="Z212" s="263"/>
    </row>
    <row r="213" spans="1:26" ht="45">
      <c r="A213" s="263"/>
      <c r="B213" s="295" t="s">
        <v>2747</v>
      </c>
      <c r="C213" s="296" t="s">
        <v>2848</v>
      </c>
      <c r="D213" s="297" t="s">
        <v>5944</v>
      </c>
      <c r="E213" s="298" t="s">
        <v>30</v>
      </c>
      <c r="F213" s="296" t="s">
        <v>5909</v>
      </c>
      <c r="G213" s="297" t="s">
        <v>5952</v>
      </c>
      <c r="H213" s="298" t="s">
        <v>2837</v>
      </c>
      <c r="I213" s="299" t="s">
        <v>106</v>
      </c>
      <c r="J213" s="300" t="s">
        <v>2598</v>
      </c>
      <c r="K213" s="291"/>
      <c r="L213" s="127" t="str">
        <f t="shared" ref="L213:L263" si="8">IF(COUNTBLANK(N213:P213)=3," ",IF(COUNTIF(N213:P213,"F"),"F",IF(COUNTIF(N213:P213,"P"),"P",IF(COUNTIF(N213:P213,"NA"),"NA",IF(COUNTIF(N213:P213,"NT"),"NT")))))</f>
        <v xml:space="preserve"> </v>
      </c>
      <c r="M213" s="128" t="str">
        <f t="shared" ref="M213:M263" si="9">IF(COUNTBLANK(R213:T213)=3," ",IF(COUNTIF(R213:T213,"F"),"F",IF(COUNTIF(R213:T213,"P"),"P",IF(COUNTIF(R213:T213,"NA"),"NA",IF(COUNTIF(R213:T213,"NT"),"NT")))))</f>
        <v xml:space="preserve"> </v>
      </c>
      <c r="N213" s="498"/>
      <c r="O213" s="71"/>
      <c r="P213" s="71"/>
      <c r="Q213" s="72"/>
      <c r="R213" s="70"/>
      <c r="S213" s="71"/>
      <c r="T213" s="71"/>
      <c r="U213" s="72"/>
      <c r="V213" s="73"/>
      <c r="W213" s="74"/>
      <c r="X213" s="263"/>
      <c r="Y213" s="263"/>
      <c r="Z213" s="263"/>
    </row>
    <row r="214" spans="1:26" ht="45">
      <c r="A214" s="263"/>
      <c r="B214" s="295" t="s">
        <v>3164</v>
      </c>
      <c r="C214" s="296" t="s">
        <v>2848</v>
      </c>
      <c r="D214" s="297" t="s">
        <v>5944</v>
      </c>
      <c r="E214" s="298" t="s">
        <v>30</v>
      </c>
      <c r="F214" s="296" t="s">
        <v>5909</v>
      </c>
      <c r="G214" s="297" t="s">
        <v>5953</v>
      </c>
      <c r="H214" s="298" t="s">
        <v>2850</v>
      </c>
      <c r="I214" s="299" t="s">
        <v>106</v>
      </c>
      <c r="J214" s="300" t="s">
        <v>2598</v>
      </c>
      <c r="K214" s="291"/>
      <c r="L214" s="127" t="str">
        <f t="shared" si="8"/>
        <v xml:space="preserve"> </v>
      </c>
      <c r="M214" s="128" t="str">
        <f t="shared" si="9"/>
        <v xml:space="preserve"> </v>
      </c>
      <c r="N214" s="498"/>
      <c r="O214" s="71"/>
      <c r="P214" s="71"/>
      <c r="Q214" s="72"/>
      <c r="R214" s="70"/>
      <c r="S214" s="71"/>
      <c r="T214" s="71"/>
      <c r="U214" s="72"/>
      <c r="V214" s="73"/>
      <c r="W214" s="74"/>
      <c r="X214" s="263"/>
      <c r="Y214" s="263"/>
      <c r="Z214" s="263"/>
    </row>
    <row r="215" spans="1:26" ht="33.75">
      <c r="A215" s="263"/>
      <c r="B215" s="295" t="s">
        <v>2748</v>
      </c>
      <c r="C215" s="296" t="s">
        <v>2848</v>
      </c>
      <c r="D215" s="297" t="s">
        <v>5944</v>
      </c>
      <c r="E215" s="298" t="s">
        <v>30</v>
      </c>
      <c r="F215" s="296" t="s">
        <v>5909</v>
      </c>
      <c r="G215" s="297" t="s">
        <v>5954</v>
      </c>
      <c r="H215" s="298" t="s">
        <v>5955</v>
      </c>
      <c r="I215" s="299" t="s">
        <v>106</v>
      </c>
      <c r="J215" s="300" t="s">
        <v>2598</v>
      </c>
      <c r="K215" s="291"/>
      <c r="L215" s="127" t="str">
        <f t="shared" si="8"/>
        <v xml:space="preserve"> </v>
      </c>
      <c r="M215" s="128" t="str">
        <f t="shared" si="9"/>
        <v xml:space="preserve"> </v>
      </c>
      <c r="N215" s="498"/>
      <c r="O215" s="71"/>
      <c r="P215" s="71"/>
      <c r="Q215" s="72"/>
      <c r="R215" s="70"/>
      <c r="S215" s="71"/>
      <c r="T215" s="71"/>
      <c r="U215" s="72"/>
      <c r="V215" s="73"/>
      <c r="W215" s="74"/>
      <c r="X215" s="263"/>
      <c r="Y215" s="263"/>
      <c r="Z215" s="263"/>
    </row>
    <row r="216" spans="1:26" ht="33.75">
      <c r="A216" s="263"/>
      <c r="B216" s="295" t="s">
        <v>2751</v>
      </c>
      <c r="C216" s="296" t="s">
        <v>2848</v>
      </c>
      <c r="D216" s="297" t="s">
        <v>5944</v>
      </c>
      <c r="E216" s="298" t="s">
        <v>30</v>
      </c>
      <c r="F216" s="296" t="s">
        <v>5909</v>
      </c>
      <c r="G216" s="297" t="s">
        <v>5956</v>
      </c>
      <c r="H216" s="298" t="s">
        <v>1900</v>
      </c>
      <c r="I216" s="299" t="s">
        <v>106</v>
      </c>
      <c r="J216" s="300" t="s">
        <v>2598</v>
      </c>
      <c r="K216" s="291"/>
      <c r="L216" s="127" t="str">
        <f t="shared" si="8"/>
        <v xml:space="preserve"> </v>
      </c>
      <c r="M216" s="128" t="str">
        <f t="shared" si="9"/>
        <v xml:space="preserve"> </v>
      </c>
      <c r="N216" s="498"/>
      <c r="O216" s="71"/>
      <c r="P216" s="71"/>
      <c r="Q216" s="72"/>
      <c r="R216" s="70"/>
      <c r="S216" s="71"/>
      <c r="T216" s="71"/>
      <c r="U216" s="72"/>
      <c r="V216" s="73"/>
      <c r="W216" s="74"/>
      <c r="X216" s="263"/>
      <c r="Y216" s="263"/>
      <c r="Z216" s="263"/>
    </row>
    <row r="217" spans="1:26" ht="56.25">
      <c r="A217" s="263"/>
      <c r="B217" s="295" t="s">
        <v>3165</v>
      </c>
      <c r="C217" s="296" t="s">
        <v>2848</v>
      </c>
      <c r="D217" s="297" t="s">
        <v>5957</v>
      </c>
      <c r="E217" s="298" t="s">
        <v>67</v>
      </c>
      <c r="F217" s="296" t="s">
        <v>5958</v>
      </c>
      <c r="G217" s="297" t="s">
        <v>5959</v>
      </c>
      <c r="H217" s="386" t="s">
        <v>5960</v>
      </c>
      <c r="I217" s="299" t="s">
        <v>89</v>
      </c>
      <c r="J217" s="300" t="s">
        <v>6682</v>
      </c>
      <c r="K217" s="291"/>
      <c r="L217" s="127" t="str">
        <f t="shared" si="8"/>
        <v xml:space="preserve"> </v>
      </c>
      <c r="M217" s="128" t="str">
        <f t="shared" si="9"/>
        <v xml:space="preserve"> </v>
      </c>
      <c r="N217" s="498"/>
      <c r="O217" s="71"/>
      <c r="P217" s="71"/>
      <c r="Q217" s="72"/>
      <c r="R217" s="70"/>
      <c r="S217" s="71"/>
      <c r="T217" s="71"/>
      <c r="U217" s="72"/>
      <c r="V217" s="73"/>
      <c r="W217" s="74"/>
      <c r="X217" s="263"/>
      <c r="Y217" s="263"/>
      <c r="Z217" s="263"/>
    </row>
    <row r="218" spans="1:26" ht="67.5">
      <c r="A218" s="263"/>
      <c r="B218" s="295" t="s">
        <v>2752</v>
      </c>
      <c r="C218" s="296" t="s">
        <v>2848</v>
      </c>
      <c r="D218" s="297" t="s">
        <v>5961</v>
      </c>
      <c r="E218" s="298" t="s">
        <v>5210</v>
      </c>
      <c r="F218" s="296" t="s">
        <v>2622</v>
      </c>
      <c r="G218" s="297" t="s">
        <v>5962</v>
      </c>
      <c r="H218" s="298" t="s">
        <v>5963</v>
      </c>
      <c r="I218" s="299" t="s">
        <v>89</v>
      </c>
      <c r="J218" s="300" t="s">
        <v>5210</v>
      </c>
      <c r="K218" s="291"/>
      <c r="L218" s="127" t="str">
        <f t="shared" si="8"/>
        <v xml:space="preserve"> </v>
      </c>
      <c r="M218" s="128" t="str">
        <f t="shared" si="9"/>
        <v xml:space="preserve"> </v>
      </c>
      <c r="N218" s="498"/>
      <c r="O218" s="71"/>
      <c r="P218" s="71"/>
      <c r="Q218" s="72"/>
      <c r="R218" s="70"/>
      <c r="S218" s="71"/>
      <c r="T218" s="71"/>
      <c r="U218" s="72"/>
      <c r="V218" s="73"/>
      <c r="W218" s="74"/>
      <c r="X218" s="263"/>
      <c r="Y218" s="263"/>
      <c r="Z218" s="263"/>
    </row>
    <row r="219" spans="1:26" ht="22.5">
      <c r="A219" s="263"/>
      <c r="B219" s="295" t="s">
        <v>5246</v>
      </c>
      <c r="C219" s="296" t="s">
        <v>2848</v>
      </c>
      <c r="D219" s="297" t="s">
        <v>5964</v>
      </c>
      <c r="E219" s="298"/>
      <c r="F219" s="296" t="s">
        <v>1901</v>
      </c>
      <c r="G219" s="297" t="s">
        <v>1902</v>
      </c>
      <c r="H219" s="298" t="s">
        <v>1903</v>
      </c>
      <c r="I219" s="299" t="s">
        <v>106</v>
      </c>
      <c r="J219" s="403"/>
      <c r="K219" s="387"/>
      <c r="L219" s="127" t="str">
        <f t="shared" si="8"/>
        <v xml:space="preserve"> </v>
      </c>
      <c r="M219" s="128" t="str">
        <f t="shared" si="9"/>
        <v xml:space="preserve"> </v>
      </c>
      <c r="N219" s="70"/>
      <c r="O219" s="71"/>
      <c r="P219" s="71"/>
      <c r="Q219" s="72"/>
      <c r="R219" s="70"/>
      <c r="S219" s="71"/>
      <c r="T219" s="71"/>
      <c r="U219" s="72"/>
      <c r="V219" s="73"/>
      <c r="W219" s="74"/>
      <c r="X219" s="263"/>
      <c r="Y219" s="263"/>
      <c r="Z219" s="263"/>
    </row>
    <row r="220" spans="1:26" ht="33.75">
      <c r="A220" s="263"/>
      <c r="B220" s="295" t="s">
        <v>2753</v>
      </c>
      <c r="C220" s="296" t="s">
        <v>2848</v>
      </c>
      <c r="D220" s="297" t="s">
        <v>5964</v>
      </c>
      <c r="E220" s="298"/>
      <c r="F220" s="296"/>
      <c r="G220" s="297" t="s">
        <v>5965</v>
      </c>
      <c r="H220" s="298" t="s">
        <v>5966</v>
      </c>
      <c r="I220" s="299" t="s">
        <v>106</v>
      </c>
      <c r="J220" s="290"/>
      <c r="K220" s="291"/>
      <c r="L220" s="127" t="str">
        <f t="shared" si="8"/>
        <v xml:space="preserve"> </v>
      </c>
      <c r="M220" s="128" t="str">
        <f t="shared" si="9"/>
        <v xml:space="preserve"> </v>
      </c>
      <c r="N220" s="70"/>
      <c r="O220" s="71"/>
      <c r="P220" s="71"/>
      <c r="Q220" s="72"/>
      <c r="R220" s="70"/>
      <c r="S220" s="71"/>
      <c r="T220" s="71"/>
      <c r="U220" s="72"/>
      <c r="V220" s="73"/>
      <c r="W220" s="74"/>
      <c r="X220" s="263"/>
      <c r="Y220" s="263"/>
      <c r="Z220" s="263"/>
    </row>
    <row r="221" spans="1:26" ht="22.5">
      <c r="A221" s="263"/>
      <c r="B221" s="295" t="s">
        <v>2754</v>
      </c>
      <c r="C221" s="296" t="s">
        <v>2848</v>
      </c>
      <c r="D221" s="297" t="s">
        <v>5964</v>
      </c>
      <c r="E221" s="298" t="s">
        <v>67</v>
      </c>
      <c r="F221" s="296"/>
      <c r="G221" s="297" t="s">
        <v>5967</v>
      </c>
      <c r="H221" s="298" t="s">
        <v>2854</v>
      </c>
      <c r="I221" s="299" t="s">
        <v>106</v>
      </c>
      <c r="J221" s="300" t="s">
        <v>1910</v>
      </c>
      <c r="K221" s="291"/>
      <c r="L221" s="127" t="str">
        <f t="shared" si="8"/>
        <v xml:space="preserve"> </v>
      </c>
      <c r="M221" s="128" t="str">
        <f t="shared" si="9"/>
        <v xml:space="preserve"> </v>
      </c>
      <c r="N221" s="70"/>
      <c r="O221" s="71"/>
      <c r="P221" s="71"/>
      <c r="Q221" s="72"/>
      <c r="R221" s="70"/>
      <c r="S221" s="71"/>
      <c r="T221" s="71"/>
      <c r="U221" s="72"/>
      <c r="V221" s="73"/>
      <c r="W221" s="74"/>
      <c r="X221" s="263"/>
      <c r="Y221" s="263"/>
      <c r="Z221" s="263"/>
    </row>
    <row r="222" spans="1:26" ht="22.5">
      <c r="A222" s="263"/>
      <c r="B222" s="295" t="s">
        <v>2756</v>
      </c>
      <c r="C222" s="296" t="s">
        <v>2848</v>
      </c>
      <c r="D222" s="297" t="s">
        <v>5964</v>
      </c>
      <c r="E222" s="298"/>
      <c r="F222" s="296"/>
      <c r="G222" s="297" t="s">
        <v>5968</v>
      </c>
      <c r="H222" s="298" t="s">
        <v>5969</v>
      </c>
      <c r="I222" s="299" t="s">
        <v>106</v>
      </c>
      <c r="J222" s="300" t="s">
        <v>2855</v>
      </c>
      <c r="K222" s="291"/>
      <c r="L222" s="127" t="str">
        <f t="shared" si="8"/>
        <v xml:space="preserve"> </v>
      </c>
      <c r="M222" s="128" t="str">
        <f t="shared" si="9"/>
        <v xml:space="preserve"> </v>
      </c>
      <c r="N222" s="70"/>
      <c r="O222" s="71"/>
      <c r="P222" s="71"/>
      <c r="Q222" s="72"/>
      <c r="R222" s="70"/>
      <c r="S222" s="71"/>
      <c r="T222" s="71"/>
      <c r="U222" s="72"/>
      <c r="V222" s="73"/>
      <c r="W222" s="74"/>
      <c r="X222" s="263"/>
      <c r="Y222" s="263"/>
      <c r="Z222" s="263"/>
    </row>
    <row r="223" spans="1:26" ht="22.5">
      <c r="A223" s="263"/>
      <c r="B223" s="295" t="s">
        <v>2758</v>
      </c>
      <c r="C223" s="296" t="s">
        <v>2848</v>
      </c>
      <c r="D223" s="297" t="s">
        <v>5964</v>
      </c>
      <c r="E223" s="298"/>
      <c r="F223" s="296"/>
      <c r="G223" s="297" t="s">
        <v>5970</v>
      </c>
      <c r="H223" s="298" t="s">
        <v>1904</v>
      </c>
      <c r="I223" s="299" t="s">
        <v>106</v>
      </c>
      <c r="J223" s="290"/>
      <c r="K223" s="291"/>
      <c r="L223" s="127" t="str">
        <f t="shared" si="8"/>
        <v xml:space="preserve"> </v>
      </c>
      <c r="M223" s="128" t="str">
        <f t="shared" si="9"/>
        <v xml:space="preserve"> </v>
      </c>
      <c r="N223" s="70"/>
      <c r="O223" s="71"/>
      <c r="P223" s="71"/>
      <c r="Q223" s="72"/>
      <c r="R223" s="70"/>
      <c r="S223" s="71"/>
      <c r="T223" s="71"/>
      <c r="U223" s="72"/>
      <c r="V223" s="73"/>
      <c r="W223" s="74"/>
      <c r="X223" s="263"/>
      <c r="Y223" s="263"/>
      <c r="Z223" s="263"/>
    </row>
    <row r="224" spans="1:26" ht="22.5">
      <c r="A224" s="263"/>
      <c r="B224" s="295" t="s">
        <v>3166</v>
      </c>
      <c r="C224" s="296" t="s">
        <v>2856</v>
      </c>
      <c r="D224" s="297" t="s">
        <v>5971</v>
      </c>
      <c r="E224" s="298"/>
      <c r="F224" s="296"/>
      <c r="G224" s="297" t="s">
        <v>1905</v>
      </c>
      <c r="H224" s="298" t="s">
        <v>5972</v>
      </c>
      <c r="I224" s="299" t="s">
        <v>106</v>
      </c>
      <c r="J224" s="300"/>
      <c r="K224" s="291"/>
      <c r="L224" s="127" t="str">
        <f t="shared" si="8"/>
        <v xml:space="preserve"> </v>
      </c>
      <c r="M224" s="128" t="str">
        <f t="shared" si="9"/>
        <v xml:space="preserve"> </v>
      </c>
      <c r="N224" s="70"/>
      <c r="O224" s="71"/>
      <c r="P224" s="71"/>
      <c r="Q224" s="72"/>
      <c r="R224" s="70"/>
      <c r="S224" s="71"/>
      <c r="T224" s="71"/>
      <c r="U224" s="72"/>
      <c r="V224" s="73"/>
      <c r="W224" s="74"/>
      <c r="X224" s="263"/>
      <c r="Y224" s="263"/>
      <c r="Z224" s="263"/>
    </row>
    <row r="225" spans="1:26" ht="22.5">
      <c r="A225" s="263"/>
      <c r="B225" s="295" t="s">
        <v>2760</v>
      </c>
      <c r="C225" s="296" t="s">
        <v>2856</v>
      </c>
      <c r="D225" s="297" t="s">
        <v>5971</v>
      </c>
      <c r="E225" s="298"/>
      <c r="F225" s="296"/>
      <c r="G225" s="297" t="s">
        <v>5973</v>
      </c>
      <c r="H225" s="298" t="s">
        <v>1906</v>
      </c>
      <c r="I225" s="299" t="s">
        <v>106</v>
      </c>
      <c r="J225" s="300"/>
      <c r="K225" s="291"/>
      <c r="L225" s="127" t="str">
        <f t="shared" si="8"/>
        <v xml:space="preserve"> </v>
      </c>
      <c r="M225" s="128" t="str">
        <f t="shared" si="9"/>
        <v xml:space="preserve"> </v>
      </c>
      <c r="N225" s="70"/>
      <c r="O225" s="71"/>
      <c r="P225" s="71"/>
      <c r="Q225" s="72"/>
      <c r="R225" s="70"/>
      <c r="S225" s="71"/>
      <c r="T225" s="71"/>
      <c r="U225" s="72"/>
      <c r="V225" s="73"/>
      <c r="W225" s="74"/>
      <c r="X225" s="263"/>
      <c r="Y225" s="263"/>
      <c r="Z225" s="263"/>
    </row>
    <row r="226" spans="1:26" ht="33.75">
      <c r="A226" s="263"/>
      <c r="B226" s="295" t="s">
        <v>3167</v>
      </c>
      <c r="C226" s="296" t="s">
        <v>2856</v>
      </c>
      <c r="D226" s="297" t="s">
        <v>5971</v>
      </c>
      <c r="E226" s="298"/>
      <c r="F226" s="296"/>
      <c r="G226" s="297" t="s">
        <v>5974</v>
      </c>
      <c r="H226" s="298" t="s">
        <v>5975</v>
      </c>
      <c r="I226" s="299" t="s">
        <v>106</v>
      </c>
      <c r="J226" s="300"/>
      <c r="K226" s="291"/>
      <c r="L226" s="127" t="str">
        <f t="shared" si="8"/>
        <v xml:space="preserve"> </v>
      </c>
      <c r="M226" s="128" t="str">
        <f t="shared" si="9"/>
        <v xml:space="preserve"> </v>
      </c>
      <c r="N226" s="70"/>
      <c r="O226" s="71"/>
      <c r="P226" s="71"/>
      <c r="Q226" s="72"/>
      <c r="R226" s="70"/>
      <c r="S226" s="71"/>
      <c r="T226" s="71"/>
      <c r="U226" s="72"/>
      <c r="V226" s="73"/>
      <c r="W226" s="74"/>
      <c r="X226" s="263"/>
      <c r="Y226" s="263"/>
      <c r="Z226" s="263"/>
    </row>
    <row r="227" spans="1:26" ht="56.25">
      <c r="A227" s="263"/>
      <c r="B227" s="295" t="s">
        <v>3168</v>
      </c>
      <c r="C227" s="296" t="s">
        <v>2856</v>
      </c>
      <c r="D227" s="297" t="s">
        <v>5971</v>
      </c>
      <c r="E227" s="298"/>
      <c r="F227" s="296"/>
      <c r="G227" s="297" t="s">
        <v>5976</v>
      </c>
      <c r="H227" s="298" t="s">
        <v>5977</v>
      </c>
      <c r="I227" s="299" t="s">
        <v>106</v>
      </c>
      <c r="J227" s="300"/>
      <c r="K227" s="291"/>
      <c r="L227" s="127" t="str">
        <f t="shared" si="8"/>
        <v xml:space="preserve"> </v>
      </c>
      <c r="M227" s="128" t="str">
        <f t="shared" si="9"/>
        <v xml:space="preserve"> </v>
      </c>
      <c r="N227" s="70"/>
      <c r="O227" s="71"/>
      <c r="P227" s="71"/>
      <c r="Q227" s="72"/>
      <c r="R227" s="70"/>
      <c r="S227" s="71"/>
      <c r="T227" s="71"/>
      <c r="U227" s="72"/>
      <c r="V227" s="73"/>
      <c r="W227" s="74"/>
      <c r="X227" s="263"/>
      <c r="Y227" s="263"/>
      <c r="Z227" s="263"/>
    </row>
    <row r="228" spans="1:26" ht="33.75">
      <c r="A228" s="263"/>
      <c r="B228" s="295" t="s">
        <v>3169</v>
      </c>
      <c r="C228" s="296" t="s">
        <v>2856</v>
      </c>
      <c r="D228" s="297" t="s">
        <v>5971</v>
      </c>
      <c r="E228" s="298"/>
      <c r="F228" s="296"/>
      <c r="G228" s="297" t="s">
        <v>5978</v>
      </c>
      <c r="H228" s="298" t="s">
        <v>5979</v>
      </c>
      <c r="I228" s="299" t="s">
        <v>106</v>
      </c>
      <c r="J228" s="300"/>
      <c r="K228" s="291"/>
      <c r="L228" s="127" t="str">
        <f t="shared" si="8"/>
        <v xml:space="preserve"> </v>
      </c>
      <c r="M228" s="128" t="str">
        <f t="shared" si="9"/>
        <v xml:space="preserve"> </v>
      </c>
      <c r="N228" s="70"/>
      <c r="O228" s="71"/>
      <c r="P228" s="71"/>
      <c r="Q228" s="72"/>
      <c r="R228" s="70"/>
      <c r="S228" s="71"/>
      <c r="T228" s="71"/>
      <c r="U228" s="72"/>
      <c r="V228" s="73"/>
      <c r="W228" s="74"/>
      <c r="X228" s="263"/>
      <c r="Y228" s="263"/>
      <c r="Z228" s="263"/>
    </row>
    <row r="229" spans="1:26" ht="56.25">
      <c r="A229" s="263"/>
      <c r="B229" s="295" t="s">
        <v>2762</v>
      </c>
      <c r="C229" s="296" t="s">
        <v>2856</v>
      </c>
      <c r="D229" s="297" t="s">
        <v>5971</v>
      </c>
      <c r="E229" s="298"/>
      <c r="F229" s="296"/>
      <c r="G229" s="297" t="s">
        <v>5980</v>
      </c>
      <c r="H229" s="298" t="s">
        <v>5981</v>
      </c>
      <c r="I229" s="299" t="s">
        <v>106</v>
      </c>
      <c r="J229" s="300"/>
      <c r="K229" s="291"/>
      <c r="L229" s="127" t="str">
        <f t="shared" si="8"/>
        <v xml:space="preserve"> </v>
      </c>
      <c r="M229" s="128" t="str">
        <f t="shared" si="9"/>
        <v xml:space="preserve"> </v>
      </c>
      <c r="N229" s="70"/>
      <c r="O229" s="71"/>
      <c r="P229" s="71"/>
      <c r="Q229" s="72"/>
      <c r="R229" s="70"/>
      <c r="S229" s="71"/>
      <c r="T229" s="71"/>
      <c r="U229" s="72"/>
      <c r="V229" s="73"/>
      <c r="W229" s="74"/>
      <c r="X229" s="263"/>
      <c r="Y229" s="263"/>
      <c r="Z229" s="263"/>
    </row>
    <row r="230" spans="1:26" ht="22.5">
      <c r="A230" s="263"/>
      <c r="B230" s="295" t="s">
        <v>2764</v>
      </c>
      <c r="C230" s="296" t="s">
        <v>2856</v>
      </c>
      <c r="D230" s="297" t="s">
        <v>5971</v>
      </c>
      <c r="E230" s="298"/>
      <c r="F230" s="296" t="s">
        <v>69</v>
      </c>
      <c r="G230" s="297" t="s">
        <v>5982</v>
      </c>
      <c r="H230" s="298" t="s">
        <v>2858</v>
      </c>
      <c r="I230" s="299" t="s">
        <v>106</v>
      </c>
      <c r="J230" s="300" t="s">
        <v>2598</v>
      </c>
      <c r="K230" s="291"/>
      <c r="L230" s="127" t="str">
        <f t="shared" si="8"/>
        <v xml:space="preserve"> </v>
      </c>
      <c r="M230" s="128" t="str">
        <f t="shared" si="9"/>
        <v xml:space="preserve"> </v>
      </c>
      <c r="N230" s="498"/>
      <c r="O230" s="71"/>
      <c r="P230" s="71"/>
      <c r="Q230" s="72"/>
      <c r="R230" s="70"/>
      <c r="S230" s="71"/>
      <c r="T230" s="71"/>
      <c r="U230" s="72"/>
      <c r="V230" s="73"/>
      <c r="W230" s="74"/>
      <c r="X230" s="263"/>
      <c r="Y230" s="263"/>
      <c r="Z230" s="263"/>
    </row>
    <row r="231" spans="1:26" ht="22.5">
      <c r="A231" s="263"/>
      <c r="B231" s="295" t="s">
        <v>2765</v>
      </c>
      <c r="C231" s="296" t="s">
        <v>2856</v>
      </c>
      <c r="D231" s="297" t="s">
        <v>2859</v>
      </c>
      <c r="E231" s="298" t="s">
        <v>2842</v>
      </c>
      <c r="F231" s="296" t="s">
        <v>69</v>
      </c>
      <c r="G231" s="297" t="s">
        <v>5983</v>
      </c>
      <c r="H231" s="298" t="s">
        <v>5984</v>
      </c>
      <c r="I231" s="299" t="s">
        <v>106</v>
      </c>
      <c r="J231" s="300" t="s">
        <v>2598</v>
      </c>
      <c r="K231" s="291"/>
      <c r="L231" s="127" t="str">
        <f t="shared" si="8"/>
        <v xml:space="preserve"> </v>
      </c>
      <c r="M231" s="128" t="str">
        <f t="shared" si="9"/>
        <v xml:space="preserve"> </v>
      </c>
      <c r="N231" s="498"/>
      <c r="O231" s="71"/>
      <c r="P231" s="71"/>
      <c r="Q231" s="72"/>
      <c r="R231" s="70"/>
      <c r="S231" s="71"/>
      <c r="T231" s="71"/>
      <c r="U231" s="72"/>
      <c r="V231" s="73"/>
      <c r="W231" s="74"/>
      <c r="X231" s="263"/>
      <c r="Y231" s="263"/>
      <c r="Z231" s="263"/>
    </row>
    <row r="232" spans="1:26" ht="33.75">
      <c r="A232" s="263"/>
      <c r="B232" s="295" t="s">
        <v>2766</v>
      </c>
      <c r="C232" s="296" t="s">
        <v>2856</v>
      </c>
      <c r="D232" s="297" t="s">
        <v>2859</v>
      </c>
      <c r="E232" s="298" t="s">
        <v>2860</v>
      </c>
      <c r="F232" s="296"/>
      <c r="G232" s="297" t="s">
        <v>5985</v>
      </c>
      <c r="H232" s="298" t="s">
        <v>5986</v>
      </c>
      <c r="I232" s="299" t="s">
        <v>89</v>
      </c>
      <c r="J232" s="300"/>
      <c r="K232" s="291"/>
      <c r="L232" s="127" t="str">
        <f t="shared" si="8"/>
        <v xml:space="preserve"> </v>
      </c>
      <c r="M232" s="128" t="str">
        <f t="shared" si="9"/>
        <v xml:space="preserve"> </v>
      </c>
      <c r="N232" s="70"/>
      <c r="O232" s="71"/>
      <c r="P232" s="71"/>
      <c r="Q232" s="72"/>
      <c r="R232" s="70"/>
      <c r="S232" s="71"/>
      <c r="T232" s="71"/>
      <c r="U232" s="72"/>
      <c r="V232" s="73"/>
      <c r="W232" s="74"/>
      <c r="X232" s="263"/>
      <c r="Y232" s="263"/>
      <c r="Z232" s="263"/>
    </row>
    <row r="233" spans="1:26" ht="45">
      <c r="A233" s="263"/>
      <c r="B233" s="295" t="s">
        <v>2767</v>
      </c>
      <c r="C233" s="296" t="s">
        <v>5987</v>
      </c>
      <c r="D233" s="297" t="s">
        <v>2862</v>
      </c>
      <c r="E233" s="298" t="s">
        <v>2863</v>
      </c>
      <c r="F233" s="296" t="s">
        <v>67</v>
      </c>
      <c r="G233" s="297" t="s">
        <v>5988</v>
      </c>
      <c r="H233" s="298" t="s">
        <v>2864</v>
      </c>
      <c r="I233" s="299" t="s">
        <v>106</v>
      </c>
      <c r="J233" s="300" t="s">
        <v>1910</v>
      </c>
      <c r="K233" s="291"/>
      <c r="L233" s="127" t="str">
        <f t="shared" si="8"/>
        <v xml:space="preserve"> </v>
      </c>
      <c r="M233" s="128" t="str">
        <f t="shared" si="9"/>
        <v xml:space="preserve"> </v>
      </c>
      <c r="N233" s="70"/>
      <c r="O233" s="71"/>
      <c r="P233" s="71"/>
      <c r="Q233" s="72"/>
      <c r="R233" s="70"/>
      <c r="S233" s="71"/>
      <c r="T233" s="71"/>
      <c r="U233" s="72"/>
      <c r="V233" s="73"/>
      <c r="W233" s="74"/>
      <c r="X233" s="263"/>
      <c r="Y233" s="263"/>
      <c r="Z233" s="263"/>
    </row>
    <row r="234" spans="1:26" ht="45">
      <c r="A234" s="263"/>
      <c r="B234" s="295" t="s">
        <v>2777</v>
      </c>
      <c r="C234" s="296" t="s">
        <v>5987</v>
      </c>
      <c r="D234" s="297" t="s">
        <v>2862</v>
      </c>
      <c r="E234" s="298" t="s">
        <v>2863</v>
      </c>
      <c r="F234" s="296" t="s">
        <v>67</v>
      </c>
      <c r="G234" s="297" t="s">
        <v>5989</v>
      </c>
      <c r="H234" s="298" t="s">
        <v>2865</v>
      </c>
      <c r="I234" s="299" t="s">
        <v>106</v>
      </c>
      <c r="J234" s="300" t="s">
        <v>1910</v>
      </c>
      <c r="K234" s="291"/>
      <c r="L234" s="127" t="str">
        <f t="shared" si="8"/>
        <v xml:space="preserve"> </v>
      </c>
      <c r="M234" s="128" t="str">
        <f t="shared" si="9"/>
        <v xml:space="preserve"> </v>
      </c>
      <c r="N234" s="70"/>
      <c r="O234" s="71"/>
      <c r="P234" s="71"/>
      <c r="Q234" s="72"/>
      <c r="R234" s="70"/>
      <c r="S234" s="71"/>
      <c r="T234" s="71"/>
      <c r="U234" s="72"/>
      <c r="V234" s="73"/>
      <c r="W234" s="74"/>
      <c r="X234" s="263"/>
      <c r="Y234" s="263"/>
      <c r="Z234" s="263"/>
    </row>
    <row r="235" spans="1:26" ht="45">
      <c r="A235" s="263"/>
      <c r="B235" s="295" t="s">
        <v>3170</v>
      </c>
      <c r="C235" s="296" t="s">
        <v>5987</v>
      </c>
      <c r="D235" s="297" t="s">
        <v>2862</v>
      </c>
      <c r="E235" s="298" t="s">
        <v>2863</v>
      </c>
      <c r="F235" s="296" t="s">
        <v>67</v>
      </c>
      <c r="G235" s="297" t="s">
        <v>5990</v>
      </c>
      <c r="H235" s="298" t="s">
        <v>5991</v>
      </c>
      <c r="I235" s="299" t="s">
        <v>106</v>
      </c>
      <c r="J235" s="300" t="s">
        <v>1910</v>
      </c>
      <c r="K235" s="291"/>
      <c r="L235" s="127" t="str">
        <f t="shared" si="8"/>
        <v xml:space="preserve"> </v>
      </c>
      <c r="M235" s="128" t="str">
        <f t="shared" si="9"/>
        <v xml:space="preserve"> </v>
      </c>
      <c r="N235" s="70"/>
      <c r="O235" s="71"/>
      <c r="P235" s="71"/>
      <c r="Q235" s="72"/>
      <c r="R235" s="70"/>
      <c r="S235" s="71"/>
      <c r="T235" s="71"/>
      <c r="U235" s="72"/>
      <c r="V235" s="73"/>
      <c r="W235" s="74"/>
      <c r="X235" s="263"/>
      <c r="Y235" s="263"/>
      <c r="Z235" s="263"/>
    </row>
    <row r="236" spans="1:26" ht="45">
      <c r="A236" s="263"/>
      <c r="B236" s="295" t="s">
        <v>3171</v>
      </c>
      <c r="C236" s="296" t="s">
        <v>2866</v>
      </c>
      <c r="D236" s="297" t="s">
        <v>2867</v>
      </c>
      <c r="E236" s="298"/>
      <c r="F236" s="296" t="s">
        <v>5211</v>
      </c>
      <c r="G236" s="297" t="s">
        <v>5992</v>
      </c>
      <c r="H236" s="298" t="s">
        <v>5993</v>
      </c>
      <c r="I236" s="299" t="s">
        <v>89</v>
      </c>
      <c r="J236" s="300" t="s">
        <v>5211</v>
      </c>
      <c r="K236" s="291"/>
      <c r="L236" s="127" t="str">
        <f t="shared" si="8"/>
        <v xml:space="preserve"> </v>
      </c>
      <c r="M236" s="128" t="str">
        <f t="shared" si="9"/>
        <v xml:space="preserve"> </v>
      </c>
      <c r="N236" s="70"/>
      <c r="O236" s="71"/>
      <c r="P236" s="71"/>
      <c r="Q236" s="72"/>
      <c r="R236" s="70"/>
      <c r="S236" s="71"/>
      <c r="T236" s="71"/>
      <c r="U236" s="72"/>
      <c r="V236" s="73"/>
      <c r="W236" s="74"/>
      <c r="X236" s="263"/>
      <c r="Y236" s="263"/>
      <c r="Z236" s="263"/>
    </row>
    <row r="237" spans="1:26" ht="78.75">
      <c r="A237" s="263"/>
      <c r="B237" s="295" t="s">
        <v>2768</v>
      </c>
      <c r="C237" s="296" t="s">
        <v>2866</v>
      </c>
      <c r="D237" s="297" t="s">
        <v>2867</v>
      </c>
      <c r="E237" s="298"/>
      <c r="F237" s="296" t="s">
        <v>2868</v>
      </c>
      <c r="G237" s="297" t="s">
        <v>5994</v>
      </c>
      <c r="H237" s="298" t="s">
        <v>5995</v>
      </c>
      <c r="I237" s="299" t="s">
        <v>89</v>
      </c>
      <c r="J237" s="300" t="s">
        <v>5996</v>
      </c>
      <c r="K237" s="291"/>
      <c r="L237" s="127" t="str">
        <f t="shared" si="8"/>
        <v xml:space="preserve"> </v>
      </c>
      <c r="M237" s="128" t="str">
        <f t="shared" si="9"/>
        <v xml:space="preserve"> </v>
      </c>
      <c r="N237" s="498"/>
      <c r="O237" s="71"/>
      <c r="P237" s="71"/>
      <c r="Q237" s="72"/>
      <c r="R237" s="70"/>
      <c r="S237" s="71"/>
      <c r="T237" s="71"/>
      <c r="U237" s="72"/>
      <c r="V237" s="73"/>
      <c r="W237" s="74"/>
      <c r="X237" s="263"/>
      <c r="Y237" s="263"/>
      <c r="Z237" s="263"/>
    </row>
    <row r="238" spans="1:26" ht="45">
      <c r="A238" s="263"/>
      <c r="B238" s="295" t="s">
        <v>2769</v>
      </c>
      <c r="C238" s="296" t="s">
        <v>2866</v>
      </c>
      <c r="D238" s="297" t="s">
        <v>2867</v>
      </c>
      <c r="E238" s="298"/>
      <c r="F238" s="296" t="s">
        <v>2598</v>
      </c>
      <c r="G238" s="297" t="s">
        <v>2869</v>
      </c>
      <c r="H238" s="298" t="s">
        <v>5997</v>
      </c>
      <c r="I238" s="299" t="s">
        <v>89</v>
      </c>
      <c r="J238" s="300" t="s">
        <v>2598</v>
      </c>
      <c r="K238" s="291"/>
      <c r="L238" s="127" t="str">
        <f t="shared" si="8"/>
        <v xml:space="preserve"> </v>
      </c>
      <c r="M238" s="128" t="str">
        <f t="shared" si="9"/>
        <v xml:space="preserve"> </v>
      </c>
      <c r="N238" s="498"/>
      <c r="O238" s="71"/>
      <c r="P238" s="71"/>
      <c r="Q238" s="72"/>
      <c r="R238" s="70"/>
      <c r="S238" s="71"/>
      <c r="T238" s="71"/>
      <c r="U238" s="72"/>
      <c r="V238" s="73"/>
      <c r="W238" s="74"/>
      <c r="X238" s="263"/>
      <c r="Y238" s="263"/>
      <c r="Z238" s="263"/>
    </row>
    <row r="239" spans="1:26" ht="56.25">
      <c r="A239" s="263"/>
      <c r="B239" s="295" t="s">
        <v>2771</v>
      </c>
      <c r="C239" s="296" t="s">
        <v>2866</v>
      </c>
      <c r="D239" s="297" t="s">
        <v>2867</v>
      </c>
      <c r="E239" s="298"/>
      <c r="F239" s="296" t="s">
        <v>2598</v>
      </c>
      <c r="G239" s="297" t="s">
        <v>5998</v>
      </c>
      <c r="H239" s="298" t="s">
        <v>5999</v>
      </c>
      <c r="I239" s="299" t="s">
        <v>89</v>
      </c>
      <c r="J239" s="300" t="s">
        <v>2598</v>
      </c>
      <c r="K239" s="291"/>
      <c r="L239" s="127" t="str">
        <f t="shared" si="8"/>
        <v xml:space="preserve"> </v>
      </c>
      <c r="M239" s="128" t="str">
        <f t="shared" si="9"/>
        <v xml:space="preserve"> </v>
      </c>
      <c r="N239" s="498"/>
      <c r="O239" s="71"/>
      <c r="P239" s="71"/>
      <c r="Q239" s="72"/>
      <c r="R239" s="70"/>
      <c r="S239" s="71"/>
      <c r="T239" s="71"/>
      <c r="U239" s="72"/>
      <c r="V239" s="73"/>
      <c r="W239" s="74"/>
      <c r="X239" s="263"/>
      <c r="Y239" s="263"/>
      <c r="Z239" s="263"/>
    </row>
    <row r="240" spans="1:26" ht="33.75">
      <c r="A240" s="263"/>
      <c r="B240" s="295" t="s">
        <v>3233</v>
      </c>
      <c r="C240" s="296" t="s">
        <v>2866</v>
      </c>
      <c r="D240" s="297" t="s">
        <v>2870</v>
      </c>
      <c r="E240" s="298"/>
      <c r="F240" s="296" t="s">
        <v>6000</v>
      </c>
      <c r="G240" s="297" t="s">
        <v>6001</v>
      </c>
      <c r="H240" s="298" t="s">
        <v>5993</v>
      </c>
      <c r="I240" s="299" t="s">
        <v>89</v>
      </c>
      <c r="J240" s="300" t="s">
        <v>3234</v>
      </c>
      <c r="K240" s="291"/>
      <c r="L240" s="127" t="str">
        <f t="shared" si="8"/>
        <v xml:space="preserve"> </v>
      </c>
      <c r="M240" s="128" t="str">
        <f t="shared" si="9"/>
        <v xml:space="preserve"> </v>
      </c>
      <c r="N240" s="70"/>
      <c r="O240" s="71"/>
      <c r="P240" s="71"/>
      <c r="Q240" s="72"/>
      <c r="R240" s="70"/>
      <c r="S240" s="71"/>
      <c r="T240" s="71"/>
      <c r="U240" s="72"/>
      <c r="V240" s="73"/>
      <c r="W240" s="74"/>
      <c r="X240" s="263"/>
      <c r="Y240" s="263"/>
      <c r="Z240" s="263"/>
    </row>
    <row r="241" spans="1:26" ht="45">
      <c r="A241" s="263"/>
      <c r="B241" s="295" t="s">
        <v>2772</v>
      </c>
      <c r="C241" s="296" t="s">
        <v>2866</v>
      </c>
      <c r="D241" s="297" t="s">
        <v>2871</v>
      </c>
      <c r="E241" s="298"/>
      <c r="F241" s="296" t="s">
        <v>6002</v>
      </c>
      <c r="G241" s="297" t="s">
        <v>6003</v>
      </c>
      <c r="H241" s="298" t="s">
        <v>6004</v>
      </c>
      <c r="I241" s="299" t="s">
        <v>89</v>
      </c>
      <c r="J241" s="300" t="s">
        <v>2598</v>
      </c>
      <c r="K241" s="291"/>
      <c r="L241" s="127" t="str">
        <f t="shared" si="8"/>
        <v xml:space="preserve"> </v>
      </c>
      <c r="M241" s="128" t="str">
        <f t="shared" si="9"/>
        <v xml:space="preserve"> </v>
      </c>
      <c r="N241" s="498"/>
      <c r="O241" s="71"/>
      <c r="P241" s="71"/>
      <c r="Q241" s="72"/>
      <c r="R241" s="70"/>
      <c r="S241" s="71"/>
      <c r="T241" s="71"/>
      <c r="U241" s="72"/>
      <c r="V241" s="73"/>
      <c r="W241" s="74"/>
      <c r="X241" s="263"/>
      <c r="Y241" s="263"/>
      <c r="Z241" s="263"/>
    </row>
    <row r="242" spans="1:26" ht="56.25">
      <c r="A242" s="263"/>
      <c r="B242" s="295" t="s">
        <v>2773</v>
      </c>
      <c r="C242" s="296" t="s">
        <v>2866</v>
      </c>
      <c r="D242" s="297" t="s">
        <v>2871</v>
      </c>
      <c r="E242" s="298"/>
      <c r="F242" s="296" t="s">
        <v>6002</v>
      </c>
      <c r="G242" s="297" t="s">
        <v>6005</v>
      </c>
      <c r="H242" s="298" t="s">
        <v>6006</v>
      </c>
      <c r="I242" s="299" t="s">
        <v>106</v>
      </c>
      <c r="J242" s="300" t="s">
        <v>2598</v>
      </c>
      <c r="K242" s="291"/>
      <c r="L242" s="127" t="str">
        <f t="shared" si="8"/>
        <v xml:space="preserve"> </v>
      </c>
      <c r="M242" s="128" t="str">
        <f t="shared" si="9"/>
        <v xml:space="preserve"> </v>
      </c>
      <c r="N242" s="498"/>
      <c r="O242" s="71"/>
      <c r="P242" s="71"/>
      <c r="Q242" s="72"/>
      <c r="R242" s="70"/>
      <c r="S242" s="71"/>
      <c r="T242" s="71"/>
      <c r="U242" s="72"/>
      <c r="V242" s="73"/>
      <c r="W242" s="74"/>
      <c r="X242" s="263"/>
      <c r="Y242" s="263"/>
      <c r="Z242" s="263"/>
    </row>
    <row r="243" spans="1:26" ht="112.5">
      <c r="A243" s="263"/>
      <c r="B243" s="295" t="s">
        <v>2774</v>
      </c>
      <c r="C243" s="296" t="s">
        <v>2872</v>
      </c>
      <c r="D243" s="297" t="s">
        <v>2873</v>
      </c>
      <c r="E243" s="298"/>
      <c r="F243" s="296"/>
      <c r="G243" s="297" t="s">
        <v>6007</v>
      </c>
      <c r="H243" s="298" t="s">
        <v>6008</v>
      </c>
      <c r="I243" s="299" t="s">
        <v>95</v>
      </c>
      <c r="J243" s="300"/>
      <c r="K243" s="304"/>
      <c r="L243" s="127" t="str">
        <f t="shared" si="8"/>
        <v xml:space="preserve"> </v>
      </c>
      <c r="M243" s="128" t="str">
        <f t="shared" si="9"/>
        <v xml:space="preserve"> </v>
      </c>
      <c r="N243" s="70"/>
      <c r="O243" s="71"/>
      <c r="P243" s="71"/>
      <c r="Q243" s="72"/>
      <c r="R243" s="70"/>
      <c r="S243" s="71"/>
      <c r="T243" s="71"/>
      <c r="U243" s="72"/>
      <c r="V243" s="73"/>
      <c r="W243" s="74"/>
      <c r="X243" s="263"/>
      <c r="Y243" s="263"/>
      <c r="Z243" s="263"/>
    </row>
    <row r="244" spans="1:26" ht="56.25">
      <c r="A244" s="263"/>
      <c r="B244" s="295" t="s">
        <v>2776</v>
      </c>
      <c r="C244" s="296" t="s">
        <v>2874</v>
      </c>
      <c r="D244" s="297" t="s">
        <v>2875</v>
      </c>
      <c r="E244" s="298"/>
      <c r="F244" s="296" t="s">
        <v>6009</v>
      </c>
      <c r="G244" s="297" t="s">
        <v>2876</v>
      </c>
      <c r="H244" s="298" t="s">
        <v>6010</v>
      </c>
      <c r="I244" s="299" t="s">
        <v>95</v>
      </c>
      <c r="J244" s="300"/>
      <c r="K244" s="304"/>
      <c r="L244" s="127" t="str">
        <f t="shared" si="8"/>
        <v xml:space="preserve"> </v>
      </c>
      <c r="M244" s="128" t="str">
        <f t="shared" si="9"/>
        <v xml:space="preserve"> </v>
      </c>
      <c r="N244" s="70"/>
      <c r="O244" s="71"/>
      <c r="P244" s="71"/>
      <c r="Q244" s="72"/>
      <c r="R244" s="70"/>
      <c r="S244" s="71"/>
      <c r="T244" s="71"/>
      <c r="U244" s="72"/>
      <c r="V244" s="73"/>
      <c r="W244" s="74"/>
      <c r="X244" s="263"/>
      <c r="Y244" s="263"/>
      <c r="Z244" s="263"/>
    </row>
    <row r="245" spans="1:26" ht="56.25">
      <c r="A245" s="263"/>
      <c r="B245" s="295" t="s">
        <v>2778</v>
      </c>
      <c r="C245" s="296" t="s">
        <v>2874</v>
      </c>
      <c r="D245" s="297" t="s">
        <v>2875</v>
      </c>
      <c r="E245" s="298"/>
      <c r="F245" s="296" t="s">
        <v>6011</v>
      </c>
      <c r="G245" s="297" t="s">
        <v>2876</v>
      </c>
      <c r="H245" s="298" t="s">
        <v>6010</v>
      </c>
      <c r="I245" s="299" t="s">
        <v>95</v>
      </c>
      <c r="J245" s="300"/>
      <c r="K245" s="304"/>
      <c r="L245" s="127" t="str">
        <f t="shared" si="8"/>
        <v xml:space="preserve"> </v>
      </c>
      <c r="M245" s="128" t="str">
        <f t="shared" si="9"/>
        <v xml:space="preserve"> </v>
      </c>
      <c r="N245" s="70"/>
      <c r="O245" s="71"/>
      <c r="P245" s="71"/>
      <c r="Q245" s="72"/>
      <c r="R245" s="70"/>
      <c r="S245" s="71"/>
      <c r="T245" s="71"/>
      <c r="U245" s="72"/>
      <c r="V245" s="73"/>
      <c r="W245" s="74"/>
      <c r="X245" s="263"/>
      <c r="Y245" s="263"/>
      <c r="Z245" s="263"/>
    </row>
    <row r="246" spans="1:26" ht="56.25">
      <c r="A246" s="263"/>
      <c r="B246" s="295" t="s">
        <v>2779</v>
      </c>
      <c r="C246" s="296" t="s">
        <v>2874</v>
      </c>
      <c r="D246" s="297" t="s">
        <v>2875</v>
      </c>
      <c r="E246" s="298"/>
      <c r="F246" s="296" t="s">
        <v>6012</v>
      </c>
      <c r="G246" s="297" t="s">
        <v>2876</v>
      </c>
      <c r="H246" s="298" t="s">
        <v>6013</v>
      </c>
      <c r="I246" s="299" t="s">
        <v>95</v>
      </c>
      <c r="J246" s="300"/>
      <c r="K246" s="304"/>
      <c r="L246" s="127" t="str">
        <f t="shared" si="8"/>
        <v xml:space="preserve"> </v>
      </c>
      <c r="M246" s="128" t="str">
        <f t="shared" si="9"/>
        <v xml:space="preserve"> </v>
      </c>
      <c r="N246" s="70"/>
      <c r="O246" s="71"/>
      <c r="P246" s="71"/>
      <c r="Q246" s="72"/>
      <c r="R246" s="70"/>
      <c r="S246" s="71"/>
      <c r="T246" s="71"/>
      <c r="U246" s="72"/>
      <c r="V246" s="73"/>
      <c r="W246" s="74"/>
      <c r="X246" s="263"/>
      <c r="Y246" s="263"/>
      <c r="Z246" s="263"/>
    </row>
    <row r="247" spans="1:26" ht="33.75">
      <c r="A247" s="263"/>
      <c r="B247" s="295" t="s">
        <v>2781</v>
      </c>
      <c r="C247" s="296" t="s">
        <v>2877</v>
      </c>
      <c r="D247" s="297" t="s">
        <v>2878</v>
      </c>
      <c r="E247" s="298" t="s">
        <v>2879</v>
      </c>
      <c r="F247" s="296" t="s">
        <v>2880</v>
      </c>
      <c r="G247" s="297" t="s">
        <v>2881</v>
      </c>
      <c r="H247" s="298" t="s">
        <v>6014</v>
      </c>
      <c r="I247" s="299" t="s">
        <v>106</v>
      </c>
      <c r="J247" s="300"/>
      <c r="K247" s="304"/>
      <c r="L247" s="127" t="str">
        <f t="shared" si="8"/>
        <v xml:space="preserve"> </v>
      </c>
      <c r="M247" s="128" t="str">
        <f t="shared" si="9"/>
        <v xml:space="preserve"> </v>
      </c>
      <c r="N247" s="70"/>
      <c r="O247" s="71"/>
      <c r="P247" s="71"/>
      <c r="Q247" s="72"/>
      <c r="R247" s="70"/>
      <c r="S247" s="71"/>
      <c r="T247" s="71"/>
      <c r="U247" s="72"/>
      <c r="V247" s="73"/>
      <c r="W247" s="74"/>
      <c r="X247" s="263"/>
      <c r="Y247" s="263"/>
      <c r="Z247" s="263"/>
    </row>
    <row r="248" spans="1:26" ht="45">
      <c r="A248" s="263"/>
      <c r="B248" s="295" t="s">
        <v>2782</v>
      </c>
      <c r="C248" s="296" t="s">
        <v>2877</v>
      </c>
      <c r="D248" s="297" t="s">
        <v>2878</v>
      </c>
      <c r="E248" s="298" t="s">
        <v>2879</v>
      </c>
      <c r="F248" s="296" t="s">
        <v>2882</v>
      </c>
      <c r="G248" s="297" t="s">
        <v>2881</v>
      </c>
      <c r="H248" s="298" t="s">
        <v>6015</v>
      </c>
      <c r="I248" s="299" t="s">
        <v>106</v>
      </c>
      <c r="J248" s="300"/>
      <c r="K248" s="304"/>
      <c r="L248" s="127" t="str">
        <f t="shared" si="8"/>
        <v xml:space="preserve"> </v>
      </c>
      <c r="M248" s="128" t="str">
        <f t="shared" si="9"/>
        <v xml:space="preserve"> </v>
      </c>
      <c r="N248" s="70"/>
      <c r="O248" s="71"/>
      <c r="P248" s="71"/>
      <c r="Q248" s="72"/>
      <c r="R248" s="70"/>
      <c r="S248" s="71"/>
      <c r="T248" s="71"/>
      <c r="U248" s="72"/>
      <c r="V248" s="73"/>
      <c r="W248" s="74"/>
      <c r="X248" s="263"/>
      <c r="Y248" s="263"/>
      <c r="Z248" s="263"/>
    </row>
    <row r="249" spans="1:26" ht="45">
      <c r="A249" s="263"/>
      <c r="B249" s="295" t="s">
        <v>2783</v>
      </c>
      <c r="C249" s="296" t="s">
        <v>2877</v>
      </c>
      <c r="D249" s="297" t="s">
        <v>2878</v>
      </c>
      <c r="E249" s="298" t="s">
        <v>2879</v>
      </c>
      <c r="F249" s="296" t="s">
        <v>2883</v>
      </c>
      <c r="G249" s="297" t="s">
        <v>2881</v>
      </c>
      <c r="H249" s="298" t="s">
        <v>6016</v>
      </c>
      <c r="I249" s="299" t="s">
        <v>106</v>
      </c>
      <c r="J249" s="300"/>
      <c r="K249" s="304"/>
      <c r="L249" s="127" t="str">
        <f t="shared" si="8"/>
        <v xml:space="preserve"> </v>
      </c>
      <c r="M249" s="128" t="str">
        <f t="shared" si="9"/>
        <v xml:space="preserve"> </v>
      </c>
      <c r="N249" s="70"/>
      <c r="O249" s="71"/>
      <c r="P249" s="71"/>
      <c r="Q249" s="72"/>
      <c r="R249" s="70"/>
      <c r="S249" s="71"/>
      <c r="T249" s="71"/>
      <c r="U249" s="72"/>
      <c r="V249" s="73"/>
      <c r="W249" s="74"/>
      <c r="X249" s="263"/>
      <c r="Y249" s="263"/>
      <c r="Z249" s="263"/>
    </row>
    <row r="250" spans="1:26" ht="78.75">
      <c r="A250" s="263"/>
      <c r="B250" s="295" t="s">
        <v>3235</v>
      </c>
      <c r="C250" s="296" t="s">
        <v>2884</v>
      </c>
      <c r="D250" s="297" t="s">
        <v>2885</v>
      </c>
      <c r="E250" s="298" t="s">
        <v>2886</v>
      </c>
      <c r="F250" s="296" t="s">
        <v>2643</v>
      </c>
      <c r="G250" s="297" t="s">
        <v>6017</v>
      </c>
      <c r="H250" s="298" t="s">
        <v>2887</v>
      </c>
      <c r="I250" s="299" t="s">
        <v>89</v>
      </c>
      <c r="J250" s="388"/>
      <c r="K250" s="387"/>
      <c r="L250" s="127" t="str">
        <f t="shared" si="8"/>
        <v xml:space="preserve"> </v>
      </c>
      <c r="M250" s="128" t="str">
        <f t="shared" si="9"/>
        <v xml:space="preserve"> </v>
      </c>
      <c r="N250" s="70"/>
      <c r="O250" s="71"/>
      <c r="P250" s="71"/>
      <c r="Q250" s="72"/>
      <c r="R250" s="70"/>
      <c r="S250" s="71"/>
      <c r="T250" s="71"/>
      <c r="U250" s="72"/>
      <c r="V250" s="73"/>
      <c r="W250" s="74"/>
      <c r="X250" s="263"/>
      <c r="Y250" s="263"/>
      <c r="Z250" s="263"/>
    </row>
    <row r="251" spans="1:26" ht="90">
      <c r="A251" s="263"/>
      <c r="B251" s="295" t="s">
        <v>3172</v>
      </c>
      <c r="C251" s="296" t="s">
        <v>2884</v>
      </c>
      <c r="D251" s="297" t="s">
        <v>2885</v>
      </c>
      <c r="E251" s="298" t="s">
        <v>2886</v>
      </c>
      <c r="F251" s="296" t="s">
        <v>2643</v>
      </c>
      <c r="G251" s="297" t="s">
        <v>6018</v>
      </c>
      <c r="H251" s="298" t="s">
        <v>2887</v>
      </c>
      <c r="I251" s="299" t="s">
        <v>89</v>
      </c>
      <c r="J251" s="388"/>
      <c r="K251" s="387"/>
      <c r="L251" s="127" t="str">
        <f t="shared" si="8"/>
        <v xml:space="preserve"> </v>
      </c>
      <c r="M251" s="128" t="str">
        <f t="shared" si="9"/>
        <v xml:space="preserve"> </v>
      </c>
      <c r="N251" s="70"/>
      <c r="O251" s="71"/>
      <c r="P251" s="71"/>
      <c r="Q251" s="72"/>
      <c r="R251" s="70"/>
      <c r="S251" s="71"/>
      <c r="T251" s="71"/>
      <c r="U251" s="72"/>
      <c r="V251" s="73"/>
      <c r="W251" s="74"/>
      <c r="X251" s="263"/>
      <c r="Y251" s="263"/>
      <c r="Z251" s="263"/>
    </row>
    <row r="252" spans="1:26" ht="90">
      <c r="A252" s="263"/>
      <c r="B252" s="295" t="s">
        <v>2786</v>
      </c>
      <c r="C252" s="296" t="s">
        <v>2884</v>
      </c>
      <c r="D252" s="297" t="s">
        <v>2885</v>
      </c>
      <c r="E252" s="298" t="s">
        <v>2886</v>
      </c>
      <c r="F252" s="296" t="s">
        <v>6019</v>
      </c>
      <c r="G252" s="297" t="s">
        <v>6020</v>
      </c>
      <c r="H252" s="298" t="s">
        <v>2887</v>
      </c>
      <c r="I252" s="299" t="s">
        <v>89</v>
      </c>
      <c r="J252" s="388"/>
      <c r="K252" s="387"/>
      <c r="L252" s="127" t="str">
        <f t="shared" si="8"/>
        <v xml:space="preserve"> </v>
      </c>
      <c r="M252" s="128" t="str">
        <f t="shared" si="9"/>
        <v xml:space="preserve"> </v>
      </c>
      <c r="N252" s="70"/>
      <c r="O252" s="71"/>
      <c r="P252" s="71"/>
      <c r="Q252" s="72"/>
      <c r="R252" s="70"/>
      <c r="S252" s="71"/>
      <c r="T252" s="71"/>
      <c r="U252" s="72"/>
      <c r="V252" s="73"/>
      <c r="W252" s="74"/>
      <c r="X252" s="263"/>
      <c r="Y252" s="263"/>
      <c r="Z252" s="263"/>
    </row>
    <row r="253" spans="1:26" ht="101.25">
      <c r="A253" s="263"/>
      <c r="B253" s="295" t="s">
        <v>3173</v>
      </c>
      <c r="C253" s="296" t="s">
        <v>2884</v>
      </c>
      <c r="D253" s="297" t="s">
        <v>2885</v>
      </c>
      <c r="E253" s="298" t="s">
        <v>2886</v>
      </c>
      <c r="F253" s="296" t="s">
        <v>6019</v>
      </c>
      <c r="G253" s="297" t="s">
        <v>6021</v>
      </c>
      <c r="H253" s="298" t="s">
        <v>2887</v>
      </c>
      <c r="I253" s="299" t="s">
        <v>89</v>
      </c>
      <c r="J253" s="388"/>
      <c r="K253" s="387"/>
      <c r="L253" s="127" t="str">
        <f t="shared" si="8"/>
        <v xml:space="preserve"> </v>
      </c>
      <c r="M253" s="128" t="str">
        <f t="shared" si="9"/>
        <v xml:space="preserve"> </v>
      </c>
      <c r="N253" s="70"/>
      <c r="O253" s="71"/>
      <c r="P253" s="71"/>
      <c r="Q253" s="72"/>
      <c r="R253" s="70"/>
      <c r="S253" s="71"/>
      <c r="T253" s="71"/>
      <c r="U253" s="72"/>
      <c r="V253" s="73"/>
      <c r="W253" s="74"/>
      <c r="X253" s="263"/>
      <c r="Y253" s="263"/>
      <c r="Z253" s="263"/>
    </row>
    <row r="254" spans="1:26" ht="22.5">
      <c r="A254" s="263"/>
      <c r="B254" s="295" t="s">
        <v>2789</v>
      </c>
      <c r="C254" s="296" t="s">
        <v>2884</v>
      </c>
      <c r="D254" s="297" t="s">
        <v>2885</v>
      </c>
      <c r="E254" s="298" t="s">
        <v>2888</v>
      </c>
      <c r="F254" s="296"/>
      <c r="G254" s="297" t="s">
        <v>6022</v>
      </c>
      <c r="H254" s="298" t="s">
        <v>2889</v>
      </c>
      <c r="I254" s="299" t="s">
        <v>89</v>
      </c>
      <c r="J254" s="388"/>
      <c r="K254" s="387"/>
      <c r="L254" s="127" t="str">
        <f t="shared" si="8"/>
        <v xml:space="preserve"> </v>
      </c>
      <c r="M254" s="128" t="str">
        <f t="shared" si="9"/>
        <v xml:space="preserve"> </v>
      </c>
      <c r="N254" s="70"/>
      <c r="O254" s="71"/>
      <c r="P254" s="71"/>
      <c r="Q254" s="72"/>
      <c r="R254" s="70"/>
      <c r="S254" s="71"/>
      <c r="T254" s="71"/>
      <c r="U254" s="72"/>
      <c r="V254" s="73"/>
      <c r="W254" s="74"/>
      <c r="X254" s="263"/>
      <c r="Y254" s="263"/>
      <c r="Z254" s="263"/>
    </row>
    <row r="255" spans="1:26" ht="56.25">
      <c r="A255" s="263"/>
      <c r="B255" s="295" t="s">
        <v>2790</v>
      </c>
      <c r="C255" s="296" t="s">
        <v>2884</v>
      </c>
      <c r="D255" s="297" t="s">
        <v>2885</v>
      </c>
      <c r="E255" s="298" t="s">
        <v>2890</v>
      </c>
      <c r="F255" s="296"/>
      <c r="G255" s="297" t="s">
        <v>6023</v>
      </c>
      <c r="H255" s="298" t="s">
        <v>6024</v>
      </c>
      <c r="I255" s="299" t="s">
        <v>89</v>
      </c>
      <c r="J255" s="388"/>
      <c r="K255" s="387"/>
      <c r="L255" s="127" t="str">
        <f t="shared" si="8"/>
        <v xml:space="preserve"> </v>
      </c>
      <c r="M255" s="128" t="str">
        <f t="shared" si="9"/>
        <v xml:space="preserve"> </v>
      </c>
      <c r="N255" s="70"/>
      <c r="O255" s="71"/>
      <c r="P255" s="71"/>
      <c r="Q255" s="72"/>
      <c r="R255" s="70"/>
      <c r="S255" s="71"/>
      <c r="T255" s="71"/>
      <c r="U255" s="72"/>
      <c r="V255" s="73"/>
      <c r="W255" s="74"/>
      <c r="X255" s="263"/>
      <c r="Y255" s="263"/>
      <c r="Z255" s="263"/>
    </row>
    <row r="256" spans="1:26" ht="22.5">
      <c r="A256" s="263"/>
      <c r="B256" s="295" t="s">
        <v>3236</v>
      </c>
      <c r="C256" s="296" t="s">
        <v>6025</v>
      </c>
      <c r="D256" s="297" t="s">
        <v>1876</v>
      </c>
      <c r="E256" s="298"/>
      <c r="F256" s="296" t="s">
        <v>2892</v>
      </c>
      <c r="G256" s="297" t="s">
        <v>2893</v>
      </c>
      <c r="H256" s="298" t="s">
        <v>2894</v>
      </c>
      <c r="I256" s="299" t="s">
        <v>95</v>
      </c>
      <c r="J256" s="300"/>
      <c r="K256" s="291"/>
      <c r="L256" s="127" t="str">
        <f t="shared" si="8"/>
        <v xml:space="preserve"> </v>
      </c>
      <c r="M256" s="128" t="str">
        <f t="shared" si="9"/>
        <v xml:space="preserve"> </v>
      </c>
      <c r="N256" s="70"/>
      <c r="O256" s="71"/>
      <c r="P256" s="71"/>
      <c r="Q256" s="72"/>
      <c r="R256" s="70"/>
      <c r="S256" s="71"/>
      <c r="T256" s="71"/>
      <c r="U256" s="72"/>
      <c r="V256" s="73"/>
      <c r="W256" s="74"/>
      <c r="X256" s="263"/>
      <c r="Y256" s="263"/>
      <c r="Z256" s="263"/>
    </row>
    <row r="257" spans="1:26" ht="45">
      <c r="A257" s="263"/>
      <c r="B257" s="295" t="s">
        <v>3174</v>
      </c>
      <c r="C257" s="296" t="s">
        <v>6026</v>
      </c>
      <c r="D257" s="297" t="s">
        <v>2896</v>
      </c>
      <c r="E257" s="298"/>
      <c r="F257" s="296" t="s">
        <v>2897</v>
      </c>
      <c r="G257" s="297" t="s">
        <v>6027</v>
      </c>
      <c r="H257" s="298" t="s">
        <v>6028</v>
      </c>
      <c r="I257" s="299" t="s">
        <v>106</v>
      </c>
      <c r="J257" s="300"/>
      <c r="K257" s="291"/>
      <c r="L257" s="127" t="str">
        <f t="shared" si="8"/>
        <v xml:space="preserve"> </v>
      </c>
      <c r="M257" s="128" t="str">
        <f t="shared" si="9"/>
        <v xml:space="preserve"> </v>
      </c>
      <c r="N257" s="70"/>
      <c r="O257" s="71"/>
      <c r="P257" s="71"/>
      <c r="Q257" s="72"/>
      <c r="R257" s="70"/>
      <c r="S257" s="71"/>
      <c r="T257" s="71"/>
      <c r="U257" s="72"/>
      <c r="V257" s="73"/>
      <c r="W257" s="74"/>
      <c r="X257" s="263"/>
      <c r="Y257" s="263"/>
      <c r="Z257" s="263"/>
    </row>
    <row r="258" spans="1:26" ht="56.25">
      <c r="A258" s="263"/>
      <c r="B258" s="295" t="s">
        <v>2793</v>
      </c>
      <c r="C258" s="296" t="s">
        <v>6029</v>
      </c>
      <c r="D258" s="297" t="s">
        <v>2806</v>
      </c>
      <c r="E258" s="298"/>
      <c r="F258" s="296" t="s">
        <v>6030</v>
      </c>
      <c r="G258" s="297" t="s">
        <v>5851</v>
      </c>
      <c r="H258" s="298" t="s">
        <v>6031</v>
      </c>
      <c r="I258" s="299" t="s">
        <v>106</v>
      </c>
      <c r="J258" s="300"/>
      <c r="K258" s="291"/>
      <c r="L258" s="127" t="str">
        <f t="shared" si="8"/>
        <v xml:space="preserve"> </v>
      </c>
      <c r="M258" s="128" t="str">
        <f t="shared" si="9"/>
        <v xml:space="preserve"> </v>
      </c>
      <c r="N258" s="70"/>
      <c r="O258" s="71"/>
      <c r="P258" s="71"/>
      <c r="Q258" s="72"/>
      <c r="R258" s="70"/>
      <c r="S258" s="71"/>
      <c r="T258" s="71"/>
      <c r="U258" s="72"/>
      <c r="V258" s="73"/>
      <c r="W258" s="74"/>
      <c r="X258" s="263"/>
      <c r="Y258" s="263"/>
      <c r="Z258" s="263"/>
    </row>
    <row r="259" spans="1:26" ht="22.5">
      <c r="A259" s="263"/>
      <c r="B259" s="295" t="s">
        <v>2794</v>
      </c>
      <c r="C259" s="296" t="s">
        <v>6032</v>
      </c>
      <c r="D259" s="297" t="s">
        <v>5964</v>
      </c>
      <c r="E259" s="298"/>
      <c r="F259" s="296" t="s">
        <v>2900</v>
      </c>
      <c r="G259" s="297" t="s">
        <v>1902</v>
      </c>
      <c r="H259" s="298" t="s">
        <v>2901</v>
      </c>
      <c r="I259" s="299" t="s">
        <v>106</v>
      </c>
      <c r="J259" s="390"/>
      <c r="K259" s="387"/>
      <c r="L259" s="127" t="str">
        <f t="shared" si="8"/>
        <v xml:space="preserve"> </v>
      </c>
      <c r="M259" s="128" t="str">
        <f t="shared" si="9"/>
        <v xml:space="preserve"> </v>
      </c>
      <c r="N259" s="70"/>
      <c r="O259" s="71"/>
      <c r="P259" s="71"/>
      <c r="Q259" s="72"/>
      <c r="R259" s="70"/>
      <c r="S259" s="71"/>
      <c r="T259" s="71"/>
      <c r="U259" s="72"/>
      <c r="V259" s="73"/>
      <c r="W259" s="74"/>
      <c r="X259" s="263"/>
      <c r="Y259" s="263"/>
      <c r="Z259" s="263"/>
    </row>
    <row r="260" spans="1:26" ht="108" customHeight="1">
      <c r="A260" s="263"/>
      <c r="B260" s="295" t="s">
        <v>2797</v>
      </c>
      <c r="C260" s="296" t="s">
        <v>6032</v>
      </c>
      <c r="D260" s="297" t="s">
        <v>5964</v>
      </c>
      <c r="E260" s="298"/>
      <c r="F260" s="296" t="s">
        <v>4286</v>
      </c>
      <c r="G260" s="297" t="s">
        <v>6033</v>
      </c>
      <c r="H260" s="298" t="s">
        <v>6034</v>
      </c>
      <c r="I260" s="299" t="s">
        <v>106</v>
      </c>
      <c r="J260" s="301" t="s">
        <v>6658</v>
      </c>
      <c r="K260" s="291"/>
      <c r="L260" s="127" t="str">
        <f t="shared" si="8"/>
        <v xml:space="preserve"> </v>
      </c>
      <c r="M260" s="128" t="str">
        <f t="shared" si="9"/>
        <v xml:space="preserve"> </v>
      </c>
      <c r="N260" s="70"/>
      <c r="O260" s="71"/>
      <c r="P260" s="71"/>
      <c r="Q260" s="72"/>
      <c r="R260" s="70"/>
      <c r="S260" s="71"/>
      <c r="T260" s="71"/>
      <c r="U260" s="72"/>
      <c r="V260" s="73"/>
      <c r="W260" s="74"/>
      <c r="X260" s="263"/>
      <c r="Y260" s="263"/>
      <c r="Z260" s="263"/>
    </row>
    <row r="261" spans="1:26" ht="45">
      <c r="A261" s="263"/>
      <c r="B261" s="305" t="s">
        <v>5247</v>
      </c>
      <c r="C261" s="306" t="s">
        <v>3237</v>
      </c>
      <c r="D261" s="307" t="s">
        <v>2806</v>
      </c>
      <c r="E261" s="308"/>
      <c r="F261" s="306"/>
      <c r="G261" s="307" t="s">
        <v>6035</v>
      </c>
      <c r="H261" s="308" t="s">
        <v>6036</v>
      </c>
      <c r="I261" s="309" t="s">
        <v>106</v>
      </c>
      <c r="J261" s="310"/>
      <c r="K261" s="311"/>
      <c r="L261" s="127" t="str">
        <f t="shared" si="8"/>
        <v xml:space="preserve"> </v>
      </c>
      <c r="M261" s="128" t="str">
        <f t="shared" si="9"/>
        <v xml:space="preserve"> </v>
      </c>
      <c r="N261" s="70"/>
      <c r="O261" s="71"/>
      <c r="P261" s="71"/>
      <c r="Q261" s="72"/>
      <c r="R261" s="70"/>
      <c r="S261" s="71"/>
      <c r="T261" s="71"/>
      <c r="U261" s="72"/>
      <c r="V261" s="73"/>
      <c r="W261" s="74"/>
      <c r="X261" s="263"/>
      <c r="Y261" s="263"/>
      <c r="Z261" s="263"/>
    </row>
    <row r="262" spans="1:26" ht="45">
      <c r="A262" s="263"/>
      <c r="B262" s="305" t="s">
        <v>4431</v>
      </c>
      <c r="C262" s="354" t="s">
        <v>6037</v>
      </c>
      <c r="D262" s="355"/>
      <c r="E262" s="356"/>
      <c r="F262" s="354"/>
      <c r="G262" s="355" t="s">
        <v>6038</v>
      </c>
      <c r="H262" s="356" t="s">
        <v>3203</v>
      </c>
      <c r="I262" s="309"/>
      <c r="J262" s="310"/>
      <c r="K262" s="311"/>
      <c r="L262" s="127" t="str">
        <f t="shared" si="8"/>
        <v xml:space="preserve"> </v>
      </c>
      <c r="M262" s="128" t="str">
        <f t="shared" si="9"/>
        <v xml:space="preserve"> </v>
      </c>
      <c r="N262" s="70"/>
      <c r="O262" s="71"/>
      <c r="P262" s="71"/>
      <c r="Q262" s="72"/>
      <c r="R262" s="70"/>
      <c r="S262" s="71"/>
      <c r="T262" s="71"/>
      <c r="U262" s="72"/>
      <c r="V262" s="73"/>
      <c r="W262" s="74"/>
      <c r="X262" s="263"/>
      <c r="Y262" s="263"/>
      <c r="Z262" s="263"/>
    </row>
    <row r="263" spans="1:26" ht="45">
      <c r="A263" s="263"/>
      <c r="B263" s="305" t="s">
        <v>4432</v>
      </c>
      <c r="C263" s="354" t="s">
        <v>6037</v>
      </c>
      <c r="D263" s="355"/>
      <c r="E263" s="356"/>
      <c r="F263" s="354"/>
      <c r="G263" s="355" t="s">
        <v>6039</v>
      </c>
      <c r="H263" s="356" t="s">
        <v>6040</v>
      </c>
      <c r="I263" s="309"/>
      <c r="J263" s="310"/>
      <c r="K263" s="311"/>
      <c r="L263" s="127" t="str">
        <f t="shared" si="8"/>
        <v xml:space="preserve"> </v>
      </c>
      <c r="M263" s="128" t="str">
        <f t="shared" si="9"/>
        <v xml:space="preserve"> </v>
      </c>
      <c r="N263" s="70"/>
      <c r="O263" s="71"/>
      <c r="P263" s="71"/>
      <c r="Q263" s="72"/>
      <c r="R263" s="70"/>
      <c r="S263" s="71"/>
      <c r="T263" s="71"/>
      <c r="U263" s="72"/>
      <c r="V263" s="73"/>
      <c r="W263" s="74"/>
      <c r="X263" s="263"/>
      <c r="Y263" s="263"/>
      <c r="Z263" s="263"/>
    </row>
    <row r="264" spans="1:26">
      <c r="A264" s="263"/>
      <c r="B264" s="315"/>
      <c r="C264" s="316"/>
      <c r="D264" s="317"/>
      <c r="E264" s="318"/>
      <c r="F264" s="316"/>
      <c r="G264" s="317"/>
      <c r="H264" s="318"/>
      <c r="I264" s="319"/>
      <c r="J264" s="320"/>
      <c r="K264" s="321"/>
      <c r="L264" s="322"/>
      <c r="M264" s="323"/>
      <c r="N264" s="322"/>
      <c r="O264" s="324"/>
      <c r="P264" s="324"/>
      <c r="Q264" s="323"/>
      <c r="R264" s="322"/>
      <c r="S264" s="324"/>
      <c r="T264" s="324"/>
      <c r="U264" s="323"/>
      <c r="V264" s="325"/>
      <c r="W264" s="326"/>
      <c r="X264" s="263"/>
      <c r="Y264" s="263"/>
      <c r="Z264" s="263"/>
    </row>
    <row r="268" spans="1:26">
      <c r="V268" s="268" t="s">
        <v>4295</v>
      </c>
    </row>
  </sheetData>
  <autoFilter ref="B10:W263"/>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264:U264">
    <cfRule type="expression" dxfId="1350" priority="43">
      <formula>NOT(ISERROR(SEARCH("NT",L264)))</formula>
    </cfRule>
  </conditionalFormatting>
  <conditionalFormatting sqref="L264:U264">
    <cfRule type="expression" dxfId="1349" priority="45">
      <formula>NOT(ISERROR(SEARCH("F",L264)))</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8" priority="16">
      <formula>NOT(ISERROR(SEARCH("NT",N11)))</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7" priority="17">
      <formula>NOT(ISERROR(SEARCH("F",N11)))</formula>
    </cfRule>
  </conditionalFormatting>
  <conditionalFormatting sqref="R13:R14 R17 R25:R28 R106 R139 R186:R188 R208:R210 R217:R218 R221 R233:R237 R240 R260">
    <cfRule type="expression" dxfId="1346" priority="12">
      <formula>NOT(ISERROR(SEARCH("NA",R13)))</formula>
    </cfRule>
  </conditionalFormatting>
  <conditionalFormatting sqref="R13:R14 R17 R25:R28 R106 R139 R186:R188 R208:R210 R217:R218 R221 R233:R237 R240 R260">
    <cfRule type="expression" dxfId="1345" priority="13">
      <formula>NOT(ISERROR(SEARCH("NT",R13)))</formula>
    </cfRule>
  </conditionalFormatting>
  <conditionalFormatting sqref="R13:R14 R17 R25:R28 R106 R139 R186:R188 R208:R210 R217:R218 R221 R233:R237 R240 R260">
    <cfRule type="expression" dxfId="1344" priority="14">
      <formula>NOT(ISERROR(SEARCH("F",R13)))</formula>
    </cfRule>
  </conditionalFormatting>
  <conditionalFormatting sqref="N15:N16 N26 N28 N107 N140 N179 N189:N192 N211:N218 N230:N231 N237:N239 N241:N242 N18:N19">
    <cfRule type="expression" dxfId="1343" priority="9">
      <formula>NOT(ISERROR(SEARCH("NA",N15)))</formula>
    </cfRule>
  </conditionalFormatting>
  <conditionalFormatting sqref="N15:N16 N26 N28 N107 N140 N179 N189:N192 N211:N218 N230:N231 N237:N239 N241:N242 N18:N19">
    <cfRule type="expression" dxfId="1342" priority="10">
      <formula>NOT(ISERROR(SEARCH("NT",N15)))</formula>
    </cfRule>
  </conditionalFormatting>
  <conditionalFormatting sqref="N15:N16 N26 N28 N107 N140 N179 N189:N192 N211:N218 N230:N231 N237:N239 N241:N242 N18:N19">
    <cfRule type="expression" dxfId="1341" priority="11">
      <formula>NOT(ISERROR(SEARCH("F",N15)))</formula>
    </cfRule>
  </conditionalFormatting>
  <conditionalFormatting sqref="O15:O16 O25 O107 O140 O179 O189:O192 O211:O216 O230:O231 O236 O238:O242 O18:O19">
    <cfRule type="expression" dxfId="1340" priority="6">
      <formula>NOT(ISERROR(SEARCH("NA",O15)))</formula>
    </cfRule>
  </conditionalFormatting>
  <conditionalFormatting sqref="O15:O16 O25 O107 O140 O179 O189:O192 O211:O216 O230:O231 O236 O238:O242 O18:O19">
    <cfRule type="expression" dxfId="1339" priority="7">
      <formula>NOT(ISERROR(SEARCH("NT",O15)))</formula>
    </cfRule>
  </conditionalFormatting>
  <conditionalFormatting sqref="O15:O16 O25 O107 O140 O179 O189:O192 O211:O216 O230:O231 O236 O238:O242 O18:O19">
    <cfRule type="expression" dxfId="1338" priority="8">
      <formula>NOT(ISERROR(SEARCH("F",O15)))</formula>
    </cfRule>
  </conditionalFormatting>
  <conditionalFormatting sqref="L11:M263">
    <cfRule type="expression" dxfId="1337" priority="3">
      <formula>NOT(ISERROR(SEARCH("NA",L11)))</formula>
    </cfRule>
  </conditionalFormatting>
  <conditionalFormatting sqref="L11:M263">
    <cfRule type="expression" dxfId="1336" priority="4">
      <formula>NOT(ISERROR(SEARCH("NT",L11)))</formula>
    </cfRule>
  </conditionalFormatting>
  <conditionalFormatting sqref="L11:M263">
    <cfRule type="expression" dxfId="1335" priority="5">
      <formula>NOT(ISERROR(SEARCH("F",L11)))</formula>
    </cfRule>
  </conditionalFormatting>
  <conditionalFormatting sqref="N17:O17">
    <cfRule type="expression" dxfId="1334" priority="1">
      <formula>NOT(ISERROR(SEARCH("NT",N17)))</formula>
    </cfRule>
  </conditionalFormatting>
  <conditionalFormatting sqref="N17:O17">
    <cfRule type="expression" dxfId="1333" priority="2">
      <formula>NOT(ISERROR(SEARCH("F",N17)))</formula>
    </cfRule>
  </conditionalFormatting>
  <dataValidations count="2">
    <dataValidation type="list" allowBlank="1" showErrorMessage="1" sqref="P11:P264 R11:R264 O18:O19 O238:O242 O25 O107 O140 O179 O189:O192 O211:O216 O230:O231 O236 O15:O16 N11:N264">
      <formula1>"P,F,NT,NA,확인필요"</formula1>
    </dataValidation>
    <dataValidation type="list" allowBlank="1" showErrorMessage="1" sqref="S11:U264 Q11:Q264 O11:O14 O20:O24 O17 O108:O139 O141:O178 O180:O188 O193:O210 O217:O229 O232:O235 O237 O243:O264 O26:O106">
      <formula1>"P,F,NT,NA"</formula1>
    </dataValidation>
  </dataValidation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8"/>
  <sheetViews>
    <sheetView showGridLines="0" zoomScaleNormal="100" workbookViewId="0">
      <pane xSplit="7" ySplit="10" topLeftCell="H143" activePane="bottomRight" state="frozen"/>
      <selection activeCell="W72" sqref="W72"/>
      <selection pane="topRight" activeCell="W72" sqref="W72"/>
      <selection pane="bottomLeft" activeCell="W72" sqref="W72"/>
      <selection pane="bottomRight" activeCell="F20" sqref="F20"/>
    </sheetView>
  </sheetViews>
  <sheetFormatPr defaultColWidth="14.42578125" defaultRowHeight="11.25"/>
  <cols>
    <col min="1" max="1" width="1.42578125" style="75" customWidth="1"/>
    <col min="2" max="2" width="10" style="236" customWidth="1"/>
    <col min="3" max="3" width="12.85546875" style="176" customWidth="1"/>
    <col min="4" max="4" width="15.7109375" style="176" customWidth="1"/>
    <col min="5" max="5" width="34.7109375" style="176" customWidth="1"/>
    <col min="6" max="6" width="46.42578125" style="176" customWidth="1"/>
    <col min="7" max="7" width="2.42578125" style="176" hidden="1" customWidth="1"/>
    <col min="8" max="8" width="31.140625" style="225" customWidth="1"/>
    <col min="9" max="9" width="13.285156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0" t="s">
        <v>1908</v>
      </c>
      <c r="D2" s="589"/>
      <c r="E2" s="589"/>
      <c r="F2" s="589"/>
      <c r="G2" s="224"/>
      <c r="H2" s="226"/>
      <c r="I2" s="226"/>
      <c r="J2" s="153" t="s">
        <v>64</v>
      </c>
      <c r="K2" s="154" t="s">
        <v>65</v>
      </c>
      <c r="L2" s="155" t="s">
        <v>66</v>
      </c>
      <c r="M2" s="156" t="s">
        <v>33</v>
      </c>
      <c r="N2" s="155" t="s">
        <v>34</v>
      </c>
      <c r="O2" s="157" t="s">
        <v>35</v>
      </c>
      <c r="P2" s="157" t="s">
        <v>36</v>
      </c>
      <c r="Q2" s="156" t="s">
        <v>37</v>
      </c>
      <c r="T2" s="75"/>
      <c r="U2" s="75"/>
    </row>
    <row r="3" spans="1:21">
      <c r="B3" s="224"/>
      <c r="C3" s="589"/>
      <c r="D3" s="589"/>
      <c r="E3" s="589"/>
      <c r="F3" s="589"/>
      <c r="G3" s="224"/>
      <c r="H3" s="226"/>
      <c r="I3" s="226"/>
      <c r="J3" s="93" t="s">
        <v>67</v>
      </c>
      <c r="K3" s="94">
        <f>COUNTA($B$11:$B948)</f>
        <v>257</v>
      </c>
      <c r="L3" s="95">
        <f>(N3+O3+P3)/(K3)</f>
        <v>0</v>
      </c>
      <c r="M3" s="96" t="e">
        <f>N3/(N3+O3+P3)</f>
        <v>#DIV/0!</v>
      </c>
      <c r="N3" s="97">
        <f>COUNTIF($J$11:$J$252, "P")</f>
        <v>0</v>
      </c>
      <c r="O3" s="97">
        <f>COUNTIF($J$11:$J$252, "F")</f>
        <v>0</v>
      </c>
      <c r="P3" s="97">
        <f>COUNTIF($J$11:$J$252, "NT")</f>
        <v>0</v>
      </c>
      <c r="Q3" s="94">
        <f>COUNTIF($J$11:$J$252, "NA")</f>
        <v>0</v>
      </c>
      <c r="T3" s="75"/>
      <c r="U3" s="75"/>
    </row>
    <row r="4" spans="1:21">
      <c r="B4" s="224"/>
      <c r="C4" s="550" t="s">
        <v>4779</v>
      </c>
      <c r="D4" s="589"/>
      <c r="E4" s="589"/>
      <c r="F4" s="589"/>
      <c r="G4" s="224"/>
      <c r="H4" s="226"/>
      <c r="I4" s="226"/>
      <c r="J4" s="98" t="s">
        <v>69</v>
      </c>
      <c r="K4" s="99">
        <f>COUNTA($B$11:$B948)</f>
        <v>257</v>
      </c>
      <c r="L4" s="100">
        <f>(N4+O4+P4)/(K4)</f>
        <v>0</v>
      </c>
      <c r="M4" s="101" t="e">
        <f>N4/(N4+O4+P4)</f>
        <v>#DIV/0!</v>
      </c>
      <c r="N4" s="97">
        <f>COUNTIF($K$11:$K$252, "P")</f>
        <v>0</v>
      </c>
      <c r="O4" s="97">
        <f>COUNTIF($K$11:$K$252, "F")</f>
        <v>0</v>
      </c>
      <c r="P4" s="97">
        <f>COUNTIF($K$11:$K$252, "NT")</f>
        <v>0</v>
      </c>
      <c r="Q4" s="94">
        <f>COUNTIF($K$11:$K$252, "NA")</f>
        <v>0</v>
      </c>
      <c r="T4" s="75"/>
      <c r="U4" s="75"/>
    </row>
    <row r="5" spans="1:21">
      <c r="B5" s="224"/>
      <c r="C5" s="589"/>
      <c r="D5" s="589"/>
      <c r="E5" s="589"/>
      <c r="F5" s="589"/>
      <c r="G5" s="224"/>
      <c r="H5" s="226"/>
      <c r="I5" s="226"/>
      <c r="J5" s="102" t="s">
        <v>70</v>
      </c>
      <c r="K5" s="103">
        <f>SUM(K3+K4)</f>
        <v>514</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44" t="s">
        <v>1909</v>
      </c>
      <c r="C8" s="556" t="s">
        <v>1734</v>
      </c>
      <c r="D8" s="590"/>
      <c r="E8" s="590"/>
      <c r="F8" s="552" t="s">
        <v>77</v>
      </c>
      <c r="G8" s="557" t="s">
        <v>78</v>
      </c>
      <c r="H8" s="546" t="s">
        <v>2414</v>
      </c>
      <c r="I8" s="548" t="s">
        <v>80</v>
      </c>
      <c r="J8" s="109" t="s">
        <v>67</v>
      </c>
      <c r="K8" s="110" t="s">
        <v>69</v>
      </c>
      <c r="L8" s="109" t="s">
        <v>3292</v>
      </c>
      <c r="M8" s="111" t="s">
        <v>3293</v>
      </c>
      <c r="N8" s="111" t="s">
        <v>3292</v>
      </c>
      <c r="O8" s="112" t="s">
        <v>2415</v>
      </c>
      <c r="P8" s="113" t="s">
        <v>3294</v>
      </c>
      <c r="Q8" s="114" t="s">
        <v>3294</v>
      </c>
      <c r="R8" s="114" t="s">
        <v>81</v>
      </c>
      <c r="S8" s="110" t="s">
        <v>81</v>
      </c>
      <c r="T8" s="404" t="s">
        <v>82</v>
      </c>
      <c r="U8" s="406" t="s">
        <v>10</v>
      </c>
    </row>
    <row r="9" spans="1:21">
      <c r="A9" s="63"/>
      <c r="B9" s="545"/>
      <c r="C9" s="227" t="s">
        <v>1738</v>
      </c>
      <c r="D9" s="228" t="s">
        <v>1739</v>
      </c>
      <c r="E9" s="228" t="s">
        <v>1740</v>
      </c>
      <c r="F9" s="591"/>
      <c r="G9" s="588"/>
      <c r="H9" s="559"/>
      <c r="I9" s="563"/>
      <c r="J9" s="115" t="s">
        <v>83</v>
      </c>
      <c r="K9" s="116" t="s">
        <v>83</v>
      </c>
      <c r="L9" s="117"/>
      <c r="M9" s="118"/>
      <c r="N9" s="118"/>
      <c r="O9" s="119"/>
      <c r="P9" s="120"/>
      <c r="Q9" s="121"/>
      <c r="R9" s="121"/>
      <c r="S9" s="116"/>
      <c r="T9" s="405"/>
      <c r="U9" s="407"/>
    </row>
    <row r="10" spans="1:21">
      <c r="A10" s="63"/>
      <c r="B10" s="64"/>
      <c r="C10" s="65"/>
      <c r="D10" s="66"/>
      <c r="E10" s="66"/>
      <c r="F10" s="66"/>
      <c r="G10" s="78"/>
      <c r="H10" s="68"/>
      <c r="I10" s="69"/>
      <c r="J10" s="70"/>
      <c r="K10" s="72"/>
      <c r="L10" s="70"/>
      <c r="M10" s="71"/>
      <c r="N10" s="71"/>
      <c r="O10" s="72"/>
      <c r="P10" s="70"/>
      <c r="Q10" s="71"/>
      <c r="R10" s="71"/>
      <c r="S10" s="72"/>
      <c r="T10" s="73"/>
      <c r="U10" s="74"/>
    </row>
    <row r="11" spans="1:21" ht="45">
      <c r="A11" s="63"/>
      <c r="B11" s="64" t="s">
        <v>2393</v>
      </c>
      <c r="C11" s="229" t="s">
        <v>6043</v>
      </c>
      <c r="D11" s="412" t="s">
        <v>5046</v>
      </c>
      <c r="E11" s="412"/>
      <c r="F11" s="412" t="s">
        <v>6044</v>
      </c>
      <c r="G11" s="78"/>
      <c r="H11" s="68" t="s">
        <v>6044</v>
      </c>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498"/>
      <c r="M11" s="71"/>
      <c r="N11" s="71"/>
      <c r="O11" s="72"/>
      <c r="P11" s="70"/>
      <c r="Q11" s="71"/>
      <c r="R11" s="71"/>
      <c r="S11" s="72"/>
      <c r="T11" s="73"/>
      <c r="U11" s="74"/>
    </row>
    <row r="12" spans="1:21" ht="45">
      <c r="A12" s="63"/>
      <c r="B12" s="64" t="s">
        <v>3238</v>
      </c>
      <c r="C12" s="229" t="s">
        <v>6045</v>
      </c>
      <c r="D12" s="412" t="s">
        <v>5047</v>
      </c>
      <c r="E12" s="412"/>
      <c r="F12" s="412" t="s">
        <v>6046</v>
      </c>
      <c r="G12" s="78"/>
      <c r="H12" s="68" t="s">
        <v>6046</v>
      </c>
      <c r="I12" s="69"/>
      <c r="J12" s="127" t="str">
        <f t="shared" ref="J12:J74" si="0">IF(COUNTBLANK(L12:N12)=3," ",IF(COUNTIF(L12:N12,"F"),"F",IF(COUNTIF(L12:N12,"P"),"P",IF(COUNTIF(L12:N12,"NA"),"NA",IF(COUNTIF(L12:N12,"NT"),"NT")))))</f>
        <v xml:space="preserve"> </v>
      </c>
      <c r="K12" s="128" t="str">
        <f t="shared" ref="K12:K74" si="1">IF(COUNTBLANK(P12:R12)=3," ",IF(COUNTIF(P12:R12,"F"),"F",IF(COUNTIF(P12:R12,"P"),"P",IF(COUNTIF(P12:R12,"NA"),"NA",IF(COUNTIF(P12:R12,"NT"),"NT")))))</f>
        <v xml:space="preserve"> </v>
      </c>
      <c r="L12" s="498"/>
      <c r="M12" s="71"/>
      <c r="N12" s="71"/>
      <c r="O12" s="72"/>
      <c r="P12" s="70"/>
      <c r="Q12" s="71"/>
      <c r="R12" s="71"/>
      <c r="S12" s="72"/>
      <c r="T12" s="73"/>
      <c r="U12" s="74"/>
    </row>
    <row r="13" spans="1:21" ht="45">
      <c r="A13" s="63"/>
      <c r="B13" s="64" t="s">
        <v>2454</v>
      </c>
      <c r="C13" s="229" t="s">
        <v>6047</v>
      </c>
      <c r="D13" s="412" t="s">
        <v>5048</v>
      </c>
      <c r="E13" s="412"/>
      <c r="F13" s="412" t="s">
        <v>6048</v>
      </c>
      <c r="G13" s="78"/>
      <c r="H13" s="68" t="s">
        <v>6048</v>
      </c>
      <c r="I13" s="69"/>
      <c r="J13" s="127" t="str">
        <f t="shared" si="0"/>
        <v xml:space="preserve"> </v>
      </c>
      <c r="K13" s="128" t="str">
        <f t="shared" si="1"/>
        <v xml:space="preserve"> </v>
      </c>
      <c r="L13" s="498"/>
      <c r="M13" s="71"/>
      <c r="N13" s="71"/>
      <c r="O13" s="72"/>
      <c r="P13" s="70"/>
      <c r="Q13" s="71"/>
      <c r="R13" s="71"/>
      <c r="S13" s="72"/>
      <c r="T13" s="73"/>
      <c r="U13" s="74"/>
    </row>
    <row r="14" spans="1:21" ht="56.25">
      <c r="A14" s="63"/>
      <c r="B14" s="64" t="s">
        <v>2455</v>
      </c>
      <c r="C14" s="229" t="s">
        <v>6049</v>
      </c>
      <c r="D14" s="412" t="s">
        <v>5049</v>
      </c>
      <c r="E14" s="412" t="s">
        <v>6050</v>
      </c>
      <c r="F14" s="412" t="s">
        <v>6051</v>
      </c>
      <c r="G14" s="78"/>
      <c r="H14" s="68"/>
      <c r="I14" s="69"/>
      <c r="J14" s="127" t="str">
        <f t="shared" si="0"/>
        <v xml:space="preserve"> </v>
      </c>
      <c r="K14" s="128" t="str">
        <f t="shared" si="1"/>
        <v xml:space="preserve"> </v>
      </c>
      <c r="L14" s="70"/>
      <c r="M14" s="71"/>
      <c r="N14" s="71"/>
      <c r="O14" s="72"/>
      <c r="P14" s="70"/>
      <c r="Q14" s="71"/>
      <c r="R14" s="71"/>
      <c r="S14" s="72"/>
      <c r="T14" s="73"/>
      <c r="U14" s="74"/>
    </row>
    <row r="15" spans="1:21" ht="67.5">
      <c r="A15" s="63"/>
      <c r="B15" s="64" t="s">
        <v>3239</v>
      </c>
      <c r="C15" s="229" t="s">
        <v>6049</v>
      </c>
      <c r="D15" s="412" t="s">
        <v>5050</v>
      </c>
      <c r="E15" s="412" t="s">
        <v>6052</v>
      </c>
      <c r="F15" s="412" t="s">
        <v>6053</v>
      </c>
      <c r="G15" s="78"/>
      <c r="H15" s="68"/>
      <c r="I15" s="69"/>
      <c r="J15" s="127" t="str">
        <f t="shared" si="0"/>
        <v xml:space="preserve"> </v>
      </c>
      <c r="K15" s="128" t="str">
        <f t="shared" si="1"/>
        <v xml:space="preserve"> </v>
      </c>
      <c r="L15" s="70"/>
      <c r="M15" s="71"/>
      <c r="N15" s="71"/>
      <c r="O15" s="72"/>
      <c r="P15" s="70"/>
      <c r="Q15" s="71"/>
      <c r="R15" s="71"/>
      <c r="S15" s="72"/>
      <c r="T15" s="73"/>
      <c r="U15" s="74"/>
    </row>
    <row r="16" spans="1:21" ht="45">
      <c r="A16" s="63"/>
      <c r="B16" s="64" t="s">
        <v>6054</v>
      </c>
      <c r="C16" s="229" t="s">
        <v>6049</v>
      </c>
      <c r="D16" s="412" t="s">
        <v>5050</v>
      </c>
      <c r="E16" s="412" t="s">
        <v>6055</v>
      </c>
      <c r="F16" s="359" t="s">
        <v>6056</v>
      </c>
      <c r="G16" s="78"/>
      <c r="H16" s="384"/>
      <c r="I16" s="385"/>
      <c r="J16" s="127" t="str">
        <f t="shared" si="0"/>
        <v xml:space="preserve"> </v>
      </c>
      <c r="K16" s="128" t="str">
        <f t="shared" si="1"/>
        <v xml:space="preserve"> </v>
      </c>
      <c r="L16" s="70"/>
      <c r="M16" s="71"/>
      <c r="N16" s="71"/>
      <c r="O16" s="72"/>
      <c r="P16" s="70"/>
      <c r="Q16" s="71"/>
      <c r="R16" s="71"/>
      <c r="S16" s="72"/>
      <c r="T16" s="73"/>
      <c r="U16" s="74"/>
    </row>
    <row r="17" spans="1:21" ht="45">
      <c r="A17" s="63"/>
      <c r="B17" s="64" t="s">
        <v>2456</v>
      </c>
      <c r="C17" s="229" t="s">
        <v>6049</v>
      </c>
      <c r="D17" s="412" t="s">
        <v>5050</v>
      </c>
      <c r="E17" s="412" t="s">
        <v>6057</v>
      </c>
      <c r="F17" s="359" t="s">
        <v>6058</v>
      </c>
      <c r="G17" s="78"/>
      <c r="H17" s="384"/>
      <c r="I17" s="385"/>
      <c r="J17" s="127" t="str">
        <f t="shared" si="0"/>
        <v xml:space="preserve"> </v>
      </c>
      <c r="K17" s="128" t="str">
        <f t="shared" si="1"/>
        <v xml:space="preserve"> </v>
      </c>
      <c r="L17" s="70"/>
      <c r="M17" s="71"/>
      <c r="N17" s="71"/>
      <c r="O17" s="72"/>
      <c r="P17" s="70"/>
      <c r="Q17" s="71"/>
      <c r="R17" s="71"/>
      <c r="S17" s="72"/>
      <c r="T17" s="73"/>
      <c r="U17" s="74"/>
    </row>
    <row r="18" spans="1:21" ht="45">
      <c r="A18" s="63"/>
      <c r="B18" s="64" t="s">
        <v>2457</v>
      </c>
      <c r="C18" s="229" t="s">
        <v>6049</v>
      </c>
      <c r="D18" s="412" t="s">
        <v>5050</v>
      </c>
      <c r="E18" s="412" t="s">
        <v>6059</v>
      </c>
      <c r="F18" s="412" t="s">
        <v>6060</v>
      </c>
      <c r="G18" s="78"/>
      <c r="H18" s="68"/>
      <c r="I18" s="69"/>
      <c r="J18" s="127" t="str">
        <f t="shared" si="0"/>
        <v xml:space="preserve"> </v>
      </c>
      <c r="K18" s="128" t="str">
        <f t="shared" si="1"/>
        <v xml:space="preserve"> </v>
      </c>
      <c r="L18" s="70"/>
      <c r="M18" s="71"/>
      <c r="N18" s="71"/>
      <c r="O18" s="72"/>
      <c r="P18" s="70"/>
      <c r="Q18" s="71"/>
      <c r="R18" s="71"/>
      <c r="S18" s="72"/>
      <c r="T18" s="73"/>
      <c r="U18" s="74"/>
    </row>
    <row r="19" spans="1:21" ht="45">
      <c r="A19" s="63"/>
      <c r="B19" s="64" t="s">
        <v>2458</v>
      </c>
      <c r="C19" s="229" t="s">
        <v>6049</v>
      </c>
      <c r="D19" s="412" t="s">
        <v>5050</v>
      </c>
      <c r="E19" s="412" t="s">
        <v>6061</v>
      </c>
      <c r="F19" s="412" t="s">
        <v>6062</v>
      </c>
      <c r="G19" s="78"/>
      <c r="H19" s="68"/>
      <c r="I19" s="69"/>
      <c r="J19" s="127" t="str">
        <f t="shared" si="0"/>
        <v xml:space="preserve"> </v>
      </c>
      <c r="K19" s="128" t="str">
        <f t="shared" si="1"/>
        <v xml:space="preserve"> </v>
      </c>
      <c r="L19" s="70"/>
      <c r="M19" s="71"/>
      <c r="N19" s="71"/>
      <c r="O19" s="72"/>
      <c r="P19" s="70"/>
      <c r="Q19" s="71"/>
      <c r="R19" s="71"/>
      <c r="S19" s="72"/>
      <c r="T19" s="73"/>
      <c r="U19" s="74"/>
    </row>
    <row r="20" spans="1:21" ht="45">
      <c r="A20" s="63"/>
      <c r="B20" s="64" t="s">
        <v>4433</v>
      </c>
      <c r="C20" s="229" t="s">
        <v>6049</v>
      </c>
      <c r="D20" s="412" t="s">
        <v>5050</v>
      </c>
      <c r="E20" s="412" t="s">
        <v>6063</v>
      </c>
      <c r="F20" s="412" t="s">
        <v>5051</v>
      </c>
      <c r="G20" s="78"/>
      <c r="H20" s="68"/>
      <c r="I20" s="69"/>
      <c r="J20" s="127" t="str">
        <f t="shared" si="0"/>
        <v xml:space="preserve"> </v>
      </c>
      <c r="K20" s="128" t="str">
        <f t="shared" si="1"/>
        <v xml:space="preserve"> </v>
      </c>
      <c r="L20" s="70"/>
      <c r="M20" s="71"/>
      <c r="N20" s="71"/>
      <c r="O20" s="72"/>
      <c r="P20" s="70"/>
      <c r="Q20" s="71"/>
      <c r="R20" s="71"/>
      <c r="S20" s="72"/>
      <c r="T20" s="73"/>
      <c r="U20" s="74"/>
    </row>
    <row r="21" spans="1:21" ht="45">
      <c r="A21" s="63"/>
      <c r="B21" s="64" t="s">
        <v>2459</v>
      </c>
      <c r="C21" s="229" t="s">
        <v>6049</v>
      </c>
      <c r="D21" s="412" t="s">
        <v>5050</v>
      </c>
      <c r="E21" s="412" t="s">
        <v>6064</v>
      </c>
      <c r="F21" s="412" t="s">
        <v>5052</v>
      </c>
      <c r="G21" s="78"/>
      <c r="H21" s="68"/>
      <c r="I21" s="69"/>
      <c r="J21" s="127" t="str">
        <f t="shared" si="0"/>
        <v xml:space="preserve"> </v>
      </c>
      <c r="K21" s="128" t="str">
        <f t="shared" si="1"/>
        <v xml:space="preserve"> </v>
      </c>
      <c r="L21" s="70"/>
      <c r="M21" s="71"/>
      <c r="N21" s="71"/>
      <c r="O21" s="72"/>
      <c r="P21" s="70"/>
      <c r="Q21" s="71"/>
      <c r="R21" s="71"/>
      <c r="S21" s="72"/>
      <c r="T21" s="73"/>
      <c r="U21" s="74"/>
    </row>
    <row r="22" spans="1:21" ht="90">
      <c r="A22" s="63"/>
      <c r="B22" s="64" t="s">
        <v>6065</v>
      </c>
      <c r="C22" s="229" t="s">
        <v>6049</v>
      </c>
      <c r="D22" s="412" t="s">
        <v>5050</v>
      </c>
      <c r="E22" s="412" t="s">
        <v>6066</v>
      </c>
      <c r="F22" s="412" t="s">
        <v>6067</v>
      </c>
      <c r="G22" s="78"/>
      <c r="H22" s="68"/>
      <c r="I22" s="69"/>
      <c r="J22" s="127" t="str">
        <f t="shared" si="0"/>
        <v xml:space="preserve"> </v>
      </c>
      <c r="K22" s="128" t="str">
        <f t="shared" si="1"/>
        <v xml:space="preserve"> </v>
      </c>
      <c r="L22" s="70"/>
      <c r="M22" s="71"/>
      <c r="N22" s="71"/>
      <c r="O22" s="72"/>
      <c r="P22" s="70"/>
      <c r="Q22" s="71"/>
      <c r="R22" s="71"/>
      <c r="S22" s="72"/>
      <c r="T22" s="73"/>
      <c r="U22" s="74"/>
    </row>
    <row r="23" spans="1:21" ht="90">
      <c r="A23" s="63"/>
      <c r="B23" s="64" t="s">
        <v>3240</v>
      </c>
      <c r="C23" s="229" t="s">
        <v>6049</v>
      </c>
      <c r="D23" s="412" t="s">
        <v>5050</v>
      </c>
      <c r="E23" s="412" t="s">
        <v>6068</v>
      </c>
      <c r="F23" s="412" t="s">
        <v>6069</v>
      </c>
      <c r="G23" s="78"/>
      <c r="H23" s="68"/>
      <c r="I23" s="69"/>
      <c r="J23" s="127" t="str">
        <f t="shared" si="0"/>
        <v xml:space="preserve"> </v>
      </c>
      <c r="K23" s="128" t="str">
        <f t="shared" si="1"/>
        <v xml:space="preserve"> </v>
      </c>
      <c r="L23" s="70"/>
      <c r="M23" s="71"/>
      <c r="N23" s="71"/>
      <c r="O23" s="72"/>
      <c r="P23" s="70"/>
      <c r="Q23" s="71"/>
      <c r="R23" s="71"/>
      <c r="S23" s="72"/>
      <c r="T23" s="73"/>
      <c r="U23" s="74"/>
    </row>
    <row r="24" spans="1:21" ht="56.25">
      <c r="A24" s="63"/>
      <c r="B24" s="64" t="s">
        <v>2460</v>
      </c>
      <c r="C24" s="229" t="s">
        <v>6049</v>
      </c>
      <c r="D24" s="412" t="s">
        <v>5050</v>
      </c>
      <c r="E24" s="412" t="s">
        <v>6070</v>
      </c>
      <c r="F24" s="412" t="s">
        <v>6071</v>
      </c>
      <c r="G24" s="78"/>
      <c r="H24" s="68"/>
      <c r="I24" s="69"/>
      <c r="J24" s="127" t="str">
        <f t="shared" si="0"/>
        <v xml:space="preserve"> </v>
      </c>
      <c r="K24" s="128" t="str">
        <f t="shared" si="1"/>
        <v xml:space="preserve"> </v>
      </c>
      <c r="L24" s="70"/>
      <c r="M24" s="71"/>
      <c r="N24" s="71"/>
      <c r="O24" s="72"/>
      <c r="P24" s="70"/>
      <c r="Q24" s="71"/>
      <c r="R24" s="71"/>
      <c r="S24" s="72"/>
      <c r="T24" s="73"/>
      <c r="U24" s="74"/>
    </row>
    <row r="25" spans="1:21" ht="56.25">
      <c r="A25" s="63"/>
      <c r="B25" s="64" t="s">
        <v>2461</v>
      </c>
      <c r="C25" s="229" t="s">
        <v>6049</v>
      </c>
      <c r="D25" s="412" t="s">
        <v>5050</v>
      </c>
      <c r="E25" s="412" t="s">
        <v>6072</v>
      </c>
      <c r="F25" s="412" t="s">
        <v>6073</v>
      </c>
      <c r="G25" s="78"/>
      <c r="H25" s="68"/>
      <c r="I25" s="69"/>
      <c r="J25" s="127" t="str">
        <f t="shared" si="0"/>
        <v xml:space="preserve"> </v>
      </c>
      <c r="K25" s="128" t="str">
        <f t="shared" si="1"/>
        <v xml:space="preserve"> </v>
      </c>
      <c r="L25" s="70"/>
      <c r="M25" s="71"/>
      <c r="N25" s="71"/>
      <c r="O25" s="72"/>
      <c r="P25" s="70"/>
      <c r="Q25" s="71"/>
      <c r="R25" s="71"/>
      <c r="S25" s="72"/>
      <c r="T25" s="73"/>
      <c r="U25" s="74"/>
    </row>
    <row r="26" spans="1:21" ht="56.25">
      <c r="A26" s="63"/>
      <c r="B26" s="64" t="s">
        <v>3241</v>
      </c>
      <c r="C26" s="229" t="s">
        <v>6049</v>
      </c>
      <c r="D26" s="412" t="s">
        <v>5050</v>
      </c>
      <c r="E26" s="412" t="s">
        <v>6074</v>
      </c>
      <c r="F26" s="412" t="s">
        <v>6075</v>
      </c>
      <c r="G26" s="78"/>
      <c r="H26" s="68"/>
      <c r="I26" s="69"/>
      <c r="J26" s="127" t="str">
        <f t="shared" si="0"/>
        <v xml:space="preserve"> </v>
      </c>
      <c r="K26" s="128" t="str">
        <f t="shared" si="1"/>
        <v xml:space="preserve"> </v>
      </c>
      <c r="L26" s="70"/>
      <c r="M26" s="71"/>
      <c r="N26" s="71"/>
      <c r="O26" s="72"/>
      <c r="P26" s="70"/>
      <c r="Q26" s="71"/>
      <c r="R26" s="71"/>
      <c r="S26" s="72"/>
      <c r="T26" s="73"/>
      <c r="U26" s="74"/>
    </row>
    <row r="27" spans="1:21" ht="56.25">
      <c r="A27" s="63"/>
      <c r="B27" s="64" t="s">
        <v>2462</v>
      </c>
      <c r="C27" s="229" t="s">
        <v>6049</v>
      </c>
      <c r="D27" s="412" t="s">
        <v>5050</v>
      </c>
      <c r="E27" s="412" t="s">
        <v>6076</v>
      </c>
      <c r="F27" s="412" t="s">
        <v>6077</v>
      </c>
      <c r="G27" s="78"/>
      <c r="H27" s="68" t="s">
        <v>5186</v>
      </c>
      <c r="I27" s="69"/>
      <c r="J27" s="127" t="str">
        <f t="shared" si="0"/>
        <v xml:space="preserve"> </v>
      </c>
      <c r="K27" s="128" t="str">
        <f t="shared" si="1"/>
        <v xml:space="preserve"> </v>
      </c>
      <c r="L27" s="70"/>
      <c r="M27" s="71"/>
      <c r="N27" s="71"/>
      <c r="O27" s="72"/>
      <c r="P27" s="70"/>
      <c r="Q27" s="71"/>
      <c r="R27" s="71"/>
      <c r="S27" s="72"/>
      <c r="T27" s="73"/>
      <c r="U27" s="74"/>
    </row>
    <row r="28" spans="1:21" ht="56.25">
      <c r="A28" s="63"/>
      <c r="B28" s="64" t="s">
        <v>3242</v>
      </c>
      <c r="C28" s="229" t="s">
        <v>6049</v>
      </c>
      <c r="D28" s="412" t="s">
        <v>5050</v>
      </c>
      <c r="E28" s="412" t="s">
        <v>6078</v>
      </c>
      <c r="F28" s="412" t="s">
        <v>6079</v>
      </c>
      <c r="G28" s="78"/>
      <c r="H28" s="68"/>
      <c r="I28" s="69"/>
      <c r="J28" s="127" t="str">
        <f t="shared" si="0"/>
        <v xml:space="preserve"> </v>
      </c>
      <c r="K28" s="128" t="str">
        <f t="shared" si="1"/>
        <v xml:space="preserve"> </v>
      </c>
      <c r="L28" s="70"/>
      <c r="M28" s="71"/>
      <c r="N28" s="71"/>
      <c r="O28" s="72"/>
      <c r="P28" s="70"/>
      <c r="Q28" s="71"/>
      <c r="R28" s="71"/>
      <c r="S28" s="72"/>
      <c r="T28" s="73"/>
      <c r="U28" s="74"/>
    </row>
    <row r="29" spans="1:21" ht="56.25">
      <c r="A29" s="63"/>
      <c r="B29" s="64" t="s">
        <v>3243</v>
      </c>
      <c r="C29" s="229" t="s">
        <v>6049</v>
      </c>
      <c r="D29" s="412" t="s">
        <v>5050</v>
      </c>
      <c r="E29" s="412" t="s">
        <v>6080</v>
      </c>
      <c r="F29" s="412" t="s">
        <v>6081</v>
      </c>
      <c r="G29" s="78"/>
      <c r="H29" s="68"/>
      <c r="I29" s="69"/>
      <c r="J29" s="127" t="str">
        <f t="shared" si="0"/>
        <v xml:space="preserve"> </v>
      </c>
      <c r="K29" s="128" t="str">
        <f t="shared" si="1"/>
        <v xml:space="preserve"> </v>
      </c>
      <c r="L29" s="70"/>
      <c r="M29" s="71"/>
      <c r="N29" s="71"/>
      <c r="O29" s="72"/>
      <c r="P29" s="70"/>
      <c r="Q29" s="71"/>
      <c r="R29" s="71"/>
      <c r="S29" s="72"/>
      <c r="T29" s="73"/>
      <c r="U29" s="74"/>
    </row>
    <row r="30" spans="1:21" ht="56.25">
      <c r="A30" s="63"/>
      <c r="B30" s="64" t="s">
        <v>2463</v>
      </c>
      <c r="C30" s="229" t="s">
        <v>6049</v>
      </c>
      <c r="D30" s="412" t="s">
        <v>5050</v>
      </c>
      <c r="E30" s="412" t="s">
        <v>6082</v>
      </c>
      <c r="F30" s="412" t="s">
        <v>6071</v>
      </c>
      <c r="G30" s="78"/>
      <c r="H30" s="68"/>
      <c r="I30" s="69"/>
      <c r="J30" s="127" t="str">
        <f t="shared" si="0"/>
        <v xml:space="preserve"> </v>
      </c>
      <c r="K30" s="128" t="str">
        <f t="shared" si="1"/>
        <v xml:space="preserve"> </v>
      </c>
      <c r="L30" s="70"/>
      <c r="M30" s="71"/>
      <c r="N30" s="71"/>
      <c r="O30" s="72"/>
      <c r="P30" s="70"/>
      <c r="Q30" s="71"/>
      <c r="R30" s="71"/>
      <c r="S30" s="72"/>
      <c r="T30" s="73"/>
      <c r="U30" s="74"/>
    </row>
    <row r="31" spans="1:21" ht="56.25">
      <c r="A31" s="63"/>
      <c r="B31" s="64" t="s">
        <v>3244</v>
      </c>
      <c r="C31" s="229" t="s">
        <v>6049</v>
      </c>
      <c r="D31" s="412" t="s">
        <v>5050</v>
      </c>
      <c r="E31" s="412" t="s">
        <v>6083</v>
      </c>
      <c r="F31" s="412" t="s">
        <v>6079</v>
      </c>
      <c r="G31" s="78"/>
      <c r="H31" s="68"/>
      <c r="I31" s="69"/>
      <c r="J31" s="127" t="str">
        <f t="shared" si="0"/>
        <v xml:space="preserve"> </v>
      </c>
      <c r="K31" s="128" t="str">
        <f t="shared" si="1"/>
        <v xml:space="preserve"> </v>
      </c>
      <c r="L31" s="70"/>
      <c r="M31" s="71"/>
      <c r="N31" s="71"/>
      <c r="O31" s="72"/>
      <c r="P31" s="70"/>
      <c r="Q31" s="71"/>
      <c r="R31" s="71"/>
      <c r="S31" s="72"/>
      <c r="T31" s="73"/>
      <c r="U31" s="74"/>
    </row>
    <row r="32" spans="1:21" ht="56.25">
      <c r="A32" s="63"/>
      <c r="B32" s="64" t="s">
        <v>3245</v>
      </c>
      <c r="C32" s="229" t="s">
        <v>6049</v>
      </c>
      <c r="D32" s="412" t="s">
        <v>5050</v>
      </c>
      <c r="E32" s="412" t="s">
        <v>6084</v>
      </c>
      <c r="F32" s="412" t="s">
        <v>6081</v>
      </c>
      <c r="G32" s="78"/>
      <c r="H32" s="68"/>
      <c r="I32" s="69"/>
      <c r="J32" s="127" t="str">
        <f t="shared" si="0"/>
        <v xml:space="preserve"> </v>
      </c>
      <c r="K32" s="128" t="str">
        <f t="shared" si="1"/>
        <v xml:space="preserve"> </v>
      </c>
      <c r="L32" s="70"/>
      <c r="M32" s="71"/>
      <c r="N32" s="71"/>
      <c r="O32" s="72"/>
      <c r="P32" s="70"/>
      <c r="Q32" s="71"/>
      <c r="R32" s="71"/>
      <c r="S32" s="72"/>
      <c r="T32" s="73"/>
      <c r="U32" s="74"/>
    </row>
    <row r="33" spans="1:21" ht="56.25">
      <c r="A33" s="63"/>
      <c r="B33" s="64" t="s">
        <v>2464</v>
      </c>
      <c r="C33" s="229" t="s">
        <v>6049</v>
      </c>
      <c r="D33" s="412" t="s">
        <v>5050</v>
      </c>
      <c r="E33" s="412" t="s">
        <v>6085</v>
      </c>
      <c r="F33" s="412" t="s">
        <v>6071</v>
      </c>
      <c r="G33" s="78"/>
      <c r="H33" s="68"/>
      <c r="I33" s="69"/>
      <c r="J33" s="127" t="str">
        <f t="shared" si="0"/>
        <v xml:space="preserve"> </v>
      </c>
      <c r="K33" s="128" t="str">
        <f t="shared" si="1"/>
        <v xml:space="preserve"> </v>
      </c>
      <c r="L33" s="70"/>
      <c r="M33" s="71"/>
      <c r="N33" s="71"/>
      <c r="O33" s="72"/>
      <c r="P33" s="70"/>
      <c r="Q33" s="71"/>
      <c r="R33" s="71"/>
      <c r="S33" s="72"/>
      <c r="T33" s="73"/>
      <c r="U33" s="74"/>
    </row>
    <row r="34" spans="1:21" ht="56.25">
      <c r="A34" s="63"/>
      <c r="B34" s="64" t="s">
        <v>2465</v>
      </c>
      <c r="C34" s="229" t="s">
        <v>6049</v>
      </c>
      <c r="D34" s="412" t="s">
        <v>5050</v>
      </c>
      <c r="E34" s="412" t="s">
        <v>6086</v>
      </c>
      <c r="F34" s="412" t="s">
        <v>6073</v>
      </c>
      <c r="G34" s="78"/>
      <c r="H34" s="68"/>
      <c r="I34" s="69"/>
      <c r="J34" s="127" t="str">
        <f t="shared" si="0"/>
        <v xml:space="preserve"> </v>
      </c>
      <c r="K34" s="128" t="str">
        <f t="shared" si="1"/>
        <v xml:space="preserve"> </v>
      </c>
      <c r="L34" s="70"/>
      <c r="M34" s="71"/>
      <c r="N34" s="71"/>
      <c r="O34" s="72"/>
      <c r="P34" s="70"/>
      <c r="Q34" s="71"/>
      <c r="R34" s="71"/>
      <c r="S34" s="72"/>
      <c r="T34" s="73"/>
      <c r="U34" s="74"/>
    </row>
    <row r="35" spans="1:21" ht="56.25">
      <c r="A35" s="63"/>
      <c r="B35" s="64" t="s">
        <v>2466</v>
      </c>
      <c r="C35" s="229" t="s">
        <v>6049</v>
      </c>
      <c r="D35" s="412" t="s">
        <v>5050</v>
      </c>
      <c r="E35" s="412" t="s">
        <v>6087</v>
      </c>
      <c r="F35" s="412" t="s">
        <v>6081</v>
      </c>
      <c r="G35" s="78"/>
      <c r="H35" s="68"/>
      <c r="I35" s="69"/>
      <c r="J35" s="127" t="str">
        <f t="shared" si="0"/>
        <v xml:space="preserve"> </v>
      </c>
      <c r="K35" s="128" t="str">
        <f t="shared" si="1"/>
        <v xml:space="preserve"> </v>
      </c>
      <c r="L35" s="70"/>
      <c r="M35" s="71"/>
      <c r="N35" s="71"/>
      <c r="O35" s="72"/>
      <c r="P35" s="70"/>
      <c r="Q35" s="71"/>
      <c r="R35" s="71"/>
      <c r="S35" s="72"/>
      <c r="T35" s="73"/>
      <c r="U35" s="74"/>
    </row>
    <row r="36" spans="1:21" ht="45">
      <c r="A36" s="63"/>
      <c r="B36" s="64" t="s">
        <v>3246</v>
      </c>
      <c r="C36" s="229" t="s">
        <v>6049</v>
      </c>
      <c r="D36" s="412" t="s">
        <v>5053</v>
      </c>
      <c r="E36" s="412" t="s">
        <v>6088</v>
      </c>
      <c r="F36" s="412" t="s">
        <v>6089</v>
      </c>
      <c r="G36" s="78"/>
      <c r="H36" s="68"/>
      <c r="I36" s="69"/>
      <c r="J36" s="127" t="str">
        <f t="shared" si="0"/>
        <v xml:space="preserve"> </v>
      </c>
      <c r="K36" s="128" t="str">
        <f t="shared" si="1"/>
        <v xml:space="preserve"> </v>
      </c>
      <c r="L36" s="70"/>
      <c r="M36" s="71"/>
      <c r="N36" s="71"/>
      <c r="O36" s="72"/>
      <c r="P36" s="70"/>
      <c r="Q36" s="71"/>
      <c r="R36" s="71"/>
      <c r="S36" s="72"/>
      <c r="T36" s="73"/>
      <c r="U36" s="74"/>
    </row>
    <row r="37" spans="1:21" ht="45">
      <c r="A37" s="63"/>
      <c r="B37" s="64" t="s">
        <v>3247</v>
      </c>
      <c r="C37" s="229" t="s">
        <v>6049</v>
      </c>
      <c r="D37" s="412" t="s">
        <v>5053</v>
      </c>
      <c r="E37" s="412" t="s">
        <v>6090</v>
      </c>
      <c r="F37" s="359" t="s">
        <v>6091</v>
      </c>
      <c r="G37" s="78"/>
      <c r="H37" s="384"/>
      <c r="I37" s="385"/>
      <c r="J37" s="127" t="str">
        <f t="shared" si="0"/>
        <v xml:space="preserve"> </v>
      </c>
      <c r="K37" s="128" t="str">
        <f t="shared" si="1"/>
        <v xml:space="preserve"> </v>
      </c>
      <c r="L37" s="70"/>
      <c r="M37" s="71"/>
      <c r="N37" s="71"/>
      <c r="O37" s="72"/>
      <c r="P37" s="70"/>
      <c r="Q37" s="71"/>
      <c r="R37" s="71"/>
      <c r="S37" s="72"/>
      <c r="T37" s="73"/>
      <c r="U37" s="74"/>
    </row>
    <row r="38" spans="1:21" ht="45">
      <c r="A38" s="63"/>
      <c r="B38" s="64" t="s">
        <v>3248</v>
      </c>
      <c r="C38" s="229" t="s">
        <v>6049</v>
      </c>
      <c r="D38" s="412" t="s">
        <v>5053</v>
      </c>
      <c r="E38" s="412" t="s">
        <v>6092</v>
      </c>
      <c r="F38" s="359" t="s">
        <v>6093</v>
      </c>
      <c r="G38" s="78"/>
      <c r="H38" s="384"/>
      <c r="I38" s="385"/>
      <c r="J38" s="127" t="str">
        <f t="shared" si="0"/>
        <v xml:space="preserve"> </v>
      </c>
      <c r="K38" s="128" t="str">
        <f t="shared" si="1"/>
        <v xml:space="preserve"> </v>
      </c>
      <c r="L38" s="70"/>
      <c r="M38" s="71"/>
      <c r="N38" s="71"/>
      <c r="O38" s="72"/>
      <c r="P38" s="70"/>
      <c r="Q38" s="71"/>
      <c r="R38" s="71"/>
      <c r="S38" s="72"/>
      <c r="T38" s="73"/>
      <c r="U38" s="74"/>
    </row>
    <row r="39" spans="1:21" ht="90">
      <c r="A39" s="63"/>
      <c r="B39" s="64" t="s">
        <v>2467</v>
      </c>
      <c r="C39" s="229" t="s">
        <v>6049</v>
      </c>
      <c r="D39" s="412" t="s">
        <v>5053</v>
      </c>
      <c r="E39" s="412" t="s">
        <v>6094</v>
      </c>
      <c r="F39" s="412" t="s">
        <v>6095</v>
      </c>
      <c r="G39" s="78"/>
      <c r="H39" s="68"/>
      <c r="I39" s="69"/>
      <c r="J39" s="127" t="str">
        <f t="shared" si="0"/>
        <v xml:space="preserve"> </v>
      </c>
      <c r="K39" s="128" t="str">
        <f t="shared" si="1"/>
        <v xml:space="preserve"> </v>
      </c>
      <c r="L39" s="70"/>
      <c r="M39" s="71"/>
      <c r="N39" s="71"/>
      <c r="O39" s="72"/>
      <c r="P39" s="70"/>
      <c r="Q39" s="71"/>
      <c r="R39" s="71"/>
      <c r="S39" s="72"/>
      <c r="T39" s="73"/>
      <c r="U39" s="74"/>
    </row>
    <row r="40" spans="1:21" ht="45">
      <c r="A40" s="63"/>
      <c r="B40" s="64" t="s">
        <v>2468</v>
      </c>
      <c r="C40" s="229" t="s">
        <v>6049</v>
      </c>
      <c r="D40" s="412" t="s">
        <v>5053</v>
      </c>
      <c r="E40" s="412" t="s">
        <v>6096</v>
      </c>
      <c r="F40" s="412" t="s">
        <v>6097</v>
      </c>
      <c r="G40" s="78"/>
      <c r="H40" s="68"/>
      <c r="I40" s="69"/>
      <c r="J40" s="127" t="str">
        <f t="shared" si="0"/>
        <v xml:space="preserve"> </v>
      </c>
      <c r="K40" s="128" t="str">
        <f t="shared" si="1"/>
        <v xml:space="preserve"> </v>
      </c>
      <c r="L40" s="70"/>
      <c r="M40" s="71"/>
      <c r="N40" s="71"/>
      <c r="O40" s="72"/>
      <c r="P40" s="70"/>
      <c r="Q40" s="71"/>
      <c r="R40" s="71"/>
      <c r="S40" s="72"/>
      <c r="T40" s="73"/>
      <c r="U40" s="74"/>
    </row>
    <row r="41" spans="1:21" ht="67.5">
      <c r="A41" s="63"/>
      <c r="B41" s="64" t="s">
        <v>2469</v>
      </c>
      <c r="C41" s="229" t="s">
        <v>6049</v>
      </c>
      <c r="D41" s="412" t="s">
        <v>5053</v>
      </c>
      <c r="E41" s="412" t="s">
        <v>6098</v>
      </c>
      <c r="F41" s="412" t="s">
        <v>6099</v>
      </c>
      <c r="G41" s="78"/>
      <c r="H41" s="68"/>
      <c r="I41" s="69"/>
      <c r="J41" s="127" t="str">
        <f t="shared" si="0"/>
        <v xml:space="preserve"> </v>
      </c>
      <c r="K41" s="128" t="str">
        <f t="shared" si="1"/>
        <v xml:space="preserve"> </v>
      </c>
      <c r="L41" s="70"/>
      <c r="M41" s="71"/>
      <c r="N41" s="71"/>
      <c r="O41" s="72"/>
      <c r="P41" s="70"/>
      <c r="Q41" s="71"/>
      <c r="R41" s="71"/>
      <c r="S41" s="72"/>
      <c r="T41" s="73"/>
      <c r="U41" s="74"/>
    </row>
    <row r="42" spans="1:21" ht="67.5">
      <c r="A42" s="63"/>
      <c r="B42" s="64" t="s">
        <v>2470</v>
      </c>
      <c r="C42" s="229" t="s">
        <v>6049</v>
      </c>
      <c r="D42" s="412" t="s">
        <v>5053</v>
      </c>
      <c r="E42" s="412" t="s">
        <v>6100</v>
      </c>
      <c r="F42" s="412" t="s">
        <v>6101</v>
      </c>
      <c r="G42" s="78"/>
      <c r="H42" s="68"/>
      <c r="I42" s="69"/>
      <c r="J42" s="127" t="str">
        <f t="shared" si="0"/>
        <v xml:space="preserve"> </v>
      </c>
      <c r="K42" s="128" t="str">
        <f t="shared" si="1"/>
        <v xml:space="preserve"> </v>
      </c>
      <c r="L42" s="70"/>
      <c r="M42" s="71"/>
      <c r="N42" s="71"/>
      <c r="O42" s="72"/>
      <c r="P42" s="70"/>
      <c r="Q42" s="71"/>
      <c r="R42" s="71"/>
      <c r="S42" s="72"/>
      <c r="T42" s="73"/>
      <c r="U42" s="74"/>
    </row>
    <row r="43" spans="1:21" ht="67.5">
      <c r="A43" s="63"/>
      <c r="B43" s="64" t="s">
        <v>4434</v>
      </c>
      <c r="C43" s="229" t="s">
        <v>6049</v>
      </c>
      <c r="D43" s="412" t="s">
        <v>5053</v>
      </c>
      <c r="E43" s="412" t="s">
        <v>6102</v>
      </c>
      <c r="F43" s="412" t="s">
        <v>6103</v>
      </c>
      <c r="G43" s="78"/>
      <c r="H43" s="68"/>
      <c r="I43" s="69"/>
      <c r="J43" s="127" t="str">
        <f t="shared" si="0"/>
        <v xml:space="preserve"> </v>
      </c>
      <c r="K43" s="128" t="str">
        <f t="shared" si="1"/>
        <v xml:space="preserve"> </v>
      </c>
      <c r="L43" s="70"/>
      <c r="M43" s="71"/>
      <c r="N43" s="71"/>
      <c r="O43" s="72"/>
      <c r="P43" s="70"/>
      <c r="Q43" s="71"/>
      <c r="R43" s="71"/>
      <c r="S43" s="72"/>
      <c r="T43" s="73"/>
      <c r="U43" s="74"/>
    </row>
    <row r="44" spans="1:21" ht="67.5">
      <c r="A44" s="63"/>
      <c r="B44" s="64" t="s">
        <v>2471</v>
      </c>
      <c r="C44" s="229" t="s">
        <v>6049</v>
      </c>
      <c r="D44" s="412" t="s">
        <v>5053</v>
      </c>
      <c r="E44" s="412" t="s">
        <v>6104</v>
      </c>
      <c r="F44" s="412" t="s">
        <v>6105</v>
      </c>
      <c r="G44" s="78"/>
      <c r="H44" s="68"/>
      <c r="I44" s="69"/>
      <c r="J44" s="127" t="str">
        <f t="shared" si="0"/>
        <v xml:space="preserve"> </v>
      </c>
      <c r="K44" s="128" t="str">
        <f t="shared" si="1"/>
        <v xml:space="preserve"> </v>
      </c>
      <c r="L44" s="70"/>
      <c r="M44" s="71"/>
      <c r="N44" s="71"/>
      <c r="O44" s="72"/>
      <c r="P44" s="70"/>
      <c r="Q44" s="71"/>
      <c r="R44" s="71"/>
      <c r="S44" s="72"/>
      <c r="T44" s="73"/>
      <c r="U44" s="74"/>
    </row>
    <row r="45" spans="1:21" ht="67.5">
      <c r="A45" s="63"/>
      <c r="B45" s="64" t="s">
        <v>2472</v>
      </c>
      <c r="C45" s="229" t="s">
        <v>6049</v>
      </c>
      <c r="D45" s="412" t="s">
        <v>5053</v>
      </c>
      <c r="E45" s="412" t="s">
        <v>6106</v>
      </c>
      <c r="F45" s="412" t="s">
        <v>6107</v>
      </c>
      <c r="G45" s="78"/>
      <c r="H45" s="68"/>
      <c r="I45" s="69"/>
      <c r="J45" s="127" t="str">
        <f t="shared" si="0"/>
        <v xml:space="preserve"> </v>
      </c>
      <c r="K45" s="128" t="str">
        <f t="shared" si="1"/>
        <v xml:space="preserve"> </v>
      </c>
      <c r="L45" s="70"/>
      <c r="M45" s="71"/>
      <c r="N45" s="71"/>
      <c r="O45" s="72"/>
      <c r="P45" s="70"/>
      <c r="Q45" s="71"/>
      <c r="R45" s="71"/>
      <c r="S45" s="72"/>
      <c r="T45" s="73"/>
      <c r="U45" s="74"/>
    </row>
    <row r="46" spans="1:21" ht="67.5">
      <c r="A46" s="63"/>
      <c r="B46" s="64" t="s">
        <v>2473</v>
      </c>
      <c r="C46" s="229" t="s">
        <v>6049</v>
      </c>
      <c r="D46" s="412" t="s">
        <v>5053</v>
      </c>
      <c r="E46" s="412" t="s">
        <v>6108</v>
      </c>
      <c r="F46" s="412" t="s">
        <v>6109</v>
      </c>
      <c r="G46" s="78"/>
      <c r="H46" s="68"/>
      <c r="I46" s="69"/>
      <c r="J46" s="127" t="str">
        <f t="shared" si="0"/>
        <v xml:space="preserve"> </v>
      </c>
      <c r="K46" s="128" t="str">
        <f t="shared" si="1"/>
        <v xml:space="preserve"> </v>
      </c>
      <c r="L46" s="70"/>
      <c r="M46" s="71"/>
      <c r="N46" s="71"/>
      <c r="O46" s="72"/>
      <c r="P46" s="70"/>
      <c r="Q46" s="71"/>
      <c r="R46" s="71"/>
      <c r="S46" s="72"/>
      <c r="T46" s="73"/>
      <c r="U46" s="74"/>
    </row>
    <row r="47" spans="1:21" ht="67.5">
      <c r="A47" s="63"/>
      <c r="B47" s="64" t="s">
        <v>2474</v>
      </c>
      <c r="C47" s="229" t="s">
        <v>6049</v>
      </c>
      <c r="D47" s="412" t="s">
        <v>5053</v>
      </c>
      <c r="E47" s="412" t="s">
        <v>6110</v>
      </c>
      <c r="F47" s="412" t="s">
        <v>6111</v>
      </c>
      <c r="G47" s="78"/>
      <c r="H47" s="68"/>
      <c r="I47" s="69"/>
      <c r="J47" s="127" t="str">
        <f t="shared" si="0"/>
        <v xml:space="preserve"> </v>
      </c>
      <c r="K47" s="128" t="str">
        <f t="shared" si="1"/>
        <v xml:space="preserve"> </v>
      </c>
      <c r="L47" s="70"/>
      <c r="M47" s="71"/>
      <c r="N47" s="71"/>
      <c r="O47" s="72"/>
      <c r="P47" s="70"/>
      <c r="Q47" s="71"/>
      <c r="R47" s="71"/>
      <c r="S47" s="72"/>
      <c r="T47" s="73"/>
      <c r="U47" s="74"/>
    </row>
    <row r="48" spans="1:21" ht="45">
      <c r="A48" s="63"/>
      <c r="B48" s="64" t="s">
        <v>4435</v>
      </c>
      <c r="C48" s="229" t="s">
        <v>6049</v>
      </c>
      <c r="D48" s="412" t="s">
        <v>5053</v>
      </c>
      <c r="E48" s="412" t="s">
        <v>6112</v>
      </c>
      <c r="F48" s="412" t="s">
        <v>5218</v>
      </c>
      <c r="G48" s="78"/>
      <c r="H48" s="384"/>
      <c r="I48" s="385"/>
      <c r="J48" s="127" t="str">
        <f t="shared" si="0"/>
        <v xml:space="preserve"> </v>
      </c>
      <c r="K48" s="128" t="str">
        <f t="shared" si="1"/>
        <v xml:space="preserve"> </v>
      </c>
      <c r="L48" s="70"/>
      <c r="M48" s="71"/>
      <c r="N48" s="71"/>
      <c r="O48" s="72"/>
      <c r="P48" s="70"/>
      <c r="Q48" s="71"/>
      <c r="R48" s="71"/>
      <c r="S48" s="72"/>
      <c r="T48" s="73"/>
      <c r="U48" s="74"/>
    </row>
    <row r="49" spans="1:21" ht="45">
      <c r="A49" s="63"/>
      <c r="B49" s="64" t="s">
        <v>3249</v>
      </c>
      <c r="C49" s="229" t="s">
        <v>6049</v>
      </c>
      <c r="D49" s="412" t="s">
        <v>5053</v>
      </c>
      <c r="E49" s="412" t="s">
        <v>6113</v>
      </c>
      <c r="F49" s="412" t="s">
        <v>5218</v>
      </c>
      <c r="G49" s="78"/>
      <c r="H49" s="384"/>
      <c r="I49" s="385"/>
      <c r="J49" s="127" t="str">
        <f t="shared" si="0"/>
        <v xml:space="preserve"> </v>
      </c>
      <c r="K49" s="128" t="str">
        <f t="shared" si="1"/>
        <v xml:space="preserve"> </v>
      </c>
      <c r="L49" s="70"/>
      <c r="M49" s="71"/>
      <c r="N49" s="71"/>
      <c r="O49" s="72"/>
      <c r="P49" s="70"/>
      <c r="Q49" s="71"/>
      <c r="R49" s="71"/>
      <c r="S49" s="72"/>
      <c r="T49" s="73"/>
      <c r="U49" s="74"/>
    </row>
    <row r="50" spans="1:21" ht="45">
      <c r="A50" s="63"/>
      <c r="B50" s="64" t="s">
        <v>2475</v>
      </c>
      <c r="C50" s="229" t="s">
        <v>6049</v>
      </c>
      <c r="D50" s="412" t="s">
        <v>5053</v>
      </c>
      <c r="E50" s="412" t="s">
        <v>6114</v>
      </c>
      <c r="F50" s="412" t="s">
        <v>5219</v>
      </c>
      <c r="G50" s="78"/>
      <c r="H50" s="384"/>
      <c r="I50" s="385"/>
      <c r="J50" s="127" t="str">
        <f t="shared" si="0"/>
        <v xml:space="preserve"> </v>
      </c>
      <c r="K50" s="128" t="str">
        <f t="shared" si="1"/>
        <v xml:space="preserve"> </v>
      </c>
      <c r="L50" s="70"/>
      <c r="M50" s="71"/>
      <c r="N50" s="71"/>
      <c r="O50" s="72"/>
      <c r="P50" s="70"/>
      <c r="Q50" s="71"/>
      <c r="R50" s="71"/>
      <c r="S50" s="72"/>
      <c r="T50" s="73"/>
      <c r="U50" s="74"/>
    </row>
    <row r="51" spans="1:21" ht="45">
      <c r="A51" s="63"/>
      <c r="B51" s="64" t="s">
        <v>2476</v>
      </c>
      <c r="C51" s="229" t="s">
        <v>6049</v>
      </c>
      <c r="D51" s="412" t="s">
        <v>5053</v>
      </c>
      <c r="E51" s="412" t="s">
        <v>6115</v>
      </c>
      <c r="F51" s="412" t="s">
        <v>5219</v>
      </c>
      <c r="G51" s="78"/>
      <c r="H51" s="384"/>
      <c r="I51" s="385"/>
      <c r="J51" s="127" t="str">
        <f t="shared" si="0"/>
        <v xml:space="preserve"> </v>
      </c>
      <c r="K51" s="128" t="str">
        <f t="shared" si="1"/>
        <v xml:space="preserve"> </v>
      </c>
      <c r="L51" s="70"/>
      <c r="M51" s="71"/>
      <c r="N51" s="71"/>
      <c r="O51" s="72"/>
      <c r="P51" s="70"/>
      <c r="Q51" s="71"/>
      <c r="R51" s="71"/>
      <c r="S51" s="72"/>
      <c r="T51" s="73"/>
      <c r="U51" s="74"/>
    </row>
    <row r="52" spans="1:21" ht="45">
      <c r="A52" s="63"/>
      <c r="B52" s="64" t="s">
        <v>3250</v>
      </c>
      <c r="C52" s="229" t="s">
        <v>6049</v>
      </c>
      <c r="D52" s="412" t="s">
        <v>5053</v>
      </c>
      <c r="E52" s="412" t="s">
        <v>6116</v>
      </c>
      <c r="F52" s="412" t="s">
        <v>5220</v>
      </c>
      <c r="G52" s="78"/>
      <c r="H52" s="384"/>
      <c r="I52" s="385"/>
      <c r="J52" s="127" t="str">
        <f t="shared" si="0"/>
        <v xml:space="preserve"> </v>
      </c>
      <c r="K52" s="128" t="str">
        <f t="shared" si="1"/>
        <v xml:space="preserve"> </v>
      </c>
      <c r="L52" s="70"/>
      <c r="M52" s="71"/>
      <c r="N52" s="71"/>
      <c r="O52" s="72"/>
      <c r="P52" s="70"/>
      <c r="Q52" s="71"/>
      <c r="R52" s="71"/>
      <c r="S52" s="72"/>
      <c r="T52" s="73"/>
      <c r="U52" s="74"/>
    </row>
    <row r="53" spans="1:21" ht="45">
      <c r="A53" s="63"/>
      <c r="B53" s="64" t="s">
        <v>4436</v>
      </c>
      <c r="C53" s="229" t="s">
        <v>6049</v>
      </c>
      <c r="D53" s="412" t="s">
        <v>5053</v>
      </c>
      <c r="E53" s="412" t="s">
        <v>6117</v>
      </c>
      <c r="F53" s="412" t="s">
        <v>5220</v>
      </c>
      <c r="G53" s="78"/>
      <c r="H53" s="384"/>
      <c r="I53" s="385"/>
      <c r="J53" s="127" t="str">
        <f t="shared" si="0"/>
        <v xml:space="preserve"> </v>
      </c>
      <c r="K53" s="128" t="str">
        <f t="shared" si="1"/>
        <v xml:space="preserve"> </v>
      </c>
      <c r="L53" s="70"/>
      <c r="M53" s="71"/>
      <c r="N53" s="71"/>
      <c r="O53" s="72"/>
      <c r="P53" s="70"/>
      <c r="Q53" s="71"/>
      <c r="R53" s="71"/>
      <c r="S53" s="72"/>
      <c r="T53" s="73"/>
      <c r="U53" s="74"/>
    </row>
    <row r="54" spans="1:21" ht="67.5">
      <c r="A54" s="63"/>
      <c r="B54" s="64" t="s">
        <v>2477</v>
      </c>
      <c r="C54" s="229" t="s">
        <v>6118</v>
      </c>
      <c r="D54" s="359" t="s">
        <v>5187</v>
      </c>
      <c r="E54" s="359" t="s">
        <v>6119</v>
      </c>
      <c r="F54" s="359" t="s">
        <v>6120</v>
      </c>
      <c r="G54" s="78"/>
      <c r="H54" s="384"/>
      <c r="I54" s="385"/>
      <c r="J54" s="127" t="str">
        <f t="shared" si="0"/>
        <v xml:space="preserve"> </v>
      </c>
      <c r="K54" s="128" t="str">
        <f t="shared" si="1"/>
        <v xml:space="preserve"> </v>
      </c>
      <c r="L54" s="70"/>
      <c r="M54" s="71"/>
      <c r="N54" s="71"/>
      <c r="O54" s="72"/>
      <c r="P54" s="70"/>
      <c r="Q54" s="71"/>
      <c r="R54" s="71"/>
      <c r="S54" s="72"/>
      <c r="T54" s="73"/>
      <c r="U54" s="74"/>
    </row>
    <row r="55" spans="1:21" ht="67.5">
      <c r="A55" s="63"/>
      <c r="B55" s="64" t="s">
        <v>2478</v>
      </c>
      <c r="C55" s="229" t="s">
        <v>6121</v>
      </c>
      <c r="D55" s="359" t="s">
        <v>5187</v>
      </c>
      <c r="E55" s="359" t="s">
        <v>6122</v>
      </c>
      <c r="F55" s="359" t="s">
        <v>6123</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67.5">
      <c r="A56" s="63"/>
      <c r="B56" s="64" t="s">
        <v>2479</v>
      </c>
      <c r="C56" s="229" t="s">
        <v>6121</v>
      </c>
      <c r="D56" s="359" t="s">
        <v>5187</v>
      </c>
      <c r="E56" s="359" t="s">
        <v>6124</v>
      </c>
      <c r="F56" s="359" t="s">
        <v>6125</v>
      </c>
      <c r="G56" s="78"/>
      <c r="H56" s="68"/>
      <c r="I56" s="69"/>
      <c r="J56" s="127" t="str">
        <f t="shared" si="0"/>
        <v xml:space="preserve"> </v>
      </c>
      <c r="K56" s="128" t="str">
        <f t="shared" si="1"/>
        <v xml:space="preserve"> </v>
      </c>
      <c r="L56" s="70"/>
      <c r="M56" s="71"/>
      <c r="N56" s="71"/>
      <c r="O56" s="72"/>
      <c r="P56" s="70"/>
      <c r="Q56" s="71"/>
      <c r="R56" s="71"/>
      <c r="S56" s="72"/>
      <c r="T56" s="73"/>
      <c r="U56" s="74"/>
    </row>
    <row r="57" spans="1:21" ht="67.5">
      <c r="A57" s="63"/>
      <c r="B57" s="64" t="s">
        <v>2480</v>
      </c>
      <c r="C57" s="229" t="s">
        <v>6121</v>
      </c>
      <c r="D57" s="359" t="s">
        <v>5187</v>
      </c>
      <c r="E57" s="359" t="s">
        <v>6126</v>
      </c>
      <c r="F57" s="359" t="s">
        <v>6127</v>
      </c>
      <c r="G57" s="78"/>
      <c r="H57" s="384"/>
      <c r="I57" s="385"/>
      <c r="J57" s="127" t="str">
        <f t="shared" si="0"/>
        <v xml:space="preserve"> </v>
      </c>
      <c r="K57" s="128" t="str">
        <f t="shared" si="1"/>
        <v xml:space="preserve"> </v>
      </c>
      <c r="L57" s="70"/>
      <c r="M57" s="71"/>
      <c r="N57" s="71"/>
      <c r="O57" s="72"/>
      <c r="P57" s="70"/>
      <c r="Q57" s="71"/>
      <c r="R57" s="71"/>
      <c r="S57" s="72"/>
      <c r="T57" s="73"/>
      <c r="U57" s="74"/>
    </row>
    <row r="58" spans="1:21" ht="45">
      <c r="A58" s="63"/>
      <c r="B58" s="64" t="s">
        <v>2481</v>
      </c>
      <c r="C58" s="229" t="s">
        <v>6121</v>
      </c>
      <c r="D58" s="359" t="s">
        <v>5187</v>
      </c>
      <c r="E58" s="359" t="s">
        <v>6128</v>
      </c>
      <c r="F58" s="359" t="s">
        <v>6129</v>
      </c>
      <c r="G58" s="78"/>
      <c r="H58" s="384"/>
      <c r="I58" s="385"/>
      <c r="J58" s="127" t="str">
        <f t="shared" si="0"/>
        <v xml:space="preserve"> </v>
      </c>
      <c r="K58" s="128" t="str">
        <f t="shared" si="1"/>
        <v xml:space="preserve"> </v>
      </c>
      <c r="L58" s="70"/>
      <c r="M58" s="71"/>
      <c r="N58" s="71"/>
      <c r="O58" s="72"/>
      <c r="P58" s="70"/>
      <c r="Q58" s="71"/>
      <c r="R58" s="71"/>
      <c r="S58" s="72"/>
      <c r="T58" s="73"/>
      <c r="U58" s="74"/>
    </row>
    <row r="59" spans="1:21" ht="45">
      <c r="A59" s="63"/>
      <c r="B59" s="64" t="s">
        <v>2482</v>
      </c>
      <c r="C59" s="229" t="s">
        <v>6121</v>
      </c>
      <c r="D59" s="359" t="s">
        <v>5187</v>
      </c>
      <c r="E59" s="359" t="s">
        <v>6130</v>
      </c>
      <c r="F59" s="359" t="s">
        <v>6131</v>
      </c>
      <c r="G59" s="78"/>
      <c r="H59" s="68" t="s">
        <v>6688</v>
      </c>
      <c r="I59" s="69"/>
      <c r="J59" s="127" t="str">
        <f t="shared" si="0"/>
        <v xml:space="preserve"> </v>
      </c>
      <c r="K59" s="128" t="str">
        <f t="shared" si="1"/>
        <v xml:space="preserve"> </v>
      </c>
      <c r="L59" s="498"/>
      <c r="M59" s="71"/>
      <c r="N59" s="71"/>
      <c r="O59" s="72"/>
      <c r="P59" s="70"/>
      <c r="Q59" s="71"/>
      <c r="R59" s="71"/>
      <c r="S59" s="72"/>
      <c r="T59" s="73"/>
      <c r="U59" s="74"/>
    </row>
    <row r="60" spans="1:21" ht="45">
      <c r="A60" s="63"/>
      <c r="B60" s="64" t="s">
        <v>5180</v>
      </c>
      <c r="C60" s="229" t="s">
        <v>6121</v>
      </c>
      <c r="D60" s="359" t="s">
        <v>5187</v>
      </c>
      <c r="E60" s="359" t="s">
        <v>6132</v>
      </c>
      <c r="F60" s="359" t="s">
        <v>6129</v>
      </c>
      <c r="G60" s="78"/>
      <c r="H60" s="384"/>
      <c r="I60" s="385"/>
      <c r="J60" s="127" t="str">
        <f t="shared" si="0"/>
        <v xml:space="preserve"> </v>
      </c>
      <c r="K60" s="128" t="str">
        <f t="shared" si="1"/>
        <v xml:space="preserve"> </v>
      </c>
      <c r="L60" s="70"/>
      <c r="M60" s="71"/>
      <c r="N60" s="71"/>
      <c r="O60" s="72"/>
      <c r="P60" s="70"/>
      <c r="Q60" s="71"/>
      <c r="R60" s="71"/>
      <c r="S60" s="72"/>
      <c r="T60" s="73"/>
      <c r="U60" s="74"/>
    </row>
    <row r="61" spans="1:21" ht="45">
      <c r="A61" s="63"/>
      <c r="B61" s="64" t="s">
        <v>3251</v>
      </c>
      <c r="C61" s="229" t="s">
        <v>6121</v>
      </c>
      <c r="D61" s="359" t="s">
        <v>5187</v>
      </c>
      <c r="E61" s="359" t="s">
        <v>6133</v>
      </c>
      <c r="F61" s="359" t="s">
        <v>6131</v>
      </c>
      <c r="G61" s="78"/>
      <c r="H61" s="68" t="s">
        <v>6688</v>
      </c>
      <c r="I61" s="69"/>
      <c r="J61" s="127" t="str">
        <f t="shared" si="0"/>
        <v xml:space="preserve"> </v>
      </c>
      <c r="K61" s="128" t="str">
        <f t="shared" si="1"/>
        <v xml:space="preserve"> </v>
      </c>
      <c r="L61" s="498"/>
      <c r="M61" s="71"/>
      <c r="N61" s="71"/>
      <c r="O61" s="72"/>
      <c r="P61" s="70"/>
      <c r="Q61" s="71"/>
      <c r="R61" s="71"/>
      <c r="S61" s="72"/>
      <c r="T61" s="73"/>
      <c r="U61" s="74"/>
    </row>
    <row r="62" spans="1:21" ht="56.25">
      <c r="A62" s="63"/>
      <c r="B62" s="64" t="s">
        <v>3252</v>
      </c>
      <c r="C62" s="229" t="s">
        <v>6121</v>
      </c>
      <c r="D62" s="359" t="s">
        <v>5187</v>
      </c>
      <c r="E62" s="359" t="s">
        <v>6134</v>
      </c>
      <c r="F62" s="359" t="s">
        <v>6135</v>
      </c>
      <c r="G62" s="78"/>
      <c r="H62" s="68" t="s">
        <v>6688</v>
      </c>
      <c r="I62" s="69"/>
      <c r="J62" s="127" t="str">
        <f t="shared" si="0"/>
        <v xml:space="preserve"> </v>
      </c>
      <c r="K62" s="128" t="str">
        <f t="shared" si="1"/>
        <v xml:space="preserve"> </v>
      </c>
      <c r="L62" s="70"/>
      <c r="M62" s="71"/>
      <c r="N62" s="71"/>
      <c r="O62" s="72"/>
      <c r="P62" s="70"/>
      <c r="Q62" s="71"/>
      <c r="R62" s="71"/>
      <c r="S62" s="72"/>
      <c r="T62" s="73"/>
      <c r="U62" s="74"/>
    </row>
    <row r="63" spans="1:21" ht="56.25">
      <c r="A63" s="63"/>
      <c r="B63" s="64" t="s">
        <v>2483</v>
      </c>
      <c r="C63" s="229" t="s">
        <v>6121</v>
      </c>
      <c r="D63" s="359" t="s">
        <v>5187</v>
      </c>
      <c r="E63" s="359" t="s">
        <v>6136</v>
      </c>
      <c r="F63" s="359" t="s">
        <v>6135</v>
      </c>
      <c r="G63" s="78"/>
      <c r="H63" s="68" t="s">
        <v>6688</v>
      </c>
      <c r="I63" s="69"/>
      <c r="J63" s="127" t="str">
        <f t="shared" si="0"/>
        <v xml:space="preserve"> </v>
      </c>
      <c r="K63" s="128" t="str">
        <f t="shared" si="1"/>
        <v xml:space="preserve"> </v>
      </c>
      <c r="L63" s="70"/>
      <c r="M63" s="71"/>
      <c r="N63" s="71"/>
      <c r="O63" s="72"/>
      <c r="P63" s="70"/>
      <c r="Q63" s="71"/>
      <c r="R63" s="71"/>
      <c r="S63" s="72"/>
      <c r="T63" s="73"/>
      <c r="U63" s="74"/>
    </row>
    <row r="64" spans="1:21" ht="56.25">
      <c r="A64" s="63"/>
      <c r="B64" s="64" t="s">
        <v>2484</v>
      </c>
      <c r="C64" s="229" t="s">
        <v>6049</v>
      </c>
      <c r="D64" s="412" t="s">
        <v>5054</v>
      </c>
      <c r="E64" s="412" t="s">
        <v>6137</v>
      </c>
      <c r="F64" s="412" t="s">
        <v>6138</v>
      </c>
      <c r="G64" s="78"/>
      <c r="H64" s="384"/>
      <c r="I64" s="385"/>
      <c r="J64" s="127" t="str">
        <f t="shared" si="0"/>
        <v xml:space="preserve"> </v>
      </c>
      <c r="K64" s="128" t="str">
        <f t="shared" si="1"/>
        <v xml:space="preserve"> </v>
      </c>
      <c r="L64" s="70"/>
      <c r="M64" s="71"/>
      <c r="N64" s="71"/>
      <c r="O64" s="72"/>
      <c r="P64" s="70"/>
      <c r="Q64" s="71"/>
      <c r="R64" s="71"/>
      <c r="S64" s="72"/>
      <c r="T64" s="73"/>
      <c r="U64" s="74"/>
    </row>
    <row r="65" spans="1:21" ht="56.25">
      <c r="A65" s="63"/>
      <c r="B65" s="64" t="s">
        <v>3253</v>
      </c>
      <c r="C65" s="229" t="s">
        <v>6121</v>
      </c>
      <c r="D65" s="412" t="s">
        <v>5054</v>
      </c>
      <c r="E65" s="412" t="s">
        <v>6139</v>
      </c>
      <c r="F65" s="412" t="s">
        <v>6140</v>
      </c>
      <c r="G65" s="78"/>
      <c r="H65" s="384"/>
      <c r="I65" s="385"/>
      <c r="J65" s="127" t="str">
        <f t="shared" si="0"/>
        <v xml:space="preserve"> </v>
      </c>
      <c r="K65" s="128" t="str">
        <f t="shared" si="1"/>
        <v xml:space="preserve"> </v>
      </c>
      <c r="L65" s="70"/>
      <c r="M65" s="71"/>
      <c r="N65" s="71"/>
      <c r="O65" s="72"/>
      <c r="P65" s="70"/>
      <c r="Q65" s="71"/>
      <c r="R65" s="71"/>
      <c r="S65" s="72"/>
      <c r="T65" s="73"/>
      <c r="U65" s="74"/>
    </row>
    <row r="66" spans="1:21" ht="56.25">
      <c r="A66" s="63"/>
      <c r="B66" s="64" t="s">
        <v>2485</v>
      </c>
      <c r="C66" s="229" t="s">
        <v>6121</v>
      </c>
      <c r="D66" s="412" t="s">
        <v>5054</v>
      </c>
      <c r="E66" s="412" t="s">
        <v>6141</v>
      </c>
      <c r="F66" s="412" t="s">
        <v>6140</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56.25">
      <c r="A67" s="63"/>
      <c r="B67" s="64" t="s">
        <v>3254</v>
      </c>
      <c r="C67" s="229" t="s">
        <v>6121</v>
      </c>
      <c r="D67" s="412" t="s">
        <v>5054</v>
      </c>
      <c r="E67" s="412" t="s">
        <v>6142</v>
      </c>
      <c r="F67" s="412" t="s">
        <v>6140</v>
      </c>
      <c r="G67" s="78"/>
      <c r="H67" s="384"/>
      <c r="I67" s="385"/>
      <c r="J67" s="127" t="str">
        <f t="shared" si="0"/>
        <v xml:space="preserve"> </v>
      </c>
      <c r="K67" s="128" t="str">
        <f t="shared" si="1"/>
        <v xml:space="preserve"> </v>
      </c>
      <c r="L67" s="70"/>
      <c r="M67" s="71"/>
      <c r="N67" s="71"/>
      <c r="O67" s="72"/>
      <c r="P67" s="70"/>
      <c r="Q67" s="71"/>
      <c r="R67" s="71"/>
      <c r="S67" s="72"/>
      <c r="T67" s="73"/>
      <c r="U67" s="74"/>
    </row>
    <row r="68" spans="1:21" ht="56.25">
      <c r="A68" s="63"/>
      <c r="B68" s="64" t="s">
        <v>2486</v>
      </c>
      <c r="C68" s="229" t="s">
        <v>6121</v>
      </c>
      <c r="D68" s="412" t="s">
        <v>5054</v>
      </c>
      <c r="E68" s="412" t="s">
        <v>6143</v>
      </c>
      <c r="F68" s="412" t="s">
        <v>6144</v>
      </c>
      <c r="G68" s="78"/>
      <c r="H68" s="68"/>
      <c r="I68" s="69"/>
      <c r="J68" s="127" t="str">
        <f t="shared" si="0"/>
        <v xml:space="preserve"> </v>
      </c>
      <c r="K68" s="128" t="str">
        <f t="shared" si="1"/>
        <v xml:space="preserve"> </v>
      </c>
      <c r="L68" s="70"/>
      <c r="M68" s="71"/>
      <c r="N68" s="71"/>
      <c r="O68" s="72"/>
      <c r="P68" s="70"/>
      <c r="Q68" s="71"/>
      <c r="R68" s="71"/>
      <c r="S68" s="72"/>
      <c r="T68" s="73"/>
      <c r="U68" s="74"/>
    </row>
    <row r="69" spans="1:21" ht="56.25">
      <c r="A69" s="63"/>
      <c r="B69" s="64" t="s">
        <v>2487</v>
      </c>
      <c r="C69" s="229" t="s">
        <v>6121</v>
      </c>
      <c r="D69" s="412" t="s">
        <v>5054</v>
      </c>
      <c r="E69" s="412" t="s">
        <v>6145</v>
      </c>
      <c r="F69" s="412" t="s">
        <v>6146</v>
      </c>
      <c r="G69" s="78"/>
      <c r="H69" s="68"/>
      <c r="I69" s="69"/>
      <c r="J69" s="127" t="str">
        <f t="shared" si="0"/>
        <v xml:space="preserve"> </v>
      </c>
      <c r="K69" s="128" t="str">
        <f t="shared" si="1"/>
        <v xml:space="preserve"> </v>
      </c>
      <c r="L69" s="70"/>
      <c r="M69" s="71"/>
      <c r="N69" s="71"/>
      <c r="O69" s="72"/>
      <c r="P69" s="70"/>
      <c r="Q69" s="71"/>
      <c r="R69" s="71"/>
      <c r="S69" s="72"/>
      <c r="T69" s="73"/>
      <c r="U69" s="74"/>
    </row>
    <row r="70" spans="1:21" ht="56.25">
      <c r="A70" s="63"/>
      <c r="B70" s="64" t="s">
        <v>6661</v>
      </c>
      <c r="C70" s="229" t="s">
        <v>6121</v>
      </c>
      <c r="D70" s="412" t="s">
        <v>5054</v>
      </c>
      <c r="E70" s="412" t="s">
        <v>6147</v>
      </c>
      <c r="F70" s="412" t="s">
        <v>6148</v>
      </c>
      <c r="G70" s="78"/>
      <c r="H70" s="68"/>
      <c r="I70" s="385"/>
      <c r="J70" s="127" t="str">
        <f t="shared" si="0"/>
        <v xml:space="preserve"> </v>
      </c>
      <c r="K70" s="128" t="str">
        <f t="shared" si="1"/>
        <v xml:space="preserve"> </v>
      </c>
      <c r="L70" s="498"/>
      <c r="M70" s="71"/>
      <c r="N70" s="71"/>
      <c r="O70" s="72"/>
      <c r="P70" s="70"/>
      <c r="Q70" s="71"/>
      <c r="R70" s="71"/>
      <c r="S70" s="72"/>
      <c r="T70" s="73"/>
      <c r="U70" s="74"/>
    </row>
    <row r="71" spans="1:21" ht="56.25">
      <c r="A71" s="63"/>
      <c r="B71" s="64" t="s">
        <v>6656</v>
      </c>
      <c r="C71" s="229" t="s">
        <v>6121</v>
      </c>
      <c r="D71" s="412" t="s">
        <v>5054</v>
      </c>
      <c r="E71" s="412" t="s">
        <v>6149</v>
      </c>
      <c r="F71" s="412" t="s">
        <v>6150</v>
      </c>
      <c r="G71" s="78"/>
      <c r="H71" s="384"/>
      <c r="I71" s="385"/>
      <c r="J71" s="127" t="str">
        <f t="shared" si="0"/>
        <v xml:space="preserve"> </v>
      </c>
      <c r="K71" s="128" t="str">
        <f t="shared" si="1"/>
        <v xml:space="preserve"> </v>
      </c>
      <c r="L71" s="70"/>
      <c r="M71" s="71"/>
      <c r="N71" s="71"/>
      <c r="O71" s="72"/>
      <c r="P71" s="70"/>
      <c r="Q71" s="71"/>
      <c r="R71" s="71"/>
      <c r="S71" s="72"/>
      <c r="T71" s="73"/>
      <c r="U71" s="74"/>
    </row>
    <row r="72" spans="1:21" ht="56.25">
      <c r="A72" s="63"/>
      <c r="B72" s="64" t="s">
        <v>2488</v>
      </c>
      <c r="C72" s="229" t="s">
        <v>6121</v>
      </c>
      <c r="D72" s="412" t="s">
        <v>5054</v>
      </c>
      <c r="E72" s="412" t="s">
        <v>6151</v>
      </c>
      <c r="F72" s="412" t="s">
        <v>6152</v>
      </c>
      <c r="G72" s="78"/>
      <c r="H72" s="384"/>
      <c r="I72" s="385"/>
      <c r="J72" s="127" t="str">
        <f t="shared" si="0"/>
        <v xml:space="preserve"> </v>
      </c>
      <c r="K72" s="128" t="str">
        <f t="shared" si="1"/>
        <v xml:space="preserve"> </v>
      </c>
      <c r="L72" s="70"/>
      <c r="M72" s="71"/>
      <c r="N72" s="71"/>
      <c r="O72" s="72"/>
      <c r="P72" s="70"/>
      <c r="Q72" s="71"/>
      <c r="R72" s="71"/>
      <c r="S72" s="72"/>
      <c r="T72" s="73"/>
      <c r="U72" s="74"/>
    </row>
    <row r="73" spans="1:21" ht="56.25">
      <c r="A73" s="63"/>
      <c r="B73" s="64" t="s">
        <v>3255</v>
      </c>
      <c r="C73" s="229" t="s">
        <v>6121</v>
      </c>
      <c r="D73" s="412" t="s">
        <v>5054</v>
      </c>
      <c r="E73" s="412" t="s">
        <v>6153</v>
      </c>
      <c r="F73" s="412" t="s">
        <v>6140</v>
      </c>
      <c r="G73" s="78"/>
      <c r="H73" s="68"/>
      <c r="I73" s="69"/>
      <c r="J73" s="127" t="str">
        <f t="shared" si="0"/>
        <v xml:space="preserve"> </v>
      </c>
      <c r="K73" s="128" t="str">
        <f t="shared" si="1"/>
        <v xml:space="preserve"> </v>
      </c>
      <c r="L73" s="70"/>
      <c r="M73" s="71"/>
      <c r="N73" s="71"/>
      <c r="O73" s="72"/>
      <c r="P73" s="70"/>
      <c r="Q73" s="71"/>
      <c r="R73" s="71"/>
      <c r="S73" s="72"/>
      <c r="T73" s="73"/>
      <c r="U73" s="74"/>
    </row>
    <row r="74" spans="1:21" ht="56.25">
      <c r="A74" s="63"/>
      <c r="B74" s="64" t="s">
        <v>3256</v>
      </c>
      <c r="C74" s="229" t="s">
        <v>6121</v>
      </c>
      <c r="D74" s="412" t="s">
        <v>5054</v>
      </c>
      <c r="E74" s="412" t="s">
        <v>6154</v>
      </c>
      <c r="F74" s="412" t="s">
        <v>6140</v>
      </c>
      <c r="G74" s="78"/>
      <c r="H74" s="68"/>
      <c r="I74" s="69"/>
      <c r="J74" s="127" t="str">
        <f t="shared" si="0"/>
        <v xml:space="preserve"> </v>
      </c>
      <c r="K74" s="128" t="str">
        <f t="shared" si="1"/>
        <v xml:space="preserve"> </v>
      </c>
      <c r="L74" s="70"/>
      <c r="M74" s="71"/>
      <c r="N74" s="71"/>
      <c r="O74" s="72"/>
      <c r="P74" s="70"/>
      <c r="Q74" s="71"/>
      <c r="R74" s="71"/>
      <c r="S74" s="72"/>
      <c r="T74" s="73"/>
      <c r="U74" s="74"/>
    </row>
    <row r="75" spans="1:21" ht="56.25">
      <c r="A75" s="63"/>
      <c r="B75" s="64" t="s">
        <v>2489</v>
      </c>
      <c r="C75" s="229" t="s">
        <v>6121</v>
      </c>
      <c r="D75" s="412" t="s">
        <v>5054</v>
      </c>
      <c r="E75" s="412" t="s">
        <v>6155</v>
      </c>
      <c r="F75" s="412" t="s">
        <v>6140</v>
      </c>
      <c r="G75" s="78"/>
      <c r="H75" s="384"/>
      <c r="I75" s="385"/>
      <c r="J75" s="127" t="str">
        <f>IF(COUNTBLANK(L75:N75)=3," ",IF(COUNTIF(L75:N75,"F"),"F",IF(COUNTIF(L75:N75,"P"),"P",IF(COUNTIF(L75:N75,"NA"),"NA",IF(COUNTIF(L75:N75,"NT"),"NT")))))</f>
        <v xml:space="preserve"> </v>
      </c>
      <c r="K75" s="128" t="str">
        <f>IF(COUNTBLANK(P75:R75)=3," ",IF(COUNTIF(P75:R75,"F"),"F",IF(COUNTIF(P75:R75,"P"),"P",IF(COUNTIF(P75:R75,"NA"),"NA",IF(COUNTIF(P75:R75,"NT"),"NT")))))</f>
        <v xml:space="preserve"> </v>
      </c>
      <c r="L75" s="70"/>
      <c r="M75" s="71"/>
      <c r="N75" s="71"/>
      <c r="O75" s="72"/>
      <c r="P75" s="70"/>
      <c r="Q75" s="71"/>
      <c r="R75" s="71"/>
      <c r="S75" s="72"/>
      <c r="T75" s="73"/>
      <c r="U75" s="74"/>
    </row>
    <row r="76" spans="1:21" ht="56.25">
      <c r="A76" s="63"/>
      <c r="B76" s="64" t="s">
        <v>2490</v>
      </c>
      <c r="C76" s="229" t="s">
        <v>6121</v>
      </c>
      <c r="D76" s="412" t="s">
        <v>5054</v>
      </c>
      <c r="E76" s="412" t="s">
        <v>6156</v>
      </c>
      <c r="F76" s="412" t="s">
        <v>6144</v>
      </c>
      <c r="G76" s="78"/>
      <c r="H76" s="68"/>
      <c r="I76" s="69"/>
      <c r="J76" s="127" t="str">
        <f t="shared" ref="J76:J139" si="2">IF(COUNTBLANK(L76:N76)=3," ",IF(COUNTIF(L76:N76,"F"),"F",IF(COUNTIF(L76:N76,"P"),"P",IF(COUNTIF(L76:N76,"NA"),"NA",IF(COUNTIF(L76:N76,"NT"),"NT")))))</f>
        <v xml:space="preserve"> </v>
      </c>
      <c r="K76" s="128" t="str">
        <f t="shared" ref="K76:K139" si="3">IF(COUNTBLANK(P76:R76)=3," ",IF(COUNTIF(P76:R76,"F"),"F",IF(COUNTIF(P76:R76,"P"),"P",IF(COUNTIF(P76:R76,"NA"),"NA",IF(COUNTIF(P76:R76,"NT"),"NT")))))</f>
        <v xml:space="preserve"> </v>
      </c>
      <c r="L76" s="70"/>
      <c r="M76" s="71"/>
      <c r="N76" s="71"/>
      <c r="O76" s="72"/>
      <c r="P76" s="70"/>
      <c r="Q76" s="71"/>
      <c r="R76" s="71"/>
      <c r="S76" s="72"/>
      <c r="T76" s="73"/>
      <c r="U76" s="74"/>
    </row>
    <row r="77" spans="1:21" ht="56.25">
      <c r="A77" s="63"/>
      <c r="B77" s="64" t="s">
        <v>2491</v>
      </c>
      <c r="C77" s="229" t="s">
        <v>6121</v>
      </c>
      <c r="D77" s="412" t="s">
        <v>5054</v>
      </c>
      <c r="E77" s="412" t="s">
        <v>6157</v>
      </c>
      <c r="F77" s="412" t="s">
        <v>6158</v>
      </c>
      <c r="G77" s="78"/>
      <c r="H77" s="384"/>
      <c r="I77" s="385"/>
      <c r="J77" s="127" t="str">
        <f t="shared" si="2"/>
        <v xml:space="preserve"> </v>
      </c>
      <c r="K77" s="128" t="str">
        <f t="shared" si="3"/>
        <v xml:space="preserve"> </v>
      </c>
      <c r="L77" s="70"/>
      <c r="M77" s="71"/>
      <c r="N77" s="71"/>
      <c r="O77" s="72"/>
      <c r="P77" s="70"/>
      <c r="Q77" s="71"/>
      <c r="R77" s="71"/>
      <c r="S77" s="72"/>
      <c r="T77" s="73"/>
      <c r="U77" s="74"/>
    </row>
    <row r="78" spans="1:21" ht="33.75">
      <c r="A78" s="63"/>
      <c r="B78" s="64" t="s">
        <v>2492</v>
      </c>
      <c r="C78" s="229" t="s">
        <v>5055</v>
      </c>
      <c r="D78" s="412" t="s">
        <v>5056</v>
      </c>
      <c r="E78" s="412"/>
      <c r="F78" s="412" t="s">
        <v>6159</v>
      </c>
      <c r="G78" s="78"/>
      <c r="H78" s="68" t="s">
        <v>6159</v>
      </c>
      <c r="I78" s="69"/>
      <c r="J78" s="127" t="str">
        <f t="shared" si="2"/>
        <v xml:space="preserve"> </v>
      </c>
      <c r="K78" s="128" t="str">
        <f t="shared" si="3"/>
        <v xml:space="preserve"> </v>
      </c>
      <c r="L78" s="498"/>
      <c r="M78" s="71"/>
      <c r="N78" s="71"/>
      <c r="O78" s="72"/>
      <c r="P78" s="70"/>
      <c r="Q78" s="71"/>
      <c r="R78" s="71"/>
      <c r="S78" s="72"/>
      <c r="T78" s="73"/>
      <c r="U78" s="74"/>
    </row>
    <row r="79" spans="1:21" ht="45">
      <c r="A79" s="63"/>
      <c r="B79" s="64" t="s">
        <v>3257</v>
      </c>
      <c r="C79" s="229" t="s">
        <v>5057</v>
      </c>
      <c r="D79" s="412" t="s">
        <v>4438</v>
      </c>
      <c r="E79" s="412" t="s">
        <v>6160</v>
      </c>
      <c r="F79" s="412" t="s">
        <v>6161</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2493</v>
      </c>
      <c r="C80" s="229" t="s">
        <v>5057</v>
      </c>
      <c r="D80" s="412" t="s">
        <v>4438</v>
      </c>
      <c r="E80" s="412" t="s">
        <v>6162</v>
      </c>
      <c r="F80" s="357" t="s">
        <v>6163</v>
      </c>
      <c r="G80" s="78"/>
      <c r="H80" s="384"/>
      <c r="I80" s="385"/>
      <c r="J80" s="127" t="str">
        <f t="shared" si="2"/>
        <v xml:space="preserve"> </v>
      </c>
      <c r="K80" s="128" t="str">
        <f t="shared" si="3"/>
        <v xml:space="preserve"> </v>
      </c>
      <c r="L80" s="70"/>
      <c r="M80" s="71"/>
      <c r="N80" s="71"/>
      <c r="O80" s="72"/>
      <c r="P80" s="70"/>
      <c r="Q80" s="71"/>
      <c r="R80" s="71"/>
      <c r="S80" s="72"/>
      <c r="T80" s="73"/>
      <c r="U80" s="74"/>
    </row>
    <row r="81" spans="1:21" ht="56.45" customHeight="1">
      <c r="A81" s="63"/>
      <c r="B81" s="64" t="s">
        <v>6662</v>
      </c>
      <c r="C81" s="229" t="s">
        <v>5057</v>
      </c>
      <c r="D81" s="412" t="s">
        <v>4438</v>
      </c>
      <c r="E81" s="412" t="s">
        <v>6164</v>
      </c>
      <c r="F81" s="503" t="s">
        <v>6663</v>
      </c>
      <c r="G81" s="78"/>
      <c r="H81" s="68"/>
      <c r="I81" s="69"/>
      <c r="J81" s="127" t="str">
        <f t="shared" si="2"/>
        <v xml:space="preserve"> </v>
      </c>
      <c r="K81" s="128" t="str">
        <f t="shared" si="3"/>
        <v xml:space="preserve"> </v>
      </c>
      <c r="L81" s="70"/>
      <c r="M81" s="71"/>
      <c r="N81" s="71"/>
      <c r="O81" s="72"/>
      <c r="P81" s="70"/>
      <c r="Q81" s="71"/>
      <c r="R81" s="71"/>
      <c r="S81" s="72"/>
      <c r="T81" s="73"/>
      <c r="U81" s="74"/>
    </row>
    <row r="82" spans="1:21" ht="33.75">
      <c r="A82" s="63"/>
      <c r="B82" s="64" t="s">
        <v>6652</v>
      </c>
      <c r="C82" s="229" t="s">
        <v>5057</v>
      </c>
      <c r="D82" s="412" t="s">
        <v>4438</v>
      </c>
      <c r="E82" s="412" t="s">
        <v>6165</v>
      </c>
      <c r="F82" s="360" t="s">
        <v>6166</v>
      </c>
      <c r="G82" s="78"/>
      <c r="H82" s="384"/>
      <c r="I82" s="385"/>
      <c r="J82" s="127" t="str">
        <f t="shared" si="2"/>
        <v xml:space="preserve"> </v>
      </c>
      <c r="K82" s="128" t="str">
        <f t="shared" si="3"/>
        <v xml:space="preserve"> </v>
      </c>
      <c r="L82" s="70"/>
      <c r="M82" s="71"/>
      <c r="N82" s="71"/>
      <c r="O82" s="72"/>
      <c r="P82" s="70"/>
      <c r="Q82" s="71"/>
      <c r="R82" s="71"/>
      <c r="S82" s="72"/>
      <c r="T82" s="73"/>
      <c r="U82" s="74"/>
    </row>
    <row r="83" spans="1:21" ht="33.75">
      <c r="A83" s="63"/>
      <c r="B83" s="64" t="s">
        <v>6167</v>
      </c>
      <c r="C83" s="229" t="s">
        <v>5057</v>
      </c>
      <c r="D83" s="412" t="s">
        <v>4439</v>
      </c>
      <c r="E83" s="412" t="s">
        <v>4437</v>
      </c>
      <c r="F83" s="357" t="s">
        <v>6168</v>
      </c>
      <c r="G83" s="78"/>
      <c r="H83" s="384"/>
      <c r="I83" s="385"/>
      <c r="J83" s="127" t="str">
        <f t="shared" si="2"/>
        <v xml:space="preserve"> </v>
      </c>
      <c r="K83" s="128" t="str">
        <f t="shared" si="3"/>
        <v xml:space="preserve"> </v>
      </c>
      <c r="L83" s="70"/>
      <c r="M83" s="71"/>
      <c r="N83" s="71"/>
      <c r="O83" s="72"/>
      <c r="P83" s="70"/>
      <c r="Q83" s="71"/>
      <c r="R83" s="71"/>
      <c r="S83" s="72"/>
      <c r="T83" s="73"/>
      <c r="U83" s="74"/>
    </row>
    <row r="84" spans="1:21" ht="33.75">
      <c r="A84" s="63"/>
      <c r="B84" s="64" t="s">
        <v>6169</v>
      </c>
      <c r="C84" s="229" t="s">
        <v>5057</v>
      </c>
      <c r="D84" s="412" t="s">
        <v>4439</v>
      </c>
      <c r="E84" s="412" t="s">
        <v>6170</v>
      </c>
      <c r="F84" s="357" t="s">
        <v>6171</v>
      </c>
      <c r="G84" s="78"/>
      <c r="H84" s="384"/>
      <c r="I84" s="385"/>
      <c r="J84" s="127" t="str">
        <f t="shared" si="2"/>
        <v xml:space="preserve"> </v>
      </c>
      <c r="K84" s="128" t="str">
        <f t="shared" si="3"/>
        <v xml:space="preserve"> </v>
      </c>
      <c r="L84" s="70"/>
      <c r="M84" s="71"/>
      <c r="N84" s="71"/>
      <c r="O84" s="72"/>
      <c r="P84" s="70"/>
      <c r="Q84" s="71"/>
      <c r="R84" s="71"/>
      <c r="S84" s="72"/>
      <c r="T84" s="73"/>
      <c r="U84" s="74"/>
    </row>
    <row r="85" spans="1:21" ht="33.75">
      <c r="A85" s="63"/>
      <c r="B85" s="64" t="s">
        <v>2494</v>
      </c>
      <c r="C85" s="229" t="s">
        <v>5057</v>
      </c>
      <c r="D85" s="412" t="s">
        <v>4439</v>
      </c>
      <c r="E85" s="412" t="s">
        <v>6172</v>
      </c>
      <c r="F85" s="357" t="s">
        <v>6173</v>
      </c>
      <c r="G85" s="78"/>
      <c r="H85" s="384"/>
      <c r="I85" s="385"/>
      <c r="J85" s="127" t="str">
        <f t="shared" si="2"/>
        <v xml:space="preserve"> </v>
      </c>
      <c r="K85" s="128" t="str">
        <f t="shared" si="3"/>
        <v xml:space="preserve"> </v>
      </c>
      <c r="L85" s="70"/>
      <c r="M85" s="71"/>
      <c r="N85" s="71"/>
      <c r="O85" s="72"/>
      <c r="P85" s="70"/>
      <c r="Q85" s="71"/>
      <c r="R85" s="71"/>
      <c r="S85" s="72"/>
      <c r="T85" s="73"/>
      <c r="U85" s="74"/>
    </row>
    <row r="86" spans="1:21" ht="33.75">
      <c r="A86" s="63"/>
      <c r="B86" s="64" t="s">
        <v>2495</v>
      </c>
      <c r="C86" s="229" t="s">
        <v>5057</v>
      </c>
      <c r="D86" s="412" t="s">
        <v>4439</v>
      </c>
      <c r="E86" s="412" t="s">
        <v>6174</v>
      </c>
      <c r="F86" s="357" t="s">
        <v>6175</v>
      </c>
      <c r="G86" s="78"/>
      <c r="H86" s="68"/>
      <c r="I86" s="69"/>
      <c r="J86" s="127" t="str">
        <f t="shared" si="2"/>
        <v xml:space="preserve"> </v>
      </c>
      <c r="K86" s="128" t="str">
        <f t="shared" si="3"/>
        <v xml:space="preserve"> </v>
      </c>
      <c r="L86" s="70"/>
      <c r="M86" s="71"/>
      <c r="N86" s="71"/>
      <c r="O86" s="72"/>
      <c r="P86" s="70"/>
      <c r="Q86" s="71"/>
      <c r="R86" s="71"/>
      <c r="S86" s="72"/>
      <c r="T86" s="73"/>
      <c r="U86" s="74"/>
    </row>
    <row r="87" spans="1:21" ht="33.75">
      <c r="A87" s="63"/>
      <c r="B87" s="64" t="s">
        <v>2496</v>
      </c>
      <c r="C87" s="229" t="s">
        <v>5057</v>
      </c>
      <c r="D87" s="412" t="s">
        <v>4439</v>
      </c>
      <c r="E87" s="412" t="s">
        <v>6176</v>
      </c>
      <c r="F87" s="357" t="s">
        <v>6177</v>
      </c>
      <c r="G87" s="78"/>
      <c r="H87" s="68"/>
      <c r="I87" s="69"/>
      <c r="J87" s="127" t="str">
        <f t="shared" si="2"/>
        <v xml:space="preserve"> </v>
      </c>
      <c r="K87" s="128" t="str">
        <f t="shared" si="3"/>
        <v xml:space="preserve"> </v>
      </c>
      <c r="L87" s="70"/>
      <c r="M87" s="71"/>
      <c r="N87" s="71"/>
      <c r="O87" s="72"/>
      <c r="P87" s="70"/>
      <c r="Q87" s="71"/>
      <c r="R87" s="71"/>
      <c r="S87" s="72"/>
      <c r="T87" s="73"/>
      <c r="U87" s="74"/>
    </row>
    <row r="88" spans="1:21" ht="90">
      <c r="A88" s="63"/>
      <c r="B88" s="64" t="s">
        <v>6650</v>
      </c>
      <c r="C88" s="229" t="s">
        <v>5058</v>
      </c>
      <c r="D88" s="412" t="s">
        <v>5059</v>
      </c>
      <c r="E88" s="412" t="s">
        <v>6178</v>
      </c>
      <c r="F88" s="357" t="s">
        <v>6179</v>
      </c>
      <c r="G88" s="78"/>
      <c r="H88" s="384"/>
      <c r="I88" s="385"/>
      <c r="J88" s="127" t="str">
        <f t="shared" si="2"/>
        <v xml:space="preserve"> </v>
      </c>
      <c r="K88" s="128" t="str">
        <f t="shared" si="3"/>
        <v xml:space="preserve"> </v>
      </c>
      <c r="L88" s="70"/>
      <c r="M88" s="71"/>
      <c r="N88" s="71"/>
      <c r="O88" s="72"/>
      <c r="P88" s="70"/>
      <c r="Q88" s="71"/>
      <c r="R88" s="71"/>
      <c r="S88" s="72"/>
      <c r="T88" s="73"/>
      <c r="U88" s="74"/>
    </row>
    <row r="89" spans="1:21" ht="101.25">
      <c r="A89" s="63"/>
      <c r="B89" s="64" t="s">
        <v>6180</v>
      </c>
      <c r="C89" s="229" t="s">
        <v>5058</v>
      </c>
      <c r="D89" s="412" t="s">
        <v>5059</v>
      </c>
      <c r="E89" s="412" t="s">
        <v>6181</v>
      </c>
      <c r="F89" s="412" t="s">
        <v>6182</v>
      </c>
      <c r="G89" s="78"/>
      <c r="H89" s="384"/>
      <c r="I89" s="385"/>
      <c r="J89" s="127" t="str">
        <f t="shared" si="2"/>
        <v xml:space="preserve"> </v>
      </c>
      <c r="K89" s="128" t="str">
        <f t="shared" si="3"/>
        <v xml:space="preserve"> </v>
      </c>
      <c r="L89" s="70"/>
      <c r="M89" s="71"/>
      <c r="N89" s="71"/>
      <c r="O89" s="72"/>
      <c r="P89" s="70"/>
      <c r="Q89" s="71"/>
      <c r="R89" s="71"/>
      <c r="S89" s="72"/>
      <c r="T89" s="73"/>
      <c r="U89" s="74"/>
    </row>
    <row r="90" spans="1:21" ht="56.25">
      <c r="A90" s="63"/>
      <c r="B90" s="64" t="s">
        <v>2497</v>
      </c>
      <c r="C90" s="229" t="s">
        <v>5058</v>
      </c>
      <c r="D90" s="412" t="s">
        <v>5060</v>
      </c>
      <c r="E90" s="412" t="s">
        <v>6183</v>
      </c>
      <c r="F90" s="412" t="s">
        <v>6184</v>
      </c>
      <c r="G90" s="78"/>
      <c r="H90" s="384"/>
      <c r="I90" s="385"/>
      <c r="J90" s="127" t="str">
        <f t="shared" si="2"/>
        <v xml:space="preserve"> </v>
      </c>
      <c r="K90" s="128" t="str">
        <f t="shared" si="3"/>
        <v xml:space="preserve"> </v>
      </c>
      <c r="L90" s="70"/>
      <c r="M90" s="71"/>
      <c r="N90" s="71"/>
      <c r="O90" s="72"/>
      <c r="P90" s="70"/>
      <c r="Q90" s="71"/>
      <c r="R90" s="71"/>
      <c r="S90" s="72"/>
      <c r="T90" s="73"/>
      <c r="U90" s="74"/>
    </row>
    <row r="91" spans="1:21" ht="168.75">
      <c r="A91" s="63"/>
      <c r="B91" s="64" t="s">
        <v>6660</v>
      </c>
      <c r="C91" s="229" t="s">
        <v>5058</v>
      </c>
      <c r="D91" s="412" t="s">
        <v>5060</v>
      </c>
      <c r="E91" s="412" t="s">
        <v>6185</v>
      </c>
      <c r="F91" s="412" t="s">
        <v>6186</v>
      </c>
      <c r="G91" s="78"/>
      <c r="H91" s="384"/>
      <c r="I91" s="385"/>
      <c r="J91" s="127" t="str">
        <f t="shared" si="2"/>
        <v xml:space="preserve"> </v>
      </c>
      <c r="K91" s="128" t="str">
        <f t="shared" si="3"/>
        <v xml:space="preserve"> </v>
      </c>
      <c r="L91" s="70"/>
      <c r="M91" s="71"/>
      <c r="N91" s="71"/>
      <c r="O91" s="72"/>
      <c r="P91" s="70"/>
      <c r="Q91" s="71"/>
      <c r="R91" s="71"/>
      <c r="S91" s="72"/>
      <c r="T91" s="73"/>
      <c r="U91" s="74"/>
    </row>
    <row r="92" spans="1:21" ht="56.25">
      <c r="A92" s="63"/>
      <c r="B92" s="64" t="s">
        <v>2498</v>
      </c>
      <c r="C92" s="229" t="s">
        <v>5058</v>
      </c>
      <c r="D92" s="412" t="s">
        <v>5061</v>
      </c>
      <c r="E92" s="412" t="s">
        <v>6187</v>
      </c>
      <c r="F92" s="412" t="s">
        <v>6188</v>
      </c>
      <c r="G92" s="78"/>
      <c r="H92" s="384"/>
      <c r="I92" s="385"/>
      <c r="J92" s="127" t="str">
        <f t="shared" si="2"/>
        <v xml:space="preserve"> </v>
      </c>
      <c r="K92" s="128" t="str">
        <f t="shared" si="3"/>
        <v xml:space="preserve"> </v>
      </c>
      <c r="L92" s="70"/>
      <c r="M92" s="71"/>
      <c r="N92" s="71"/>
      <c r="O92" s="72"/>
      <c r="P92" s="70"/>
      <c r="Q92" s="71"/>
      <c r="R92" s="71"/>
      <c r="S92" s="72"/>
      <c r="T92" s="73"/>
      <c r="U92" s="74"/>
    </row>
    <row r="93" spans="1:21" ht="56.25">
      <c r="A93" s="63"/>
      <c r="B93" s="64" t="s">
        <v>3259</v>
      </c>
      <c r="C93" s="229" t="s">
        <v>5058</v>
      </c>
      <c r="D93" s="412" t="s">
        <v>5061</v>
      </c>
      <c r="E93" s="412" t="s">
        <v>6189</v>
      </c>
      <c r="F93" s="412" t="s">
        <v>6190</v>
      </c>
      <c r="G93" s="78"/>
      <c r="H93" s="384"/>
      <c r="I93" s="385"/>
      <c r="J93" s="127" t="str">
        <f t="shared" si="2"/>
        <v xml:space="preserve"> </v>
      </c>
      <c r="K93" s="128" t="str">
        <f t="shared" si="3"/>
        <v xml:space="preserve"> </v>
      </c>
      <c r="L93" s="70"/>
      <c r="M93" s="71"/>
      <c r="N93" s="71"/>
      <c r="O93" s="72"/>
      <c r="P93" s="70"/>
      <c r="Q93" s="71"/>
      <c r="R93" s="71"/>
      <c r="S93" s="72"/>
      <c r="T93" s="73"/>
      <c r="U93" s="74"/>
    </row>
    <row r="94" spans="1:21" ht="67.5">
      <c r="A94" s="63"/>
      <c r="B94" s="64" t="s">
        <v>2499</v>
      </c>
      <c r="C94" s="229" t="s">
        <v>5058</v>
      </c>
      <c r="D94" s="412" t="s">
        <v>5061</v>
      </c>
      <c r="E94" s="412" t="s">
        <v>6191</v>
      </c>
      <c r="F94" s="412" t="s">
        <v>6192</v>
      </c>
      <c r="G94" s="78"/>
      <c r="H94" s="384"/>
      <c r="I94" s="385"/>
      <c r="J94" s="127" t="str">
        <f t="shared" si="2"/>
        <v xml:space="preserve"> </v>
      </c>
      <c r="K94" s="128" t="str">
        <f t="shared" si="3"/>
        <v xml:space="preserve"> </v>
      </c>
      <c r="L94" s="70"/>
      <c r="M94" s="71"/>
      <c r="N94" s="71"/>
      <c r="O94" s="72"/>
      <c r="P94" s="70"/>
      <c r="Q94" s="71"/>
      <c r="R94" s="71"/>
      <c r="S94" s="72"/>
      <c r="T94" s="73"/>
      <c r="U94" s="74"/>
    </row>
    <row r="95" spans="1:21" ht="67.5">
      <c r="A95" s="63"/>
      <c r="B95" s="64" t="s">
        <v>2500</v>
      </c>
      <c r="C95" s="229" t="s">
        <v>5062</v>
      </c>
      <c r="D95" s="412" t="s">
        <v>6193</v>
      </c>
      <c r="E95" s="412" t="s">
        <v>6194</v>
      </c>
      <c r="F95" s="412" t="s">
        <v>6195</v>
      </c>
      <c r="G95" s="78"/>
      <c r="H95" s="68"/>
      <c r="I95" s="69"/>
      <c r="J95" s="127" t="str">
        <f t="shared" si="2"/>
        <v xml:space="preserve"> </v>
      </c>
      <c r="K95" s="128" t="str">
        <f t="shared" si="3"/>
        <v xml:space="preserve"> </v>
      </c>
      <c r="L95" s="70"/>
      <c r="M95" s="71"/>
      <c r="N95" s="71"/>
      <c r="O95" s="72"/>
      <c r="P95" s="70"/>
      <c r="Q95" s="71"/>
      <c r="R95" s="71"/>
      <c r="S95" s="72"/>
      <c r="T95" s="73"/>
      <c r="U95" s="74"/>
    </row>
    <row r="96" spans="1:21" ht="67.5">
      <c r="A96" s="63"/>
      <c r="B96" s="64" t="s">
        <v>6196</v>
      </c>
      <c r="C96" s="229" t="s">
        <v>5062</v>
      </c>
      <c r="D96" s="412" t="s">
        <v>6193</v>
      </c>
      <c r="E96" s="412" t="s">
        <v>6197</v>
      </c>
      <c r="F96" s="412" t="s">
        <v>6198</v>
      </c>
      <c r="G96" s="78"/>
      <c r="H96" s="384"/>
      <c r="I96" s="385"/>
      <c r="J96" s="127" t="str">
        <f t="shared" si="2"/>
        <v xml:space="preserve"> </v>
      </c>
      <c r="K96" s="128" t="str">
        <f t="shared" si="3"/>
        <v xml:space="preserve"> </v>
      </c>
      <c r="L96" s="70"/>
      <c r="M96" s="71"/>
      <c r="N96" s="71"/>
      <c r="O96" s="72"/>
      <c r="P96" s="70"/>
      <c r="Q96" s="71"/>
      <c r="R96" s="71"/>
      <c r="S96" s="72"/>
      <c r="T96" s="73"/>
      <c r="U96" s="74"/>
    </row>
    <row r="97" spans="1:21" ht="56.25">
      <c r="A97" s="63"/>
      <c r="B97" s="64" t="s">
        <v>2501</v>
      </c>
      <c r="C97" s="229" t="s">
        <v>5062</v>
      </c>
      <c r="D97" s="412" t="s">
        <v>6193</v>
      </c>
      <c r="E97" s="412" t="s">
        <v>6199</v>
      </c>
      <c r="F97" s="412" t="s">
        <v>6200</v>
      </c>
      <c r="G97" s="78"/>
      <c r="H97" s="68"/>
      <c r="I97" s="69"/>
      <c r="J97" s="127" t="str">
        <f t="shared" si="2"/>
        <v xml:space="preserve"> </v>
      </c>
      <c r="K97" s="128" t="str">
        <f t="shared" si="3"/>
        <v xml:space="preserve"> </v>
      </c>
      <c r="L97" s="70"/>
      <c r="M97" s="71"/>
      <c r="N97" s="71"/>
      <c r="O97" s="72"/>
      <c r="P97" s="70"/>
      <c r="Q97" s="71"/>
      <c r="R97" s="71"/>
      <c r="S97" s="72"/>
      <c r="T97" s="73"/>
      <c r="U97" s="74"/>
    </row>
    <row r="98" spans="1:21" ht="45">
      <c r="A98" s="63"/>
      <c r="B98" s="64" t="s">
        <v>2502</v>
      </c>
      <c r="C98" s="229" t="s">
        <v>5062</v>
      </c>
      <c r="D98" s="412" t="s">
        <v>6201</v>
      </c>
      <c r="E98" s="412" t="s">
        <v>5063</v>
      </c>
      <c r="F98" s="412" t="s">
        <v>5064</v>
      </c>
      <c r="G98" s="78"/>
      <c r="H98" s="68"/>
      <c r="I98" s="69"/>
      <c r="J98" s="127" t="str">
        <f t="shared" si="2"/>
        <v xml:space="preserve"> </v>
      </c>
      <c r="K98" s="128" t="str">
        <f t="shared" si="3"/>
        <v xml:space="preserve"> </v>
      </c>
      <c r="L98" s="70"/>
      <c r="M98" s="71"/>
      <c r="N98" s="71"/>
      <c r="O98" s="72"/>
      <c r="P98" s="70"/>
      <c r="Q98" s="71"/>
      <c r="R98" s="71"/>
      <c r="S98" s="72"/>
      <c r="T98" s="73"/>
      <c r="U98" s="74"/>
    </row>
    <row r="99" spans="1:21" ht="78.75">
      <c r="A99" s="63"/>
      <c r="B99" s="64" t="s">
        <v>3260</v>
      </c>
      <c r="C99" s="229" t="s">
        <v>5065</v>
      </c>
      <c r="D99" s="412" t="s">
        <v>5066</v>
      </c>
      <c r="E99" s="412" t="s">
        <v>6202</v>
      </c>
      <c r="F99" s="412" t="s">
        <v>6203</v>
      </c>
      <c r="G99" s="78"/>
      <c r="H99" s="68"/>
      <c r="I99" s="69"/>
      <c r="J99" s="127" t="str">
        <f t="shared" si="2"/>
        <v xml:space="preserve"> </v>
      </c>
      <c r="K99" s="128" t="str">
        <f t="shared" si="3"/>
        <v xml:space="preserve"> </v>
      </c>
      <c r="L99" s="70"/>
      <c r="M99" s="71"/>
      <c r="N99" s="71"/>
      <c r="O99" s="72"/>
      <c r="P99" s="70"/>
      <c r="Q99" s="71"/>
      <c r="R99" s="71"/>
      <c r="S99" s="72"/>
      <c r="T99" s="73"/>
      <c r="U99" s="74"/>
    </row>
    <row r="100" spans="1:21" ht="78.75">
      <c r="A100" s="63"/>
      <c r="B100" s="64" t="s">
        <v>2503</v>
      </c>
      <c r="C100" s="229" t="s">
        <v>5065</v>
      </c>
      <c r="D100" s="412" t="s">
        <v>5066</v>
      </c>
      <c r="E100" s="412" t="s">
        <v>6204</v>
      </c>
      <c r="F100" s="358" t="s">
        <v>6203</v>
      </c>
      <c r="G100" s="78"/>
      <c r="H100" s="68"/>
      <c r="I100" s="69"/>
      <c r="J100" s="127" t="str">
        <f t="shared" si="2"/>
        <v xml:space="preserve"> </v>
      </c>
      <c r="K100" s="128" t="str">
        <f t="shared" si="3"/>
        <v xml:space="preserve"> </v>
      </c>
      <c r="L100" s="70"/>
      <c r="M100" s="71"/>
      <c r="N100" s="71"/>
      <c r="O100" s="72"/>
      <c r="P100" s="70"/>
      <c r="Q100" s="71"/>
      <c r="R100" s="71"/>
      <c r="S100" s="72"/>
      <c r="T100" s="73"/>
      <c r="U100" s="74"/>
    </row>
    <row r="101" spans="1:21" ht="56.25">
      <c r="A101" s="63"/>
      <c r="B101" s="64" t="s">
        <v>3261</v>
      </c>
      <c r="C101" s="229" t="s">
        <v>5065</v>
      </c>
      <c r="D101" s="412" t="s">
        <v>5066</v>
      </c>
      <c r="E101" s="412" t="s">
        <v>6205</v>
      </c>
      <c r="F101" s="358" t="s">
        <v>6203</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45">
      <c r="A102" s="63"/>
      <c r="B102" s="64" t="s">
        <v>2504</v>
      </c>
      <c r="C102" s="229" t="s">
        <v>5065</v>
      </c>
      <c r="D102" s="412" t="s">
        <v>5066</v>
      </c>
      <c r="E102" s="412" t="s">
        <v>6206</v>
      </c>
      <c r="F102" s="358" t="s">
        <v>6203</v>
      </c>
      <c r="G102" s="78"/>
      <c r="H102" s="68"/>
      <c r="I102" s="69"/>
      <c r="J102" s="127" t="str">
        <f t="shared" si="2"/>
        <v xml:space="preserve"> </v>
      </c>
      <c r="K102" s="128" t="str">
        <f t="shared" si="3"/>
        <v xml:space="preserve"> </v>
      </c>
      <c r="L102" s="70"/>
      <c r="M102" s="71"/>
      <c r="N102" s="71"/>
      <c r="O102" s="72"/>
      <c r="P102" s="70"/>
      <c r="Q102" s="71"/>
      <c r="R102" s="71"/>
      <c r="S102" s="72"/>
      <c r="T102" s="73"/>
      <c r="U102" s="74"/>
    </row>
    <row r="103" spans="1:21" ht="78.75">
      <c r="A103" s="63"/>
      <c r="B103" s="64" t="s">
        <v>3262</v>
      </c>
      <c r="C103" s="229" t="s">
        <v>5065</v>
      </c>
      <c r="D103" s="412" t="s">
        <v>5067</v>
      </c>
      <c r="E103" s="412" t="s">
        <v>6207</v>
      </c>
      <c r="F103" s="358" t="s">
        <v>5068</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258.75">
      <c r="A104" s="63"/>
      <c r="B104" s="64" t="s">
        <v>2505</v>
      </c>
      <c r="C104" s="229" t="s">
        <v>5069</v>
      </c>
      <c r="D104" s="412" t="s">
        <v>5070</v>
      </c>
      <c r="E104" s="412" t="s">
        <v>6208</v>
      </c>
      <c r="F104" s="358" t="s">
        <v>6209</v>
      </c>
      <c r="G104" s="78"/>
      <c r="H104" s="68"/>
      <c r="I104" s="69"/>
      <c r="J104" s="127" t="str">
        <f t="shared" si="2"/>
        <v xml:space="preserve"> </v>
      </c>
      <c r="K104" s="128" t="str">
        <f t="shared" si="3"/>
        <v xml:space="preserve"> </v>
      </c>
      <c r="L104" s="70"/>
      <c r="M104" s="71"/>
      <c r="N104" s="71"/>
      <c r="O104" s="72"/>
      <c r="P104" s="70"/>
      <c r="Q104" s="71"/>
      <c r="R104" s="71"/>
      <c r="S104" s="72"/>
      <c r="T104" s="73"/>
      <c r="U104" s="74"/>
    </row>
    <row r="105" spans="1:21" ht="303.75">
      <c r="A105" s="63"/>
      <c r="B105" s="64" t="s">
        <v>2506</v>
      </c>
      <c r="C105" s="229" t="s">
        <v>5069</v>
      </c>
      <c r="D105" s="412" t="s">
        <v>5070</v>
      </c>
      <c r="E105" s="412" t="s">
        <v>6210</v>
      </c>
      <c r="F105" s="358" t="s">
        <v>6211</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90">
      <c r="A106" s="63"/>
      <c r="B106" s="64" t="s">
        <v>2507</v>
      </c>
      <c r="C106" s="229" t="s">
        <v>5069</v>
      </c>
      <c r="D106" s="412" t="s">
        <v>5071</v>
      </c>
      <c r="E106" s="412" t="s">
        <v>6212</v>
      </c>
      <c r="F106" s="358" t="s">
        <v>6213</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101.25">
      <c r="A107" s="63"/>
      <c r="B107" s="64" t="s">
        <v>2508</v>
      </c>
      <c r="C107" s="229" t="s">
        <v>5069</v>
      </c>
      <c r="D107" s="412" t="s">
        <v>5071</v>
      </c>
      <c r="E107" s="412" t="s">
        <v>6214</v>
      </c>
      <c r="F107" s="358" t="s">
        <v>6215</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90">
      <c r="A108" s="63"/>
      <c r="B108" s="64" t="s">
        <v>2509</v>
      </c>
      <c r="C108" s="229" t="s">
        <v>5072</v>
      </c>
      <c r="D108" s="412" t="s">
        <v>1210</v>
      </c>
      <c r="E108" s="412" t="s">
        <v>6216</v>
      </c>
      <c r="F108" s="358" t="s">
        <v>6217</v>
      </c>
      <c r="G108" s="78"/>
      <c r="H108" s="68"/>
      <c r="I108" s="69"/>
      <c r="J108" s="127" t="str">
        <f t="shared" si="2"/>
        <v xml:space="preserve"> </v>
      </c>
      <c r="K108" s="128" t="str">
        <f t="shared" si="3"/>
        <v xml:space="preserve"> </v>
      </c>
      <c r="L108" s="70"/>
      <c r="M108" s="71"/>
      <c r="N108" s="71"/>
      <c r="O108" s="72"/>
      <c r="P108" s="70"/>
      <c r="Q108" s="71"/>
      <c r="R108" s="71"/>
      <c r="S108" s="72"/>
      <c r="T108" s="73"/>
      <c r="U108" s="74"/>
    </row>
    <row r="109" spans="1:21" ht="123.75">
      <c r="A109" s="63"/>
      <c r="B109" s="64" t="s">
        <v>2510</v>
      </c>
      <c r="C109" s="229" t="s">
        <v>5072</v>
      </c>
      <c r="D109" s="412" t="s">
        <v>1210</v>
      </c>
      <c r="E109" s="412" t="s">
        <v>6218</v>
      </c>
      <c r="F109" s="358" t="s">
        <v>6219</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67.5">
      <c r="A110" s="63"/>
      <c r="B110" s="64" t="s">
        <v>2511</v>
      </c>
      <c r="C110" s="229" t="s">
        <v>5072</v>
      </c>
      <c r="D110" s="412" t="s">
        <v>1210</v>
      </c>
      <c r="E110" s="412" t="s">
        <v>6220</v>
      </c>
      <c r="F110" s="358" t="s">
        <v>6221</v>
      </c>
      <c r="G110" s="78"/>
      <c r="H110" s="68"/>
      <c r="I110" s="69"/>
      <c r="J110" s="127" t="str">
        <f t="shared" si="2"/>
        <v xml:space="preserve"> </v>
      </c>
      <c r="K110" s="128" t="str">
        <f t="shared" si="3"/>
        <v xml:space="preserve"> </v>
      </c>
      <c r="L110" s="70"/>
      <c r="M110" s="71"/>
      <c r="N110" s="71"/>
      <c r="O110" s="72"/>
      <c r="P110" s="70"/>
      <c r="Q110" s="71"/>
      <c r="R110" s="71"/>
      <c r="S110" s="72"/>
      <c r="T110" s="73"/>
      <c r="U110" s="74"/>
    </row>
    <row r="111" spans="1:21" ht="123.75">
      <c r="A111" s="63"/>
      <c r="B111" s="64" t="s">
        <v>2512</v>
      </c>
      <c r="C111" s="229" t="s">
        <v>5072</v>
      </c>
      <c r="D111" s="412" t="s">
        <v>1204</v>
      </c>
      <c r="E111" s="412" t="s">
        <v>6222</v>
      </c>
      <c r="F111" s="358" t="s">
        <v>6223</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123.75">
      <c r="A112" s="63"/>
      <c r="B112" s="64" t="s">
        <v>2513</v>
      </c>
      <c r="C112" s="229" t="s">
        <v>5072</v>
      </c>
      <c r="D112" s="412" t="s">
        <v>1204</v>
      </c>
      <c r="E112" s="412" t="s">
        <v>6224</v>
      </c>
      <c r="F112" s="358" t="s">
        <v>6219</v>
      </c>
      <c r="G112" s="78"/>
      <c r="H112" s="68"/>
      <c r="I112" s="69"/>
      <c r="J112" s="127" t="str">
        <f t="shared" si="2"/>
        <v xml:space="preserve"> </v>
      </c>
      <c r="K112" s="128" t="str">
        <f t="shared" si="3"/>
        <v xml:space="preserve"> </v>
      </c>
      <c r="L112" s="70"/>
      <c r="M112" s="71"/>
      <c r="N112" s="71"/>
      <c r="O112" s="72"/>
      <c r="P112" s="70"/>
      <c r="Q112" s="71"/>
      <c r="R112" s="71"/>
      <c r="S112" s="72"/>
      <c r="T112" s="73"/>
      <c r="U112" s="74"/>
    </row>
    <row r="113" spans="1:21" ht="67.5">
      <c r="A113" s="63"/>
      <c r="B113" s="64" t="s">
        <v>2514</v>
      </c>
      <c r="C113" s="229" t="s">
        <v>5072</v>
      </c>
      <c r="D113" s="412" t="s">
        <v>1204</v>
      </c>
      <c r="E113" s="412" t="s">
        <v>6225</v>
      </c>
      <c r="F113" s="358" t="s">
        <v>6226</v>
      </c>
      <c r="G113" s="78"/>
      <c r="H113" s="68"/>
      <c r="I113" s="69"/>
      <c r="J113" s="127" t="str">
        <f t="shared" si="2"/>
        <v xml:space="preserve"> </v>
      </c>
      <c r="K113" s="128" t="str">
        <f t="shared" si="3"/>
        <v xml:space="preserve"> </v>
      </c>
      <c r="L113" s="70"/>
      <c r="M113" s="71"/>
      <c r="N113" s="71"/>
      <c r="O113" s="72"/>
      <c r="P113" s="70"/>
      <c r="Q113" s="71"/>
      <c r="R113" s="71"/>
      <c r="S113" s="72"/>
      <c r="T113" s="73"/>
      <c r="U113" s="74"/>
    </row>
    <row r="114" spans="1:21" ht="67.5">
      <c r="A114" s="63"/>
      <c r="B114" s="64" t="s">
        <v>2515</v>
      </c>
      <c r="C114" s="229" t="s">
        <v>5072</v>
      </c>
      <c r="D114" s="412" t="s">
        <v>1204</v>
      </c>
      <c r="E114" s="412" t="s">
        <v>6227</v>
      </c>
      <c r="F114" s="358" t="s">
        <v>6228</v>
      </c>
      <c r="G114" s="78"/>
      <c r="H114" s="68"/>
      <c r="I114" s="69"/>
      <c r="J114" s="127" t="str">
        <f t="shared" si="2"/>
        <v xml:space="preserve"> </v>
      </c>
      <c r="K114" s="128" t="str">
        <f t="shared" si="3"/>
        <v xml:space="preserve"> </v>
      </c>
      <c r="L114" s="70"/>
      <c r="M114" s="71"/>
      <c r="N114" s="71"/>
      <c r="O114" s="72"/>
      <c r="P114" s="70"/>
      <c r="Q114" s="71"/>
      <c r="R114" s="71"/>
      <c r="S114" s="72"/>
      <c r="T114" s="73"/>
      <c r="U114" s="74"/>
    </row>
    <row r="115" spans="1:21" ht="78.75">
      <c r="A115" s="63"/>
      <c r="B115" s="64" t="s">
        <v>2516</v>
      </c>
      <c r="C115" s="229" t="s">
        <v>5072</v>
      </c>
      <c r="D115" s="412" t="s">
        <v>1204</v>
      </c>
      <c r="E115" s="412" t="s">
        <v>6229</v>
      </c>
      <c r="F115" s="358" t="s">
        <v>6230</v>
      </c>
      <c r="G115" s="78"/>
      <c r="H115" s="68"/>
      <c r="I115" s="69"/>
      <c r="J115" s="127" t="str">
        <f t="shared" si="2"/>
        <v xml:space="preserve"> </v>
      </c>
      <c r="K115" s="128" t="str">
        <f t="shared" si="3"/>
        <v xml:space="preserve"> </v>
      </c>
      <c r="L115" s="70"/>
      <c r="M115" s="71"/>
      <c r="N115" s="71"/>
      <c r="O115" s="72"/>
      <c r="P115" s="70"/>
      <c r="Q115" s="71"/>
      <c r="R115" s="71"/>
      <c r="S115" s="72"/>
      <c r="T115" s="73"/>
      <c r="U115" s="74"/>
    </row>
    <row r="116" spans="1:21" ht="78.75">
      <c r="A116" s="63"/>
      <c r="B116" s="64" t="s">
        <v>6231</v>
      </c>
      <c r="C116" s="229" t="s">
        <v>5073</v>
      </c>
      <c r="D116" s="412" t="s">
        <v>5074</v>
      </c>
      <c r="E116" s="412" t="s">
        <v>6232</v>
      </c>
      <c r="F116" s="358" t="s">
        <v>6233</v>
      </c>
      <c r="G116" s="78"/>
      <c r="H116" s="384"/>
      <c r="I116" s="385"/>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2517</v>
      </c>
      <c r="C117" s="229" t="s">
        <v>5073</v>
      </c>
      <c r="D117" s="412" t="s">
        <v>5074</v>
      </c>
      <c r="E117" s="412" t="s">
        <v>2130</v>
      </c>
      <c r="F117" s="412" t="s">
        <v>1232</v>
      </c>
      <c r="G117" s="78"/>
      <c r="H117" s="68"/>
      <c r="I117" s="69"/>
      <c r="J117" s="127" t="str">
        <f t="shared" si="2"/>
        <v xml:space="preserve"> </v>
      </c>
      <c r="K117" s="128" t="str">
        <f t="shared" si="3"/>
        <v xml:space="preserve"> </v>
      </c>
      <c r="L117" s="70"/>
      <c r="M117" s="71"/>
      <c r="N117" s="71"/>
      <c r="O117" s="72"/>
      <c r="P117" s="70"/>
      <c r="Q117" s="71"/>
      <c r="R117" s="71"/>
      <c r="S117" s="72"/>
      <c r="T117" s="73"/>
      <c r="U117" s="74"/>
    </row>
    <row r="118" spans="1:21" ht="56.25">
      <c r="A118" s="63"/>
      <c r="B118" s="64" t="s">
        <v>2518</v>
      </c>
      <c r="C118" s="229" t="s">
        <v>5073</v>
      </c>
      <c r="D118" s="412" t="s">
        <v>5074</v>
      </c>
      <c r="E118" s="412" t="s">
        <v>6234</v>
      </c>
      <c r="F118" s="412" t="s">
        <v>6235</v>
      </c>
      <c r="G118" s="78"/>
      <c r="H118" s="384"/>
      <c r="I118" s="385"/>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2519</v>
      </c>
      <c r="C119" s="229" t="s">
        <v>5073</v>
      </c>
      <c r="D119" s="412" t="s">
        <v>5074</v>
      </c>
      <c r="E119" s="412" t="s">
        <v>6236</v>
      </c>
      <c r="F119" s="412" t="s">
        <v>6237</v>
      </c>
      <c r="G119" s="78"/>
      <c r="H119" s="68"/>
      <c r="I119" s="69"/>
      <c r="J119" s="127" t="str">
        <f t="shared" si="2"/>
        <v xml:space="preserve"> </v>
      </c>
      <c r="K119" s="128" t="str">
        <f t="shared" si="3"/>
        <v xml:space="preserve"> </v>
      </c>
      <c r="L119" s="70"/>
      <c r="M119" s="71"/>
      <c r="N119" s="71"/>
      <c r="O119" s="72"/>
      <c r="P119" s="70"/>
      <c r="Q119" s="71"/>
      <c r="R119" s="71"/>
      <c r="S119" s="72"/>
      <c r="T119" s="73"/>
      <c r="U119" s="74"/>
    </row>
    <row r="120" spans="1:21" ht="123.75">
      <c r="A120" s="63"/>
      <c r="B120" s="64" t="s">
        <v>2520</v>
      </c>
      <c r="C120" s="229" t="s">
        <v>5073</v>
      </c>
      <c r="D120" s="412" t="s">
        <v>5074</v>
      </c>
      <c r="E120" s="412" t="s">
        <v>6238</v>
      </c>
      <c r="F120" s="412" t="s">
        <v>6239</v>
      </c>
      <c r="G120" s="78"/>
      <c r="H120" s="68"/>
      <c r="I120" s="69"/>
      <c r="J120" s="127" t="str">
        <f t="shared" si="2"/>
        <v xml:space="preserve"> </v>
      </c>
      <c r="K120" s="128" t="str">
        <f t="shared" si="3"/>
        <v xml:space="preserve"> </v>
      </c>
      <c r="L120" s="70"/>
      <c r="M120" s="71"/>
      <c r="N120" s="71"/>
      <c r="O120" s="72"/>
      <c r="P120" s="70"/>
      <c r="Q120" s="71"/>
      <c r="R120" s="71"/>
      <c r="S120" s="72"/>
      <c r="T120" s="73"/>
      <c r="U120" s="74"/>
    </row>
    <row r="121" spans="1:21" ht="90">
      <c r="A121" s="63"/>
      <c r="B121" s="64" t="s">
        <v>2521</v>
      </c>
      <c r="C121" s="229" t="s">
        <v>5073</v>
      </c>
      <c r="D121" s="412" t="s">
        <v>5074</v>
      </c>
      <c r="E121" s="412" t="s">
        <v>6240</v>
      </c>
      <c r="F121" s="412" t="s">
        <v>6241</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6653</v>
      </c>
      <c r="C122" s="229" t="s">
        <v>5073</v>
      </c>
      <c r="D122" s="412" t="s">
        <v>5075</v>
      </c>
      <c r="E122" s="412" t="s">
        <v>6242</v>
      </c>
      <c r="F122" s="412" t="s">
        <v>6243</v>
      </c>
      <c r="G122" s="78"/>
      <c r="H122" s="384"/>
      <c r="I122" s="385"/>
      <c r="J122" s="127" t="str">
        <f t="shared" si="2"/>
        <v xml:space="preserve"> </v>
      </c>
      <c r="K122" s="128" t="str">
        <f t="shared" si="3"/>
        <v xml:space="preserve"> </v>
      </c>
      <c r="L122" s="70"/>
      <c r="M122" s="71"/>
      <c r="N122" s="71"/>
      <c r="O122" s="72"/>
      <c r="P122" s="70"/>
      <c r="Q122" s="71"/>
      <c r="R122" s="71"/>
      <c r="S122" s="72"/>
      <c r="T122" s="73"/>
      <c r="U122" s="74"/>
    </row>
    <row r="123" spans="1:21" ht="45">
      <c r="A123" s="63"/>
      <c r="B123" s="64" t="s">
        <v>2576</v>
      </c>
      <c r="C123" s="229" t="s">
        <v>5073</v>
      </c>
      <c r="D123" s="412" t="s">
        <v>2592</v>
      </c>
      <c r="E123" s="412" t="s">
        <v>6244</v>
      </c>
      <c r="F123" s="412" t="s">
        <v>6245</v>
      </c>
      <c r="G123" s="78"/>
      <c r="H123" s="68"/>
      <c r="I123" s="69"/>
      <c r="J123" s="127" t="str">
        <f t="shared" si="2"/>
        <v xml:space="preserve"> </v>
      </c>
      <c r="K123" s="128" t="str">
        <f t="shared" si="3"/>
        <v xml:space="preserve"> </v>
      </c>
      <c r="L123" s="70"/>
      <c r="M123" s="71"/>
      <c r="N123" s="71"/>
      <c r="O123" s="72"/>
      <c r="P123" s="70"/>
      <c r="Q123" s="71"/>
      <c r="R123" s="71"/>
      <c r="S123" s="72"/>
      <c r="T123" s="73"/>
      <c r="U123" s="74"/>
    </row>
    <row r="124" spans="1:21" ht="56.25">
      <c r="A124" s="63"/>
      <c r="B124" s="64" t="s">
        <v>2577</v>
      </c>
      <c r="C124" s="229" t="s">
        <v>5073</v>
      </c>
      <c r="D124" s="412" t="s">
        <v>2592</v>
      </c>
      <c r="E124" s="412" t="s">
        <v>6246</v>
      </c>
      <c r="F124" s="412" t="s">
        <v>6247</v>
      </c>
      <c r="G124" s="78"/>
      <c r="H124" s="68"/>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2578</v>
      </c>
      <c r="C125" s="229" t="s">
        <v>5073</v>
      </c>
      <c r="D125" s="412" t="s">
        <v>2592</v>
      </c>
      <c r="E125" s="412" t="s">
        <v>6248</v>
      </c>
      <c r="F125" s="412" t="s">
        <v>1272</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2579</v>
      </c>
      <c r="C126" s="229" t="s">
        <v>5073</v>
      </c>
      <c r="D126" s="412" t="s">
        <v>2592</v>
      </c>
      <c r="E126" s="412" t="s">
        <v>6249</v>
      </c>
      <c r="F126" s="412" t="s">
        <v>1272</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45">
      <c r="A127" s="63"/>
      <c r="B127" s="64" t="s">
        <v>2522</v>
      </c>
      <c r="C127" s="229" t="s">
        <v>5073</v>
      </c>
      <c r="D127" s="412" t="s">
        <v>2592</v>
      </c>
      <c r="E127" s="412" t="s">
        <v>6250</v>
      </c>
      <c r="F127" s="412" t="s">
        <v>1275</v>
      </c>
      <c r="G127" s="78"/>
      <c r="H127" s="68"/>
      <c r="I127" s="69"/>
      <c r="J127" s="127" t="str">
        <f t="shared" si="2"/>
        <v xml:space="preserve"> </v>
      </c>
      <c r="K127" s="128" t="str">
        <f t="shared" si="3"/>
        <v xml:space="preserve"> </v>
      </c>
      <c r="L127" s="70"/>
      <c r="M127" s="71"/>
      <c r="N127" s="71"/>
      <c r="O127" s="72"/>
      <c r="P127" s="70"/>
      <c r="Q127" s="71"/>
      <c r="R127" s="71"/>
      <c r="S127" s="72"/>
      <c r="T127" s="73"/>
      <c r="U127" s="74"/>
    </row>
    <row r="128" spans="1:21" ht="45">
      <c r="A128" s="63"/>
      <c r="B128" s="64" t="s">
        <v>2523</v>
      </c>
      <c r="C128" s="229" t="s">
        <v>5073</v>
      </c>
      <c r="D128" s="412" t="s">
        <v>1277</v>
      </c>
      <c r="E128" s="412" t="s">
        <v>6251</v>
      </c>
      <c r="F128" s="412" t="s">
        <v>6252</v>
      </c>
      <c r="G128" s="78"/>
      <c r="H128" s="68" t="s">
        <v>6253</v>
      </c>
      <c r="I128" s="69"/>
      <c r="J128" s="127" t="str">
        <f t="shared" si="2"/>
        <v xml:space="preserve"> </v>
      </c>
      <c r="K128" s="128" t="str">
        <f t="shared" si="3"/>
        <v xml:space="preserve"> </v>
      </c>
      <c r="L128" s="70"/>
      <c r="M128" s="71"/>
      <c r="N128" s="71"/>
      <c r="O128" s="72"/>
      <c r="P128" s="70"/>
      <c r="Q128" s="71"/>
      <c r="R128" s="71"/>
      <c r="S128" s="72"/>
      <c r="T128" s="73"/>
      <c r="U128" s="74"/>
    </row>
    <row r="129" spans="1:21" ht="45">
      <c r="A129" s="63"/>
      <c r="B129" s="64" t="s">
        <v>2524</v>
      </c>
      <c r="C129" s="229" t="s">
        <v>5073</v>
      </c>
      <c r="D129" s="412" t="s">
        <v>1277</v>
      </c>
      <c r="E129" s="412" t="s">
        <v>6254</v>
      </c>
      <c r="F129" s="412" t="s">
        <v>6252</v>
      </c>
      <c r="G129" s="78"/>
      <c r="H129" s="68" t="s">
        <v>6253</v>
      </c>
      <c r="I129" s="69"/>
      <c r="J129" s="127" t="str">
        <f t="shared" si="2"/>
        <v xml:space="preserve"> </v>
      </c>
      <c r="K129" s="128" t="str">
        <f t="shared" si="3"/>
        <v xml:space="preserve"> </v>
      </c>
      <c r="L129" s="70"/>
      <c r="M129" s="71"/>
      <c r="N129" s="71"/>
      <c r="O129" s="72"/>
      <c r="P129" s="70"/>
      <c r="Q129" s="71"/>
      <c r="R129" s="71"/>
      <c r="S129" s="72"/>
      <c r="T129" s="73"/>
      <c r="U129" s="74"/>
    </row>
    <row r="130" spans="1:21" ht="45">
      <c r="A130" s="63"/>
      <c r="B130" s="64" t="s">
        <v>2525</v>
      </c>
      <c r="C130" s="229" t="s">
        <v>5073</v>
      </c>
      <c r="D130" s="412" t="s">
        <v>1277</v>
      </c>
      <c r="E130" s="412" t="s">
        <v>6255</v>
      </c>
      <c r="F130" s="412" t="s">
        <v>6252</v>
      </c>
      <c r="G130" s="78"/>
      <c r="H130" s="68" t="s">
        <v>6253</v>
      </c>
      <c r="I130" s="69"/>
      <c r="J130" s="127" t="str">
        <f t="shared" si="2"/>
        <v xml:space="preserve"> </v>
      </c>
      <c r="K130" s="128" t="str">
        <f t="shared" si="3"/>
        <v xml:space="preserve"> </v>
      </c>
      <c r="L130" s="70"/>
      <c r="M130" s="71"/>
      <c r="N130" s="71"/>
      <c r="O130" s="72"/>
      <c r="P130" s="70"/>
      <c r="Q130" s="71"/>
      <c r="R130" s="71"/>
      <c r="S130" s="72"/>
      <c r="T130" s="73"/>
      <c r="U130" s="74"/>
    </row>
    <row r="131" spans="1:21" ht="45">
      <c r="A131" s="63"/>
      <c r="B131" s="64" t="s">
        <v>2526</v>
      </c>
      <c r="C131" s="229" t="s">
        <v>5073</v>
      </c>
      <c r="D131" s="412" t="s">
        <v>1277</v>
      </c>
      <c r="E131" s="412" t="s">
        <v>6256</v>
      </c>
      <c r="F131" s="412" t="s">
        <v>1280</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45">
      <c r="A132" s="63"/>
      <c r="B132" s="64" t="s">
        <v>3263</v>
      </c>
      <c r="C132" s="229" t="s">
        <v>5073</v>
      </c>
      <c r="D132" s="412" t="s">
        <v>1282</v>
      </c>
      <c r="E132" s="412" t="s">
        <v>6257</v>
      </c>
      <c r="F132" s="412" t="s">
        <v>6258</v>
      </c>
      <c r="G132" s="78"/>
      <c r="H132" s="68"/>
      <c r="I132" s="69"/>
      <c r="J132" s="127" t="str">
        <f t="shared" si="2"/>
        <v xml:space="preserve"> </v>
      </c>
      <c r="K132" s="128" t="str">
        <f t="shared" si="3"/>
        <v xml:space="preserve"> </v>
      </c>
      <c r="L132" s="70"/>
      <c r="M132" s="71"/>
      <c r="N132" s="71"/>
      <c r="O132" s="72"/>
      <c r="P132" s="70"/>
      <c r="Q132" s="71"/>
      <c r="R132" s="71"/>
      <c r="S132" s="72"/>
      <c r="T132" s="73"/>
      <c r="U132" s="74"/>
    </row>
    <row r="133" spans="1:21" ht="123.75">
      <c r="A133" s="63"/>
      <c r="B133" s="64" t="s">
        <v>2527</v>
      </c>
      <c r="C133" s="229" t="s">
        <v>5073</v>
      </c>
      <c r="D133" s="412" t="s">
        <v>1282</v>
      </c>
      <c r="E133" s="412" t="s">
        <v>6259</v>
      </c>
      <c r="F133" s="412" t="s">
        <v>6260</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ht="45">
      <c r="A134" s="63"/>
      <c r="B134" s="64" t="s">
        <v>2528</v>
      </c>
      <c r="C134" s="229" t="s">
        <v>5073</v>
      </c>
      <c r="D134" s="412" t="s">
        <v>1316</v>
      </c>
      <c r="E134" s="412" t="s">
        <v>6261</v>
      </c>
      <c r="F134" s="412" t="s">
        <v>6262</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ht="45">
      <c r="A135" s="63"/>
      <c r="B135" s="64" t="s">
        <v>2529</v>
      </c>
      <c r="C135" s="229" t="s">
        <v>5073</v>
      </c>
      <c r="D135" s="412" t="s">
        <v>6263</v>
      </c>
      <c r="E135" s="412" t="s">
        <v>6264</v>
      </c>
      <c r="F135" s="412" t="s">
        <v>6265</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45">
      <c r="A136" s="63"/>
      <c r="B136" s="64" t="s">
        <v>3264</v>
      </c>
      <c r="C136" s="229" t="s">
        <v>5073</v>
      </c>
      <c r="D136" s="412" t="s">
        <v>6266</v>
      </c>
      <c r="E136" s="412" t="s">
        <v>6267</v>
      </c>
      <c r="F136" s="412" t="s">
        <v>5076</v>
      </c>
      <c r="G136" s="78"/>
      <c r="H136" s="68"/>
      <c r="I136" s="69"/>
      <c r="J136" s="127" t="str">
        <f t="shared" si="2"/>
        <v xml:space="preserve"> </v>
      </c>
      <c r="K136" s="128" t="str">
        <f t="shared" si="3"/>
        <v xml:space="preserve"> </v>
      </c>
      <c r="L136" s="70"/>
      <c r="M136" s="71"/>
      <c r="N136" s="71"/>
      <c r="O136" s="72"/>
      <c r="P136" s="70"/>
      <c r="Q136" s="71"/>
      <c r="R136" s="71"/>
      <c r="S136" s="72"/>
      <c r="T136" s="73"/>
      <c r="U136" s="74"/>
    </row>
    <row r="137" spans="1:21" ht="67.5">
      <c r="A137" s="63"/>
      <c r="B137" s="64" t="s">
        <v>2530</v>
      </c>
      <c r="C137" s="229" t="s">
        <v>5073</v>
      </c>
      <c r="D137" s="412" t="s">
        <v>6266</v>
      </c>
      <c r="E137" s="412" t="s">
        <v>6268</v>
      </c>
      <c r="F137" s="412" t="s">
        <v>6269</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56.25">
      <c r="A138" s="63"/>
      <c r="B138" s="64" t="s">
        <v>2531</v>
      </c>
      <c r="C138" s="229" t="s">
        <v>5073</v>
      </c>
      <c r="D138" s="412" t="s">
        <v>6266</v>
      </c>
      <c r="E138" s="412" t="s">
        <v>6270</v>
      </c>
      <c r="F138" s="412" t="s">
        <v>3258</v>
      </c>
      <c r="G138" s="78"/>
      <c r="H138" s="68"/>
      <c r="I138" s="69"/>
      <c r="J138" s="127" t="str">
        <f t="shared" si="2"/>
        <v xml:space="preserve"> </v>
      </c>
      <c r="K138" s="128" t="str">
        <f t="shared" si="3"/>
        <v xml:space="preserve"> </v>
      </c>
      <c r="L138" s="70"/>
      <c r="M138" s="71"/>
      <c r="N138" s="71"/>
      <c r="O138" s="72"/>
      <c r="P138" s="70"/>
      <c r="Q138" s="71"/>
      <c r="R138" s="71"/>
      <c r="S138" s="72"/>
      <c r="T138" s="73"/>
      <c r="U138" s="74"/>
    </row>
    <row r="139" spans="1:21" ht="67.5">
      <c r="A139" s="63"/>
      <c r="B139" s="64" t="s">
        <v>2532</v>
      </c>
      <c r="C139" s="229" t="s">
        <v>5073</v>
      </c>
      <c r="D139" s="412" t="s">
        <v>6266</v>
      </c>
      <c r="E139" s="412" t="s">
        <v>6271</v>
      </c>
      <c r="F139" s="412" t="s">
        <v>6272</v>
      </c>
      <c r="G139" s="78"/>
      <c r="H139" s="68"/>
      <c r="I139" s="69"/>
      <c r="J139" s="127" t="str">
        <f t="shared" si="2"/>
        <v xml:space="preserve"> </v>
      </c>
      <c r="K139" s="128" t="str">
        <f t="shared" si="3"/>
        <v xml:space="preserve"> </v>
      </c>
      <c r="L139" s="70"/>
      <c r="M139" s="71"/>
      <c r="N139" s="71"/>
      <c r="O139" s="72"/>
      <c r="P139" s="70"/>
      <c r="Q139" s="71"/>
      <c r="R139" s="71"/>
      <c r="S139" s="72"/>
      <c r="T139" s="73"/>
      <c r="U139" s="74"/>
    </row>
    <row r="140" spans="1:21" ht="45">
      <c r="A140" s="63"/>
      <c r="B140" s="64" t="s">
        <v>2533</v>
      </c>
      <c r="C140" s="229" t="s">
        <v>5073</v>
      </c>
      <c r="D140" s="412" t="s">
        <v>6273</v>
      </c>
      <c r="E140" s="412" t="s">
        <v>6274</v>
      </c>
      <c r="F140" s="412" t="s">
        <v>1331</v>
      </c>
      <c r="G140" s="78"/>
      <c r="H140" s="68"/>
      <c r="I140" s="69"/>
      <c r="J140" s="127" t="str">
        <f t="shared" ref="J140:J203" si="4">IF(COUNTBLANK(L140:N140)=3," ",IF(COUNTIF(L140:N140,"F"),"F",IF(COUNTIF(L140:N140,"P"),"P",IF(COUNTIF(L140:N140,"NA"),"NA",IF(COUNTIF(L140:N140,"NT"),"NT")))))</f>
        <v xml:space="preserve"> </v>
      </c>
      <c r="K140" s="128" t="str">
        <f t="shared" ref="K140:K203" si="5">IF(COUNTBLANK(P140:R140)=3," ",IF(COUNTIF(P140:R140,"F"),"F",IF(COUNTIF(P140:R140,"P"),"P",IF(COUNTIF(P140:R140,"NA"),"NA",IF(COUNTIF(P140:R140,"NT"),"NT")))))</f>
        <v xml:space="preserve"> </v>
      </c>
      <c r="L140" s="70"/>
      <c r="M140" s="71"/>
      <c r="N140" s="71"/>
      <c r="O140" s="72"/>
      <c r="P140" s="70"/>
      <c r="Q140" s="71"/>
      <c r="R140" s="71"/>
      <c r="S140" s="72"/>
      <c r="T140" s="73"/>
      <c r="U140" s="74"/>
    </row>
    <row r="141" spans="1:21" ht="45">
      <c r="A141" s="63"/>
      <c r="B141" s="64" t="s">
        <v>2534</v>
      </c>
      <c r="C141" s="229" t="s">
        <v>5073</v>
      </c>
      <c r="D141" s="412" t="s">
        <v>6273</v>
      </c>
      <c r="E141" s="412" t="s">
        <v>6275</v>
      </c>
      <c r="F141" s="412" t="s">
        <v>1333</v>
      </c>
      <c r="G141" s="78"/>
      <c r="H141" s="68"/>
      <c r="I141" s="69"/>
      <c r="J141" s="127" t="str">
        <f t="shared" si="4"/>
        <v xml:space="preserve"> </v>
      </c>
      <c r="K141" s="128" t="str">
        <f t="shared" si="5"/>
        <v xml:space="preserve"> </v>
      </c>
      <c r="L141" s="70"/>
      <c r="M141" s="71"/>
      <c r="N141" s="71"/>
      <c r="O141" s="72"/>
      <c r="P141" s="70"/>
      <c r="Q141" s="71"/>
      <c r="R141" s="71"/>
      <c r="S141" s="72"/>
      <c r="T141" s="73"/>
      <c r="U141" s="74"/>
    </row>
    <row r="142" spans="1:21" ht="45">
      <c r="A142" s="63"/>
      <c r="B142" s="64" t="s">
        <v>2535</v>
      </c>
      <c r="C142" s="229" t="s">
        <v>5073</v>
      </c>
      <c r="D142" s="412" t="s">
        <v>6273</v>
      </c>
      <c r="E142" s="412" t="s">
        <v>6276</v>
      </c>
      <c r="F142" s="412" t="s">
        <v>1335</v>
      </c>
      <c r="G142" s="78"/>
      <c r="H142" s="68"/>
      <c r="I142" s="69"/>
      <c r="J142" s="127" t="str">
        <f t="shared" si="4"/>
        <v xml:space="preserve"> </v>
      </c>
      <c r="K142" s="128" t="str">
        <f t="shared" si="5"/>
        <v xml:space="preserve"> </v>
      </c>
      <c r="L142" s="70"/>
      <c r="M142" s="71"/>
      <c r="N142" s="71"/>
      <c r="O142" s="72"/>
      <c r="P142" s="70"/>
      <c r="Q142" s="71"/>
      <c r="R142" s="71"/>
      <c r="S142" s="72"/>
      <c r="T142" s="73"/>
      <c r="U142" s="74"/>
    </row>
    <row r="143" spans="1:21" ht="45">
      <c r="A143" s="63"/>
      <c r="B143" s="64" t="s">
        <v>2536</v>
      </c>
      <c r="C143" s="229" t="s">
        <v>5073</v>
      </c>
      <c r="D143" s="412" t="s">
        <v>1337</v>
      </c>
      <c r="E143" s="412" t="s">
        <v>6277</v>
      </c>
      <c r="F143" s="412" t="s">
        <v>1338</v>
      </c>
      <c r="G143" s="78"/>
      <c r="H143" s="68"/>
      <c r="I143" s="69"/>
      <c r="J143" s="127" t="str">
        <f t="shared" si="4"/>
        <v xml:space="preserve"> </v>
      </c>
      <c r="K143" s="128" t="str">
        <f t="shared" si="5"/>
        <v xml:space="preserve"> </v>
      </c>
      <c r="L143" s="70"/>
      <c r="M143" s="71"/>
      <c r="N143" s="71"/>
      <c r="O143" s="72"/>
      <c r="P143" s="70"/>
      <c r="Q143" s="71"/>
      <c r="R143" s="71"/>
      <c r="S143" s="72"/>
      <c r="T143" s="73"/>
      <c r="U143" s="74"/>
    </row>
    <row r="144" spans="1:21" ht="45">
      <c r="A144" s="63"/>
      <c r="B144" s="64" t="s">
        <v>2537</v>
      </c>
      <c r="C144" s="229" t="s">
        <v>5073</v>
      </c>
      <c r="D144" s="412" t="s">
        <v>1340</v>
      </c>
      <c r="E144" s="412" t="s">
        <v>6278</v>
      </c>
      <c r="F144" s="412" t="s">
        <v>6279</v>
      </c>
      <c r="G144" s="78"/>
      <c r="H144" s="68"/>
      <c r="I144" s="69"/>
      <c r="J144" s="127" t="str">
        <f t="shared" si="4"/>
        <v xml:space="preserve"> </v>
      </c>
      <c r="K144" s="128" t="str">
        <f t="shared" si="5"/>
        <v xml:space="preserve"> </v>
      </c>
      <c r="L144" s="70"/>
      <c r="M144" s="71"/>
      <c r="N144" s="71"/>
      <c r="O144" s="72"/>
      <c r="P144" s="70"/>
      <c r="Q144" s="71"/>
      <c r="R144" s="71"/>
      <c r="S144" s="72"/>
      <c r="T144" s="73"/>
      <c r="U144" s="74"/>
    </row>
    <row r="145" spans="1:21" ht="45">
      <c r="A145" s="63"/>
      <c r="B145" s="64" t="s">
        <v>2538</v>
      </c>
      <c r="C145" s="229" t="s">
        <v>5073</v>
      </c>
      <c r="D145" s="412" t="s">
        <v>6280</v>
      </c>
      <c r="E145" s="412" t="s">
        <v>6281</v>
      </c>
      <c r="F145" s="412" t="s">
        <v>1345</v>
      </c>
      <c r="G145" s="78"/>
      <c r="H145" s="68"/>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2539</v>
      </c>
      <c r="C146" s="229" t="s">
        <v>5073</v>
      </c>
      <c r="D146" s="412" t="s">
        <v>1346</v>
      </c>
      <c r="E146" s="412" t="s">
        <v>6282</v>
      </c>
      <c r="F146" s="412" t="s">
        <v>1347</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45">
      <c r="A147" s="63"/>
      <c r="B147" s="64" t="s">
        <v>2540</v>
      </c>
      <c r="C147" s="229" t="s">
        <v>5073</v>
      </c>
      <c r="D147" s="412" t="s">
        <v>1346</v>
      </c>
      <c r="E147" s="412" t="s">
        <v>6283</v>
      </c>
      <c r="F147" s="412" t="s">
        <v>2448</v>
      </c>
      <c r="G147" s="78"/>
      <c r="H147" s="68"/>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2541</v>
      </c>
      <c r="C148" s="229" t="s">
        <v>5073</v>
      </c>
      <c r="D148" s="412"/>
      <c r="E148" s="412" t="s">
        <v>6284</v>
      </c>
      <c r="F148" s="412" t="s">
        <v>6285</v>
      </c>
      <c r="G148" s="78"/>
      <c r="H148" s="68"/>
      <c r="I148" s="69"/>
      <c r="J148" s="127" t="str">
        <f t="shared" si="4"/>
        <v xml:space="preserve"> </v>
      </c>
      <c r="K148" s="128" t="str">
        <f t="shared" si="5"/>
        <v xml:space="preserve"> </v>
      </c>
      <c r="L148" s="70"/>
      <c r="M148" s="71"/>
      <c r="N148" s="71"/>
      <c r="O148" s="72"/>
      <c r="P148" s="70"/>
      <c r="Q148" s="71"/>
      <c r="R148" s="71"/>
      <c r="S148" s="72"/>
      <c r="T148" s="73"/>
      <c r="U148" s="74"/>
    </row>
    <row r="149" spans="1:21" ht="112.5">
      <c r="A149" s="63"/>
      <c r="B149" s="64" t="s">
        <v>2542</v>
      </c>
      <c r="C149" s="229" t="s">
        <v>5077</v>
      </c>
      <c r="D149" s="412" t="s">
        <v>1787</v>
      </c>
      <c r="E149" s="412" t="s">
        <v>4469</v>
      </c>
      <c r="F149" s="412" t="s">
        <v>6286</v>
      </c>
      <c r="G149" s="78"/>
      <c r="H149" s="68"/>
      <c r="I149" s="69"/>
      <c r="J149" s="127" t="str">
        <f t="shared" si="4"/>
        <v xml:space="preserve"> </v>
      </c>
      <c r="K149" s="128" t="str">
        <f t="shared" si="5"/>
        <v xml:space="preserve"> </v>
      </c>
      <c r="L149" s="70"/>
      <c r="M149" s="71"/>
      <c r="N149" s="71"/>
      <c r="O149" s="72"/>
      <c r="P149" s="70"/>
      <c r="Q149" s="71"/>
      <c r="R149" s="71"/>
      <c r="S149" s="72"/>
      <c r="T149" s="73"/>
      <c r="U149" s="74"/>
    </row>
    <row r="150" spans="1:21" ht="90">
      <c r="A150" s="63"/>
      <c r="B150" s="64" t="s">
        <v>3265</v>
      </c>
      <c r="C150" s="229" t="s">
        <v>4487</v>
      </c>
      <c r="D150" s="412" t="s">
        <v>1787</v>
      </c>
      <c r="E150" s="412" t="s">
        <v>6287</v>
      </c>
      <c r="F150" s="412" t="s">
        <v>6288</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56.25">
      <c r="A151" s="63"/>
      <c r="B151" s="64" t="s">
        <v>3266</v>
      </c>
      <c r="C151" s="229" t="s">
        <v>4487</v>
      </c>
      <c r="D151" s="412" t="s">
        <v>1787</v>
      </c>
      <c r="E151" s="412" t="s">
        <v>6289</v>
      </c>
      <c r="F151" s="412" t="s">
        <v>6290</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ht="56.25">
      <c r="A152" s="63"/>
      <c r="B152" s="64" t="s">
        <v>2543</v>
      </c>
      <c r="C152" s="229" t="s">
        <v>4488</v>
      </c>
      <c r="D152" s="412" t="s">
        <v>1787</v>
      </c>
      <c r="E152" s="412" t="s">
        <v>4471</v>
      </c>
      <c r="F152" s="412" t="s">
        <v>6291</v>
      </c>
      <c r="G152" s="78"/>
      <c r="H152" s="384"/>
      <c r="I152" s="385"/>
      <c r="J152" s="127" t="str">
        <f t="shared" si="4"/>
        <v xml:space="preserve"> </v>
      </c>
      <c r="K152" s="128" t="str">
        <f t="shared" si="5"/>
        <v xml:space="preserve"> </v>
      </c>
      <c r="L152" s="70"/>
      <c r="M152" s="71"/>
      <c r="N152" s="71"/>
      <c r="O152" s="72"/>
      <c r="P152" s="70"/>
      <c r="Q152" s="71"/>
      <c r="R152" s="71"/>
      <c r="S152" s="72"/>
      <c r="T152" s="73"/>
      <c r="U152" s="74"/>
    </row>
    <row r="153" spans="1:21" ht="56.25">
      <c r="A153" s="63"/>
      <c r="B153" s="64" t="s">
        <v>2544</v>
      </c>
      <c r="C153" s="229" t="s">
        <v>4489</v>
      </c>
      <c r="D153" s="412" t="s">
        <v>1787</v>
      </c>
      <c r="E153" s="412" t="s">
        <v>6292</v>
      </c>
      <c r="F153" s="412" t="s">
        <v>6293</v>
      </c>
      <c r="G153" s="78"/>
      <c r="H153" s="68"/>
      <c r="I153" s="69"/>
      <c r="J153" s="127" t="str">
        <f t="shared" si="4"/>
        <v xml:space="preserve"> </v>
      </c>
      <c r="K153" s="128" t="str">
        <f t="shared" si="5"/>
        <v xml:space="preserve"> </v>
      </c>
      <c r="L153" s="70"/>
      <c r="M153" s="71"/>
      <c r="N153" s="71"/>
      <c r="O153" s="72"/>
      <c r="P153" s="70"/>
      <c r="Q153" s="71"/>
      <c r="R153" s="71"/>
      <c r="S153" s="72"/>
      <c r="T153" s="73"/>
      <c r="U153" s="74"/>
    </row>
    <row r="154" spans="1:21" ht="123.75">
      <c r="A154" s="63"/>
      <c r="B154" s="64" t="s">
        <v>2545</v>
      </c>
      <c r="C154" s="229" t="s">
        <v>4490</v>
      </c>
      <c r="D154" s="412" t="s">
        <v>1787</v>
      </c>
      <c r="E154" s="412" t="s">
        <v>6294</v>
      </c>
      <c r="F154" s="412" t="s">
        <v>6295</v>
      </c>
      <c r="G154" s="78"/>
      <c r="H154" s="68"/>
      <c r="I154" s="69"/>
      <c r="J154" s="127" t="str">
        <f t="shared" si="4"/>
        <v xml:space="preserve"> </v>
      </c>
      <c r="K154" s="128" t="str">
        <f t="shared" si="5"/>
        <v xml:space="preserve"> </v>
      </c>
      <c r="L154" s="70"/>
      <c r="M154" s="71"/>
      <c r="N154" s="71"/>
      <c r="O154" s="72"/>
      <c r="P154" s="70"/>
      <c r="Q154" s="71"/>
      <c r="R154" s="71"/>
      <c r="S154" s="72"/>
      <c r="T154" s="73"/>
      <c r="U154" s="74"/>
    </row>
    <row r="155" spans="1:21" ht="123.75">
      <c r="A155" s="63"/>
      <c r="B155" s="64" t="s">
        <v>2546</v>
      </c>
      <c r="C155" s="229" t="s">
        <v>4491</v>
      </c>
      <c r="D155" s="412" t="s">
        <v>1787</v>
      </c>
      <c r="E155" s="412" t="s">
        <v>6296</v>
      </c>
      <c r="F155" s="412" t="s">
        <v>6297</v>
      </c>
      <c r="G155" s="78"/>
      <c r="H155" s="68"/>
      <c r="I155" s="69"/>
      <c r="J155" s="127" t="str">
        <f t="shared" si="4"/>
        <v xml:space="preserve"> </v>
      </c>
      <c r="K155" s="128" t="str">
        <f t="shared" si="5"/>
        <v xml:space="preserve"> </v>
      </c>
      <c r="L155" s="70"/>
      <c r="M155" s="71"/>
      <c r="N155" s="71"/>
      <c r="O155" s="72"/>
      <c r="P155" s="70"/>
      <c r="Q155" s="71"/>
      <c r="R155" s="71"/>
      <c r="S155" s="72"/>
      <c r="T155" s="73"/>
      <c r="U155" s="74"/>
    </row>
    <row r="156" spans="1:21" ht="67.5">
      <c r="A156" s="63"/>
      <c r="B156" s="64" t="s">
        <v>2547</v>
      </c>
      <c r="C156" s="229" t="s">
        <v>4492</v>
      </c>
      <c r="D156" s="412" t="s">
        <v>1787</v>
      </c>
      <c r="E156" s="412" t="s">
        <v>6298</v>
      </c>
      <c r="F156" s="412" t="s">
        <v>4472</v>
      </c>
      <c r="G156" s="78"/>
      <c r="H156" s="68"/>
      <c r="I156" s="69"/>
      <c r="J156" s="127" t="str">
        <f t="shared" si="4"/>
        <v xml:space="preserve"> </v>
      </c>
      <c r="K156" s="128" t="str">
        <f t="shared" si="5"/>
        <v xml:space="preserve"> </v>
      </c>
      <c r="L156" s="70"/>
      <c r="M156" s="71"/>
      <c r="N156" s="71"/>
      <c r="O156" s="72"/>
      <c r="P156" s="70"/>
      <c r="Q156" s="71"/>
      <c r="R156" s="71"/>
      <c r="S156" s="72"/>
      <c r="T156" s="73"/>
      <c r="U156" s="74"/>
    </row>
    <row r="157" spans="1:21" ht="67.5">
      <c r="A157" s="63"/>
      <c r="B157" s="64" t="s">
        <v>2548</v>
      </c>
      <c r="C157" s="229" t="s">
        <v>4493</v>
      </c>
      <c r="D157" s="412" t="s">
        <v>1787</v>
      </c>
      <c r="E157" s="412" t="s">
        <v>6299</v>
      </c>
      <c r="F157" s="412" t="s">
        <v>6300</v>
      </c>
      <c r="G157" s="78"/>
      <c r="H157" s="68"/>
      <c r="I157" s="69"/>
      <c r="J157" s="127" t="str">
        <f t="shared" si="4"/>
        <v xml:space="preserve"> </v>
      </c>
      <c r="K157" s="128" t="str">
        <f t="shared" si="5"/>
        <v xml:space="preserve"> </v>
      </c>
      <c r="L157" s="70"/>
      <c r="M157" s="71"/>
      <c r="N157" s="71"/>
      <c r="O157" s="72"/>
      <c r="P157" s="70"/>
      <c r="Q157" s="71"/>
      <c r="R157" s="71"/>
      <c r="S157" s="72"/>
      <c r="T157" s="73"/>
      <c r="U157" s="74"/>
    </row>
    <row r="158" spans="1:21" ht="101.25">
      <c r="A158" s="63"/>
      <c r="B158" s="64" t="s">
        <v>2549</v>
      </c>
      <c r="C158" s="229" t="s">
        <v>4494</v>
      </c>
      <c r="D158" s="412" t="s">
        <v>1787</v>
      </c>
      <c r="E158" s="412" t="s">
        <v>6301</v>
      </c>
      <c r="F158" s="412" t="s">
        <v>6300</v>
      </c>
      <c r="G158" s="78"/>
      <c r="H158" s="68"/>
      <c r="I158" s="69"/>
      <c r="J158" s="127" t="str">
        <f t="shared" si="4"/>
        <v xml:space="preserve"> </v>
      </c>
      <c r="K158" s="128" t="str">
        <f t="shared" si="5"/>
        <v xml:space="preserve"> </v>
      </c>
      <c r="L158" s="70"/>
      <c r="M158" s="71"/>
      <c r="N158" s="71"/>
      <c r="O158" s="72"/>
      <c r="P158" s="70"/>
      <c r="Q158" s="71"/>
      <c r="R158" s="71"/>
      <c r="S158" s="72"/>
      <c r="T158" s="73"/>
      <c r="U158" s="74"/>
    </row>
    <row r="159" spans="1:21" ht="146.25">
      <c r="A159" s="63"/>
      <c r="B159" s="64" t="s">
        <v>3267</v>
      </c>
      <c r="C159" s="229" t="s">
        <v>4495</v>
      </c>
      <c r="D159" s="412" t="s">
        <v>1787</v>
      </c>
      <c r="E159" s="412" t="s">
        <v>6302</v>
      </c>
      <c r="F159" s="412" t="s">
        <v>4473</v>
      </c>
      <c r="G159" s="78"/>
      <c r="H159" s="68"/>
      <c r="I159" s="69"/>
      <c r="J159" s="127" t="str">
        <f t="shared" si="4"/>
        <v xml:space="preserve"> </v>
      </c>
      <c r="K159" s="128" t="str">
        <f t="shared" si="5"/>
        <v xml:space="preserve"> </v>
      </c>
      <c r="L159" s="70"/>
      <c r="M159" s="71"/>
      <c r="N159" s="71"/>
      <c r="O159" s="72"/>
      <c r="P159" s="70"/>
      <c r="Q159" s="71"/>
      <c r="R159" s="71"/>
      <c r="S159" s="72"/>
      <c r="T159" s="73"/>
      <c r="U159" s="74"/>
    </row>
    <row r="160" spans="1:21" ht="56.25">
      <c r="A160" s="63"/>
      <c r="B160" s="64" t="s">
        <v>2550</v>
      </c>
      <c r="C160" s="229" t="s">
        <v>4496</v>
      </c>
      <c r="D160" s="412" t="s">
        <v>1787</v>
      </c>
      <c r="E160" s="412" t="s">
        <v>6303</v>
      </c>
      <c r="F160" s="412" t="s">
        <v>6304</v>
      </c>
      <c r="G160" s="78"/>
      <c r="H160" s="68" t="s">
        <v>6305</v>
      </c>
      <c r="I160" s="69"/>
      <c r="J160" s="127" t="str">
        <f t="shared" si="4"/>
        <v xml:space="preserve"> </v>
      </c>
      <c r="K160" s="128" t="str">
        <f t="shared" si="5"/>
        <v xml:space="preserve"> </v>
      </c>
      <c r="L160" s="498"/>
      <c r="M160" s="71"/>
      <c r="N160" s="71"/>
      <c r="O160" s="72"/>
      <c r="P160" s="70"/>
      <c r="Q160" s="71"/>
      <c r="R160" s="71"/>
      <c r="S160" s="72"/>
      <c r="T160" s="73"/>
      <c r="U160" s="74"/>
    </row>
    <row r="161" spans="1:21" ht="56.25">
      <c r="A161" s="63"/>
      <c r="B161" s="64" t="s">
        <v>2551</v>
      </c>
      <c r="C161" s="229" t="s">
        <v>4497</v>
      </c>
      <c r="D161" s="412" t="s">
        <v>1787</v>
      </c>
      <c r="E161" s="412" t="s">
        <v>4479</v>
      </c>
      <c r="F161" s="412" t="s">
        <v>4480</v>
      </c>
      <c r="G161" s="78"/>
      <c r="H161" s="68"/>
      <c r="I161" s="69"/>
      <c r="J161" s="127" t="str">
        <f t="shared" si="4"/>
        <v xml:space="preserve"> </v>
      </c>
      <c r="K161" s="128" t="str">
        <f t="shared" si="5"/>
        <v xml:space="preserve"> </v>
      </c>
      <c r="L161" s="70"/>
      <c r="M161" s="71"/>
      <c r="N161" s="71"/>
      <c r="O161" s="72"/>
      <c r="P161" s="70"/>
      <c r="Q161" s="71"/>
      <c r="R161" s="71"/>
      <c r="S161" s="72"/>
      <c r="T161" s="73"/>
      <c r="U161" s="74"/>
    </row>
    <row r="162" spans="1:21" ht="56.25">
      <c r="A162" s="63"/>
      <c r="B162" s="64" t="s">
        <v>2552</v>
      </c>
      <c r="C162" s="229" t="s">
        <v>4498</v>
      </c>
      <c r="D162" s="412" t="s">
        <v>1787</v>
      </c>
      <c r="E162" s="412" t="s">
        <v>4481</v>
      </c>
      <c r="F162" s="412" t="s">
        <v>6306</v>
      </c>
      <c r="G162" s="78"/>
      <c r="H162" s="384"/>
      <c r="I162" s="385"/>
      <c r="J162" s="127" t="str">
        <f t="shared" si="4"/>
        <v xml:space="preserve"> </v>
      </c>
      <c r="K162" s="128" t="str">
        <f t="shared" si="5"/>
        <v xml:space="preserve"> </v>
      </c>
      <c r="L162" s="70"/>
      <c r="M162" s="71"/>
      <c r="N162" s="71"/>
      <c r="O162" s="72"/>
      <c r="P162" s="70"/>
      <c r="Q162" s="71"/>
      <c r="R162" s="71"/>
      <c r="S162" s="72"/>
      <c r="T162" s="73"/>
      <c r="U162" s="74"/>
    </row>
    <row r="163" spans="1:21" ht="56.25">
      <c r="A163" s="63"/>
      <c r="B163" s="64" t="s">
        <v>2553</v>
      </c>
      <c r="C163" s="229" t="s">
        <v>4499</v>
      </c>
      <c r="D163" s="412" t="s">
        <v>1787</v>
      </c>
      <c r="E163" s="412" t="s">
        <v>4482</v>
      </c>
      <c r="F163" s="412" t="s">
        <v>6306</v>
      </c>
      <c r="G163" s="78"/>
      <c r="H163" s="68"/>
      <c r="I163" s="69"/>
      <c r="J163" s="127" t="str">
        <f t="shared" si="4"/>
        <v xml:space="preserve"> </v>
      </c>
      <c r="K163" s="128" t="str">
        <f t="shared" si="5"/>
        <v xml:space="preserve"> </v>
      </c>
      <c r="L163" s="70"/>
      <c r="M163" s="71"/>
      <c r="N163" s="71"/>
      <c r="O163" s="72"/>
      <c r="P163" s="70"/>
      <c r="Q163" s="71"/>
      <c r="R163" s="71"/>
      <c r="S163" s="72"/>
      <c r="T163" s="73"/>
      <c r="U163" s="74"/>
    </row>
    <row r="164" spans="1:21" ht="101.25">
      <c r="A164" s="63"/>
      <c r="B164" s="64" t="s">
        <v>2554</v>
      </c>
      <c r="C164" s="229" t="s">
        <v>4500</v>
      </c>
      <c r="D164" s="412" t="s">
        <v>1787</v>
      </c>
      <c r="E164" s="412" t="s">
        <v>6307</v>
      </c>
      <c r="F164" s="412" t="s">
        <v>6308</v>
      </c>
      <c r="G164" s="78"/>
      <c r="H164" s="68"/>
      <c r="I164" s="69"/>
      <c r="J164" s="127" t="str">
        <f t="shared" si="4"/>
        <v xml:space="preserve"> </v>
      </c>
      <c r="K164" s="128" t="str">
        <f t="shared" si="5"/>
        <v xml:space="preserve"> </v>
      </c>
      <c r="L164" s="70"/>
      <c r="M164" s="71"/>
      <c r="N164" s="71"/>
      <c r="O164" s="72"/>
      <c r="P164" s="70"/>
      <c r="Q164" s="71"/>
      <c r="R164" s="71"/>
      <c r="S164" s="72"/>
      <c r="T164" s="73"/>
      <c r="U164" s="74"/>
    </row>
    <row r="165" spans="1:21" ht="90">
      <c r="A165" s="63"/>
      <c r="B165" s="64" t="s">
        <v>2555</v>
      </c>
      <c r="C165" s="229" t="s">
        <v>4501</v>
      </c>
      <c r="D165" s="412" t="s">
        <v>1787</v>
      </c>
      <c r="E165" s="412" t="s">
        <v>6309</v>
      </c>
      <c r="F165" s="412" t="s">
        <v>6308</v>
      </c>
      <c r="G165" s="78"/>
      <c r="H165" s="68"/>
      <c r="I165" s="69"/>
      <c r="J165" s="127" t="str">
        <f t="shared" si="4"/>
        <v xml:space="preserve"> </v>
      </c>
      <c r="K165" s="128" t="str">
        <f t="shared" si="5"/>
        <v xml:space="preserve"> </v>
      </c>
      <c r="L165" s="70"/>
      <c r="M165" s="71"/>
      <c r="N165" s="71"/>
      <c r="O165" s="72"/>
      <c r="P165" s="70"/>
      <c r="Q165" s="71"/>
      <c r="R165" s="71"/>
      <c r="S165" s="72"/>
      <c r="T165" s="73"/>
      <c r="U165" s="74"/>
    </row>
    <row r="166" spans="1:21" ht="112.5">
      <c r="A166" s="63"/>
      <c r="B166" s="64" t="s">
        <v>2556</v>
      </c>
      <c r="C166" s="229" t="s">
        <v>4502</v>
      </c>
      <c r="D166" s="412" t="s">
        <v>1787</v>
      </c>
      <c r="E166" s="412" t="s">
        <v>6310</v>
      </c>
      <c r="F166" s="412" t="s">
        <v>4483</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180">
      <c r="A167" s="63"/>
      <c r="B167" s="64" t="s">
        <v>2557</v>
      </c>
      <c r="C167" s="229" t="s">
        <v>4503</v>
      </c>
      <c r="D167" s="412" t="s">
        <v>1297</v>
      </c>
      <c r="E167" s="412" t="s">
        <v>4469</v>
      </c>
      <c r="F167" s="412" t="s">
        <v>6311</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90">
      <c r="A168" s="63"/>
      <c r="B168" s="64" t="s">
        <v>2558</v>
      </c>
      <c r="C168" s="229" t="s">
        <v>4504</v>
      </c>
      <c r="D168" s="412" t="s">
        <v>1297</v>
      </c>
      <c r="E168" s="412" t="s">
        <v>4470</v>
      </c>
      <c r="F168" s="412" t="s">
        <v>6312</v>
      </c>
      <c r="G168" s="78"/>
      <c r="H168" s="68"/>
      <c r="I168" s="69"/>
      <c r="J168" s="127" t="str">
        <f t="shared" si="4"/>
        <v xml:space="preserve"> </v>
      </c>
      <c r="K168" s="128" t="str">
        <f t="shared" si="5"/>
        <v xml:space="preserve"> </v>
      </c>
      <c r="L168" s="70"/>
      <c r="M168" s="71"/>
      <c r="N168" s="71"/>
      <c r="O168" s="72"/>
      <c r="P168" s="70"/>
      <c r="Q168" s="71"/>
      <c r="R168" s="71"/>
      <c r="S168" s="72"/>
      <c r="T168" s="73"/>
      <c r="U168" s="74"/>
    </row>
    <row r="169" spans="1:21" ht="56.25">
      <c r="A169" s="63"/>
      <c r="B169" s="64" t="s">
        <v>2559</v>
      </c>
      <c r="C169" s="229" t="s">
        <v>4487</v>
      </c>
      <c r="D169" s="412" t="s">
        <v>1297</v>
      </c>
      <c r="E169" s="412" t="s">
        <v>6289</v>
      </c>
      <c r="F169" s="412" t="s">
        <v>6290</v>
      </c>
      <c r="G169" s="78"/>
      <c r="H169" s="68"/>
      <c r="I169" s="69"/>
      <c r="J169" s="127" t="str">
        <f t="shared" si="4"/>
        <v xml:space="preserve"> </v>
      </c>
      <c r="K169" s="128" t="str">
        <f t="shared" si="5"/>
        <v xml:space="preserve"> </v>
      </c>
      <c r="L169" s="70"/>
      <c r="M169" s="71"/>
      <c r="N169" s="71"/>
      <c r="O169" s="72"/>
      <c r="P169" s="70"/>
      <c r="Q169" s="71"/>
      <c r="R169" s="71"/>
      <c r="S169" s="72"/>
      <c r="T169" s="73"/>
      <c r="U169" s="74"/>
    </row>
    <row r="170" spans="1:21" ht="56.25">
      <c r="A170" s="63"/>
      <c r="B170" s="64" t="s">
        <v>2560</v>
      </c>
      <c r="C170" s="229" t="s">
        <v>4505</v>
      </c>
      <c r="D170" s="412" t="s">
        <v>1297</v>
      </c>
      <c r="E170" s="412" t="s">
        <v>4471</v>
      </c>
      <c r="F170" s="412" t="s">
        <v>6291</v>
      </c>
      <c r="G170" s="78"/>
      <c r="H170" s="68"/>
      <c r="I170" s="69"/>
      <c r="J170" s="127" t="str">
        <f t="shared" si="4"/>
        <v xml:space="preserve"> </v>
      </c>
      <c r="K170" s="128" t="str">
        <f t="shared" si="5"/>
        <v xml:space="preserve"> </v>
      </c>
      <c r="L170" s="70"/>
      <c r="M170" s="71"/>
      <c r="N170" s="71"/>
      <c r="O170" s="72"/>
      <c r="P170" s="70"/>
      <c r="Q170" s="71"/>
      <c r="R170" s="71"/>
      <c r="S170" s="72"/>
      <c r="T170" s="73"/>
      <c r="U170" s="74"/>
    </row>
    <row r="171" spans="1:21" ht="56.25">
      <c r="A171" s="63"/>
      <c r="B171" s="64" t="s">
        <v>2561</v>
      </c>
      <c r="C171" s="229" t="s">
        <v>4506</v>
      </c>
      <c r="D171" s="412" t="s">
        <v>1297</v>
      </c>
      <c r="E171" s="412" t="s">
        <v>6292</v>
      </c>
      <c r="F171" s="412" t="s">
        <v>6313</v>
      </c>
      <c r="G171" s="78"/>
      <c r="H171" s="68"/>
      <c r="I171" s="69"/>
      <c r="J171" s="127" t="str">
        <f t="shared" si="4"/>
        <v xml:space="preserve"> </v>
      </c>
      <c r="K171" s="128" t="str">
        <f t="shared" si="5"/>
        <v xml:space="preserve"> </v>
      </c>
      <c r="L171" s="70"/>
      <c r="M171" s="71"/>
      <c r="N171" s="71"/>
      <c r="O171" s="72"/>
      <c r="P171" s="70"/>
      <c r="Q171" s="71"/>
      <c r="R171" s="71"/>
      <c r="S171" s="72"/>
      <c r="T171" s="73"/>
      <c r="U171" s="74"/>
    </row>
    <row r="172" spans="1:21" ht="123.75">
      <c r="A172" s="63"/>
      <c r="B172" s="64" t="s">
        <v>2562</v>
      </c>
      <c r="C172" s="229" t="s">
        <v>4507</v>
      </c>
      <c r="D172" s="412" t="s">
        <v>1297</v>
      </c>
      <c r="E172" s="412" t="s">
        <v>6314</v>
      </c>
      <c r="F172" s="412" t="s">
        <v>6315</v>
      </c>
      <c r="G172" s="78"/>
      <c r="H172" s="68"/>
      <c r="I172" s="69"/>
      <c r="J172" s="127" t="str">
        <f t="shared" si="4"/>
        <v xml:space="preserve"> </v>
      </c>
      <c r="K172" s="128" t="str">
        <f t="shared" si="5"/>
        <v xml:space="preserve"> </v>
      </c>
      <c r="L172" s="70"/>
      <c r="M172" s="71"/>
      <c r="N172" s="71"/>
      <c r="O172" s="72"/>
      <c r="P172" s="70"/>
      <c r="Q172" s="71"/>
      <c r="R172" s="71"/>
      <c r="S172" s="72"/>
      <c r="T172" s="73"/>
      <c r="U172" s="74"/>
    </row>
    <row r="173" spans="1:21" ht="146.25">
      <c r="A173" s="63"/>
      <c r="B173" s="64" t="s">
        <v>2563</v>
      </c>
      <c r="C173" s="229" t="s">
        <v>4508</v>
      </c>
      <c r="D173" s="412" t="s">
        <v>1297</v>
      </c>
      <c r="E173" s="412" t="s">
        <v>6316</v>
      </c>
      <c r="F173" s="412" t="s">
        <v>6317</v>
      </c>
      <c r="G173" s="78"/>
      <c r="H173" s="68"/>
      <c r="I173" s="69"/>
      <c r="J173" s="127" t="str">
        <f t="shared" si="4"/>
        <v xml:space="preserve"> </v>
      </c>
      <c r="K173" s="128" t="str">
        <f t="shared" si="5"/>
        <v xml:space="preserve"> </v>
      </c>
      <c r="L173" s="70"/>
      <c r="M173" s="71"/>
      <c r="N173" s="71"/>
      <c r="O173" s="72"/>
      <c r="P173" s="70"/>
      <c r="Q173" s="71"/>
      <c r="R173" s="71"/>
      <c r="S173" s="72"/>
      <c r="T173" s="73"/>
      <c r="U173" s="74"/>
    </row>
    <row r="174" spans="1:21" ht="67.5">
      <c r="A174" s="63"/>
      <c r="B174" s="64" t="s">
        <v>2564</v>
      </c>
      <c r="C174" s="229" t="s">
        <v>4509</v>
      </c>
      <c r="D174" s="412" t="s">
        <v>1297</v>
      </c>
      <c r="E174" s="412" t="s">
        <v>6318</v>
      </c>
      <c r="F174" s="412" t="s">
        <v>4484</v>
      </c>
      <c r="G174" s="78"/>
      <c r="H174" s="68"/>
      <c r="I174" s="69"/>
      <c r="J174" s="127" t="str">
        <f t="shared" si="4"/>
        <v xml:space="preserve"> </v>
      </c>
      <c r="K174" s="128" t="str">
        <f t="shared" si="5"/>
        <v xml:space="preserve"> </v>
      </c>
      <c r="L174" s="70"/>
      <c r="M174" s="71"/>
      <c r="N174" s="71"/>
      <c r="O174" s="72"/>
      <c r="P174" s="70"/>
      <c r="Q174" s="71"/>
      <c r="R174" s="71"/>
      <c r="S174" s="72"/>
      <c r="T174" s="73"/>
      <c r="U174" s="74"/>
    </row>
    <row r="175" spans="1:21" ht="67.5">
      <c r="A175" s="63"/>
      <c r="B175" s="64" t="s">
        <v>2565</v>
      </c>
      <c r="C175" s="229" t="s">
        <v>4510</v>
      </c>
      <c r="D175" s="412" t="s">
        <v>1297</v>
      </c>
      <c r="E175" s="412" t="s">
        <v>6319</v>
      </c>
      <c r="F175" s="412" t="s">
        <v>6320</v>
      </c>
      <c r="G175" s="78"/>
      <c r="H175" s="68"/>
      <c r="I175" s="69"/>
      <c r="J175" s="127" t="str">
        <f t="shared" si="4"/>
        <v xml:space="preserve"> </v>
      </c>
      <c r="K175" s="128" t="str">
        <f t="shared" si="5"/>
        <v xml:space="preserve"> </v>
      </c>
      <c r="L175" s="70"/>
      <c r="M175" s="71"/>
      <c r="N175" s="71"/>
      <c r="O175" s="72"/>
      <c r="P175" s="70"/>
      <c r="Q175" s="71"/>
      <c r="R175" s="71"/>
      <c r="S175" s="72"/>
      <c r="T175" s="73"/>
      <c r="U175" s="74"/>
    </row>
    <row r="176" spans="1:21" ht="101.25">
      <c r="A176" s="63"/>
      <c r="B176" s="64" t="s">
        <v>2566</v>
      </c>
      <c r="C176" s="229" t="s">
        <v>4511</v>
      </c>
      <c r="D176" s="412" t="s">
        <v>1297</v>
      </c>
      <c r="E176" s="412" t="s">
        <v>6301</v>
      </c>
      <c r="F176" s="412" t="s">
        <v>6320</v>
      </c>
      <c r="G176" s="78"/>
      <c r="H176" s="68"/>
      <c r="I176" s="69"/>
      <c r="J176" s="127" t="str">
        <f t="shared" si="4"/>
        <v xml:space="preserve"> </v>
      </c>
      <c r="K176" s="128" t="str">
        <f t="shared" si="5"/>
        <v xml:space="preserve"> </v>
      </c>
      <c r="L176" s="70"/>
      <c r="M176" s="71"/>
      <c r="N176" s="71"/>
      <c r="O176" s="72"/>
      <c r="P176" s="70"/>
      <c r="Q176" s="71"/>
      <c r="R176" s="71"/>
      <c r="S176" s="72"/>
      <c r="T176" s="73"/>
      <c r="U176" s="74"/>
    </row>
    <row r="177" spans="1:21" ht="146.25">
      <c r="A177" s="63"/>
      <c r="B177" s="64" t="s">
        <v>2567</v>
      </c>
      <c r="C177" s="229" t="s">
        <v>4512</v>
      </c>
      <c r="D177" s="412" t="s">
        <v>1297</v>
      </c>
      <c r="E177" s="412" t="s">
        <v>6302</v>
      </c>
      <c r="F177" s="412" t="s">
        <v>4473</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56.25">
      <c r="A178" s="63"/>
      <c r="B178" s="64" t="s">
        <v>2568</v>
      </c>
      <c r="C178" s="229" t="s">
        <v>4513</v>
      </c>
      <c r="D178" s="412" t="s">
        <v>1297</v>
      </c>
      <c r="E178" s="412" t="s">
        <v>4474</v>
      </c>
      <c r="F178" s="412" t="s">
        <v>6304</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56.25">
      <c r="A179" s="63"/>
      <c r="B179" s="64" t="s">
        <v>2569</v>
      </c>
      <c r="C179" s="229" t="s">
        <v>4514</v>
      </c>
      <c r="D179" s="412" t="s">
        <v>1297</v>
      </c>
      <c r="E179" s="412" t="s">
        <v>4475</v>
      </c>
      <c r="F179" s="412" t="s">
        <v>6321</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56.25">
      <c r="A180" s="63"/>
      <c r="B180" s="64" t="s">
        <v>2570</v>
      </c>
      <c r="C180" s="229" t="s">
        <v>4515</v>
      </c>
      <c r="D180" s="412" t="s">
        <v>1297</v>
      </c>
      <c r="E180" s="412" t="s">
        <v>4476</v>
      </c>
      <c r="F180" s="412" t="s">
        <v>6321</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56.25">
      <c r="A181" s="63"/>
      <c r="B181" s="64" t="s">
        <v>2571</v>
      </c>
      <c r="C181" s="229" t="s">
        <v>4516</v>
      </c>
      <c r="D181" s="412" t="s">
        <v>1297</v>
      </c>
      <c r="E181" s="412" t="s">
        <v>4477</v>
      </c>
      <c r="F181" s="412" t="s">
        <v>6322</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56.25">
      <c r="A182" s="63"/>
      <c r="B182" s="64" t="s">
        <v>2572</v>
      </c>
      <c r="C182" s="229" t="s">
        <v>4517</v>
      </c>
      <c r="D182" s="412" t="s">
        <v>1297</v>
      </c>
      <c r="E182" s="412" t="s">
        <v>4478</v>
      </c>
      <c r="F182" s="412" t="s">
        <v>6321</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56.25">
      <c r="A183" s="63"/>
      <c r="B183" s="64" t="s">
        <v>2573</v>
      </c>
      <c r="C183" s="229" t="s">
        <v>4518</v>
      </c>
      <c r="D183" s="412" t="s">
        <v>1297</v>
      </c>
      <c r="E183" s="412" t="s">
        <v>4479</v>
      </c>
      <c r="F183" s="412" t="s">
        <v>4480</v>
      </c>
      <c r="G183" s="78"/>
      <c r="H183" s="384"/>
      <c r="I183" s="385"/>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2574</v>
      </c>
      <c r="C184" s="229" t="s">
        <v>4519</v>
      </c>
      <c r="D184" s="412" t="s">
        <v>1297</v>
      </c>
      <c r="E184" s="412" t="s">
        <v>4481</v>
      </c>
      <c r="F184" s="412" t="s">
        <v>6306</v>
      </c>
      <c r="G184" s="78"/>
      <c r="H184" s="384"/>
      <c r="I184" s="385"/>
      <c r="J184" s="127" t="str">
        <f t="shared" si="4"/>
        <v xml:space="preserve"> </v>
      </c>
      <c r="K184" s="128" t="str">
        <f t="shared" si="5"/>
        <v xml:space="preserve"> </v>
      </c>
      <c r="L184" s="70"/>
      <c r="M184" s="71"/>
      <c r="N184" s="71"/>
      <c r="O184" s="72"/>
      <c r="P184" s="70"/>
      <c r="Q184" s="71"/>
      <c r="R184" s="71"/>
      <c r="S184" s="72"/>
      <c r="T184" s="73"/>
      <c r="U184" s="74"/>
    </row>
    <row r="185" spans="1:21" ht="56.25">
      <c r="A185" s="63"/>
      <c r="B185" s="64" t="s">
        <v>2575</v>
      </c>
      <c r="C185" s="229" t="s">
        <v>4520</v>
      </c>
      <c r="D185" s="412" t="s">
        <v>1297</v>
      </c>
      <c r="E185" s="412" t="s">
        <v>4482</v>
      </c>
      <c r="F185" s="412" t="s">
        <v>6306</v>
      </c>
      <c r="G185" s="78"/>
      <c r="H185" s="384"/>
      <c r="I185" s="385"/>
      <c r="J185" s="127" t="str">
        <f t="shared" si="4"/>
        <v xml:space="preserve"> </v>
      </c>
      <c r="K185" s="128" t="str">
        <f t="shared" si="5"/>
        <v xml:space="preserve"> </v>
      </c>
      <c r="L185" s="70"/>
      <c r="M185" s="71"/>
      <c r="N185" s="71"/>
      <c r="O185" s="72"/>
      <c r="P185" s="70"/>
      <c r="Q185" s="71"/>
      <c r="R185" s="71"/>
      <c r="S185" s="72"/>
      <c r="T185" s="73"/>
      <c r="U185" s="74"/>
    </row>
    <row r="186" spans="1:21" ht="101.25">
      <c r="A186" s="63"/>
      <c r="B186" s="64" t="s">
        <v>2580</v>
      </c>
      <c r="C186" s="229" t="s">
        <v>4521</v>
      </c>
      <c r="D186" s="412" t="s">
        <v>1297</v>
      </c>
      <c r="E186" s="412" t="s">
        <v>6307</v>
      </c>
      <c r="F186" s="412" t="s">
        <v>4483</v>
      </c>
      <c r="G186" s="78"/>
      <c r="H186" s="68"/>
      <c r="I186" s="69"/>
      <c r="J186" s="127" t="str">
        <f t="shared" si="4"/>
        <v xml:space="preserve"> </v>
      </c>
      <c r="K186" s="128" t="str">
        <f t="shared" si="5"/>
        <v xml:space="preserve"> </v>
      </c>
      <c r="L186" s="70"/>
      <c r="M186" s="71"/>
      <c r="N186" s="71"/>
      <c r="O186" s="72"/>
      <c r="P186" s="70"/>
      <c r="Q186" s="71"/>
      <c r="R186" s="71"/>
      <c r="S186" s="72"/>
      <c r="T186" s="73"/>
      <c r="U186" s="74"/>
    </row>
    <row r="187" spans="1:21" ht="90">
      <c r="A187" s="63"/>
      <c r="B187" s="64" t="s">
        <v>2581</v>
      </c>
      <c r="C187" s="229" t="s">
        <v>4522</v>
      </c>
      <c r="D187" s="412" t="s">
        <v>1297</v>
      </c>
      <c r="E187" s="412" t="s">
        <v>6309</v>
      </c>
      <c r="F187" s="412" t="s">
        <v>4483</v>
      </c>
      <c r="G187" s="78"/>
      <c r="H187" s="68"/>
      <c r="I187" s="69"/>
      <c r="J187" s="127" t="str">
        <f t="shared" si="4"/>
        <v xml:space="preserve"> </v>
      </c>
      <c r="K187" s="128" t="str">
        <f t="shared" si="5"/>
        <v xml:space="preserve"> </v>
      </c>
      <c r="L187" s="70"/>
      <c r="M187" s="71"/>
      <c r="N187" s="71"/>
      <c r="O187" s="72"/>
      <c r="P187" s="70"/>
      <c r="Q187" s="71"/>
      <c r="R187" s="71"/>
      <c r="S187" s="72"/>
      <c r="T187" s="73"/>
      <c r="U187" s="74"/>
    </row>
    <row r="188" spans="1:21" ht="112.5">
      <c r="A188" s="63"/>
      <c r="B188" s="64" t="s">
        <v>2582</v>
      </c>
      <c r="C188" s="229" t="s">
        <v>4523</v>
      </c>
      <c r="D188" s="412" t="s">
        <v>1297</v>
      </c>
      <c r="E188" s="412" t="s">
        <v>6310</v>
      </c>
      <c r="F188" s="412" t="s">
        <v>4483</v>
      </c>
      <c r="G188" s="78"/>
      <c r="H188" s="68"/>
      <c r="I188" s="69"/>
      <c r="J188" s="127" t="str">
        <f t="shared" si="4"/>
        <v xml:space="preserve"> </v>
      </c>
      <c r="K188" s="128" t="str">
        <f t="shared" si="5"/>
        <v xml:space="preserve"> </v>
      </c>
      <c r="L188" s="70"/>
      <c r="M188" s="71"/>
      <c r="N188" s="71"/>
      <c r="O188" s="72"/>
      <c r="P188" s="70"/>
      <c r="Q188" s="71"/>
      <c r="R188" s="71"/>
      <c r="S188" s="72"/>
      <c r="T188" s="73"/>
      <c r="U188" s="74"/>
    </row>
    <row r="189" spans="1:21" ht="67.5">
      <c r="A189" s="63"/>
      <c r="B189" s="64" t="s">
        <v>2583</v>
      </c>
      <c r="C189" s="229" t="s">
        <v>4524</v>
      </c>
      <c r="D189" s="412" t="s">
        <v>3200</v>
      </c>
      <c r="E189" s="412" t="s">
        <v>4469</v>
      </c>
      <c r="F189" s="412" t="s">
        <v>6323</v>
      </c>
      <c r="G189" s="78"/>
      <c r="H189" s="68"/>
      <c r="I189" s="69"/>
      <c r="J189" s="127" t="str">
        <f t="shared" si="4"/>
        <v xml:space="preserve"> </v>
      </c>
      <c r="K189" s="128" t="str">
        <f t="shared" si="5"/>
        <v xml:space="preserve"> </v>
      </c>
      <c r="L189" s="70"/>
      <c r="M189" s="71"/>
      <c r="N189" s="71"/>
      <c r="O189" s="72"/>
      <c r="P189" s="70"/>
      <c r="Q189" s="71"/>
      <c r="R189" s="71"/>
      <c r="S189" s="72"/>
      <c r="T189" s="73"/>
      <c r="U189" s="74"/>
    </row>
    <row r="190" spans="1:21" ht="90">
      <c r="A190" s="63"/>
      <c r="B190" s="64" t="s">
        <v>3268</v>
      </c>
      <c r="C190" s="229" t="s">
        <v>4525</v>
      </c>
      <c r="D190" s="412" t="s">
        <v>3200</v>
      </c>
      <c r="E190" s="412" t="s">
        <v>4470</v>
      </c>
      <c r="F190" s="412" t="s">
        <v>6324</v>
      </c>
      <c r="G190" s="78"/>
      <c r="H190" s="68"/>
      <c r="I190" s="69"/>
      <c r="J190" s="127" t="str">
        <f t="shared" si="4"/>
        <v xml:space="preserve"> </v>
      </c>
      <c r="K190" s="128" t="str">
        <f t="shared" si="5"/>
        <v xml:space="preserve"> </v>
      </c>
      <c r="L190" s="70"/>
      <c r="M190" s="71"/>
      <c r="N190" s="71"/>
      <c r="O190" s="72"/>
      <c r="P190" s="70"/>
      <c r="Q190" s="71"/>
      <c r="R190" s="71"/>
      <c r="S190" s="72"/>
      <c r="T190" s="73"/>
      <c r="U190" s="74"/>
    </row>
    <row r="191" spans="1:21" ht="56.25">
      <c r="A191" s="63"/>
      <c r="B191" s="64" t="s">
        <v>2584</v>
      </c>
      <c r="C191" s="229" t="s">
        <v>4487</v>
      </c>
      <c r="D191" s="412" t="s">
        <v>3200</v>
      </c>
      <c r="E191" s="412" t="s">
        <v>6289</v>
      </c>
      <c r="F191" s="412" t="s">
        <v>6290</v>
      </c>
      <c r="G191" s="78"/>
      <c r="H191" s="68"/>
      <c r="I191" s="69"/>
      <c r="J191" s="127" t="str">
        <f t="shared" si="4"/>
        <v xml:space="preserve"> </v>
      </c>
      <c r="K191" s="128" t="str">
        <f t="shared" si="5"/>
        <v xml:space="preserve"> </v>
      </c>
      <c r="L191" s="70"/>
      <c r="M191" s="71"/>
      <c r="N191" s="71"/>
      <c r="O191" s="72"/>
      <c r="P191" s="70"/>
      <c r="Q191" s="71"/>
      <c r="R191" s="71"/>
      <c r="S191" s="72"/>
      <c r="T191" s="73"/>
      <c r="U191" s="74"/>
    </row>
    <row r="192" spans="1:21" ht="56.25">
      <c r="A192" s="63"/>
      <c r="B192" s="64" t="s">
        <v>6649</v>
      </c>
      <c r="C192" s="229" t="s">
        <v>4526</v>
      </c>
      <c r="D192" s="412" t="s">
        <v>3200</v>
      </c>
      <c r="E192" s="412" t="s">
        <v>4471</v>
      </c>
      <c r="F192" s="412" t="s">
        <v>6291</v>
      </c>
      <c r="G192" s="78"/>
      <c r="H192" s="384"/>
      <c r="I192" s="385"/>
      <c r="J192" s="127" t="str">
        <f t="shared" si="4"/>
        <v xml:space="preserve"> </v>
      </c>
      <c r="K192" s="128" t="str">
        <f t="shared" si="5"/>
        <v xml:space="preserve"> </v>
      </c>
      <c r="L192" s="70"/>
      <c r="M192" s="71"/>
      <c r="N192" s="71"/>
      <c r="O192" s="72"/>
      <c r="P192" s="70"/>
      <c r="Q192" s="71"/>
      <c r="R192" s="71"/>
      <c r="S192" s="72"/>
      <c r="T192" s="73"/>
      <c r="U192" s="74"/>
    </row>
    <row r="193" spans="1:21" ht="56.25">
      <c r="A193" s="63"/>
      <c r="B193" s="64" t="s">
        <v>2585</v>
      </c>
      <c r="C193" s="229" t="s">
        <v>4527</v>
      </c>
      <c r="D193" s="412" t="s">
        <v>3200</v>
      </c>
      <c r="E193" s="412" t="s">
        <v>6292</v>
      </c>
      <c r="F193" s="412" t="s">
        <v>6325</v>
      </c>
      <c r="G193" s="78"/>
      <c r="H193" s="68"/>
      <c r="I193" s="69"/>
      <c r="J193" s="127" t="str">
        <f t="shared" si="4"/>
        <v xml:space="preserve"> </v>
      </c>
      <c r="K193" s="128" t="str">
        <f t="shared" si="5"/>
        <v xml:space="preserve"> </v>
      </c>
      <c r="L193" s="70"/>
      <c r="M193" s="71"/>
      <c r="N193" s="71"/>
      <c r="O193" s="72"/>
      <c r="P193" s="70"/>
      <c r="Q193" s="71"/>
      <c r="R193" s="71"/>
      <c r="S193" s="72"/>
      <c r="T193" s="73"/>
      <c r="U193" s="74"/>
    </row>
    <row r="194" spans="1:21" ht="123.75">
      <c r="A194" s="63"/>
      <c r="B194" s="64" t="s">
        <v>2586</v>
      </c>
      <c r="C194" s="229" t="s">
        <v>4528</v>
      </c>
      <c r="D194" s="412" t="s">
        <v>3200</v>
      </c>
      <c r="E194" s="412" t="s">
        <v>6294</v>
      </c>
      <c r="F194" s="412" t="s">
        <v>6326</v>
      </c>
      <c r="G194" s="78"/>
      <c r="H194" s="68"/>
      <c r="I194" s="69"/>
      <c r="J194" s="127" t="str">
        <f t="shared" si="4"/>
        <v xml:space="preserve"> </v>
      </c>
      <c r="K194" s="128" t="str">
        <f t="shared" si="5"/>
        <v xml:space="preserve"> </v>
      </c>
      <c r="L194" s="70"/>
      <c r="M194" s="71"/>
      <c r="N194" s="71"/>
      <c r="O194" s="72"/>
      <c r="P194" s="70"/>
      <c r="Q194" s="71"/>
      <c r="R194" s="71"/>
      <c r="S194" s="72"/>
      <c r="T194" s="73"/>
      <c r="U194" s="74"/>
    </row>
    <row r="195" spans="1:21" ht="135">
      <c r="A195" s="63"/>
      <c r="B195" s="64" t="s">
        <v>2587</v>
      </c>
      <c r="C195" s="229" t="s">
        <v>4529</v>
      </c>
      <c r="D195" s="412" t="s">
        <v>3200</v>
      </c>
      <c r="E195" s="412" t="s">
        <v>6327</v>
      </c>
      <c r="F195" s="412" t="s">
        <v>6328</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67.5">
      <c r="A196" s="63"/>
      <c r="B196" s="64" t="s">
        <v>3269</v>
      </c>
      <c r="C196" s="229" t="s">
        <v>4530</v>
      </c>
      <c r="D196" s="412" t="s">
        <v>3200</v>
      </c>
      <c r="E196" s="412" t="s">
        <v>6298</v>
      </c>
      <c r="F196" s="412" t="s">
        <v>4485</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67.5">
      <c r="A197" s="63"/>
      <c r="B197" s="64" t="s">
        <v>3270</v>
      </c>
      <c r="C197" s="229" t="s">
        <v>4531</v>
      </c>
      <c r="D197" s="412" t="s">
        <v>3200</v>
      </c>
      <c r="E197" s="412" t="s">
        <v>6319</v>
      </c>
      <c r="F197" s="412" t="s">
        <v>6329</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101.25">
      <c r="A198" s="63"/>
      <c r="B198" s="64" t="s">
        <v>3193</v>
      </c>
      <c r="C198" s="229" t="s">
        <v>4532</v>
      </c>
      <c r="D198" s="412" t="s">
        <v>3200</v>
      </c>
      <c r="E198" s="412" t="s">
        <v>6301</v>
      </c>
      <c r="F198" s="412" t="s">
        <v>6329</v>
      </c>
      <c r="G198" s="78"/>
      <c r="H198" s="68"/>
      <c r="I198" s="69"/>
      <c r="J198" s="127" t="str">
        <f t="shared" si="4"/>
        <v xml:space="preserve"> </v>
      </c>
      <c r="K198" s="128" t="str">
        <f t="shared" si="5"/>
        <v xml:space="preserve"> </v>
      </c>
      <c r="L198" s="70"/>
      <c r="M198" s="71"/>
      <c r="N198" s="71"/>
      <c r="O198" s="72"/>
      <c r="P198" s="70"/>
      <c r="Q198" s="71"/>
      <c r="R198" s="71"/>
      <c r="S198" s="72"/>
      <c r="T198" s="73"/>
      <c r="U198" s="74"/>
    </row>
    <row r="199" spans="1:21" ht="146.25">
      <c r="A199" s="63"/>
      <c r="B199" s="64" t="s">
        <v>3194</v>
      </c>
      <c r="C199" s="229" t="s">
        <v>4532</v>
      </c>
      <c r="D199" s="412" t="s">
        <v>3200</v>
      </c>
      <c r="E199" s="412" t="s">
        <v>6302</v>
      </c>
      <c r="F199" s="412" t="s">
        <v>4473</v>
      </c>
      <c r="G199" s="78"/>
      <c r="H199" s="68"/>
      <c r="I199" s="69"/>
      <c r="J199" s="127" t="str">
        <f t="shared" si="4"/>
        <v xml:space="preserve"> </v>
      </c>
      <c r="K199" s="128" t="str">
        <f t="shared" si="5"/>
        <v xml:space="preserve"> </v>
      </c>
      <c r="L199" s="70"/>
      <c r="M199" s="71"/>
      <c r="N199" s="71"/>
      <c r="O199" s="72"/>
      <c r="P199" s="70"/>
      <c r="Q199" s="71"/>
      <c r="R199" s="71"/>
      <c r="S199" s="72"/>
      <c r="T199" s="73"/>
      <c r="U199" s="74"/>
    </row>
    <row r="200" spans="1:21" ht="56.25">
      <c r="A200" s="63"/>
      <c r="B200" s="64" t="s">
        <v>3271</v>
      </c>
      <c r="C200" s="229" t="s">
        <v>4532</v>
      </c>
      <c r="D200" s="412" t="s">
        <v>3200</v>
      </c>
      <c r="E200" s="412" t="s">
        <v>4474</v>
      </c>
      <c r="F200" s="412" t="s">
        <v>6304</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56.25">
      <c r="A201" s="63"/>
      <c r="B201" s="64" t="s">
        <v>3195</v>
      </c>
      <c r="C201" s="229" t="s">
        <v>4532</v>
      </c>
      <c r="D201" s="412" t="s">
        <v>3200</v>
      </c>
      <c r="E201" s="412" t="s">
        <v>4475</v>
      </c>
      <c r="F201" s="412" t="s">
        <v>6321</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56.25">
      <c r="A202" s="63"/>
      <c r="B202" s="64" t="s">
        <v>3272</v>
      </c>
      <c r="C202" s="229" t="s">
        <v>4532</v>
      </c>
      <c r="D202" s="412" t="s">
        <v>3200</v>
      </c>
      <c r="E202" s="412" t="s">
        <v>4476</v>
      </c>
      <c r="F202" s="412" t="s">
        <v>6330</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56.25">
      <c r="A203" s="63"/>
      <c r="B203" s="64" t="s">
        <v>3196</v>
      </c>
      <c r="C203" s="229" t="s">
        <v>4532</v>
      </c>
      <c r="D203" s="412" t="s">
        <v>3200</v>
      </c>
      <c r="E203" s="412" t="s">
        <v>4477</v>
      </c>
      <c r="F203" s="412" t="s">
        <v>6331</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56.25">
      <c r="A204" s="63"/>
      <c r="B204" s="64" t="s">
        <v>3197</v>
      </c>
      <c r="C204" s="229" t="s">
        <v>4532</v>
      </c>
      <c r="D204" s="412" t="s">
        <v>3200</v>
      </c>
      <c r="E204" s="412" t="s">
        <v>4478</v>
      </c>
      <c r="F204" s="412" t="s">
        <v>6321</v>
      </c>
      <c r="G204" s="78"/>
      <c r="H204" s="68"/>
      <c r="I204" s="69"/>
      <c r="J204" s="127" t="str">
        <f t="shared" ref="J204:J247" si="6">IF(COUNTBLANK(L204:N204)=3," ",IF(COUNTIF(L204:N204,"F"),"F",IF(COUNTIF(L204:N204,"P"),"P",IF(COUNTIF(L204:N204,"NA"),"NA",IF(COUNTIF(L204:N204,"NT"),"NT")))))</f>
        <v xml:space="preserve"> </v>
      </c>
      <c r="K204" s="128" t="str">
        <f t="shared" ref="K204:K247" si="7">IF(COUNTBLANK(P204:R204)=3," ",IF(COUNTIF(P204:R204,"F"),"F",IF(COUNTIF(P204:R204,"P"),"P",IF(COUNTIF(P204:R204,"NA"),"NA",IF(COUNTIF(P204:R204,"NT"),"NT")))))</f>
        <v xml:space="preserve"> </v>
      </c>
      <c r="L204" s="70"/>
      <c r="M204" s="71"/>
      <c r="N204" s="71"/>
      <c r="O204" s="72"/>
      <c r="P204" s="70"/>
      <c r="Q204" s="71"/>
      <c r="R204" s="71"/>
      <c r="S204" s="72"/>
      <c r="T204" s="73"/>
      <c r="U204" s="74"/>
    </row>
    <row r="205" spans="1:21" ht="56.25">
      <c r="A205" s="63"/>
      <c r="B205" s="64" t="s">
        <v>3198</v>
      </c>
      <c r="C205" s="229" t="s">
        <v>4532</v>
      </c>
      <c r="D205" s="412" t="s">
        <v>3200</v>
      </c>
      <c r="E205" s="412" t="s">
        <v>4479</v>
      </c>
      <c r="F205" s="412" t="s">
        <v>4480</v>
      </c>
      <c r="G205" s="78"/>
      <c r="H205" s="68"/>
      <c r="I205" s="69"/>
      <c r="J205" s="127" t="str">
        <f t="shared" si="6"/>
        <v xml:space="preserve"> </v>
      </c>
      <c r="K205" s="128" t="str">
        <f t="shared" si="7"/>
        <v xml:space="preserve"> </v>
      </c>
      <c r="L205" s="70"/>
      <c r="M205" s="71"/>
      <c r="N205" s="71"/>
      <c r="O205" s="72"/>
      <c r="P205" s="70"/>
      <c r="Q205" s="71"/>
      <c r="R205" s="71"/>
      <c r="S205" s="72"/>
      <c r="T205" s="73"/>
      <c r="U205" s="74"/>
    </row>
    <row r="206" spans="1:21" ht="56.25">
      <c r="A206" s="63"/>
      <c r="B206" s="64" t="s">
        <v>3199</v>
      </c>
      <c r="C206" s="229" t="s">
        <v>4532</v>
      </c>
      <c r="D206" s="412" t="s">
        <v>3200</v>
      </c>
      <c r="E206" s="412" t="s">
        <v>4481</v>
      </c>
      <c r="F206" s="412" t="s">
        <v>6306</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56.25">
      <c r="A207" s="63"/>
      <c r="B207" s="64" t="s">
        <v>3273</v>
      </c>
      <c r="C207" s="229" t="s">
        <v>4532</v>
      </c>
      <c r="D207" s="412" t="s">
        <v>3200</v>
      </c>
      <c r="E207" s="412" t="s">
        <v>4482</v>
      </c>
      <c r="F207" s="412" t="s">
        <v>6306</v>
      </c>
      <c r="G207" s="78"/>
      <c r="H207" s="68"/>
      <c r="I207" s="69"/>
      <c r="J207" s="127" t="str">
        <f t="shared" si="6"/>
        <v xml:space="preserve"> </v>
      </c>
      <c r="K207" s="128" t="str">
        <f t="shared" si="7"/>
        <v xml:space="preserve"> </v>
      </c>
      <c r="L207" s="70"/>
      <c r="M207" s="71"/>
      <c r="N207" s="71"/>
      <c r="O207" s="72"/>
      <c r="P207" s="70"/>
      <c r="Q207" s="71"/>
      <c r="R207" s="71"/>
      <c r="S207" s="72"/>
      <c r="T207" s="73"/>
      <c r="U207" s="74"/>
    </row>
    <row r="208" spans="1:21" ht="101.25">
      <c r="A208" s="63"/>
      <c r="B208" s="64" t="s">
        <v>3274</v>
      </c>
      <c r="C208" s="229" t="s">
        <v>4532</v>
      </c>
      <c r="D208" s="412" t="s">
        <v>3200</v>
      </c>
      <c r="E208" s="412" t="s">
        <v>6307</v>
      </c>
      <c r="F208" s="412" t="s">
        <v>4483</v>
      </c>
      <c r="G208" s="78"/>
      <c r="H208" s="68"/>
      <c r="I208" s="69"/>
      <c r="J208" s="127" t="str">
        <f t="shared" si="6"/>
        <v xml:space="preserve"> </v>
      </c>
      <c r="K208" s="128" t="str">
        <f t="shared" si="7"/>
        <v xml:space="preserve"> </v>
      </c>
      <c r="L208" s="70"/>
      <c r="M208" s="71"/>
      <c r="N208" s="71"/>
      <c r="O208" s="72"/>
      <c r="P208" s="70"/>
      <c r="Q208" s="71"/>
      <c r="R208" s="71"/>
      <c r="S208" s="72"/>
      <c r="T208" s="73"/>
      <c r="U208" s="74"/>
    </row>
    <row r="209" spans="1:21" ht="90">
      <c r="A209" s="63"/>
      <c r="B209" s="64" t="s">
        <v>3275</v>
      </c>
      <c r="C209" s="229" t="s">
        <v>4532</v>
      </c>
      <c r="D209" s="412" t="s">
        <v>3200</v>
      </c>
      <c r="E209" s="412" t="s">
        <v>6309</v>
      </c>
      <c r="F209" s="412" t="s">
        <v>4483</v>
      </c>
      <c r="G209" s="78"/>
      <c r="H209" s="68"/>
      <c r="I209" s="69"/>
      <c r="J209" s="127" t="str">
        <f t="shared" si="6"/>
        <v xml:space="preserve"> </v>
      </c>
      <c r="K209" s="128" t="str">
        <f t="shared" si="7"/>
        <v xml:space="preserve"> </v>
      </c>
      <c r="L209" s="70"/>
      <c r="M209" s="71"/>
      <c r="N209" s="71"/>
      <c r="O209" s="72"/>
      <c r="P209" s="70"/>
      <c r="Q209" s="71"/>
      <c r="R209" s="71"/>
      <c r="S209" s="72"/>
      <c r="T209" s="73"/>
      <c r="U209" s="74"/>
    </row>
    <row r="210" spans="1:21" ht="112.5">
      <c r="A210" s="63"/>
      <c r="B210" s="64" t="s">
        <v>3276</v>
      </c>
      <c r="C210" s="229" t="s">
        <v>4532</v>
      </c>
      <c r="D210" s="412" t="s">
        <v>3200</v>
      </c>
      <c r="E210" s="412" t="s">
        <v>6310</v>
      </c>
      <c r="F210" s="412" t="s">
        <v>4483</v>
      </c>
      <c r="G210" s="78"/>
      <c r="H210" s="68"/>
      <c r="I210" s="69"/>
      <c r="J210" s="127" t="str">
        <f t="shared" si="6"/>
        <v xml:space="preserve"> </v>
      </c>
      <c r="K210" s="128" t="str">
        <f t="shared" si="7"/>
        <v xml:space="preserve"> </v>
      </c>
      <c r="L210" s="70"/>
      <c r="M210" s="71"/>
      <c r="N210" s="71"/>
      <c r="O210" s="72"/>
      <c r="P210" s="70"/>
      <c r="Q210" s="71"/>
      <c r="R210" s="71"/>
      <c r="S210" s="72"/>
      <c r="T210" s="73"/>
      <c r="U210" s="74"/>
    </row>
    <row r="211" spans="1:21" ht="56.25">
      <c r="A211" s="63"/>
      <c r="B211" s="64" t="s">
        <v>3277</v>
      </c>
      <c r="C211" s="229" t="s">
        <v>4532</v>
      </c>
      <c r="D211" s="412" t="s">
        <v>1793</v>
      </c>
      <c r="E211" s="412" t="s">
        <v>4469</v>
      </c>
      <c r="F211" s="412" t="s">
        <v>6332</v>
      </c>
      <c r="G211" s="78"/>
      <c r="H211" s="68"/>
      <c r="I211" s="69"/>
      <c r="J211" s="127" t="str">
        <f t="shared" si="6"/>
        <v xml:space="preserve"> </v>
      </c>
      <c r="K211" s="128" t="str">
        <f t="shared" si="7"/>
        <v xml:space="preserve"> </v>
      </c>
      <c r="L211" s="70"/>
      <c r="M211" s="71"/>
      <c r="N211" s="71"/>
      <c r="O211" s="72"/>
      <c r="P211" s="70"/>
      <c r="Q211" s="71"/>
      <c r="R211" s="71"/>
      <c r="S211" s="72"/>
      <c r="T211" s="73"/>
      <c r="U211" s="74"/>
    </row>
    <row r="212" spans="1:21" ht="90">
      <c r="A212" s="63"/>
      <c r="B212" s="64" t="s">
        <v>3278</v>
      </c>
      <c r="C212" s="229" t="s">
        <v>4532</v>
      </c>
      <c r="D212" s="412" t="s">
        <v>1793</v>
      </c>
      <c r="E212" s="412" t="s">
        <v>4470</v>
      </c>
      <c r="F212" s="412" t="s">
        <v>6333</v>
      </c>
      <c r="G212" s="78"/>
      <c r="H212" s="68"/>
      <c r="I212" s="69"/>
      <c r="J212" s="127" t="str">
        <f t="shared" si="6"/>
        <v xml:space="preserve"> </v>
      </c>
      <c r="K212" s="128" t="str">
        <f t="shared" si="7"/>
        <v xml:space="preserve"> </v>
      </c>
      <c r="L212" s="70"/>
      <c r="M212" s="71"/>
      <c r="N212" s="71"/>
      <c r="O212" s="72"/>
      <c r="P212" s="70"/>
      <c r="Q212" s="71"/>
      <c r="R212" s="71"/>
      <c r="S212" s="72"/>
      <c r="T212" s="73"/>
      <c r="U212" s="74"/>
    </row>
    <row r="213" spans="1:21" ht="56.25">
      <c r="A213" s="63"/>
      <c r="B213" s="64" t="s">
        <v>3279</v>
      </c>
      <c r="C213" s="229" t="s">
        <v>4487</v>
      </c>
      <c r="D213" s="412" t="s">
        <v>1793</v>
      </c>
      <c r="E213" s="412" t="s">
        <v>6289</v>
      </c>
      <c r="F213" s="412" t="s">
        <v>6290</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56.25">
      <c r="A214" s="63"/>
      <c r="B214" s="64" t="s">
        <v>3280</v>
      </c>
      <c r="C214" s="229" t="s">
        <v>4532</v>
      </c>
      <c r="D214" s="412" t="s">
        <v>1793</v>
      </c>
      <c r="E214" s="412" t="s">
        <v>4471</v>
      </c>
      <c r="F214" s="412" t="s">
        <v>6291</v>
      </c>
      <c r="G214" s="78"/>
      <c r="H214" s="68"/>
      <c r="I214" s="69"/>
      <c r="J214" s="127" t="str">
        <f t="shared" si="6"/>
        <v xml:space="preserve"> </v>
      </c>
      <c r="K214" s="128" t="str">
        <f t="shared" si="7"/>
        <v xml:space="preserve"> </v>
      </c>
      <c r="L214" s="70"/>
      <c r="M214" s="71"/>
      <c r="N214" s="71"/>
      <c r="O214" s="72"/>
      <c r="P214" s="70"/>
      <c r="Q214" s="71"/>
      <c r="R214" s="71"/>
      <c r="S214" s="72"/>
      <c r="T214" s="73"/>
      <c r="U214" s="74"/>
    </row>
    <row r="215" spans="1:21" ht="101.25">
      <c r="A215" s="63"/>
      <c r="B215" s="64" t="s">
        <v>3281</v>
      </c>
      <c r="C215" s="229" t="s">
        <v>4532</v>
      </c>
      <c r="D215" s="412" t="s">
        <v>1793</v>
      </c>
      <c r="E215" s="412" t="s">
        <v>6334</v>
      </c>
      <c r="F215" s="412" t="s">
        <v>4483</v>
      </c>
      <c r="G215" s="78"/>
      <c r="H215" s="68"/>
      <c r="I215" s="69"/>
      <c r="J215" s="127" t="str">
        <f t="shared" si="6"/>
        <v xml:space="preserve"> </v>
      </c>
      <c r="K215" s="128" t="str">
        <f t="shared" si="7"/>
        <v xml:space="preserve"> </v>
      </c>
      <c r="L215" s="70"/>
      <c r="M215" s="71"/>
      <c r="N215" s="71"/>
      <c r="O215" s="72"/>
      <c r="P215" s="70"/>
      <c r="Q215" s="71"/>
      <c r="R215" s="71"/>
      <c r="S215" s="72"/>
      <c r="T215" s="73"/>
      <c r="U215" s="74"/>
    </row>
    <row r="216" spans="1:21" ht="90">
      <c r="A216" s="63"/>
      <c r="B216" s="64" t="s">
        <v>3282</v>
      </c>
      <c r="C216" s="229" t="s">
        <v>4532</v>
      </c>
      <c r="D216" s="412" t="s">
        <v>1793</v>
      </c>
      <c r="E216" s="412" t="s">
        <v>6335</v>
      </c>
      <c r="F216" s="412" t="s">
        <v>4483</v>
      </c>
      <c r="G216" s="78"/>
      <c r="H216" s="68"/>
      <c r="I216" s="69"/>
      <c r="J216" s="127" t="str">
        <f t="shared" si="6"/>
        <v xml:space="preserve"> </v>
      </c>
      <c r="K216" s="128" t="str">
        <f t="shared" si="7"/>
        <v xml:space="preserve"> </v>
      </c>
      <c r="L216" s="70"/>
      <c r="M216" s="71"/>
      <c r="N216" s="71"/>
      <c r="O216" s="72"/>
      <c r="P216" s="70"/>
      <c r="Q216" s="71"/>
      <c r="R216" s="71"/>
      <c r="S216" s="72"/>
      <c r="T216" s="73"/>
      <c r="U216" s="74"/>
    </row>
    <row r="217" spans="1:21" ht="112.5">
      <c r="A217" s="63"/>
      <c r="B217" s="64" t="s">
        <v>3283</v>
      </c>
      <c r="C217" s="229" t="s">
        <v>4532</v>
      </c>
      <c r="D217" s="412" t="s">
        <v>1793</v>
      </c>
      <c r="E217" s="412" t="s">
        <v>6336</v>
      </c>
      <c r="F217" s="412" t="s">
        <v>4483</v>
      </c>
      <c r="G217" s="78"/>
      <c r="H217" s="68"/>
      <c r="I217" s="69"/>
      <c r="J217" s="127" t="str">
        <f t="shared" si="6"/>
        <v xml:space="preserve"> </v>
      </c>
      <c r="K217" s="128" t="str">
        <f t="shared" si="7"/>
        <v xml:space="preserve"> </v>
      </c>
      <c r="L217" s="70"/>
      <c r="M217" s="71"/>
      <c r="N217" s="71"/>
      <c r="O217" s="72"/>
      <c r="P217" s="70"/>
      <c r="Q217" s="71"/>
      <c r="R217" s="71"/>
      <c r="S217" s="72"/>
      <c r="T217" s="73"/>
      <c r="U217" s="74"/>
    </row>
    <row r="218" spans="1:21" ht="146.25">
      <c r="A218" s="63"/>
      <c r="B218" s="64" t="s">
        <v>3284</v>
      </c>
      <c r="C218" s="229" t="s">
        <v>4532</v>
      </c>
      <c r="D218" s="412" t="s">
        <v>1794</v>
      </c>
      <c r="E218" s="412" t="s">
        <v>4469</v>
      </c>
      <c r="F218" s="412" t="s">
        <v>6337</v>
      </c>
      <c r="G218" s="78"/>
      <c r="H218" s="68"/>
      <c r="I218" s="69"/>
      <c r="J218" s="127" t="str">
        <f t="shared" si="6"/>
        <v xml:space="preserve"> </v>
      </c>
      <c r="K218" s="128" t="str">
        <f t="shared" si="7"/>
        <v xml:space="preserve"> </v>
      </c>
      <c r="L218" s="70"/>
      <c r="M218" s="71"/>
      <c r="N218" s="71"/>
      <c r="O218" s="72"/>
      <c r="P218" s="70"/>
      <c r="Q218" s="71"/>
      <c r="R218" s="71"/>
      <c r="S218" s="72"/>
      <c r="T218" s="73"/>
      <c r="U218" s="74"/>
    </row>
    <row r="219" spans="1:21" ht="90">
      <c r="A219" s="63"/>
      <c r="B219" s="64" t="s">
        <v>3285</v>
      </c>
      <c r="C219" s="229" t="s">
        <v>4532</v>
      </c>
      <c r="D219" s="412" t="s">
        <v>1794</v>
      </c>
      <c r="E219" s="66" t="s">
        <v>4470</v>
      </c>
      <c r="F219" s="66" t="s">
        <v>6338</v>
      </c>
      <c r="G219" s="78"/>
      <c r="H219" s="68"/>
      <c r="I219" s="69"/>
      <c r="J219" s="127" t="str">
        <f t="shared" si="6"/>
        <v xml:space="preserve"> </v>
      </c>
      <c r="K219" s="128" t="str">
        <f t="shared" si="7"/>
        <v xml:space="preserve"> </v>
      </c>
      <c r="L219" s="70"/>
      <c r="M219" s="71"/>
      <c r="N219" s="71"/>
      <c r="O219" s="72"/>
      <c r="P219" s="70"/>
      <c r="Q219" s="71"/>
      <c r="R219" s="71"/>
      <c r="S219" s="72"/>
      <c r="T219" s="73"/>
      <c r="U219" s="74"/>
    </row>
    <row r="220" spans="1:21" ht="56.25">
      <c r="A220" s="63"/>
      <c r="B220" s="64" t="s">
        <v>4440</v>
      </c>
      <c r="C220" s="229" t="s">
        <v>4532</v>
      </c>
      <c r="D220" s="412" t="s">
        <v>1794</v>
      </c>
      <c r="E220" s="66" t="s">
        <v>6339</v>
      </c>
      <c r="F220" s="66" t="s">
        <v>6340</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56.25">
      <c r="A221" s="63"/>
      <c r="B221" s="64" t="s">
        <v>4441</v>
      </c>
      <c r="C221" s="229" t="s">
        <v>4532</v>
      </c>
      <c r="D221" s="412" t="s">
        <v>1794</v>
      </c>
      <c r="E221" s="66" t="s">
        <v>6341</v>
      </c>
      <c r="F221" s="66" t="s">
        <v>6342</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56.25">
      <c r="A222" s="63"/>
      <c r="B222" s="64" t="s">
        <v>4442</v>
      </c>
      <c r="C222" s="229" t="s">
        <v>4532</v>
      </c>
      <c r="D222" s="412" t="s">
        <v>1794</v>
      </c>
      <c r="E222" s="66" t="s">
        <v>6343</v>
      </c>
      <c r="F222" s="66" t="s">
        <v>6344</v>
      </c>
      <c r="G222" s="78"/>
      <c r="H222" s="68"/>
      <c r="I222" s="69"/>
      <c r="J222" s="127" t="str">
        <f t="shared" si="6"/>
        <v xml:space="preserve"> </v>
      </c>
      <c r="K222" s="128" t="str">
        <f t="shared" si="7"/>
        <v xml:space="preserve"> </v>
      </c>
      <c r="L222" s="70"/>
      <c r="M222" s="71"/>
      <c r="N222" s="71"/>
      <c r="O222" s="72"/>
      <c r="P222" s="70"/>
      <c r="Q222" s="71"/>
      <c r="R222" s="71"/>
      <c r="S222" s="72"/>
      <c r="T222" s="73"/>
      <c r="U222" s="74"/>
    </row>
    <row r="223" spans="1:21" ht="56.25">
      <c r="A223" s="63"/>
      <c r="B223" s="64" t="s">
        <v>4443</v>
      </c>
      <c r="C223" s="229" t="s">
        <v>4532</v>
      </c>
      <c r="D223" s="412" t="s">
        <v>1794</v>
      </c>
      <c r="E223" s="66" t="s">
        <v>6345</v>
      </c>
      <c r="F223" s="66" t="s">
        <v>6346</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90">
      <c r="A224" s="63"/>
      <c r="B224" s="64" t="s">
        <v>4444</v>
      </c>
      <c r="C224" s="229" t="s">
        <v>4532</v>
      </c>
      <c r="D224" s="412" t="s">
        <v>1310</v>
      </c>
      <c r="E224" s="66" t="s">
        <v>4469</v>
      </c>
      <c r="F224" s="66" t="s">
        <v>6347</v>
      </c>
      <c r="G224" s="78"/>
      <c r="H224" s="68"/>
      <c r="I224" s="69"/>
      <c r="J224" s="127" t="str">
        <f t="shared" si="6"/>
        <v xml:space="preserve"> </v>
      </c>
      <c r="K224" s="128" t="str">
        <f t="shared" si="7"/>
        <v xml:space="preserve"> </v>
      </c>
      <c r="L224" s="70"/>
      <c r="M224" s="71"/>
      <c r="N224" s="71"/>
      <c r="O224" s="72"/>
      <c r="P224" s="70"/>
      <c r="Q224" s="71"/>
      <c r="R224" s="71"/>
      <c r="S224" s="72"/>
      <c r="T224" s="73"/>
      <c r="U224" s="74"/>
    </row>
    <row r="225" spans="1:21" ht="90">
      <c r="A225" s="63"/>
      <c r="B225" s="64" t="s">
        <v>4445</v>
      </c>
      <c r="C225" s="229" t="s">
        <v>4532</v>
      </c>
      <c r="D225" s="412" t="s">
        <v>1310</v>
      </c>
      <c r="E225" s="66" t="s">
        <v>4470</v>
      </c>
      <c r="F225" s="66" t="s">
        <v>6348</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56.25">
      <c r="A226" s="63"/>
      <c r="B226" s="64" t="s">
        <v>4446</v>
      </c>
      <c r="C226" s="229" t="s">
        <v>4532</v>
      </c>
      <c r="D226" s="412" t="s">
        <v>1310</v>
      </c>
      <c r="E226" s="66" t="s">
        <v>4471</v>
      </c>
      <c r="F226" s="66" t="s">
        <v>6291</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ht="78.75">
      <c r="A227" s="63"/>
      <c r="B227" s="64" t="s">
        <v>4447</v>
      </c>
      <c r="C227" s="229" t="s">
        <v>4532</v>
      </c>
      <c r="D227" s="412" t="s">
        <v>1310</v>
      </c>
      <c r="E227" s="66" t="s">
        <v>6349</v>
      </c>
      <c r="F227" s="66" t="s">
        <v>6350</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78.75">
      <c r="A228" s="63"/>
      <c r="B228" s="64" t="s">
        <v>4448</v>
      </c>
      <c r="C228" s="229" t="s">
        <v>4532</v>
      </c>
      <c r="D228" s="412" t="s">
        <v>1310</v>
      </c>
      <c r="E228" s="66" t="s">
        <v>6351</v>
      </c>
      <c r="F228" s="66" t="s">
        <v>6352</v>
      </c>
      <c r="G228" s="78"/>
      <c r="H228" s="384"/>
      <c r="I228" s="385"/>
      <c r="J228" s="127" t="str">
        <f t="shared" si="6"/>
        <v xml:space="preserve"> </v>
      </c>
      <c r="K228" s="128" t="str">
        <f t="shared" si="7"/>
        <v xml:space="preserve"> </v>
      </c>
      <c r="L228" s="70"/>
      <c r="M228" s="71"/>
      <c r="N228" s="71"/>
      <c r="O228" s="72"/>
      <c r="P228" s="70"/>
      <c r="Q228" s="71"/>
      <c r="R228" s="71"/>
      <c r="S228" s="72"/>
      <c r="T228" s="73"/>
      <c r="U228" s="74"/>
    </row>
    <row r="229" spans="1:21" ht="90">
      <c r="A229" s="63"/>
      <c r="B229" s="64" t="s">
        <v>4449</v>
      </c>
      <c r="C229" s="229" t="s">
        <v>4532</v>
      </c>
      <c r="D229" s="412" t="s">
        <v>1798</v>
      </c>
      <c r="E229" s="66" t="s">
        <v>4469</v>
      </c>
      <c r="F229" s="66" t="s">
        <v>6353</v>
      </c>
      <c r="G229" s="78"/>
      <c r="H229" s="68"/>
      <c r="I229" s="69"/>
      <c r="J229" s="127" t="str">
        <f t="shared" si="6"/>
        <v xml:space="preserve"> </v>
      </c>
      <c r="K229" s="128" t="str">
        <f t="shared" si="7"/>
        <v xml:space="preserve"> </v>
      </c>
      <c r="L229" s="70"/>
      <c r="M229" s="71"/>
      <c r="N229" s="71"/>
      <c r="O229" s="72"/>
      <c r="P229" s="70"/>
      <c r="Q229" s="71"/>
      <c r="R229" s="71"/>
      <c r="S229" s="72"/>
      <c r="T229" s="73"/>
      <c r="U229" s="74"/>
    </row>
    <row r="230" spans="1:21" ht="90">
      <c r="A230" s="63"/>
      <c r="B230" s="64" t="s">
        <v>4450</v>
      </c>
      <c r="C230" s="229" t="s">
        <v>4532</v>
      </c>
      <c r="D230" s="412" t="s">
        <v>1798</v>
      </c>
      <c r="E230" s="66" t="s">
        <v>4470</v>
      </c>
      <c r="F230" s="66" t="s">
        <v>6354</v>
      </c>
      <c r="G230" s="78"/>
      <c r="H230" s="68"/>
      <c r="I230" s="69"/>
      <c r="J230" s="127" t="str">
        <f t="shared" si="6"/>
        <v xml:space="preserve"> </v>
      </c>
      <c r="K230" s="128" t="str">
        <f t="shared" si="7"/>
        <v xml:space="preserve"> </v>
      </c>
      <c r="L230" s="70"/>
      <c r="M230" s="71"/>
      <c r="N230" s="71"/>
      <c r="O230" s="72"/>
      <c r="P230" s="70"/>
      <c r="Q230" s="71"/>
      <c r="R230" s="71"/>
      <c r="S230" s="72"/>
      <c r="T230" s="73"/>
      <c r="U230" s="74"/>
    </row>
    <row r="231" spans="1:21" ht="56.25">
      <c r="A231" s="63"/>
      <c r="B231" s="64" t="s">
        <v>4451</v>
      </c>
      <c r="C231" s="229" t="s">
        <v>4532</v>
      </c>
      <c r="D231" s="412" t="s">
        <v>1798</v>
      </c>
      <c r="E231" s="66" t="s">
        <v>4471</v>
      </c>
      <c r="F231" s="66" t="s">
        <v>6291</v>
      </c>
      <c r="G231" s="78"/>
      <c r="H231" s="68"/>
      <c r="I231" s="69"/>
      <c r="J231" s="127" t="str">
        <f t="shared" si="6"/>
        <v xml:space="preserve"> </v>
      </c>
      <c r="K231" s="128" t="str">
        <f t="shared" si="7"/>
        <v xml:space="preserve"> </v>
      </c>
      <c r="L231" s="70"/>
      <c r="M231" s="71"/>
      <c r="N231" s="71"/>
      <c r="O231" s="72"/>
      <c r="P231" s="70"/>
      <c r="Q231" s="71"/>
      <c r="R231" s="71"/>
      <c r="S231" s="72"/>
      <c r="T231" s="73"/>
      <c r="U231" s="74"/>
    </row>
    <row r="232" spans="1:21" ht="78.75">
      <c r="A232" s="63"/>
      <c r="B232" s="64" t="s">
        <v>4452</v>
      </c>
      <c r="C232" s="229" t="s">
        <v>4532</v>
      </c>
      <c r="D232" s="412" t="s">
        <v>1798</v>
      </c>
      <c r="E232" s="66" t="s">
        <v>6355</v>
      </c>
      <c r="F232" s="66" t="s">
        <v>6356</v>
      </c>
      <c r="G232" s="78"/>
      <c r="H232" s="68"/>
      <c r="I232" s="69"/>
      <c r="J232" s="127" t="str">
        <f t="shared" si="6"/>
        <v xml:space="preserve"> </v>
      </c>
      <c r="K232" s="128" t="str">
        <f t="shared" si="7"/>
        <v xml:space="preserve"> </v>
      </c>
      <c r="L232" s="70"/>
      <c r="M232" s="71"/>
      <c r="N232" s="71"/>
      <c r="O232" s="72"/>
      <c r="P232" s="70"/>
      <c r="Q232" s="71"/>
      <c r="R232" s="71"/>
      <c r="S232" s="72"/>
      <c r="T232" s="73"/>
      <c r="U232" s="74"/>
    </row>
    <row r="233" spans="1:21" ht="78.75">
      <c r="A233" s="63"/>
      <c r="B233" s="64" t="s">
        <v>4453</v>
      </c>
      <c r="C233" s="229" t="s">
        <v>4532</v>
      </c>
      <c r="D233" s="412" t="s">
        <v>1798</v>
      </c>
      <c r="E233" s="66" t="s">
        <v>6357</v>
      </c>
      <c r="F233" s="66" t="s">
        <v>4486</v>
      </c>
      <c r="G233" s="78"/>
      <c r="H233" s="68"/>
      <c r="I233" s="69"/>
      <c r="J233" s="127" t="str">
        <f t="shared" si="6"/>
        <v xml:space="preserve"> </v>
      </c>
      <c r="K233" s="128" t="str">
        <f t="shared" si="7"/>
        <v xml:space="preserve"> </v>
      </c>
      <c r="L233" s="70"/>
      <c r="M233" s="71"/>
      <c r="N233" s="71"/>
      <c r="O233" s="72"/>
      <c r="P233" s="70"/>
      <c r="Q233" s="71"/>
      <c r="R233" s="71"/>
      <c r="S233" s="72"/>
      <c r="T233" s="73"/>
      <c r="U233" s="74"/>
    </row>
    <row r="234" spans="1:21" ht="123.75">
      <c r="A234" s="63"/>
      <c r="B234" s="64" t="s">
        <v>4454</v>
      </c>
      <c r="C234" s="229" t="s">
        <v>6358</v>
      </c>
      <c r="D234" s="412" t="s">
        <v>6359</v>
      </c>
      <c r="E234" s="361" t="s">
        <v>6360</v>
      </c>
      <c r="F234" s="361" t="s">
        <v>6361</v>
      </c>
      <c r="G234" s="362"/>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135">
      <c r="A235" s="63"/>
      <c r="B235" s="64" t="s">
        <v>4455</v>
      </c>
      <c r="C235" s="229" t="s">
        <v>6362</v>
      </c>
      <c r="D235" s="412" t="s">
        <v>6359</v>
      </c>
      <c r="E235" s="361" t="s">
        <v>6363</v>
      </c>
      <c r="F235" s="361" t="s">
        <v>6364</v>
      </c>
      <c r="G235" s="362"/>
      <c r="H235" s="384"/>
      <c r="I235" s="385"/>
      <c r="J235" s="127" t="str">
        <f t="shared" si="6"/>
        <v xml:space="preserve"> </v>
      </c>
      <c r="K235" s="128" t="str">
        <f t="shared" si="7"/>
        <v xml:space="preserve"> </v>
      </c>
      <c r="L235" s="70"/>
      <c r="M235" s="71"/>
      <c r="N235" s="71"/>
      <c r="O235" s="72"/>
      <c r="P235" s="70"/>
      <c r="Q235" s="71"/>
      <c r="R235" s="71"/>
      <c r="S235" s="72"/>
      <c r="T235" s="73"/>
      <c r="U235" s="74"/>
    </row>
    <row r="236" spans="1:21" ht="258.75">
      <c r="A236" s="63"/>
      <c r="B236" s="64" t="s">
        <v>4456</v>
      </c>
      <c r="C236" s="229" t="s">
        <v>6358</v>
      </c>
      <c r="D236" s="412" t="s">
        <v>6359</v>
      </c>
      <c r="E236" s="361" t="s">
        <v>6365</v>
      </c>
      <c r="F236" s="361" t="s">
        <v>6366</v>
      </c>
      <c r="G236" s="362"/>
      <c r="H236" s="384"/>
      <c r="I236" s="385"/>
      <c r="J236" s="127" t="str">
        <f t="shared" si="6"/>
        <v xml:space="preserve"> </v>
      </c>
      <c r="K236" s="128" t="str">
        <f t="shared" si="7"/>
        <v xml:space="preserve"> </v>
      </c>
      <c r="L236" s="70"/>
      <c r="M236" s="71"/>
      <c r="N236" s="71"/>
      <c r="O236" s="72"/>
      <c r="P236" s="70"/>
      <c r="Q236" s="71"/>
      <c r="R236" s="71"/>
      <c r="S236" s="72"/>
      <c r="T236" s="73"/>
      <c r="U236" s="74"/>
    </row>
    <row r="237" spans="1:21" ht="67.5">
      <c r="A237" s="63"/>
      <c r="B237" s="64" t="s">
        <v>4457</v>
      </c>
      <c r="C237" s="229" t="s">
        <v>6362</v>
      </c>
      <c r="D237" s="412" t="s">
        <v>6359</v>
      </c>
      <c r="E237" s="361" t="s">
        <v>6367</v>
      </c>
      <c r="F237" s="361" t="s">
        <v>6368</v>
      </c>
      <c r="G237" s="362"/>
      <c r="H237" s="68" t="s">
        <v>6369</v>
      </c>
      <c r="I237" s="69"/>
      <c r="J237" s="127" t="str">
        <f t="shared" si="6"/>
        <v xml:space="preserve"> </v>
      </c>
      <c r="K237" s="128" t="str">
        <f t="shared" si="7"/>
        <v xml:space="preserve"> </v>
      </c>
      <c r="L237" s="498"/>
      <c r="M237" s="71"/>
      <c r="N237" s="71"/>
      <c r="O237" s="72"/>
      <c r="P237" s="70"/>
      <c r="Q237" s="71"/>
      <c r="R237" s="71"/>
      <c r="S237" s="72"/>
      <c r="T237" s="73"/>
      <c r="U237" s="74"/>
    </row>
    <row r="238" spans="1:21" ht="123.75">
      <c r="A238" s="63"/>
      <c r="B238" s="64" t="s">
        <v>4458</v>
      </c>
      <c r="C238" s="229" t="s">
        <v>6362</v>
      </c>
      <c r="D238" s="66" t="s">
        <v>6359</v>
      </c>
      <c r="E238" s="361" t="s">
        <v>6370</v>
      </c>
      <c r="F238" s="361" t="s">
        <v>6371</v>
      </c>
      <c r="G238" s="362"/>
      <c r="H238" s="68" t="s">
        <v>6372</v>
      </c>
      <c r="I238" s="69"/>
      <c r="J238" s="127" t="str">
        <f t="shared" si="6"/>
        <v xml:space="preserve"> </v>
      </c>
      <c r="K238" s="128" t="str">
        <f t="shared" si="7"/>
        <v xml:space="preserve"> </v>
      </c>
      <c r="L238" s="70"/>
      <c r="M238" s="71"/>
      <c r="N238" s="71"/>
      <c r="O238" s="72"/>
      <c r="P238" s="70"/>
      <c r="Q238" s="71"/>
      <c r="R238" s="71"/>
      <c r="S238" s="72"/>
      <c r="T238" s="73"/>
      <c r="U238" s="74"/>
    </row>
    <row r="239" spans="1:21" ht="135">
      <c r="A239" s="63"/>
      <c r="B239" s="64" t="s">
        <v>4459</v>
      </c>
      <c r="C239" s="229" t="s">
        <v>5078</v>
      </c>
      <c r="D239" s="66" t="s">
        <v>4533</v>
      </c>
      <c r="E239" s="66" t="s">
        <v>6373</v>
      </c>
      <c r="F239" s="66" t="s">
        <v>6374</v>
      </c>
      <c r="G239" s="78"/>
      <c r="H239" s="68" t="s">
        <v>6619</v>
      </c>
      <c r="I239" s="69"/>
      <c r="J239" s="127" t="str">
        <f t="shared" si="6"/>
        <v xml:space="preserve"> </v>
      </c>
      <c r="K239" s="128" t="str">
        <f t="shared" si="7"/>
        <v xml:space="preserve"> </v>
      </c>
      <c r="L239" s="70"/>
      <c r="M239" s="71"/>
      <c r="N239" s="71"/>
      <c r="O239" s="72"/>
      <c r="P239" s="70"/>
      <c r="Q239" s="71"/>
      <c r="R239" s="71"/>
      <c r="S239" s="72"/>
      <c r="T239" s="73"/>
      <c r="U239" s="74"/>
    </row>
    <row r="240" spans="1:21" ht="56.25">
      <c r="A240" s="63"/>
      <c r="B240" s="64" t="s">
        <v>4460</v>
      </c>
      <c r="C240" s="229" t="s">
        <v>5078</v>
      </c>
      <c r="D240" s="66" t="s">
        <v>4533</v>
      </c>
      <c r="E240" s="66" t="s">
        <v>6375</v>
      </c>
      <c r="F240" s="66" t="s">
        <v>5079</v>
      </c>
      <c r="G240" s="78"/>
      <c r="H240" s="68"/>
      <c r="I240" s="69"/>
      <c r="J240" s="127" t="str">
        <f t="shared" si="6"/>
        <v xml:space="preserve"> </v>
      </c>
      <c r="K240" s="128" t="str">
        <f t="shared" si="7"/>
        <v xml:space="preserve"> </v>
      </c>
      <c r="L240" s="70"/>
      <c r="M240" s="71"/>
      <c r="N240" s="71"/>
      <c r="O240" s="72"/>
      <c r="P240" s="70"/>
      <c r="Q240" s="71"/>
      <c r="R240" s="71"/>
      <c r="S240" s="72"/>
      <c r="T240" s="73"/>
      <c r="U240" s="74"/>
    </row>
    <row r="241" spans="1:21" ht="67.5">
      <c r="A241" s="63"/>
      <c r="B241" s="64" t="s">
        <v>4461</v>
      </c>
      <c r="C241" s="229" t="s">
        <v>5078</v>
      </c>
      <c r="D241" s="66" t="s">
        <v>4533</v>
      </c>
      <c r="E241" s="66" t="s">
        <v>6376</v>
      </c>
      <c r="F241" s="66" t="s">
        <v>6377</v>
      </c>
      <c r="G241" s="78"/>
      <c r="H241" s="68"/>
      <c r="I241" s="69"/>
      <c r="J241" s="127" t="str">
        <f t="shared" si="6"/>
        <v xml:space="preserve"> </v>
      </c>
      <c r="K241" s="128" t="str">
        <f t="shared" si="7"/>
        <v xml:space="preserve"> </v>
      </c>
      <c r="L241" s="70"/>
      <c r="M241" s="71"/>
      <c r="N241" s="71"/>
      <c r="O241" s="72"/>
      <c r="P241" s="70"/>
      <c r="Q241" s="71"/>
      <c r="R241" s="71"/>
      <c r="S241" s="72"/>
      <c r="T241" s="73"/>
      <c r="U241" s="74"/>
    </row>
    <row r="242" spans="1:21" ht="191.25">
      <c r="A242" s="63"/>
      <c r="B242" s="64" t="s">
        <v>4462</v>
      </c>
      <c r="C242" s="229" t="s">
        <v>5080</v>
      </c>
      <c r="D242" s="66" t="s">
        <v>1643</v>
      </c>
      <c r="E242" s="66" t="s">
        <v>6378</v>
      </c>
      <c r="F242" s="66" t="s">
        <v>6379</v>
      </c>
      <c r="G242" s="78"/>
      <c r="H242" s="68"/>
      <c r="I242" s="69"/>
      <c r="J242" s="127" t="str">
        <f t="shared" si="6"/>
        <v xml:space="preserve"> </v>
      </c>
      <c r="K242" s="128" t="str">
        <f t="shared" si="7"/>
        <v xml:space="preserve"> </v>
      </c>
      <c r="L242" s="70"/>
      <c r="M242" s="71"/>
      <c r="N242" s="71"/>
      <c r="O242" s="72"/>
      <c r="P242" s="70"/>
      <c r="Q242" s="71"/>
      <c r="R242" s="71"/>
      <c r="S242" s="72"/>
      <c r="T242" s="73"/>
      <c r="U242" s="74"/>
    </row>
    <row r="243" spans="1:21" ht="135">
      <c r="A243" s="63"/>
      <c r="B243" s="64" t="s">
        <v>4463</v>
      </c>
      <c r="C243" s="229" t="s">
        <v>5080</v>
      </c>
      <c r="D243" s="66" t="s">
        <v>1643</v>
      </c>
      <c r="E243" s="66" t="s">
        <v>6380</v>
      </c>
      <c r="F243" s="66" t="s">
        <v>6381</v>
      </c>
      <c r="G243" s="78"/>
      <c r="H243" s="68" t="s">
        <v>6620</v>
      </c>
      <c r="I243" s="69"/>
      <c r="J243" s="127" t="str">
        <f t="shared" si="6"/>
        <v xml:space="preserve"> </v>
      </c>
      <c r="K243" s="128" t="str">
        <f t="shared" si="7"/>
        <v xml:space="preserve"> </v>
      </c>
      <c r="L243" s="70"/>
      <c r="M243" s="71"/>
      <c r="N243" s="71"/>
      <c r="O243" s="72"/>
      <c r="P243" s="70"/>
      <c r="Q243" s="71"/>
      <c r="R243" s="71"/>
      <c r="S243" s="72"/>
      <c r="T243" s="73"/>
      <c r="U243" s="74"/>
    </row>
    <row r="244" spans="1:21" ht="56.25">
      <c r="A244" s="63"/>
      <c r="B244" s="64" t="s">
        <v>4464</v>
      </c>
      <c r="C244" s="229" t="s">
        <v>5080</v>
      </c>
      <c r="D244" s="66" t="s">
        <v>5081</v>
      </c>
      <c r="E244" s="66" t="s">
        <v>6382</v>
      </c>
      <c r="F244" s="66" t="s">
        <v>6383</v>
      </c>
      <c r="G244" s="78"/>
      <c r="H244" s="68"/>
      <c r="I244" s="69"/>
      <c r="J244" s="127" t="str">
        <f t="shared" si="6"/>
        <v xml:space="preserve"> </v>
      </c>
      <c r="K244" s="128" t="str">
        <f t="shared" si="7"/>
        <v xml:space="preserve"> </v>
      </c>
      <c r="L244" s="70"/>
      <c r="M244" s="71"/>
      <c r="N244" s="71"/>
      <c r="O244" s="72"/>
      <c r="P244" s="70"/>
      <c r="Q244" s="71"/>
      <c r="R244" s="71"/>
      <c r="S244" s="72"/>
      <c r="T244" s="73"/>
      <c r="U244" s="74"/>
    </row>
    <row r="245" spans="1:21" ht="56.25">
      <c r="A245" s="63"/>
      <c r="B245" s="64" t="s">
        <v>4465</v>
      </c>
      <c r="C245" s="229" t="s">
        <v>5080</v>
      </c>
      <c r="D245" s="66" t="s">
        <v>5081</v>
      </c>
      <c r="E245" s="66" t="s">
        <v>6384</v>
      </c>
      <c r="F245" s="66" t="s">
        <v>6383</v>
      </c>
      <c r="G245" s="78"/>
      <c r="H245" s="68"/>
      <c r="I245" s="69"/>
      <c r="J245" s="127" t="str">
        <f t="shared" si="6"/>
        <v xml:space="preserve"> </v>
      </c>
      <c r="K245" s="128" t="str">
        <f t="shared" si="7"/>
        <v xml:space="preserve"> </v>
      </c>
      <c r="L245" s="70"/>
      <c r="M245" s="71"/>
      <c r="N245" s="71"/>
      <c r="O245" s="72"/>
      <c r="P245" s="70"/>
      <c r="Q245" s="71"/>
      <c r="R245" s="71"/>
      <c r="S245" s="72"/>
      <c r="T245" s="73"/>
      <c r="U245" s="74"/>
    </row>
    <row r="246" spans="1:21" ht="56.25">
      <c r="A246" s="63"/>
      <c r="B246" s="64" t="s">
        <v>4466</v>
      </c>
      <c r="C246" s="229" t="s">
        <v>5080</v>
      </c>
      <c r="D246" s="66" t="s">
        <v>5081</v>
      </c>
      <c r="E246" s="66" t="s">
        <v>6385</v>
      </c>
      <c r="F246" s="66" t="s">
        <v>6383</v>
      </c>
      <c r="G246" s="78"/>
      <c r="H246" s="68"/>
      <c r="I246" s="69"/>
      <c r="J246" s="127" t="str">
        <f t="shared" si="6"/>
        <v xml:space="preserve"> </v>
      </c>
      <c r="K246" s="128" t="str">
        <f t="shared" si="7"/>
        <v xml:space="preserve"> </v>
      </c>
      <c r="L246" s="70"/>
      <c r="M246" s="71"/>
      <c r="N246" s="71"/>
      <c r="O246" s="72"/>
      <c r="P246" s="70"/>
      <c r="Q246" s="71"/>
      <c r="R246" s="71"/>
      <c r="S246" s="72"/>
      <c r="T246" s="73"/>
      <c r="U246" s="74"/>
    </row>
    <row r="247" spans="1:21" ht="67.5">
      <c r="A247" s="63"/>
      <c r="B247" s="64" t="s">
        <v>4467</v>
      </c>
      <c r="C247" s="229" t="s">
        <v>5080</v>
      </c>
      <c r="D247" s="66" t="s">
        <v>5081</v>
      </c>
      <c r="E247" s="66" t="s">
        <v>6386</v>
      </c>
      <c r="F247" s="66" t="s">
        <v>6383</v>
      </c>
      <c r="G247" s="78"/>
      <c r="H247" s="68"/>
      <c r="I247" s="69"/>
      <c r="J247" s="127" t="str">
        <f t="shared" si="6"/>
        <v xml:space="preserve"> </v>
      </c>
      <c r="K247" s="128" t="str">
        <f t="shared" si="7"/>
        <v xml:space="preserve"> </v>
      </c>
      <c r="L247" s="70"/>
      <c r="M247" s="71"/>
      <c r="N247" s="71"/>
      <c r="O247" s="72"/>
      <c r="P247" s="70"/>
      <c r="Q247" s="71"/>
      <c r="R247" s="71"/>
      <c r="S247" s="72"/>
      <c r="T247" s="73"/>
      <c r="U247" s="74"/>
    </row>
    <row r="248" spans="1:21" ht="33.75">
      <c r="A248" s="63"/>
      <c r="B248" s="64" t="s">
        <v>4468</v>
      </c>
      <c r="C248" s="229" t="s">
        <v>5080</v>
      </c>
      <c r="D248" s="66" t="s">
        <v>5082</v>
      </c>
      <c r="E248" s="66" t="s">
        <v>6387</v>
      </c>
      <c r="F248" s="66" t="s">
        <v>6388</v>
      </c>
      <c r="G248" s="78"/>
      <c r="H248" s="68"/>
      <c r="I248" s="69"/>
      <c r="J248" s="127" t="str">
        <f t="shared" ref="J248:J259" si="8">IF(COUNTBLANK(L248:N248)=3," ",IF(COUNTIF(L248:N248,"F"),"F",IF(COUNTIF(L248:N248,"P"),"P",IF(COUNTIF(L248:N248,"NA"),"NA",IF(COUNTIF(L248:N248,"NT"),"NT")))))</f>
        <v xml:space="preserve"> </v>
      </c>
      <c r="K248" s="128" t="str">
        <f t="shared" ref="K248:K259" si="9">IF(COUNTBLANK(P248:R248)=3," ",IF(COUNTIF(P248:R248,"F"),"F",IF(COUNTIF(P248:R248,"P"),"P",IF(COUNTIF(P248:R248,"NA"),"NA",IF(COUNTIF(P248:R248,"NT"),"NT")))))</f>
        <v xml:space="preserve"> </v>
      </c>
      <c r="L248" s="70"/>
      <c r="M248" s="71"/>
      <c r="N248" s="71"/>
      <c r="O248" s="72"/>
      <c r="P248" s="70"/>
      <c r="Q248" s="71"/>
      <c r="R248" s="71"/>
      <c r="S248" s="72"/>
      <c r="T248" s="73"/>
      <c r="U248" s="74"/>
    </row>
    <row r="249" spans="1:21" ht="67.5">
      <c r="A249" s="63"/>
      <c r="B249" s="64" t="s">
        <v>5181</v>
      </c>
      <c r="C249" s="229" t="s">
        <v>5083</v>
      </c>
      <c r="D249" s="66" t="s">
        <v>4534</v>
      </c>
      <c r="E249" s="66" t="s">
        <v>5084</v>
      </c>
      <c r="F249" s="66" t="s">
        <v>6389</v>
      </c>
      <c r="G249" s="78"/>
      <c r="H249" s="68"/>
      <c r="I249" s="69"/>
      <c r="J249" s="127" t="str">
        <f t="shared" si="8"/>
        <v xml:space="preserve"> </v>
      </c>
      <c r="K249" s="128" t="str">
        <f t="shared" si="9"/>
        <v xml:space="preserve"> </v>
      </c>
      <c r="L249" s="70"/>
      <c r="M249" s="71"/>
      <c r="N249" s="71"/>
      <c r="O249" s="72"/>
      <c r="P249" s="70"/>
      <c r="Q249" s="71"/>
      <c r="R249" s="71"/>
      <c r="S249" s="72"/>
      <c r="T249" s="73"/>
      <c r="U249" s="74"/>
    </row>
    <row r="250" spans="1:21" ht="146.25">
      <c r="A250" s="63"/>
      <c r="B250" s="64" t="s">
        <v>5188</v>
      </c>
      <c r="C250" s="229" t="s">
        <v>5083</v>
      </c>
      <c r="D250" s="66" t="s">
        <v>4534</v>
      </c>
      <c r="E250" s="66" t="s">
        <v>5084</v>
      </c>
      <c r="F250" s="66" t="s">
        <v>6390</v>
      </c>
      <c r="G250" s="78"/>
      <c r="H250" s="68"/>
      <c r="I250" s="69"/>
      <c r="J250" s="127" t="str">
        <f t="shared" si="8"/>
        <v xml:space="preserve"> </v>
      </c>
      <c r="K250" s="128" t="str">
        <f t="shared" si="9"/>
        <v xml:space="preserve"> </v>
      </c>
      <c r="L250" s="70"/>
      <c r="M250" s="71"/>
      <c r="N250" s="71"/>
      <c r="O250" s="72"/>
      <c r="P250" s="70"/>
      <c r="Q250" s="71"/>
      <c r="R250" s="71"/>
      <c r="S250" s="72"/>
      <c r="T250" s="73"/>
      <c r="U250" s="74"/>
    </row>
    <row r="251" spans="1:21" ht="135">
      <c r="A251" s="63"/>
      <c r="B251" s="64" t="s">
        <v>6391</v>
      </c>
      <c r="C251" s="229" t="s">
        <v>5083</v>
      </c>
      <c r="D251" s="66" t="s">
        <v>4534</v>
      </c>
      <c r="E251" s="66" t="s">
        <v>5085</v>
      </c>
      <c r="F251" s="66" t="s">
        <v>6392</v>
      </c>
      <c r="G251" s="78"/>
      <c r="H251" s="249" t="s">
        <v>6618</v>
      </c>
      <c r="I251" s="69"/>
      <c r="J251" s="127" t="str">
        <f t="shared" si="8"/>
        <v xml:space="preserve"> </v>
      </c>
      <c r="K251" s="128" t="str">
        <f t="shared" si="9"/>
        <v xml:space="preserve"> </v>
      </c>
      <c r="L251" s="70"/>
      <c r="M251" s="71"/>
      <c r="N251" s="71"/>
      <c r="O251" s="72"/>
      <c r="P251" s="70"/>
      <c r="Q251" s="71"/>
      <c r="R251" s="71"/>
      <c r="S251" s="72"/>
      <c r="T251" s="73"/>
      <c r="U251" s="74"/>
    </row>
    <row r="252" spans="1:21" ht="56.25">
      <c r="A252" s="63"/>
      <c r="B252" s="64" t="s">
        <v>5189</v>
      </c>
      <c r="C252" s="229" t="s">
        <v>4780</v>
      </c>
      <c r="D252" s="66" t="s">
        <v>4781</v>
      </c>
      <c r="E252" s="66"/>
      <c r="F252" s="66" t="s">
        <v>6393</v>
      </c>
      <c r="G252" s="78"/>
      <c r="H252" s="68" t="s">
        <v>6393</v>
      </c>
      <c r="I252" s="69"/>
      <c r="J252" s="127" t="str">
        <f t="shared" si="8"/>
        <v xml:space="preserve"> </v>
      </c>
      <c r="K252" s="128" t="str">
        <f t="shared" si="9"/>
        <v xml:space="preserve"> </v>
      </c>
      <c r="L252" s="498"/>
      <c r="M252" s="71"/>
      <c r="N252" s="71"/>
      <c r="O252" s="72"/>
      <c r="P252" s="70"/>
      <c r="Q252" s="71"/>
      <c r="R252" s="71"/>
      <c r="S252" s="72"/>
      <c r="T252" s="73"/>
      <c r="U252" s="74"/>
    </row>
    <row r="253" spans="1:21" ht="101.25">
      <c r="A253" s="63"/>
      <c r="B253" s="64" t="s">
        <v>5223</v>
      </c>
      <c r="C253" s="382" t="s">
        <v>5221</v>
      </c>
      <c r="D253" s="383" t="s">
        <v>5222</v>
      </c>
      <c r="E253" s="383" t="s">
        <v>6394</v>
      </c>
      <c r="F253" s="383" t="s">
        <v>6395</v>
      </c>
      <c r="G253" s="379"/>
      <c r="H253" s="381"/>
      <c r="I253" s="380"/>
      <c r="J253" s="127" t="str">
        <f t="shared" si="8"/>
        <v xml:space="preserve"> </v>
      </c>
      <c r="K253" s="128" t="str">
        <f t="shared" si="9"/>
        <v xml:space="preserve"> </v>
      </c>
      <c r="L253" s="70"/>
      <c r="M253" s="71"/>
      <c r="N253" s="71"/>
      <c r="O253" s="72"/>
      <c r="P253" s="70"/>
      <c r="Q253" s="71"/>
      <c r="R253" s="71"/>
      <c r="S253" s="72"/>
      <c r="T253" s="73"/>
      <c r="U253" s="74"/>
    </row>
    <row r="254" spans="1:21" ht="45">
      <c r="A254" s="63"/>
      <c r="B254" s="64" t="s">
        <v>5224</v>
      </c>
      <c r="C254" s="382" t="s">
        <v>5221</v>
      </c>
      <c r="D254" s="383" t="s">
        <v>5222</v>
      </c>
      <c r="E254" s="383" t="s">
        <v>6396</v>
      </c>
      <c r="F254" s="383" t="s">
        <v>6397</v>
      </c>
      <c r="G254" s="379"/>
      <c r="H254" s="381"/>
      <c r="I254" s="380"/>
      <c r="J254" s="127" t="str">
        <f t="shared" si="8"/>
        <v xml:space="preserve"> </v>
      </c>
      <c r="K254" s="128" t="str">
        <f t="shared" si="9"/>
        <v xml:space="preserve"> </v>
      </c>
      <c r="L254" s="70"/>
      <c r="M254" s="71"/>
      <c r="N254" s="71"/>
      <c r="O254" s="72"/>
      <c r="P254" s="70"/>
      <c r="Q254" s="71"/>
      <c r="R254" s="71"/>
      <c r="S254" s="72"/>
      <c r="T254" s="73"/>
      <c r="U254" s="74"/>
    </row>
    <row r="255" spans="1:21" ht="101.25">
      <c r="A255" s="63"/>
      <c r="B255" s="64" t="s">
        <v>5225</v>
      </c>
      <c r="C255" s="382" t="s">
        <v>5221</v>
      </c>
      <c r="D255" s="383" t="s">
        <v>5222</v>
      </c>
      <c r="E255" s="383" t="s">
        <v>6398</v>
      </c>
      <c r="F255" s="383" t="s">
        <v>6399</v>
      </c>
      <c r="G255" s="379"/>
      <c r="H255" s="381"/>
      <c r="I255" s="380"/>
      <c r="J255" s="127" t="str">
        <f t="shared" si="8"/>
        <v xml:space="preserve"> </v>
      </c>
      <c r="K255" s="128" t="str">
        <f t="shared" si="9"/>
        <v xml:space="preserve"> </v>
      </c>
      <c r="L255" s="70"/>
      <c r="M255" s="71"/>
      <c r="N255" s="71"/>
      <c r="O255" s="72"/>
      <c r="P255" s="70"/>
      <c r="Q255" s="71"/>
      <c r="R255" s="71"/>
      <c r="S255" s="72"/>
      <c r="T255" s="73"/>
      <c r="U255" s="74"/>
    </row>
    <row r="256" spans="1:21" ht="101.25">
      <c r="A256" s="63"/>
      <c r="B256" s="64" t="s">
        <v>5226</v>
      </c>
      <c r="C256" s="382" t="s">
        <v>5221</v>
      </c>
      <c r="D256" s="383" t="s">
        <v>5222</v>
      </c>
      <c r="E256" s="383" t="s">
        <v>6400</v>
      </c>
      <c r="F256" s="383" t="s">
        <v>6401</v>
      </c>
      <c r="G256" s="379"/>
      <c r="H256" s="381"/>
      <c r="I256" s="380"/>
      <c r="J256" s="127" t="str">
        <f t="shared" si="8"/>
        <v xml:space="preserve"> </v>
      </c>
      <c r="K256" s="128" t="str">
        <f t="shared" si="9"/>
        <v xml:space="preserve"> </v>
      </c>
      <c r="L256" s="70"/>
      <c r="M256" s="71"/>
      <c r="N256" s="71"/>
      <c r="O256" s="72"/>
      <c r="P256" s="70"/>
      <c r="Q256" s="71"/>
      <c r="R256" s="71"/>
      <c r="S256" s="72"/>
      <c r="T256" s="73"/>
      <c r="U256" s="74"/>
    </row>
    <row r="257" spans="1:21" ht="78.75">
      <c r="A257" s="63"/>
      <c r="B257" s="64" t="s">
        <v>5227</v>
      </c>
      <c r="C257" s="382" t="s">
        <v>5221</v>
      </c>
      <c r="D257" s="383" t="s">
        <v>5222</v>
      </c>
      <c r="E257" s="383" t="s">
        <v>6402</v>
      </c>
      <c r="F257" s="383" t="s">
        <v>6403</v>
      </c>
      <c r="G257" s="379"/>
      <c r="H257" s="381"/>
      <c r="I257" s="380"/>
      <c r="J257" s="127" t="str">
        <f t="shared" si="8"/>
        <v xml:space="preserve"> </v>
      </c>
      <c r="K257" s="128" t="str">
        <f t="shared" si="9"/>
        <v xml:space="preserve"> </v>
      </c>
      <c r="L257" s="70"/>
      <c r="M257" s="71"/>
      <c r="N257" s="71"/>
      <c r="O257" s="72"/>
      <c r="P257" s="70"/>
      <c r="Q257" s="71"/>
      <c r="R257" s="71"/>
      <c r="S257" s="72"/>
      <c r="T257" s="73"/>
      <c r="U257" s="74"/>
    </row>
    <row r="258" spans="1:21" ht="33.75">
      <c r="A258" s="63"/>
      <c r="B258" s="64" t="s">
        <v>5228</v>
      </c>
      <c r="C258" s="382" t="s">
        <v>5221</v>
      </c>
      <c r="D258" s="383" t="s">
        <v>5222</v>
      </c>
      <c r="E258" s="383" t="s">
        <v>6404</v>
      </c>
      <c r="F258" s="383" t="s">
        <v>1289</v>
      </c>
      <c r="G258" s="379"/>
      <c r="H258" s="381"/>
      <c r="I258" s="380"/>
      <c r="J258" s="127" t="str">
        <f t="shared" si="8"/>
        <v xml:space="preserve"> </v>
      </c>
      <c r="K258" s="128" t="str">
        <f t="shared" si="9"/>
        <v xml:space="preserve"> </v>
      </c>
      <c r="L258" s="70"/>
      <c r="M258" s="71"/>
      <c r="N258" s="71"/>
      <c r="O258" s="72"/>
      <c r="P258" s="70"/>
      <c r="Q258" s="71"/>
      <c r="R258" s="71"/>
      <c r="S258" s="72"/>
      <c r="T258" s="73"/>
      <c r="U258" s="74"/>
    </row>
    <row r="259" spans="1:21" ht="101.25">
      <c r="A259" s="63"/>
      <c r="B259" s="64" t="s">
        <v>5229</v>
      </c>
      <c r="C259" s="382" t="s">
        <v>5221</v>
      </c>
      <c r="D259" s="383" t="s">
        <v>5222</v>
      </c>
      <c r="E259" s="383" t="s">
        <v>6405</v>
      </c>
      <c r="F259" s="383" t="s">
        <v>6406</v>
      </c>
      <c r="G259" s="379"/>
      <c r="H259" s="381"/>
      <c r="I259" s="380"/>
      <c r="J259" s="127" t="str">
        <f t="shared" si="8"/>
        <v xml:space="preserve"> </v>
      </c>
      <c r="K259" s="128" t="str">
        <f t="shared" si="9"/>
        <v xml:space="preserve"> </v>
      </c>
      <c r="L259" s="70"/>
      <c r="M259" s="71"/>
      <c r="N259" s="71"/>
      <c r="O259" s="72"/>
      <c r="P259" s="70"/>
      <c r="Q259" s="71"/>
      <c r="R259" s="71"/>
      <c r="S259" s="72"/>
      <c r="T259" s="73"/>
      <c r="U259" s="74"/>
    </row>
    <row r="260" spans="1:21" ht="123.75">
      <c r="A260" s="63"/>
      <c r="B260" s="425" t="s">
        <v>6407</v>
      </c>
      <c r="C260" s="382" t="s">
        <v>6408</v>
      </c>
      <c r="D260" s="383" t="s">
        <v>6409</v>
      </c>
      <c r="E260" s="383" t="s">
        <v>6410</v>
      </c>
      <c r="F260" s="383" t="s">
        <v>6411</v>
      </c>
      <c r="G260" s="379"/>
      <c r="H260" s="381" t="s">
        <v>6412</v>
      </c>
      <c r="I260" s="380"/>
      <c r="J260" s="127" t="str">
        <f t="shared" ref="J260:J267" si="10">IF(COUNTBLANK(L260:N260)=3," ",IF(COUNTIF(L260:N260,"F"),"F",IF(COUNTIF(L260:N260,"P"),"P",IF(COUNTIF(L260:N260,"NA"),"NA",IF(COUNTIF(L260:N260,"NT"),"NT")))))</f>
        <v xml:space="preserve"> </v>
      </c>
      <c r="K260" s="128" t="str">
        <f t="shared" ref="K260:K267" si="11">IF(COUNTBLANK(P260:R260)=3," ",IF(COUNTIF(P260:R260,"F"),"F",IF(COUNTIF(P260:R260,"P"),"P",IF(COUNTIF(P260:R260,"NA"),"NA",IF(COUNTIF(P260:R260,"NT"),"NT")))))</f>
        <v xml:space="preserve"> </v>
      </c>
      <c r="L260" s="418"/>
      <c r="M260" s="419"/>
      <c r="N260" s="419"/>
      <c r="O260" s="420"/>
      <c r="P260" s="418"/>
      <c r="Q260" s="419"/>
      <c r="R260" s="419"/>
      <c r="S260" s="420"/>
      <c r="T260" s="421"/>
      <c r="U260" s="422"/>
    </row>
    <row r="261" spans="1:21" ht="168.75">
      <c r="A261" s="63"/>
      <c r="B261" s="425" t="s">
        <v>6413</v>
      </c>
      <c r="C261" s="382" t="s">
        <v>6408</v>
      </c>
      <c r="D261" s="383" t="s">
        <v>6409</v>
      </c>
      <c r="E261" s="383" t="s">
        <v>6414</v>
      </c>
      <c r="F261" s="383" t="s">
        <v>6415</v>
      </c>
      <c r="G261" s="379"/>
      <c r="H261" s="381" t="s">
        <v>6416</v>
      </c>
      <c r="I261" s="380"/>
      <c r="J261" s="127" t="str">
        <f t="shared" si="10"/>
        <v xml:space="preserve"> </v>
      </c>
      <c r="K261" s="128" t="str">
        <f t="shared" si="11"/>
        <v xml:space="preserve"> </v>
      </c>
      <c r="L261" s="418"/>
      <c r="M261" s="419"/>
      <c r="N261" s="419"/>
      <c r="O261" s="420"/>
      <c r="P261" s="418"/>
      <c r="Q261" s="419"/>
      <c r="R261" s="419"/>
      <c r="S261" s="420"/>
      <c r="T261" s="421"/>
      <c r="U261" s="422"/>
    </row>
    <row r="262" spans="1:21" ht="123.75">
      <c r="A262" s="63"/>
      <c r="B262" s="425" t="s">
        <v>6417</v>
      </c>
      <c r="C262" s="382" t="s">
        <v>6408</v>
      </c>
      <c r="D262" s="383" t="s">
        <v>6409</v>
      </c>
      <c r="E262" s="383" t="s">
        <v>6418</v>
      </c>
      <c r="F262" s="383" t="s">
        <v>6419</v>
      </c>
      <c r="G262" s="379"/>
      <c r="H262" s="504"/>
      <c r="I262" s="505"/>
      <c r="J262" s="127" t="str">
        <f t="shared" si="10"/>
        <v xml:space="preserve"> </v>
      </c>
      <c r="K262" s="128" t="str">
        <f t="shared" si="11"/>
        <v xml:space="preserve"> </v>
      </c>
      <c r="L262" s="418"/>
      <c r="M262" s="419"/>
      <c r="N262" s="419"/>
      <c r="O262" s="420"/>
      <c r="P262" s="418"/>
      <c r="Q262" s="419"/>
      <c r="R262" s="419"/>
      <c r="S262" s="420"/>
      <c r="T262" s="421"/>
      <c r="U262" s="422"/>
    </row>
    <row r="263" spans="1:21" ht="135">
      <c r="A263" s="63"/>
      <c r="B263" s="425" t="s">
        <v>6420</v>
      </c>
      <c r="C263" s="382" t="s">
        <v>6408</v>
      </c>
      <c r="D263" s="383" t="s">
        <v>6409</v>
      </c>
      <c r="E263" s="383" t="s">
        <v>6421</v>
      </c>
      <c r="F263" s="383" t="s">
        <v>6422</v>
      </c>
      <c r="G263" s="379"/>
      <c r="H263" s="381"/>
      <c r="I263" s="380"/>
      <c r="J263" s="127" t="str">
        <f t="shared" si="10"/>
        <v xml:space="preserve"> </v>
      </c>
      <c r="K263" s="128" t="str">
        <f t="shared" si="11"/>
        <v xml:space="preserve"> </v>
      </c>
      <c r="L263" s="418"/>
      <c r="M263" s="419"/>
      <c r="N263" s="419"/>
      <c r="O263" s="420"/>
      <c r="P263" s="418"/>
      <c r="Q263" s="419"/>
      <c r="R263" s="419"/>
      <c r="S263" s="420"/>
      <c r="T263" s="421"/>
      <c r="U263" s="422"/>
    </row>
    <row r="264" spans="1:21" ht="56.25">
      <c r="A264" s="63"/>
      <c r="B264" s="425" t="s">
        <v>6423</v>
      </c>
      <c r="C264" s="382" t="s">
        <v>6424</v>
      </c>
      <c r="D264" s="383" t="s">
        <v>6425</v>
      </c>
      <c r="E264" s="383" t="s">
        <v>6426</v>
      </c>
      <c r="F264" s="383" t="s">
        <v>6427</v>
      </c>
      <c r="G264" s="379"/>
      <c r="H264" s="381"/>
      <c r="I264" s="380"/>
      <c r="J264" s="127" t="str">
        <f t="shared" si="10"/>
        <v xml:space="preserve"> </v>
      </c>
      <c r="K264" s="128" t="str">
        <f t="shared" si="11"/>
        <v xml:space="preserve"> </v>
      </c>
      <c r="L264" s="418"/>
      <c r="M264" s="419"/>
      <c r="N264" s="419"/>
      <c r="O264" s="420"/>
      <c r="P264" s="418"/>
      <c r="Q264" s="419"/>
      <c r="R264" s="419"/>
      <c r="S264" s="420"/>
      <c r="T264" s="421"/>
      <c r="U264" s="422"/>
    </row>
    <row r="265" spans="1:21" ht="78.75">
      <c r="A265" s="63"/>
      <c r="B265" s="425" t="s">
        <v>6667</v>
      </c>
      <c r="C265" s="382" t="s">
        <v>6428</v>
      </c>
      <c r="D265" s="383" t="s">
        <v>6429</v>
      </c>
      <c r="E265" s="383" t="s">
        <v>6430</v>
      </c>
      <c r="F265" s="383" t="s">
        <v>6436</v>
      </c>
      <c r="G265" s="379"/>
      <c r="H265" s="381"/>
      <c r="I265" s="380"/>
      <c r="J265" s="127" t="str">
        <f t="shared" si="10"/>
        <v xml:space="preserve"> </v>
      </c>
      <c r="K265" s="128" t="str">
        <f t="shared" si="11"/>
        <v xml:space="preserve"> </v>
      </c>
      <c r="L265" s="418"/>
      <c r="M265" s="419"/>
      <c r="N265" s="419"/>
      <c r="O265" s="420"/>
      <c r="P265" s="418"/>
      <c r="Q265" s="419"/>
      <c r="R265" s="419"/>
      <c r="S265" s="420"/>
      <c r="T265" s="421"/>
      <c r="U265" s="422"/>
    </row>
    <row r="266" spans="1:21" ht="78.75">
      <c r="A266" s="63"/>
      <c r="B266" s="425" t="s">
        <v>6431</v>
      </c>
      <c r="C266" s="382" t="s">
        <v>6428</v>
      </c>
      <c r="D266" s="383" t="s">
        <v>6429</v>
      </c>
      <c r="E266" s="383" t="s">
        <v>6432</v>
      </c>
      <c r="F266" s="383" t="s">
        <v>6437</v>
      </c>
      <c r="G266" s="379"/>
      <c r="H266" s="381"/>
      <c r="I266" s="380"/>
      <c r="J266" s="127" t="str">
        <f t="shared" si="10"/>
        <v xml:space="preserve"> </v>
      </c>
      <c r="K266" s="128" t="str">
        <f t="shared" si="11"/>
        <v xml:space="preserve"> </v>
      </c>
      <c r="L266" s="418"/>
      <c r="M266" s="419"/>
      <c r="N266" s="419"/>
      <c r="O266" s="420"/>
      <c r="P266" s="418"/>
      <c r="Q266" s="419"/>
      <c r="R266" s="419"/>
      <c r="S266" s="420"/>
      <c r="T266" s="421"/>
      <c r="U266" s="422"/>
    </row>
    <row r="267" spans="1:21" ht="45">
      <c r="A267" s="63"/>
      <c r="B267" s="425" t="s">
        <v>6433</v>
      </c>
      <c r="C267" s="382" t="s">
        <v>6428</v>
      </c>
      <c r="D267" s="383" t="s">
        <v>6429</v>
      </c>
      <c r="E267" s="383" t="s">
        <v>6434</v>
      </c>
      <c r="F267" s="383" t="s">
        <v>6435</v>
      </c>
      <c r="G267" s="379"/>
      <c r="H267" s="381"/>
      <c r="I267" s="380"/>
      <c r="J267" s="127" t="str">
        <f t="shared" si="10"/>
        <v xml:space="preserve"> </v>
      </c>
      <c r="K267" s="128" t="str">
        <f t="shared" si="11"/>
        <v xml:space="preserve"> </v>
      </c>
      <c r="L267" s="418"/>
      <c r="M267" s="419"/>
      <c r="N267" s="419"/>
      <c r="O267" s="420"/>
      <c r="P267" s="418"/>
      <c r="Q267" s="419"/>
      <c r="R267" s="419"/>
      <c r="S267" s="420"/>
      <c r="T267" s="421"/>
      <c r="U267" s="422"/>
    </row>
    <row r="268" spans="1:21">
      <c r="A268" s="63"/>
      <c r="B268" s="230"/>
      <c r="C268" s="231"/>
      <c r="D268" s="232"/>
      <c r="E268" s="232"/>
      <c r="F268" s="232"/>
      <c r="G268" s="253"/>
      <c r="H268" s="234"/>
      <c r="I268" s="235"/>
      <c r="J268" s="237"/>
      <c r="K268" s="238"/>
      <c r="L268" s="136"/>
      <c r="M268" s="137"/>
      <c r="N268" s="137"/>
      <c r="O268" s="138"/>
      <c r="P268" s="136"/>
      <c r="Q268" s="137"/>
      <c r="R268" s="137"/>
      <c r="S268" s="138"/>
      <c r="T268" s="144"/>
      <c r="U268" s="140"/>
    </row>
  </sheetData>
  <autoFilter ref="B10:U267"/>
  <mergeCells count="8">
    <mergeCell ref="B8:B9"/>
    <mergeCell ref="C8:E8"/>
    <mergeCell ref="F8:F9"/>
    <mergeCell ref="H8:H9"/>
    <mergeCell ref="I8:I9"/>
    <mergeCell ref="G8:G9"/>
    <mergeCell ref="C2:F3"/>
    <mergeCell ref="C4:F5"/>
  </mergeCells>
  <phoneticPr fontId="1" type="noConversion"/>
  <conditionalFormatting sqref="J268:P268 J11:K74 J76:K267">
    <cfRule type="expression" dxfId="1332" priority="605">
      <formula>NOT(ISERROR(SEARCH("NA",J11)))</formula>
    </cfRule>
  </conditionalFormatting>
  <conditionalFormatting sqref="J268:P268 J11:K74 J76:K267">
    <cfRule type="expression" dxfId="1331" priority="606">
      <formula>NOT(ISERROR(SEARCH("NT",J11)))</formula>
    </cfRule>
  </conditionalFormatting>
  <conditionalFormatting sqref="J268:P268 J11:K74 J76:K267">
    <cfRule type="expression" dxfId="1330" priority="607">
      <formula>NOT(ISERROR(SEARCH("F",J11)))</formula>
    </cfRule>
  </conditionalFormatting>
  <conditionalFormatting sqref="J75:K75">
    <cfRule type="expression" dxfId="1329" priority="114">
      <formula>NOT(ISERROR(SEARCH("NT",J75)))</formula>
    </cfRule>
  </conditionalFormatting>
  <conditionalFormatting sqref="J75:K75">
    <cfRule type="expression" dxfId="1328" priority="115">
      <formula>NOT(ISERROR(SEARCH("F",J75)))</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7" priority="29">
      <formula>NOT(ISERROR(SEARCH("NT",L11)))</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6" priority="30">
      <formula>NOT(ISERROR(SEARCH("F",L11)))</formula>
    </cfRule>
  </conditionalFormatting>
  <conditionalFormatting sqref="P11">
    <cfRule type="expression" dxfId="1325" priority="25">
      <formula>NOT(ISERROR(SEARCH("NA",P11)))</formula>
    </cfRule>
  </conditionalFormatting>
  <conditionalFormatting sqref="P11">
    <cfRule type="expression" dxfId="1324" priority="26">
      <formula>NOT(ISERROR(SEARCH("NT",P11)))</formula>
    </cfRule>
  </conditionalFormatting>
  <conditionalFormatting sqref="P11">
    <cfRule type="expression" dxfId="1323" priority="27">
      <formula>NOT(ISERROR(SEARCH("F",P11)))</formula>
    </cfRule>
  </conditionalFormatting>
  <conditionalFormatting sqref="P12">
    <cfRule type="expression" dxfId="1322" priority="22">
      <formula>NOT(ISERROR(SEARCH("NA",P12)))</formula>
    </cfRule>
  </conditionalFormatting>
  <conditionalFormatting sqref="P12">
    <cfRule type="expression" dxfId="1321" priority="23">
      <formula>NOT(ISERROR(SEARCH("NT",P12)))</formula>
    </cfRule>
  </conditionalFormatting>
  <conditionalFormatting sqref="P12">
    <cfRule type="expression" dxfId="1320" priority="24">
      <formula>NOT(ISERROR(SEARCH("F",P12)))</formula>
    </cfRule>
  </conditionalFormatting>
  <conditionalFormatting sqref="P13 P59 P61 P70 P78 P160 P237 P252">
    <cfRule type="expression" dxfId="1319" priority="19">
      <formula>NOT(ISERROR(SEARCH("NA",P13)))</formula>
    </cfRule>
  </conditionalFormatting>
  <conditionalFormatting sqref="P13 P59 P61 P70 P78 P160 P237 P252">
    <cfRule type="expression" dxfId="1318" priority="20">
      <formula>NOT(ISERROR(SEARCH("NT",P13)))</formula>
    </cfRule>
  </conditionalFormatting>
  <conditionalFormatting sqref="P13 P59 P61 P70 P78 P160 P237 P252">
    <cfRule type="expression" dxfId="1317" priority="21">
      <formula>NOT(ISERROR(SEARCH("F",P13)))</formula>
    </cfRule>
  </conditionalFormatting>
  <conditionalFormatting sqref="L11">
    <cfRule type="expression" dxfId="1316" priority="16">
      <formula>NOT(ISERROR(SEARCH("NA",L11)))</formula>
    </cfRule>
  </conditionalFormatting>
  <conditionalFormatting sqref="L11">
    <cfRule type="expression" dxfId="1315" priority="17">
      <formula>NOT(ISERROR(SEARCH("NT",L11)))</formula>
    </cfRule>
  </conditionalFormatting>
  <conditionalFormatting sqref="L11">
    <cfRule type="expression" dxfId="1314" priority="18">
      <formula>NOT(ISERROR(SEARCH("F",L11)))</formula>
    </cfRule>
  </conditionalFormatting>
  <conditionalFormatting sqref="L12">
    <cfRule type="expression" dxfId="1313" priority="13">
      <formula>NOT(ISERROR(SEARCH("NA",L12)))</formula>
    </cfRule>
  </conditionalFormatting>
  <conditionalFormatting sqref="L12">
    <cfRule type="expression" dxfId="1312" priority="14">
      <formula>NOT(ISERROR(SEARCH("NT",L12)))</formula>
    </cfRule>
  </conditionalFormatting>
  <conditionalFormatting sqref="L12">
    <cfRule type="expression" dxfId="1311" priority="15">
      <formula>NOT(ISERROR(SEARCH("F",L12)))</formula>
    </cfRule>
  </conditionalFormatting>
  <conditionalFormatting sqref="L13 L59 L61 L70 L78 L160 L237 L252">
    <cfRule type="expression" dxfId="1310" priority="10">
      <formula>NOT(ISERROR(SEARCH("NA",L13)))</formula>
    </cfRule>
  </conditionalFormatting>
  <conditionalFormatting sqref="L13 L59 L61 L70 L78 L160 L237 L252">
    <cfRule type="expression" dxfId="1309" priority="11">
      <formula>NOT(ISERROR(SEARCH("NT",L13)))</formula>
    </cfRule>
  </conditionalFormatting>
  <conditionalFormatting sqref="L13 L59 L61 L70 L78 L160 L237 L252">
    <cfRule type="expression" dxfId="1308" priority="12">
      <formula>NOT(ISERROR(SEARCH("F",L13)))</formula>
    </cfRule>
  </conditionalFormatting>
  <conditionalFormatting sqref="M11">
    <cfRule type="expression" dxfId="1307" priority="7">
      <formula>NOT(ISERROR(SEARCH("NA",M11)))</formula>
    </cfRule>
  </conditionalFormatting>
  <conditionalFormatting sqref="M11">
    <cfRule type="expression" dxfId="1306" priority="8">
      <formula>NOT(ISERROR(SEARCH("NT",M11)))</formula>
    </cfRule>
  </conditionalFormatting>
  <conditionalFormatting sqref="M11">
    <cfRule type="expression" dxfId="1305" priority="9">
      <formula>NOT(ISERROR(SEARCH("F",M11)))</formula>
    </cfRule>
  </conditionalFormatting>
  <conditionalFormatting sqref="M12">
    <cfRule type="expression" dxfId="1304" priority="4">
      <formula>NOT(ISERROR(SEARCH("NA",M12)))</formula>
    </cfRule>
  </conditionalFormatting>
  <conditionalFormatting sqref="M12">
    <cfRule type="expression" dxfId="1303" priority="5">
      <formula>NOT(ISERROR(SEARCH("NT",M12)))</formula>
    </cfRule>
  </conditionalFormatting>
  <conditionalFormatting sqref="M12">
    <cfRule type="expression" dxfId="1302" priority="6">
      <formula>NOT(ISERROR(SEARCH("F",M12)))</formula>
    </cfRule>
  </conditionalFormatting>
  <conditionalFormatting sqref="M13 M59 M61 M70 M78 M160 M237 M252">
    <cfRule type="expression" dxfId="1301" priority="1">
      <formula>NOT(ISERROR(SEARCH("NA",M13)))</formula>
    </cfRule>
  </conditionalFormatting>
  <conditionalFormatting sqref="M13 M59 M61 M70 M78 M160 M237 M252">
    <cfRule type="expression" dxfId="1300" priority="2">
      <formula>NOT(ISERROR(SEARCH("NT",M13)))</formula>
    </cfRule>
  </conditionalFormatting>
  <conditionalFormatting sqref="M13 M59 M61 M70 M78 M160 M237 M252">
    <cfRule type="expression" dxfId="1299" priority="3">
      <formula>NOT(ISERROR(SEARCH("F",M13)))</formula>
    </cfRule>
  </conditionalFormatting>
  <dataValidations count="3">
    <dataValidation type="list" allowBlank="1" showErrorMessage="1" sqref="Q11:S268 M14:M58 M71:M77 M161:M236 M238:M251 M79:M159 M253:M268 M60 M62:M69 O11:O268">
      <formula1>"P,F,NT,NA"</formula1>
    </dataValidation>
    <dataValidation type="list" allowBlank="1" showErrorMessage="1" sqref="M11:M13 M59 M61 M70 M78 M160 M237 M252 L11:L268 P11:P268 N11:N268">
      <formula1>"P,F,NT,NA,확인필요"</formula1>
    </dataValidation>
    <dataValidation type="list" allowBlank="1" showErrorMessage="1" sqref="G11:G268">
      <formula1>"상,중,하"</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Summary</vt:lpstr>
      <vt:lpstr>Defect List</vt:lpstr>
      <vt:lpstr>실행</vt:lpstr>
      <vt:lpstr>연결</vt:lpstr>
      <vt:lpstr>홈</vt:lpstr>
      <vt:lpstr>메뉴</vt:lpstr>
      <vt:lpstr>CP기능</vt:lpstr>
      <vt:lpstr>NUGU Call</vt:lpstr>
      <vt:lpstr>3.2.0 업데이트</vt:lpstr>
      <vt:lpstr>에러케이스 대응 (NUGUMOBILE-1168)</vt:lpstr>
      <vt:lpstr>연결_v3.1.0</vt:lpstr>
      <vt:lpstr>CP기능_v3.1.0</vt:lpstr>
      <vt:lpstr>리팩토링</vt:lpstr>
      <vt:lpstr>리팩토링-메뉴</vt:lpstr>
      <vt:lpstr>리팩토링-Call</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P075821</dc:creator>
  <cp:lastModifiedBy>kei</cp:lastModifiedBy>
  <dcterms:created xsi:type="dcterms:W3CDTF">2019-09-24T10:33:03Z</dcterms:created>
  <dcterms:modified xsi:type="dcterms:W3CDTF">2020-09-09T12:41:38Z</dcterms:modified>
</cp:coreProperties>
</file>