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SublimationR\"/>
    </mc:Choice>
  </mc:AlternateContent>
  <xr:revisionPtr revIDLastSave="0" documentId="13_ncr:1_{8DD9EB88-A1D7-4C1A-A004-1AAEBA3088DD}" xr6:coauthVersionLast="47" xr6:coauthVersionMax="47" xr10:uidLastSave="{00000000-0000-0000-0000-000000000000}"/>
  <bookViews>
    <workbookView xWindow="-28920" yWindow="-3375" windowWidth="29040" windowHeight="15840" xr2:uid="{00000000-000D-0000-FFFF-FFFF00000000}"/>
  </bookViews>
  <sheets>
    <sheet name="Summary" sheetId="1" r:id="rId1"/>
    <sheet name="Locations" sheetId="2" r:id="rId2"/>
    <sheet name="IB precip" sheetId="7" r:id="rId3"/>
    <sheet name="IB SWE" sheetId="8" r:id="rId4"/>
    <sheet name="BNZ|FAI precip" sheetId="9" r:id="rId5"/>
    <sheet name="BNZ SWE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4" roundtripDataSignature="AMtx7mgJU9icC/Oi0hjnw4gzStjNWPe7mg=="/>
    </ext>
  </extLst>
</workbook>
</file>

<file path=xl/calcChain.xml><?xml version="1.0" encoding="utf-8"?>
<calcChain xmlns="http://schemas.openxmlformats.org/spreadsheetml/2006/main">
  <c r="D10" i="9" l="1"/>
  <c r="D9" i="9"/>
  <c r="D8" i="9"/>
  <c r="D7" i="9"/>
  <c r="D6" i="9"/>
  <c r="D5" i="9"/>
  <c r="D4" i="9"/>
  <c r="D3" i="9"/>
  <c r="D2" i="9"/>
  <c r="C10" i="2"/>
  <c r="B10" i="2"/>
  <c r="E20" i="1"/>
  <c r="E19" i="1"/>
  <c r="E15" i="1"/>
  <c r="E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ID#AAAApit0Uec
Sveta Stuefer    (2023-02-02 21:49:24)
Arctic tundra and Boreal Forest (ask for input from Eugenie)</t>
        </r>
      </text>
    </comment>
    <comment ref="A4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ID#AAAAonDoA28
Sveta Stuefer    (2023-02-02 17:51:59)
It would be good to add elevation (m). It can go together with latitude and longitude.</t>
        </r>
      </text>
    </comment>
    <comment ref="A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ID#AAAApit0Ueg
Sveta Stuefer    (2023-02-02 21:54:55)
hourly, daily, etc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9FEO15xWFpRgaEH5xr0JKak6Og=="/>
    </ext>
  </extLst>
</comments>
</file>

<file path=xl/sharedStrings.xml><?xml version="1.0" encoding="utf-8"?>
<sst xmlns="http://schemas.openxmlformats.org/spreadsheetml/2006/main" count="166" uniqueCount="123">
  <si>
    <t xml:space="preserve">Parameters </t>
  </si>
  <si>
    <t>Watershed / Study Area / Reseach Site / Location</t>
  </si>
  <si>
    <t>Name</t>
  </si>
  <si>
    <t>Imnavait Creek</t>
  </si>
  <si>
    <t>The Alaska Peatland Experiment (APEX)</t>
  </si>
  <si>
    <t>General Description</t>
  </si>
  <si>
    <t>Arctic tundra toposequence</t>
  </si>
  <si>
    <t xml:space="preserve">Boreal peatland lowlands </t>
  </si>
  <si>
    <t>Coordinates &amp; Elevation</t>
  </si>
  <si>
    <r>
      <rPr>
        <sz val="12"/>
        <color theme="1"/>
        <rFont val="Times New Roman"/>
        <family val="1"/>
      </rPr>
      <t>68</t>
    </r>
    <r>
      <rPr>
        <sz val="12"/>
        <color theme="1"/>
        <rFont val="Calibri"/>
        <family val="2"/>
      </rPr>
      <t>°</t>
    </r>
    <r>
      <rPr>
        <sz val="12"/>
        <color theme="1"/>
        <rFont val="Times New Roman"/>
        <family val="1"/>
      </rPr>
      <t>N</t>
    </r>
  </si>
  <si>
    <r>
      <rPr>
        <sz val="12"/>
        <color theme="1"/>
        <rFont val="Times New Roman"/>
        <family val="1"/>
      </rPr>
      <t>65</t>
    </r>
    <r>
      <rPr>
        <sz val="12"/>
        <color theme="1"/>
        <rFont val="Calibri"/>
        <family val="2"/>
      </rPr>
      <t>°</t>
    </r>
    <r>
      <rPr>
        <sz val="12"/>
        <color theme="1"/>
        <rFont val="Times New Roman"/>
        <family val="1"/>
      </rPr>
      <t>N</t>
    </r>
  </si>
  <si>
    <t>Collecting Agency</t>
  </si>
  <si>
    <t>UAF IAB</t>
  </si>
  <si>
    <t>NRCS</t>
  </si>
  <si>
    <t>UAF WERC</t>
  </si>
  <si>
    <t>NOAA (at FAI)</t>
  </si>
  <si>
    <t>UAF LTER</t>
  </si>
  <si>
    <t>Type of Measurements</t>
  </si>
  <si>
    <t>Albedo Measurement</t>
  </si>
  <si>
    <t xml:space="preserve"> Gauge Precipitation</t>
  </si>
  <si>
    <t xml:space="preserve">Snow Survey </t>
  </si>
  <si>
    <t xml:space="preserve">Eddy Covariance Flux Measurement </t>
  </si>
  <si>
    <t>Automated Gauge Precipitation</t>
  </si>
  <si>
    <t xml:space="preserve">Automated Snow Pillow </t>
  </si>
  <si>
    <t>Sampling Design</t>
  </si>
  <si>
    <t>Point</t>
  </si>
  <si>
    <t xml:space="preserve">Point </t>
  </si>
  <si>
    <t xml:space="preserve">Straight Line </t>
  </si>
  <si>
    <t>3m by 3m (?)</t>
  </si>
  <si>
    <t>Measurement Inveral</t>
  </si>
  <si>
    <t>1 min</t>
  </si>
  <si>
    <t>daily</t>
  </si>
  <si>
    <t>Once/ year</t>
  </si>
  <si>
    <t>10 Hz</t>
  </si>
  <si>
    <t>Meteorological Variable</t>
  </si>
  <si>
    <t>Solid Precipitation (mm)</t>
  </si>
  <si>
    <t>Snow Cover Period (days)</t>
  </si>
  <si>
    <t>Solid Precipitation (mm/year)</t>
  </si>
  <si>
    <t>SWE (mm/year)</t>
  </si>
  <si>
    <t>Sublimation (mm/year)</t>
  </si>
  <si>
    <t>Water Year</t>
  </si>
  <si>
    <t>Fen</t>
  </si>
  <si>
    <t xml:space="preserve">Ridge </t>
  </si>
  <si>
    <t>Tussock</t>
  </si>
  <si>
    <t>Mean</t>
  </si>
  <si>
    <t xml:space="preserve">All Sites </t>
  </si>
  <si>
    <t>All Sites</t>
  </si>
  <si>
    <t xml:space="preserve">Mean </t>
  </si>
  <si>
    <t>ND</t>
  </si>
  <si>
    <t>Site ID</t>
  </si>
  <si>
    <t>Lat</t>
  </si>
  <si>
    <t>Long</t>
  </si>
  <si>
    <t>Description</t>
  </si>
  <si>
    <t>US-ICt</t>
  </si>
  <si>
    <t>Tussock Tundra</t>
  </si>
  <si>
    <t>US-ICh</t>
  </si>
  <si>
    <t>Dry Heath Tundra</t>
  </si>
  <si>
    <t>US-ICs</t>
  </si>
  <si>
    <t>Wet Sedge Tundra</t>
  </si>
  <si>
    <t>US-BZF</t>
  </si>
  <si>
    <t>Rich Fen</t>
  </si>
  <si>
    <t>US-BZB</t>
  </si>
  <si>
    <t>Thermokarst Bog</t>
  </si>
  <si>
    <t>US-BZS</t>
  </si>
  <si>
    <t>Mature Black Spruce</t>
  </si>
  <si>
    <t>SWE LTER1 Upland</t>
  </si>
  <si>
    <t>Fairbanks Int. Airport</t>
  </si>
  <si>
    <t>precipitation</t>
  </si>
  <si>
    <t>SNOTEL</t>
  </si>
  <si>
    <t>preciptiation</t>
  </si>
  <si>
    <t>Toolik</t>
  </si>
  <si>
    <t>reference</t>
  </si>
  <si>
    <t>IB SWE</t>
  </si>
  <si>
    <t xml:space="preserve">source: </t>
  </si>
  <si>
    <t>E:\SublimationR\Datasets\SnowCoverDates_with_precipitation_IB.xlsx</t>
  </si>
  <si>
    <t>Precip in mm</t>
  </si>
  <si>
    <t>WaterYear</t>
  </si>
  <si>
    <t>April SWE (mm)</t>
  </si>
  <si>
    <t>Seasonal max SWE (mm)</t>
  </si>
  <si>
    <t>source:</t>
  </si>
  <si>
    <t>E:\SublimationR\Datasets\WatershedAveSWE-Imnavait_2009-2017.xlsx</t>
  </si>
  <si>
    <t>water year</t>
  </si>
  <si>
    <t>snowfall (in)</t>
  </si>
  <si>
    <t>prec (in)</t>
  </si>
  <si>
    <t>prec (mm)</t>
  </si>
  <si>
    <t>E:\SublimationR\Datasets\Fairbanks_snow_data.xlsx</t>
  </si>
  <si>
    <t>2012-2013</t>
  </si>
  <si>
    <t>Fairbanks International Airport</t>
  </si>
  <si>
    <t>Preciptiation sum on the days with snowfall</t>
  </si>
  <si>
    <t>Alaska Climate Center</t>
  </si>
  <si>
    <t>season</t>
  </si>
  <si>
    <t>water year abbrev.</t>
  </si>
  <si>
    <t>SWE</t>
  </si>
  <si>
    <t>E:\SublimationR\Datasets\SWE-winter-Bnz.xlsx</t>
  </si>
  <si>
    <t>winter2010</t>
  </si>
  <si>
    <t>2009 -2010</t>
  </si>
  <si>
    <t>winter2011</t>
  </si>
  <si>
    <t>2010-2011</t>
  </si>
  <si>
    <t>winter2012</t>
  </si>
  <si>
    <t>2011 -2012</t>
  </si>
  <si>
    <t>SWE in mm</t>
  </si>
  <si>
    <t>winter2013</t>
  </si>
  <si>
    <t>2012 - 2013</t>
  </si>
  <si>
    <t>winter2014</t>
  </si>
  <si>
    <t>2013 - 2014</t>
  </si>
  <si>
    <t>winter2015</t>
  </si>
  <si>
    <t>2014 -2015</t>
  </si>
  <si>
    <t>winter2016</t>
  </si>
  <si>
    <t>2015 -2016</t>
  </si>
  <si>
    <t>winter2017</t>
  </si>
  <si>
    <t>2016 -2017</t>
  </si>
  <si>
    <t>winter2018</t>
  </si>
  <si>
    <t>2017-2018</t>
  </si>
  <si>
    <t>winter2019</t>
  </si>
  <si>
    <t>2018 -2019</t>
  </si>
  <si>
    <t>winter2020</t>
  </si>
  <si>
    <t>2019 -2020</t>
  </si>
  <si>
    <t>winter2021</t>
  </si>
  <si>
    <t>2020 - 2021</t>
  </si>
  <si>
    <t>Winter/ Water Year defined as:</t>
  </si>
  <si>
    <t>Winter2005 = fall 2004 - snowmelt 2005</t>
  </si>
  <si>
    <t>Oct. 1- Sept. 30</t>
  </si>
  <si>
    <t>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</si>
</sst>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1"/>
      <color theme="1"/>
      <name val="Calibri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333333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164" fontId="6" fillId="4" borderId="0" xfId="0" applyNumberFormat="1" applyFont="1" applyFill="1" applyAlignment="1">
      <alignment horizontal="left" vertical="top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8" fillId="0" borderId="0" xfId="0" applyFont="1"/>
    <xf numFmtId="0" fontId="9" fillId="0" borderId="2" xfId="0" applyFont="1" applyBorder="1"/>
    <xf numFmtId="0" fontId="10" fillId="0" borderId="0" xfId="0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" fillId="0" borderId="3" xfId="0" applyFont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selection activeCell="G20" sqref="G20"/>
    </sheetView>
  </sheetViews>
  <sheetFormatPr defaultColWidth="14.44140625" defaultRowHeight="15" customHeight="1" x14ac:dyDescent="0.3"/>
  <cols>
    <col min="1" max="1" width="17.33203125" customWidth="1"/>
    <col min="2" max="4" width="17.33203125" hidden="1" customWidth="1"/>
    <col min="5" max="12" width="17.33203125" customWidth="1"/>
    <col min="13" max="28" width="8.6640625" customWidth="1"/>
  </cols>
  <sheetData>
    <row r="1" spans="1:28" ht="15.6" x14ac:dyDescent="0.3">
      <c r="A1" s="1" t="s">
        <v>0</v>
      </c>
      <c r="B1" s="20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6" x14ac:dyDescent="0.3">
      <c r="A2" s="1" t="s">
        <v>2</v>
      </c>
      <c r="B2" s="20" t="s">
        <v>3</v>
      </c>
      <c r="C2" s="21"/>
      <c r="D2" s="21"/>
      <c r="E2" s="21"/>
      <c r="F2" s="21"/>
      <c r="G2" s="21"/>
      <c r="H2" s="21"/>
      <c r="I2" s="20" t="s">
        <v>4</v>
      </c>
      <c r="J2" s="21"/>
      <c r="K2" s="21"/>
      <c r="L2" s="2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6" x14ac:dyDescent="0.3">
      <c r="A3" s="1" t="s">
        <v>5</v>
      </c>
      <c r="B3" s="2"/>
      <c r="C3" s="2"/>
      <c r="D3" s="2"/>
      <c r="E3" s="20" t="s">
        <v>6</v>
      </c>
      <c r="F3" s="21"/>
      <c r="G3" s="21"/>
      <c r="H3" s="21"/>
      <c r="I3" s="20" t="s">
        <v>7</v>
      </c>
      <c r="J3" s="21"/>
      <c r="K3" s="21"/>
      <c r="L3" s="2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6" x14ac:dyDescent="0.3">
      <c r="A4" s="1" t="s">
        <v>8</v>
      </c>
      <c r="B4" s="2"/>
      <c r="C4" s="2"/>
      <c r="D4" s="2"/>
      <c r="E4" s="20" t="s">
        <v>9</v>
      </c>
      <c r="F4" s="21"/>
      <c r="G4" s="21"/>
      <c r="H4" s="21"/>
      <c r="I4" s="20" t="s">
        <v>10</v>
      </c>
      <c r="J4" s="21"/>
      <c r="K4" s="21"/>
      <c r="L4" s="2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31.2" x14ac:dyDescent="0.3">
      <c r="A5" s="3" t="s">
        <v>11</v>
      </c>
      <c r="B5" s="4"/>
      <c r="C5" s="4"/>
      <c r="D5" s="4"/>
      <c r="E5" s="4" t="s">
        <v>12</v>
      </c>
      <c r="F5" s="3" t="s">
        <v>13</v>
      </c>
      <c r="G5" s="3" t="s">
        <v>14</v>
      </c>
      <c r="H5" s="3" t="s">
        <v>12</v>
      </c>
      <c r="I5" s="3" t="s">
        <v>12</v>
      </c>
      <c r="J5" s="4" t="s">
        <v>15</v>
      </c>
      <c r="K5" s="4" t="s">
        <v>16</v>
      </c>
      <c r="L5" s="3" t="s">
        <v>12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46.8" x14ac:dyDescent="0.3">
      <c r="A6" s="3" t="s">
        <v>17</v>
      </c>
      <c r="B6" s="4"/>
      <c r="C6" s="4"/>
      <c r="D6" s="4"/>
      <c r="E6" s="4" t="s">
        <v>18</v>
      </c>
      <c r="F6" s="3" t="s">
        <v>19</v>
      </c>
      <c r="G6" s="3" t="s">
        <v>20</v>
      </c>
      <c r="H6" s="3" t="s">
        <v>21</v>
      </c>
      <c r="I6" s="3" t="s">
        <v>18</v>
      </c>
      <c r="J6" s="4" t="s">
        <v>22</v>
      </c>
      <c r="K6" s="4" t="s">
        <v>23</v>
      </c>
      <c r="L6" s="3" t="s">
        <v>21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.6" x14ac:dyDescent="0.3">
      <c r="A7" s="3" t="s">
        <v>24</v>
      </c>
      <c r="B7" s="4"/>
      <c r="C7" s="4"/>
      <c r="D7" s="4"/>
      <c r="E7" s="4" t="s">
        <v>25</v>
      </c>
      <c r="F7" s="3" t="s">
        <v>26</v>
      </c>
      <c r="G7" s="3" t="s">
        <v>27</v>
      </c>
      <c r="H7" s="3" t="s">
        <v>26</v>
      </c>
      <c r="I7" s="4" t="s">
        <v>25</v>
      </c>
      <c r="J7" s="4" t="s">
        <v>25</v>
      </c>
      <c r="K7" s="4" t="s">
        <v>28</v>
      </c>
      <c r="L7" s="3" t="s">
        <v>25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31.2" x14ac:dyDescent="0.3">
      <c r="A8" s="3" t="s">
        <v>29</v>
      </c>
      <c r="B8" s="4"/>
      <c r="C8" s="4"/>
      <c r="D8" s="4"/>
      <c r="E8" s="4" t="s">
        <v>30</v>
      </c>
      <c r="F8" s="3" t="s">
        <v>31</v>
      </c>
      <c r="G8" s="3" t="s">
        <v>32</v>
      </c>
      <c r="H8" s="3" t="s">
        <v>33</v>
      </c>
      <c r="I8" s="4" t="s">
        <v>30</v>
      </c>
      <c r="J8" s="4" t="s">
        <v>122</v>
      </c>
      <c r="K8" s="23" t="s">
        <v>122</v>
      </c>
      <c r="L8" s="3" t="s">
        <v>33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45" customHeight="1" x14ac:dyDescent="0.3">
      <c r="A9" s="3" t="s">
        <v>34</v>
      </c>
      <c r="B9" s="22" t="s">
        <v>35</v>
      </c>
      <c r="C9" s="21"/>
      <c r="D9" s="21"/>
      <c r="E9" s="3" t="s">
        <v>36</v>
      </c>
      <c r="F9" s="3" t="s">
        <v>37</v>
      </c>
      <c r="G9" s="3" t="s">
        <v>38</v>
      </c>
      <c r="H9" s="3" t="s">
        <v>39</v>
      </c>
      <c r="I9" s="3" t="s">
        <v>36</v>
      </c>
      <c r="J9" s="3" t="s">
        <v>37</v>
      </c>
      <c r="K9" s="3" t="s">
        <v>38</v>
      </c>
      <c r="L9" s="3" t="s">
        <v>39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.6" x14ac:dyDescent="0.3">
      <c r="A10" s="27" t="s">
        <v>40</v>
      </c>
      <c r="B10" s="27" t="s">
        <v>41</v>
      </c>
      <c r="C10" s="27" t="s">
        <v>42</v>
      </c>
      <c r="D10" s="27" t="s">
        <v>43</v>
      </c>
      <c r="E10" s="28" t="s">
        <v>44</v>
      </c>
      <c r="F10" s="28" t="s">
        <v>44</v>
      </c>
      <c r="G10" s="28" t="s">
        <v>45</v>
      </c>
      <c r="H10" s="28" t="s">
        <v>44</v>
      </c>
      <c r="I10" s="28" t="s">
        <v>46</v>
      </c>
      <c r="J10" s="28" t="s">
        <v>45</v>
      </c>
      <c r="K10" s="28" t="s">
        <v>45</v>
      </c>
      <c r="L10" s="28" t="s">
        <v>47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6" x14ac:dyDescent="0.3">
      <c r="A11" s="1">
        <v>2010</v>
      </c>
      <c r="B11" s="5"/>
      <c r="C11" s="5"/>
      <c r="D11" s="1"/>
      <c r="E11" s="24">
        <v>226</v>
      </c>
      <c r="F11" s="25">
        <v>104</v>
      </c>
      <c r="G11" s="25">
        <v>121</v>
      </c>
      <c r="H11" s="6">
        <v>39</v>
      </c>
      <c r="I11" s="2">
        <v>180</v>
      </c>
      <c r="J11" s="6">
        <v>37</v>
      </c>
      <c r="K11" s="7">
        <v>39.1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6" x14ac:dyDescent="0.3">
      <c r="A12" s="1">
        <v>2011</v>
      </c>
      <c r="B12" s="7">
        <v>124.45999999999998</v>
      </c>
      <c r="C12" s="7">
        <v>127</v>
      </c>
      <c r="D12" s="7"/>
      <c r="E12" s="24">
        <v>222</v>
      </c>
      <c r="F12" s="26">
        <v>137</v>
      </c>
      <c r="G12" s="25">
        <v>174</v>
      </c>
      <c r="H12" s="6">
        <v>18</v>
      </c>
      <c r="I12" s="2">
        <v>194</v>
      </c>
      <c r="J12" s="6">
        <v>91</v>
      </c>
      <c r="K12" s="7">
        <v>105.85</v>
      </c>
      <c r="L12" s="1">
        <v>26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6" x14ac:dyDescent="0.3">
      <c r="A13" s="1">
        <v>2012</v>
      </c>
      <c r="B13" s="7">
        <v>71.12</v>
      </c>
      <c r="C13" s="7">
        <v>76.199999999999989</v>
      </c>
      <c r="D13" s="7"/>
      <c r="E13" s="24">
        <f>AVERAGE(208, 220)</f>
        <v>214</v>
      </c>
      <c r="F13" s="26">
        <v>84</v>
      </c>
      <c r="G13" s="25">
        <v>150</v>
      </c>
      <c r="H13" s="6">
        <v>20</v>
      </c>
      <c r="I13" s="2">
        <v>185</v>
      </c>
      <c r="J13" s="6">
        <v>90</v>
      </c>
      <c r="K13" s="7">
        <v>125.24</v>
      </c>
      <c r="L13" s="1">
        <v>33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6" x14ac:dyDescent="0.3">
      <c r="A14" s="1">
        <v>2013</v>
      </c>
      <c r="B14" s="7">
        <v>78.739999999999995</v>
      </c>
      <c r="C14" s="7">
        <v>76.199999999999989</v>
      </c>
      <c r="D14" s="7">
        <v>73.66</v>
      </c>
      <c r="E14" s="24">
        <v>225</v>
      </c>
      <c r="F14" s="26">
        <v>114</v>
      </c>
      <c r="G14" s="25">
        <v>161</v>
      </c>
      <c r="H14" s="6">
        <v>24</v>
      </c>
      <c r="I14" s="2">
        <v>219</v>
      </c>
      <c r="J14" s="7">
        <v>111.50599999999999</v>
      </c>
      <c r="K14" s="7">
        <v>160.49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6" x14ac:dyDescent="0.3">
      <c r="A15" s="1">
        <v>2014</v>
      </c>
      <c r="B15" s="7">
        <v>116.83999999999999</v>
      </c>
      <c r="C15" s="7">
        <v>137.16</v>
      </c>
      <c r="D15" s="7">
        <v>104.13999999999999</v>
      </c>
      <c r="E15" s="24">
        <f>AVERAGE(244, 244, 232)</f>
        <v>240</v>
      </c>
      <c r="F15" s="26">
        <v>140</v>
      </c>
      <c r="G15" s="25" t="s">
        <v>48</v>
      </c>
      <c r="H15" s="6">
        <v>34</v>
      </c>
      <c r="I15" s="2">
        <v>176</v>
      </c>
      <c r="J15" s="7">
        <v>90.677999999999997</v>
      </c>
      <c r="K15" s="7">
        <v>131.85</v>
      </c>
      <c r="L15" s="1">
        <v>21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6" x14ac:dyDescent="0.3">
      <c r="A16" s="1">
        <v>2015</v>
      </c>
      <c r="B16" s="7">
        <v>73.659999999999982</v>
      </c>
      <c r="C16" s="7">
        <v>104.13999999999999</v>
      </c>
      <c r="D16" s="7"/>
      <c r="E16" s="24">
        <v>238</v>
      </c>
      <c r="F16" s="26">
        <v>183</v>
      </c>
      <c r="G16" s="25">
        <v>207</v>
      </c>
      <c r="H16" s="6">
        <v>44</v>
      </c>
      <c r="I16" s="2">
        <v>198</v>
      </c>
      <c r="J16" s="7">
        <v>115.062</v>
      </c>
      <c r="K16" s="7">
        <v>82.24</v>
      </c>
      <c r="L16" s="1">
        <v>20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6" x14ac:dyDescent="0.3">
      <c r="A17" s="1">
        <v>2016</v>
      </c>
      <c r="B17" s="7">
        <v>71.11999999999999</v>
      </c>
      <c r="C17" s="7">
        <v>66.039999999999992</v>
      </c>
      <c r="D17" s="7">
        <v>63.5</v>
      </c>
      <c r="E17" s="24">
        <v>237</v>
      </c>
      <c r="F17" s="26" t="s">
        <v>48</v>
      </c>
      <c r="G17" s="25">
        <v>138</v>
      </c>
      <c r="H17" s="6">
        <v>25</v>
      </c>
      <c r="I17" s="2">
        <v>194</v>
      </c>
      <c r="J17" s="7">
        <v>63.753999999999991</v>
      </c>
      <c r="K17" s="7">
        <v>119.85</v>
      </c>
      <c r="L17" s="1">
        <v>24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6" x14ac:dyDescent="0.3">
      <c r="A18" s="1">
        <v>2017</v>
      </c>
      <c r="B18" s="7">
        <v>88.899999999999991</v>
      </c>
      <c r="C18" s="7">
        <v>88.899999999999991</v>
      </c>
      <c r="D18" s="7">
        <v>86.36</v>
      </c>
      <c r="E18" s="24">
        <v>237</v>
      </c>
      <c r="F18" s="26" t="s">
        <v>48</v>
      </c>
      <c r="G18" s="25">
        <v>176</v>
      </c>
      <c r="H18" s="6">
        <v>20</v>
      </c>
      <c r="I18" s="2">
        <v>190</v>
      </c>
      <c r="J18" s="7">
        <v>120.90399999999998</v>
      </c>
      <c r="K18" s="7">
        <v>182.87</v>
      </c>
      <c r="L18" s="1">
        <v>24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6" x14ac:dyDescent="0.3">
      <c r="A19" s="1">
        <v>2018</v>
      </c>
      <c r="B19" s="7">
        <v>147.32</v>
      </c>
      <c r="C19" s="7">
        <v>149.86000000000001</v>
      </c>
      <c r="D19" s="7">
        <v>134.61999999999998</v>
      </c>
      <c r="E19" s="24">
        <f>AVERAGE(244, 246, 224)</f>
        <v>238</v>
      </c>
      <c r="F19" s="26">
        <v>157</v>
      </c>
      <c r="G19" s="25" t="s">
        <v>48</v>
      </c>
      <c r="H19" s="6">
        <v>21</v>
      </c>
      <c r="I19" s="2">
        <v>181</v>
      </c>
      <c r="J19" s="7">
        <v>180.84799999999998</v>
      </c>
      <c r="K19" s="7">
        <v>187.64</v>
      </c>
      <c r="L19" s="1">
        <v>25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6" x14ac:dyDescent="0.3">
      <c r="A20" s="1">
        <v>2019</v>
      </c>
      <c r="B20" s="7">
        <v>73.66</v>
      </c>
      <c r="C20" s="7">
        <v>71.11999999999999</v>
      </c>
      <c r="D20" s="7">
        <v>63.5</v>
      </c>
      <c r="E20" s="24">
        <f>AVERAGE(214,219, 204)</f>
        <v>212.33333333333334</v>
      </c>
      <c r="F20" s="26">
        <v>99</v>
      </c>
      <c r="G20" s="25" t="s">
        <v>48</v>
      </c>
      <c r="H20" s="6">
        <v>19</v>
      </c>
      <c r="I20" s="2">
        <v>136</v>
      </c>
      <c r="J20" s="7">
        <v>82.803999999999988</v>
      </c>
      <c r="K20" s="7">
        <v>125.17</v>
      </c>
      <c r="L20" s="1">
        <v>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6" x14ac:dyDescent="0.3">
      <c r="A21" s="1">
        <v>2020</v>
      </c>
      <c r="B21" s="7">
        <v>88.899999999999991</v>
      </c>
      <c r="C21" s="7">
        <v>93.97999999999999</v>
      </c>
      <c r="D21" s="7">
        <v>81.28</v>
      </c>
      <c r="E21" s="24">
        <v>228</v>
      </c>
      <c r="F21" s="26">
        <v>97</v>
      </c>
      <c r="G21" s="25" t="s">
        <v>48</v>
      </c>
      <c r="H21" s="6">
        <v>16</v>
      </c>
      <c r="I21" s="2">
        <v>170</v>
      </c>
      <c r="J21" s="7">
        <v>148.08199999999974</v>
      </c>
      <c r="K21" s="7">
        <v>191.5</v>
      </c>
      <c r="L21" s="1">
        <v>18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6" x14ac:dyDescent="0.3">
      <c r="A22" s="1">
        <v>2021</v>
      </c>
      <c r="B22" s="1"/>
      <c r="C22" s="1"/>
      <c r="D22" s="1"/>
      <c r="E22" s="6">
        <v>233</v>
      </c>
      <c r="F22" s="25">
        <v>112</v>
      </c>
      <c r="G22" s="25">
        <v>128</v>
      </c>
      <c r="H22" s="6">
        <v>13</v>
      </c>
      <c r="I22" s="2">
        <v>187</v>
      </c>
      <c r="J22" s="7">
        <v>153.16200000000001</v>
      </c>
      <c r="K22" s="7">
        <v>176.56</v>
      </c>
      <c r="L22" s="1">
        <v>19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6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8">
    <mergeCell ref="E4:H4"/>
    <mergeCell ref="I4:L4"/>
    <mergeCell ref="B9:D9"/>
    <mergeCell ref="B1:L1"/>
    <mergeCell ref="B2:H2"/>
    <mergeCell ref="I2:L2"/>
    <mergeCell ref="E3:H3"/>
    <mergeCell ref="I3:L3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/>
  </sheetViews>
  <sheetFormatPr defaultColWidth="14.44140625" defaultRowHeight="15" customHeight="1" x14ac:dyDescent="0.3"/>
  <cols>
    <col min="1" max="1" width="19.5546875" customWidth="1"/>
    <col min="4" max="4" width="20.5546875" customWidth="1"/>
  </cols>
  <sheetData>
    <row r="1" spans="1:26" x14ac:dyDescent="0.3">
      <c r="A1" s="8" t="s">
        <v>49</v>
      </c>
      <c r="B1" s="8" t="s">
        <v>50</v>
      </c>
      <c r="C1" s="8" t="s">
        <v>51</v>
      </c>
      <c r="D1" s="8" t="s">
        <v>52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3">
      <c r="A2" s="9" t="s">
        <v>53</v>
      </c>
      <c r="B2" s="10">
        <v>68.606300000000005</v>
      </c>
      <c r="C2" s="10">
        <v>-149.30410000000001</v>
      </c>
      <c r="D2" s="9" t="s">
        <v>54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3">
      <c r="A3" s="9" t="s">
        <v>55</v>
      </c>
      <c r="B3" s="10">
        <v>68.606800000000007</v>
      </c>
      <c r="C3" s="10">
        <v>-149.29580000000001</v>
      </c>
      <c r="D3" s="9" t="s">
        <v>56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3">
      <c r="A4" s="9" t="s">
        <v>57</v>
      </c>
      <c r="B4" s="10">
        <v>68.605800000000002</v>
      </c>
      <c r="C4" s="10">
        <v>-149.31100000000001</v>
      </c>
      <c r="D4" s="9" t="s">
        <v>58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3">
      <c r="A5" s="9" t="s">
        <v>59</v>
      </c>
      <c r="B5" s="10">
        <v>64.701300000000003</v>
      </c>
      <c r="C5" s="10">
        <v>-148.31209999999999</v>
      </c>
      <c r="D5" s="9" t="s">
        <v>60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3">
      <c r="A6" s="9" t="s">
        <v>61</v>
      </c>
      <c r="B6" s="10">
        <v>64.695499999999996</v>
      </c>
      <c r="C6" s="10">
        <v>-148.32079999999999</v>
      </c>
      <c r="D6" s="9" t="s">
        <v>62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3">
      <c r="A7" s="9" t="s">
        <v>63</v>
      </c>
      <c r="B7" s="10">
        <v>64.696299999999994</v>
      </c>
      <c r="C7" s="10">
        <v>-148.3235</v>
      </c>
      <c r="D7" s="9" t="s">
        <v>64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3">
      <c r="A8" s="8" t="s">
        <v>16</v>
      </c>
      <c r="B8" s="11">
        <v>64.742959999999997</v>
      </c>
      <c r="C8" s="11">
        <v>-148.316</v>
      </c>
      <c r="D8" s="8" t="s">
        <v>65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3">
      <c r="A9" s="8" t="s">
        <v>66</v>
      </c>
      <c r="B9" s="12">
        <v>64.8</v>
      </c>
      <c r="C9" s="12">
        <v>-147.88329999999999</v>
      </c>
      <c r="D9" s="8" t="s">
        <v>67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3">
      <c r="A10" s="8" t="s">
        <v>68</v>
      </c>
      <c r="B10" s="13">
        <f>68+37/60</f>
        <v>68.61666666666666</v>
      </c>
      <c r="C10" s="14">
        <f>-149-18/60</f>
        <v>-149.30000000000001</v>
      </c>
      <c r="D10" s="8" t="s">
        <v>69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3">
      <c r="A11" s="8" t="s">
        <v>70</v>
      </c>
      <c r="B11" s="8">
        <v>68.627579999999995</v>
      </c>
      <c r="C11" s="13">
        <v>-149.59429</v>
      </c>
      <c r="D11" s="8" t="s">
        <v>71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3">
      <c r="A12" s="11">
        <v>405600</v>
      </c>
      <c r="B12" s="11">
        <v>68.613100000000003</v>
      </c>
      <c r="C12" s="11">
        <v>-149.32400000000001</v>
      </c>
      <c r="D12" s="8" t="s">
        <v>72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3">
      <c r="A13" s="11">
        <v>405700</v>
      </c>
      <c r="B13" s="11">
        <v>68.613100000000003</v>
      </c>
      <c r="C13" s="11">
        <v>-149.321</v>
      </c>
      <c r="D13" s="8" t="s">
        <v>72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3">
      <c r="A14" s="11">
        <v>405800</v>
      </c>
      <c r="B14" s="11">
        <v>68.613100000000003</v>
      </c>
      <c r="C14" s="11">
        <v>-149.31899999999999</v>
      </c>
      <c r="D14" s="8" t="s">
        <v>72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3">
      <c r="A15" s="11">
        <v>405900</v>
      </c>
      <c r="B15" s="11">
        <v>68.613100000000003</v>
      </c>
      <c r="C15" s="11">
        <v>-149.316</v>
      </c>
      <c r="D15" s="8" t="s">
        <v>72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A16" s="11">
        <v>406000</v>
      </c>
      <c r="B16" s="11">
        <v>68.613100000000003</v>
      </c>
      <c r="C16" s="11">
        <v>-149.31399999999999</v>
      </c>
      <c r="D16" s="8" t="s">
        <v>72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3">
      <c r="A17" s="11">
        <v>406100</v>
      </c>
      <c r="B17" s="11">
        <v>68.613100000000003</v>
      </c>
      <c r="C17" s="11">
        <v>-149.31100000000001</v>
      </c>
      <c r="D17" s="8" t="s">
        <v>72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3">
      <c r="A18" s="11">
        <v>406200</v>
      </c>
      <c r="B18" s="11">
        <v>68.613100000000003</v>
      </c>
      <c r="C18" s="11">
        <v>-149.309</v>
      </c>
      <c r="D18" s="8" t="s">
        <v>72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3">
      <c r="A19" s="11">
        <v>406300</v>
      </c>
      <c r="B19" s="11">
        <v>68.613100000000003</v>
      </c>
      <c r="C19" s="11">
        <v>-149.30600000000001</v>
      </c>
      <c r="D19" s="8" t="s">
        <v>72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3">
      <c r="A20" s="11">
        <v>406400</v>
      </c>
      <c r="B20" s="11">
        <v>68.613100000000003</v>
      </c>
      <c r="C20" s="11">
        <v>-149.304</v>
      </c>
      <c r="D20" s="8" t="s">
        <v>72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3">
      <c r="A21" s="11">
        <v>406500</v>
      </c>
      <c r="B21" s="11">
        <v>68.613100000000003</v>
      </c>
      <c r="C21" s="11">
        <v>-149.30099999999999</v>
      </c>
      <c r="D21" s="8" t="s">
        <v>72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3">
      <c r="A22" s="11">
        <v>406600</v>
      </c>
      <c r="B22" s="11">
        <v>68.613100000000003</v>
      </c>
      <c r="C22" s="11">
        <v>-149.29900000000001</v>
      </c>
      <c r="D22" s="8" t="s">
        <v>72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3">
      <c r="A23" s="8"/>
      <c r="B23" s="11"/>
      <c r="C23" s="11"/>
      <c r="D23" s="1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3">
      <c r="A24" s="11"/>
      <c r="B24" s="11"/>
      <c r="C24" s="11"/>
      <c r="D24" s="11"/>
      <c r="E24" s="11"/>
      <c r="F24" s="11"/>
      <c r="G24" s="11"/>
      <c r="H24" s="1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F36" sqref="F36"/>
    </sheetView>
  </sheetViews>
  <sheetFormatPr defaultColWidth="14.44140625" defaultRowHeight="15" customHeight="1" x14ac:dyDescent="0.3"/>
  <cols>
    <col min="1" max="1" width="10.33203125" customWidth="1"/>
    <col min="2" max="26" width="8.6640625" customWidth="1"/>
  </cols>
  <sheetData>
    <row r="1" spans="1:7" ht="14.25" customHeight="1" x14ac:dyDescent="0.3">
      <c r="A1" s="16" t="s">
        <v>40</v>
      </c>
      <c r="B1" s="16" t="s">
        <v>41</v>
      </c>
      <c r="C1" s="16" t="s">
        <v>42</v>
      </c>
      <c r="D1" s="16" t="s">
        <v>43</v>
      </c>
      <c r="F1" s="17" t="s">
        <v>73</v>
      </c>
      <c r="G1" s="17" t="s">
        <v>74</v>
      </c>
    </row>
    <row r="2" spans="1:7" ht="14.25" customHeight="1" x14ac:dyDescent="0.3">
      <c r="A2" s="15">
        <v>2010</v>
      </c>
    </row>
    <row r="3" spans="1:7" ht="14.25" customHeight="1" x14ac:dyDescent="0.3">
      <c r="A3" s="15">
        <v>2011</v>
      </c>
      <c r="B3" s="18">
        <v>124.45999999999998</v>
      </c>
      <c r="C3" s="18">
        <v>127</v>
      </c>
      <c r="D3" s="18"/>
      <c r="E3" s="15" t="s">
        <v>75</v>
      </c>
    </row>
    <row r="4" spans="1:7" ht="14.25" customHeight="1" x14ac:dyDescent="0.3">
      <c r="A4" s="15">
        <v>2012</v>
      </c>
      <c r="B4" s="18">
        <v>71.12</v>
      </c>
      <c r="C4" s="18">
        <v>76.199999999999989</v>
      </c>
      <c r="D4" s="18"/>
    </row>
    <row r="5" spans="1:7" ht="14.25" customHeight="1" x14ac:dyDescent="0.3">
      <c r="A5" s="15">
        <v>2013</v>
      </c>
      <c r="B5" s="18">
        <v>78.739999999999995</v>
      </c>
      <c r="C5" s="18">
        <v>76.199999999999989</v>
      </c>
      <c r="D5" s="18">
        <v>73.66</v>
      </c>
    </row>
    <row r="6" spans="1:7" ht="14.25" customHeight="1" x14ac:dyDescent="0.3">
      <c r="A6" s="15">
        <v>2014</v>
      </c>
      <c r="B6" s="18">
        <v>116.83999999999999</v>
      </c>
      <c r="C6" s="18">
        <v>137.16</v>
      </c>
      <c r="D6" s="18">
        <v>104.13999999999999</v>
      </c>
    </row>
    <row r="7" spans="1:7" ht="14.25" customHeight="1" x14ac:dyDescent="0.3">
      <c r="A7" s="15">
        <v>2015</v>
      </c>
      <c r="B7" s="18">
        <v>73.659999999999982</v>
      </c>
      <c r="C7" s="18">
        <v>104.13999999999999</v>
      </c>
      <c r="D7" s="18"/>
    </row>
    <row r="8" spans="1:7" ht="14.25" customHeight="1" x14ac:dyDescent="0.3">
      <c r="A8" s="15">
        <v>2016</v>
      </c>
      <c r="B8" s="18">
        <v>71.11999999999999</v>
      </c>
      <c r="C8" s="18">
        <v>66.039999999999992</v>
      </c>
      <c r="D8" s="18">
        <v>63.5</v>
      </c>
    </row>
    <row r="9" spans="1:7" ht="14.25" customHeight="1" x14ac:dyDescent="0.3">
      <c r="A9" s="15">
        <v>2017</v>
      </c>
      <c r="B9" s="18">
        <v>88.899999999999991</v>
      </c>
      <c r="C9" s="18">
        <v>88.899999999999991</v>
      </c>
      <c r="D9" s="18">
        <v>86.36</v>
      </c>
    </row>
    <row r="10" spans="1:7" ht="14.25" customHeight="1" x14ac:dyDescent="0.3">
      <c r="A10" s="15">
        <v>2018</v>
      </c>
      <c r="B10" s="18">
        <v>147.32</v>
      </c>
      <c r="C10" s="18">
        <v>149.86000000000001</v>
      </c>
      <c r="D10" s="18">
        <v>134.61999999999998</v>
      </c>
    </row>
    <row r="11" spans="1:7" ht="14.25" customHeight="1" x14ac:dyDescent="0.3">
      <c r="A11" s="15">
        <v>2019</v>
      </c>
      <c r="B11" s="18">
        <v>73.66</v>
      </c>
      <c r="C11" s="18">
        <v>71.11999999999999</v>
      </c>
      <c r="D11" s="18">
        <v>63.5</v>
      </c>
    </row>
    <row r="12" spans="1:7" ht="14.25" customHeight="1" x14ac:dyDescent="0.3">
      <c r="A12" s="15">
        <v>2020</v>
      </c>
      <c r="B12" s="18">
        <v>88.899999999999991</v>
      </c>
      <c r="C12" s="18">
        <v>93.97999999999999</v>
      </c>
      <c r="D12" s="18">
        <v>81.28</v>
      </c>
    </row>
    <row r="13" spans="1:7" ht="14.25" customHeight="1" x14ac:dyDescent="0.3">
      <c r="A13" s="15">
        <v>2021</v>
      </c>
    </row>
    <row r="14" spans="1:7" ht="14.25" customHeight="1" x14ac:dyDescent="0.3"/>
    <row r="15" spans="1:7" ht="14.25" customHeight="1" x14ac:dyDescent="0.3"/>
    <row r="16" spans="1: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defaultColWidth="14.44140625" defaultRowHeight="15" customHeight="1" x14ac:dyDescent="0.3"/>
  <cols>
    <col min="1" max="1" width="11.6640625" customWidth="1"/>
    <col min="2" max="2" width="16.44140625" customWidth="1"/>
    <col min="3" max="3" width="21.109375" customWidth="1"/>
    <col min="4" max="4" width="7" customWidth="1"/>
    <col min="5" max="26" width="8.6640625" customWidth="1"/>
  </cols>
  <sheetData>
    <row r="1" spans="1:6" ht="14.25" customHeight="1" x14ac:dyDescent="0.3">
      <c r="A1" s="15" t="s">
        <v>76</v>
      </c>
      <c r="B1" s="15" t="s">
        <v>77</v>
      </c>
      <c r="C1" s="15" t="s">
        <v>78</v>
      </c>
      <c r="E1" s="17" t="s">
        <v>79</v>
      </c>
      <c r="F1" s="17" t="s">
        <v>80</v>
      </c>
    </row>
    <row r="2" spans="1:6" ht="14.25" customHeight="1" x14ac:dyDescent="0.3">
      <c r="A2" s="15">
        <v>2009</v>
      </c>
      <c r="B2" s="15">
        <v>155</v>
      </c>
      <c r="C2" s="15">
        <v>169</v>
      </c>
    </row>
    <row r="3" spans="1:6" ht="14.25" customHeight="1" x14ac:dyDescent="0.3">
      <c r="A3" s="15">
        <v>2010</v>
      </c>
      <c r="B3" s="15">
        <v>121</v>
      </c>
      <c r="C3" s="15">
        <v>121</v>
      </c>
    </row>
    <row r="4" spans="1:6" ht="14.25" customHeight="1" x14ac:dyDescent="0.3">
      <c r="A4" s="15">
        <v>2011</v>
      </c>
      <c r="B4" s="15">
        <v>174</v>
      </c>
      <c r="C4" s="15">
        <v>174</v>
      </c>
    </row>
    <row r="5" spans="1:6" ht="14.25" customHeight="1" x14ac:dyDescent="0.3">
      <c r="A5" s="15">
        <v>2012</v>
      </c>
      <c r="B5" s="15">
        <v>150</v>
      </c>
      <c r="C5" s="15">
        <v>150</v>
      </c>
    </row>
    <row r="6" spans="1:6" ht="14.25" customHeight="1" x14ac:dyDescent="0.3">
      <c r="A6" s="15">
        <v>2013</v>
      </c>
      <c r="B6" s="15">
        <v>161</v>
      </c>
      <c r="C6" s="15">
        <v>193</v>
      </c>
    </row>
    <row r="7" spans="1:6" ht="14.25" customHeight="1" x14ac:dyDescent="0.3">
      <c r="A7" s="15">
        <v>2015</v>
      </c>
      <c r="B7" s="15">
        <v>207</v>
      </c>
      <c r="C7" s="15">
        <v>207</v>
      </c>
    </row>
    <row r="8" spans="1:6" ht="14.25" customHeight="1" x14ac:dyDescent="0.3">
      <c r="A8" s="15">
        <v>2016</v>
      </c>
      <c r="B8" s="15">
        <v>138</v>
      </c>
      <c r="C8" s="15">
        <v>138</v>
      </c>
    </row>
    <row r="9" spans="1:6" ht="14.25" customHeight="1" x14ac:dyDescent="0.3">
      <c r="A9" s="15">
        <v>2017</v>
      </c>
      <c r="B9" s="15">
        <v>176</v>
      </c>
      <c r="C9" s="15">
        <v>176</v>
      </c>
    </row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/>
  </sheetViews>
  <sheetFormatPr defaultColWidth="14.44140625" defaultRowHeight="15" customHeight="1" x14ac:dyDescent="0.3"/>
  <cols>
    <col min="1" max="1" width="9.6640625" customWidth="1"/>
    <col min="2" max="2" width="10.88671875" customWidth="1"/>
    <col min="3" max="26" width="8.6640625" customWidth="1"/>
  </cols>
  <sheetData>
    <row r="1" spans="1:7" ht="14.25" customHeight="1" x14ac:dyDescent="0.3">
      <c r="A1" s="15" t="s">
        <v>81</v>
      </c>
      <c r="B1" s="15" t="s">
        <v>82</v>
      </c>
      <c r="C1" s="15" t="s">
        <v>83</v>
      </c>
      <c r="D1" s="15" t="s">
        <v>84</v>
      </c>
      <c r="F1" s="17" t="s">
        <v>73</v>
      </c>
      <c r="G1" s="17" t="s">
        <v>85</v>
      </c>
    </row>
    <row r="2" spans="1:7" ht="14.25" customHeight="1" x14ac:dyDescent="0.3">
      <c r="A2" s="15" t="s">
        <v>86</v>
      </c>
      <c r="B2" s="15">
        <v>69.299999999999898</v>
      </c>
      <c r="C2" s="15">
        <v>4.3899999999999997</v>
      </c>
      <c r="D2" s="19">
        <f t="shared" ref="D2:D10" si="0">C2*25.4</f>
        <v>111.50599999999999</v>
      </c>
    </row>
    <row r="3" spans="1:7" ht="14.25" customHeight="1" x14ac:dyDescent="0.3">
      <c r="A3" s="15">
        <v>2014</v>
      </c>
      <c r="B3" s="15">
        <v>48.5</v>
      </c>
      <c r="C3" s="15">
        <v>3.57</v>
      </c>
      <c r="D3" s="19">
        <f t="shared" si="0"/>
        <v>90.677999999999997</v>
      </c>
      <c r="F3" s="15" t="s">
        <v>87</v>
      </c>
    </row>
    <row r="4" spans="1:7" ht="14.25" customHeight="1" x14ac:dyDescent="0.3">
      <c r="A4" s="15">
        <v>2015</v>
      </c>
      <c r="B4" s="15">
        <v>64.400000000000006</v>
      </c>
      <c r="C4" s="15">
        <v>4.53</v>
      </c>
      <c r="D4" s="19">
        <f t="shared" si="0"/>
        <v>115.062</v>
      </c>
      <c r="F4" s="15" t="s">
        <v>88</v>
      </c>
    </row>
    <row r="5" spans="1:7" ht="14.25" customHeight="1" x14ac:dyDescent="0.3">
      <c r="A5" s="15">
        <v>2016</v>
      </c>
      <c r="B5" s="15">
        <v>39.099999999999902</v>
      </c>
      <c r="C5" s="15">
        <v>2.5099999999999998</v>
      </c>
      <c r="D5" s="19">
        <f t="shared" si="0"/>
        <v>63.753999999999991</v>
      </c>
      <c r="F5" s="15" t="s">
        <v>89</v>
      </c>
    </row>
    <row r="6" spans="1:7" ht="14.25" customHeight="1" x14ac:dyDescent="0.3">
      <c r="A6" s="15">
        <v>2017</v>
      </c>
      <c r="B6" s="15">
        <v>83.7</v>
      </c>
      <c r="C6" s="15">
        <v>4.76</v>
      </c>
      <c r="D6" s="19">
        <f t="shared" si="0"/>
        <v>120.90399999999998</v>
      </c>
    </row>
    <row r="7" spans="1:7" ht="14.25" customHeight="1" x14ac:dyDescent="0.3">
      <c r="A7" s="15">
        <v>2018</v>
      </c>
      <c r="B7" s="15">
        <v>85.7</v>
      </c>
      <c r="C7" s="15">
        <v>7.12</v>
      </c>
      <c r="D7" s="19">
        <f t="shared" si="0"/>
        <v>180.84799999999998</v>
      </c>
    </row>
    <row r="8" spans="1:7" ht="14.25" customHeight="1" x14ac:dyDescent="0.3">
      <c r="A8" s="15">
        <v>2019</v>
      </c>
      <c r="B8" s="15">
        <v>57.499999999999901</v>
      </c>
      <c r="C8" s="15">
        <v>3.26</v>
      </c>
      <c r="D8" s="19">
        <f t="shared" si="0"/>
        <v>82.803999999999988</v>
      </c>
    </row>
    <row r="9" spans="1:7" ht="14.25" customHeight="1" x14ac:dyDescent="0.3">
      <c r="A9" s="15">
        <v>2020</v>
      </c>
      <c r="B9" s="15">
        <v>84.599999999999895</v>
      </c>
      <c r="C9" s="15">
        <v>5.8299999999999903</v>
      </c>
      <c r="D9" s="19">
        <f t="shared" si="0"/>
        <v>148.08199999999974</v>
      </c>
    </row>
    <row r="10" spans="1:7" ht="14.25" customHeight="1" x14ac:dyDescent="0.3">
      <c r="A10" s="15">
        <v>2021</v>
      </c>
      <c r="B10" s="15">
        <v>93.6</v>
      </c>
      <c r="C10" s="15">
        <v>6.03</v>
      </c>
      <c r="D10" s="19">
        <f t="shared" si="0"/>
        <v>153.16200000000001</v>
      </c>
    </row>
    <row r="11" spans="1:7" ht="14.25" customHeight="1" x14ac:dyDescent="0.3"/>
    <row r="12" spans="1:7" ht="14.25" customHeight="1" x14ac:dyDescent="0.3"/>
    <row r="13" spans="1:7" ht="14.25" customHeight="1" x14ac:dyDescent="0.3"/>
    <row r="14" spans="1:7" ht="14.25" customHeight="1" x14ac:dyDescent="0.3"/>
    <row r="15" spans="1:7" ht="14.25" customHeight="1" x14ac:dyDescent="0.3"/>
    <row r="16" spans="1: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workbookViewId="0"/>
  </sheetViews>
  <sheetFormatPr defaultColWidth="14.44140625" defaultRowHeight="15" customHeight="1" x14ac:dyDescent="0.3"/>
  <cols>
    <col min="1" max="1" width="11.5546875" customWidth="1"/>
    <col min="2" max="2" width="16.44140625" customWidth="1"/>
    <col min="3" max="3" width="10.5546875" customWidth="1"/>
    <col min="4" max="26" width="8.6640625" customWidth="1"/>
  </cols>
  <sheetData>
    <row r="1" spans="1:6" ht="14.25" customHeight="1" x14ac:dyDescent="0.3">
      <c r="A1" s="15" t="s">
        <v>90</v>
      </c>
      <c r="B1" s="15" t="s">
        <v>91</v>
      </c>
      <c r="C1" s="15" t="s">
        <v>40</v>
      </c>
      <c r="D1" s="15" t="s">
        <v>92</v>
      </c>
      <c r="E1" s="17" t="s">
        <v>79</v>
      </c>
      <c r="F1" s="17" t="s">
        <v>93</v>
      </c>
    </row>
    <row r="2" spans="1:6" ht="14.25" customHeight="1" x14ac:dyDescent="0.3">
      <c r="A2" s="15" t="s">
        <v>94</v>
      </c>
      <c r="B2" s="15">
        <v>2010</v>
      </c>
      <c r="C2" s="15" t="s">
        <v>95</v>
      </c>
      <c r="D2" s="18">
        <v>39.1</v>
      </c>
    </row>
    <row r="3" spans="1:6" ht="14.25" customHeight="1" x14ac:dyDescent="0.3">
      <c r="A3" s="15" t="s">
        <v>96</v>
      </c>
      <c r="B3" s="15">
        <v>2011</v>
      </c>
      <c r="C3" s="15" t="s">
        <v>97</v>
      </c>
      <c r="D3" s="18">
        <v>105.85</v>
      </c>
    </row>
    <row r="4" spans="1:6" ht="14.25" customHeight="1" x14ac:dyDescent="0.3">
      <c r="A4" s="15" t="s">
        <v>98</v>
      </c>
      <c r="B4" s="15">
        <v>2012</v>
      </c>
      <c r="C4" s="15" t="s">
        <v>99</v>
      </c>
      <c r="D4" s="18">
        <v>125.24</v>
      </c>
      <c r="E4" s="15" t="s">
        <v>100</v>
      </c>
    </row>
    <row r="5" spans="1:6" ht="14.25" customHeight="1" x14ac:dyDescent="0.3">
      <c r="A5" s="15" t="s">
        <v>101</v>
      </c>
      <c r="B5" s="15">
        <v>2013</v>
      </c>
      <c r="C5" s="15" t="s">
        <v>102</v>
      </c>
      <c r="D5" s="18">
        <v>160.49</v>
      </c>
    </row>
    <row r="6" spans="1:6" ht="14.25" customHeight="1" x14ac:dyDescent="0.3">
      <c r="A6" s="15" t="s">
        <v>103</v>
      </c>
      <c r="B6" s="15">
        <v>2014</v>
      </c>
      <c r="C6" s="15" t="s">
        <v>104</v>
      </c>
      <c r="D6" s="18">
        <v>131.85</v>
      </c>
    </row>
    <row r="7" spans="1:6" ht="14.25" customHeight="1" x14ac:dyDescent="0.3">
      <c r="A7" s="15" t="s">
        <v>105</v>
      </c>
      <c r="B7" s="15">
        <v>2015</v>
      </c>
      <c r="C7" s="15" t="s">
        <v>106</v>
      </c>
      <c r="D7" s="18">
        <v>82.24</v>
      </c>
    </row>
    <row r="8" spans="1:6" ht="14.25" customHeight="1" x14ac:dyDescent="0.3">
      <c r="A8" s="15" t="s">
        <v>107</v>
      </c>
      <c r="B8" s="15">
        <v>2016</v>
      </c>
      <c r="C8" s="15" t="s">
        <v>108</v>
      </c>
      <c r="D8" s="18">
        <v>119.85</v>
      </c>
    </row>
    <row r="9" spans="1:6" ht="14.25" customHeight="1" x14ac:dyDescent="0.3">
      <c r="A9" s="15" t="s">
        <v>109</v>
      </c>
      <c r="B9" s="15">
        <v>2017</v>
      </c>
      <c r="C9" s="15" t="s">
        <v>110</v>
      </c>
      <c r="D9" s="18">
        <v>182.87</v>
      </c>
    </row>
    <row r="10" spans="1:6" ht="14.25" customHeight="1" x14ac:dyDescent="0.3">
      <c r="A10" s="15" t="s">
        <v>111</v>
      </c>
      <c r="B10" s="15">
        <v>2018</v>
      </c>
      <c r="C10" s="15" t="s">
        <v>112</v>
      </c>
      <c r="D10" s="18">
        <v>187.64</v>
      </c>
    </row>
    <row r="11" spans="1:6" ht="14.25" customHeight="1" x14ac:dyDescent="0.3">
      <c r="A11" s="15" t="s">
        <v>113</v>
      </c>
      <c r="B11" s="15">
        <v>2019</v>
      </c>
      <c r="C11" s="15" t="s">
        <v>114</v>
      </c>
      <c r="D11" s="18">
        <v>125.17</v>
      </c>
    </row>
    <row r="12" spans="1:6" ht="14.25" customHeight="1" x14ac:dyDescent="0.3">
      <c r="A12" s="15" t="s">
        <v>115</v>
      </c>
      <c r="B12" s="15">
        <v>2020</v>
      </c>
      <c r="C12" s="15" t="s">
        <v>116</v>
      </c>
      <c r="D12" s="18">
        <v>191.5</v>
      </c>
    </row>
    <row r="13" spans="1:6" ht="14.25" customHeight="1" x14ac:dyDescent="0.3">
      <c r="A13" s="15" t="s">
        <v>117</v>
      </c>
      <c r="B13" s="15">
        <v>2021</v>
      </c>
      <c r="C13" s="15" t="s">
        <v>118</v>
      </c>
      <c r="D13" s="18">
        <v>176.56</v>
      </c>
    </row>
    <row r="14" spans="1:6" ht="14.25" customHeight="1" x14ac:dyDescent="0.3"/>
    <row r="15" spans="1:6" ht="14.25" customHeight="1" x14ac:dyDescent="0.3">
      <c r="A15" s="15" t="s">
        <v>119</v>
      </c>
    </row>
    <row r="16" spans="1:6" ht="14.25" customHeight="1" x14ac:dyDescent="0.3">
      <c r="A16" s="15" t="s">
        <v>120</v>
      </c>
    </row>
    <row r="17" spans="1:1" ht="14.25" customHeight="1" x14ac:dyDescent="0.3">
      <c r="A17" s="15" t="s">
        <v>121</v>
      </c>
    </row>
    <row r="18" spans="1:1" ht="14.25" customHeight="1" x14ac:dyDescent="0.3"/>
    <row r="19" spans="1:1" ht="14.25" customHeight="1" x14ac:dyDescent="0.3"/>
    <row r="20" spans="1:1" ht="14.25" customHeight="1" x14ac:dyDescent="0.3"/>
    <row r="21" spans="1:1" ht="14.25" customHeight="1" x14ac:dyDescent="0.3"/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IB precip</vt:lpstr>
      <vt:lpstr>IB SWE</vt:lpstr>
      <vt:lpstr>BNZ|FAI precip</vt:lpstr>
      <vt:lpstr>BNZ SWE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</dc:creator>
  <cp:lastModifiedBy>Kelsey Stockert</cp:lastModifiedBy>
  <dcterms:created xsi:type="dcterms:W3CDTF">2022-10-09T23:12:47Z</dcterms:created>
  <dcterms:modified xsi:type="dcterms:W3CDTF">2023-10-19T20:54:28Z</dcterms:modified>
</cp:coreProperties>
</file>