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電子工作講習会\部品\"/>
    </mc:Choice>
  </mc:AlternateContent>
  <xr:revisionPtr revIDLastSave="0" documentId="13_ncr:1_{AE774155-71E5-4350-BD12-1A42E87BDB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購入品リスト" sheetId="14" r:id="rId1"/>
    <sheet name="購入品見積リスト" sheetId="15" r:id="rId2"/>
  </sheets>
  <definedNames>
    <definedName name="_xlnm.Print_Area" localSheetId="0">購入品リスト!$A$1:$M$80</definedName>
    <definedName name="_xlnm.Print_Area" localSheetId="1">購入品見積リスト!$A$1:$K$43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14" l="1"/>
  <c r="J57" i="14" s="1"/>
  <c r="J59" i="14" s="1"/>
  <c r="J53" i="14"/>
  <c r="G29" i="14"/>
  <c r="J29" i="14" s="1"/>
  <c r="G11" i="14"/>
  <c r="J11" i="14" s="1"/>
  <c r="G13" i="14"/>
  <c r="J13" i="14" s="1"/>
  <c r="J39" i="14"/>
  <c r="J41" i="14"/>
  <c r="J47" i="14"/>
  <c r="J49" i="14"/>
  <c r="G9" i="14"/>
  <c r="J9" i="14" s="1"/>
  <c r="J43" i="14"/>
  <c r="G45" i="14"/>
  <c r="J45" i="14" s="1"/>
  <c r="G47" i="14"/>
  <c r="G9" i="15"/>
  <c r="J9" i="15"/>
  <c r="G11" i="15"/>
  <c r="J11" i="15"/>
  <c r="G13" i="15"/>
  <c r="J13" i="15"/>
  <c r="G15" i="15"/>
  <c r="J15" i="15" s="1"/>
  <c r="G17" i="15"/>
  <c r="J17" i="15" s="1"/>
  <c r="G19" i="15"/>
  <c r="J19" i="15" s="1"/>
  <c r="G21" i="15"/>
  <c r="J21" i="15"/>
  <c r="G23" i="15"/>
  <c r="J23" i="15" s="1"/>
  <c r="G25" i="15"/>
  <c r="J25" i="15"/>
  <c r="G27" i="15"/>
  <c r="J27" i="15"/>
  <c r="G29" i="15"/>
  <c r="J29" i="15"/>
  <c r="G31" i="15"/>
  <c r="J31" i="15" s="1"/>
  <c r="G33" i="15"/>
  <c r="J33" i="15"/>
  <c r="G35" i="15"/>
  <c r="J35" i="15" s="1"/>
  <c r="G37" i="15"/>
  <c r="J37" i="15"/>
  <c r="J51" i="14" l="1"/>
  <c r="K8" i="15"/>
  <c r="K7" i="15" s="1"/>
  <c r="G37" i="14"/>
  <c r="J37" i="14" s="1"/>
  <c r="G15" i="14"/>
  <c r="J15" i="14" s="1"/>
  <c r="G17" i="14"/>
  <c r="J17" i="14" s="1"/>
  <c r="G19" i="14"/>
  <c r="J19" i="14" s="1"/>
  <c r="G21" i="14"/>
  <c r="J21" i="14" s="1"/>
  <c r="G23" i="14"/>
  <c r="J23" i="14" s="1"/>
  <c r="G25" i="14"/>
  <c r="J25" i="14" s="1"/>
  <c r="G27" i="14"/>
  <c r="J27" i="14" s="1"/>
  <c r="G31" i="14"/>
  <c r="J31" i="14" s="1"/>
  <c r="G33" i="14"/>
  <c r="J33" i="14" s="1"/>
  <c r="G35" i="14"/>
  <c r="J35" i="14" s="1"/>
</calcChain>
</file>

<file path=xl/sharedStrings.xml><?xml version="1.0" encoding="utf-8"?>
<sst xmlns="http://schemas.openxmlformats.org/spreadsheetml/2006/main" count="149" uniqueCount="112">
  <si>
    <t>備考</t>
    <rPh sb="0" eb="2">
      <t>ビコウ</t>
    </rPh>
    <phoneticPr fontId="1"/>
  </si>
  <si>
    <t>名称</t>
    <rPh sb="0" eb="2">
      <t>メイショウ</t>
    </rPh>
    <phoneticPr fontId="1"/>
  </si>
  <si>
    <t>承認</t>
    <rPh sb="0" eb="2">
      <t>ショウニン</t>
    </rPh>
    <phoneticPr fontId="1"/>
  </si>
  <si>
    <t>確認</t>
    <rPh sb="0" eb="2">
      <t>カクニン</t>
    </rPh>
    <phoneticPr fontId="1"/>
  </si>
  <si>
    <t>作成/担当</t>
    <rPh sb="0" eb="2">
      <t>サクセイ</t>
    </rPh>
    <rPh sb="3" eb="5">
      <t>タントウ</t>
    </rPh>
    <phoneticPr fontId="1"/>
  </si>
  <si>
    <t>Confidential</t>
    <phoneticPr fontId="1"/>
  </si>
  <si>
    <t>工事No</t>
    <rPh sb="0" eb="2">
      <t>コウジ</t>
    </rPh>
    <phoneticPr fontId="1"/>
  </si>
  <si>
    <t>000000-000000</t>
    <phoneticPr fontId="1"/>
  </si>
  <si>
    <t>項</t>
    <rPh sb="0" eb="1">
      <t>コウ</t>
    </rPh>
    <phoneticPr fontId="1"/>
  </si>
  <si>
    <t>購入品リスト</t>
    <rPh sb="0" eb="2">
      <t>コウニュウ</t>
    </rPh>
    <rPh sb="2" eb="3">
      <t>ヒン</t>
    </rPh>
    <phoneticPr fontId="1"/>
  </si>
  <si>
    <t>合計</t>
    <rPh sb="0" eb="2">
      <t>ゴウケイ</t>
    </rPh>
    <phoneticPr fontId="1"/>
  </si>
  <si>
    <t>数量（個,式）</t>
    <rPh sb="0" eb="2">
      <t>スウリョウ</t>
    </rPh>
    <rPh sb="3" eb="4">
      <t>コ</t>
    </rPh>
    <rPh sb="5" eb="6">
      <t>シキ</t>
    </rPh>
    <phoneticPr fontId="1"/>
  </si>
  <si>
    <t>図面番号</t>
    <rPh sb="0" eb="2">
      <t>ズメン</t>
    </rPh>
    <rPh sb="2" eb="4">
      <t>バンゴウ</t>
    </rPh>
    <phoneticPr fontId="1"/>
  </si>
  <si>
    <t>見積用</t>
    <rPh sb="0" eb="2">
      <t>ミツ</t>
    </rPh>
    <rPh sb="2" eb="3">
      <t>ヨウ</t>
    </rPh>
    <phoneticPr fontId="1"/>
  </si>
  <si>
    <t>型式</t>
    <rPh sb="0" eb="2">
      <t>カタシキ</t>
    </rPh>
    <phoneticPr fontId="1"/>
  </si>
  <si>
    <t>本体：</t>
    <rPh sb="0" eb="2">
      <t>ホンタイ</t>
    </rPh>
    <phoneticPr fontId="1"/>
  </si>
  <si>
    <t>固定金具：</t>
    <rPh sb="0" eb="2">
      <t>コテイ</t>
    </rPh>
    <rPh sb="2" eb="4">
      <t>カナグ</t>
    </rPh>
    <phoneticPr fontId="1"/>
  </si>
  <si>
    <t>移動端金具：</t>
    <rPh sb="0" eb="2">
      <t>イドウ</t>
    </rPh>
    <rPh sb="2" eb="3">
      <t>タン</t>
    </rPh>
    <rPh sb="3" eb="5">
      <t>カナグ</t>
    </rPh>
    <phoneticPr fontId="1"/>
  </si>
  <si>
    <t>縦仕切板：</t>
    <rPh sb="0" eb="1">
      <t>タテ</t>
    </rPh>
    <rPh sb="1" eb="3">
      <t>シキ</t>
    </rPh>
    <rPh sb="3" eb="4">
      <t>イタ</t>
    </rPh>
    <phoneticPr fontId="1"/>
  </si>
  <si>
    <t>ｴﾝﾄﾞｽﾄｯﾊﾟ付横仕切板：</t>
    <rPh sb="9" eb="10">
      <t>ツキ</t>
    </rPh>
    <rPh sb="10" eb="11">
      <t>ヨコ</t>
    </rPh>
    <rPh sb="11" eb="13">
      <t>シキ</t>
    </rPh>
    <rPh sb="13" eb="14">
      <t>イタ</t>
    </rPh>
    <phoneticPr fontId="1"/>
  </si>
  <si>
    <t>編成：</t>
    <rPh sb="0" eb="2">
      <t>ヘンセイ</t>
    </rPh>
    <phoneticPr fontId="1"/>
  </si>
  <si>
    <t>状態</t>
    <rPh sb="0" eb="2">
      <t>ジョウタイ</t>
    </rPh>
    <phoneticPr fontId="1"/>
  </si>
  <si>
    <t>A</t>
    <phoneticPr fontId="1"/>
  </si>
  <si>
    <t>適用組立図</t>
    <rPh sb="0" eb="2">
      <t>テキヨウ</t>
    </rPh>
    <rPh sb="2" eb="5">
      <t>クミタテズ</t>
    </rPh>
    <phoneticPr fontId="1"/>
  </si>
  <si>
    <t>全体組立図</t>
    <rPh sb="0" eb="2">
      <t>ゼンタイ</t>
    </rPh>
    <rPh sb="2" eb="5">
      <t>クミタテズ</t>
    </rPh>
    <phoneticPr fontId="1"/>
  </si>
  <si>
    <t>台数</t>
    <rPh sb="0" eb="2">
      <t>ダイスウ</t>
    </rPh>
    <phoneticPr fontId="1"/>
  </si>
  <si>
    <t>003-001</t>
    <phoneticPr fontId="1"/>
  </si>
  <si>
    <t>メーカー</t>
    <phoneticPr fontId="1"/>
  </si>
  <si>
    <t>各</t>
    <rPh sb="0" eb="1">
      <t>カク</t>
    </rPh>
    <phoneticPr fontId="1"/>
  </si>
  <si>
    <t>購入品A</t>
    <rPh sb="0" eb="2">
      <t>コウニュウ</t>
    </rPh>
    <rPh sb="2" eb="3">
      <t>ヒン</t>
    </rPh>
    <phoneticPr fontId="1"/>
  </si>
  <si>
    <t>AAA-AAAA</t>
    <phoneticPr fontId="1"/>
  </si>
  <si>
    <t>購入品B</t>
    <rPh sb="0" eb="2">
      <t>コウニュウ</t>
    </rPh>
    <rPh sb="2" eb="3">
      <t>ヒン</t>
    </rPh>
    <phoneticPr fontId="1"/>
  </si>
  <si>
    <t>BBB-BBBB</t>
    <phoneticPr fontId="1"/>
  </si>
  <si>
    <t>購入品C</t>
    <rPh sb="0" eb="2">
      <t>コウニュウ</t>
    </rPh>
    <rPh sb="2" eb="3">
      <t>ヒン</t>
    </rPh>
    <phoneticPr fontId="1"/>
  </si>
  <si>
    <t>CCC-CCCC</t>
    <phoneticPr fontId="1"/>
  </si>
  <si>
    <t>ケーブルベア</t>
    <phoneticPr fontId="1"/>
  </si>
  <si>
    <t>2</t>
    <phoneticPr fontId="1"/>
  </si>
  <si>
    <t>税込</t>
    <rPh sb="0" eb="2">
      <t>ゼイコ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</si>
  <si>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</si>
  <si>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</si>
  <si>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※</t>
    <phoneticPr fontId="1"/>
  </si>
  <si>
    <t>購入品見積リスト</t>
    <rPh sb="0" eb="2">
      <t>コウニュウ</t>
    </rPh>
    <rPh sb="2" eb="3">
      <t>ヒン</t>
    </rPh>
    <rPh sb="3" eb="5">
      <t>ミツモ</t>
    </rPh>
    <phoneticPr fontId="1"/>
  </si>
  <si>
    <t>バージョン</t>
    <phoneticPr fontId="1"/>
  </si>
  <si>
    <t>調達先</t>
    <rPh sb="0" eb="2">
      <t>チョウタツ</t>
    </rPh>
    <rPh sb="2" eb="3">
      <t>サキ</t>
    </rPh>
    <phoneticPr fontId="1"/>
  </si>
  <si>
    <t>秋月電子通商</t>
    <rPh sb="0" eb="2">
      <t>アキズキ</t>
    </rPh>
    <rPh sb="2" eb="4">
      <t>デンシ</t>
    </rPh>
    <rPh sb="4" eb="6">
      <t>ツウショウ</t>
    </rPh>
    <phoneticPr fontId="1"/>
  </si>
  <si>
    <t>数量（個,パック）</t>
    <rPh sb="0" eb="2">
      <t>スウリョウ</t>
    </rPh>
    <rPh sb="3" eb="4">
      <t>コ</t>
    </rPh>
    <phoneticPr fontId="1"/>
  </si>
  <si>
    <t>通販コード</t>
    <rPh sb="0" eb="2">
      <t>ツウハン</t>
    </rPh>
    <phoneticPr fontId="1"/>
  </si>
  <si>
    <t>日野</t>
    <rPh sb="0" eb="2">
      <t>ヒノ</t>
    </rPh>
    <phoneticPr fontId="1"/>
  </si>
  <si>
    <t>基板バージョン</t>
    <rPh sb="0" eb="2">
      <t>キバン</t>
    </rPh>
    <phoneticPr fontId="1"/>
  </si>
  <si>
    <t>VFD_NTP_CLOCK</t>
    <phoneticPr fontId="1"/>
  </si>
  <si>
    <t>電気工学研究部</t>
    <rPh sb="0" eb="2">
      <t>デンキ</t>
    </rPh>
    <rPh sb="2" eb="4">
      <t>コウガク</t>
    </rPh>
    <rPh sb="4" eb="7">
      <t>ケンキュウブ</t>
    </rPh>
    <phoneticPr fontId="1"/>
  </si>
  <si>
    <t>※送料は、秋月電子11,000円以上で無料、共立電子5,500円以上で無料</t>
    <rPh sb="1" eb="3">
      <t>ソウリョウ</t>
    </rPh>
    <rPh sb="5" eb="7">
      <t>アキツキ</t>
    </rPh>
    <rPh sb="7" eb="9">
      <t>デンシ</t>
    </rPh>
    <rPh sb="15" eb="16">
      <t>エン</t>
    </rPh>
    <rPh sb="16" eb="18">
      <t>イジョウ</t>
    </rPh>
    <rPh sb="19" eb="21">
      <t>ムリョウ</t>
    </rPh>
    <rPh sb="22" eb="24">
      <t>キョウリツ</t>
    </rPh>
    <rPh sb="24" eb="26">
      <t>デンシ</t>
    </rPh>
    <rPh sb="31" eb="32">
      <t>エン</t>
    </rPh>
    <rPh sb="32" eb="34">
      <t>イジョウ</t>
    </rPh>
    <rPh sb="35" eb="37">
      <t>ムリョウ</t>
    </rPh>
    <phoneticPr fontId="1"/>
  </si>
  <si>
    <t>分割ロングピンソケット</t>
    <rPh sb="0" eb="2">
      <t>ブンカツ</t>
    </rPh>
    <phoneticPr fontId="1"/>
  </si>
  <si>
    <t>高速整流ダイオードPS2010</t>
    <rPh sb="0" eb="2">
      <t>コウソク</t>
    </rPh>
    <rPh sb="2" eb="4">
      <t>セイリュウ</t>
    </rPh>
    <phoneticPr fontId="1"/>
  </si>
  <si>
    <t>トランジスタ2SC1815</t>
    <phoneticPr fontId="1"/>
  </si>
  <si>
    <t>トランジスタアレイTBD62783</t>
    <phoneticPr fontId="1"/>
  </si>
  <si>
    <t>MC34063AN</t>
    <phoneticPr fontId="1"/>
  </si>
  <si>
    <t>74HC595AG</t>
    <phoneticPr fontId="1"/>
  </si>
  <si>
    <t>ESP32-DevKitC-32E</t>
    <phoneticPr fontId="1"/>
  </si>
  <si>
    <t>温湿度センサDHT20</t>
    <rPh sb="0" eb="3">
      <t>オンシツド</t>
    </rPh>
    <phoneticPr fontId="1"/>
  </si>
  <si>
    <t>16P丸ピンICソケット</t>
    <rPh sb="3" eb="4">
      <t>マル</t>
    </rPh>
    <phoneticPr fontId="1"/>
  </si>
  <si>
    <t>18P丸ピンICソケット</t>
    <rPh sb="3" eb="4">
      <t>マル</t>
    </rPh>
    <phoneticPr fontId="1"/>
  </si>
  <si>
    <t>積層セラミックコンデンサ50V2200pF</t>
    <rPh sb="0" eb="2">
      <t>セキソウ</t>
    </rPh>
    <phoneticPr fontId="1"/>
  </si>
  <si>
    <t>表面実装ヒューズ125V1A</t>
    <rPh sb="0" eb="2">
      <t>ヒョウメン</t>
    </rPh>
    <rPh sb="2" eb="4">
      <t>ジッソウ</t>
    </rPh>
    <phoneticPr fontId="1"/>
  </si>
  <si>
    <t>MPFコンデンサ　0.1uF 100V</t>
    <phoneticPr fontId="1"/>
  </si>
  <si>
    <t>電子ブザー　12mm　UGCM1205XP</t>
    <rPh sb="0" eb="2">
      <t>デンシ</t>
    </rPh>
    <phoneticPr fontId="1"/>
  </si>
  <si>
    <t>電解コンデンサ　220uF 16V</t>
    <rPh sb="0" eb="2">
      <t>デンカイ</t>
    </rPh>
    <phoneticPr fontId="1"/>
  </si>
  <si>
    <t>インダクター 220uH 1.1A</t>
    <phoneticPr fontId="1"/>
  </si>
  <si>
    <t>積層セラミックコンデンサ50V0.1uF</t>
    <rPh sb="0" eb="2">
      <t>セキソウ</t>
    </rPh>
    <phoneticPr fontId="1"/>
  </si>
  <si>
    <t>半固定ボリューム GF063P 1kΩ</t>
    <rPh sb="0" eb="1">
      <t>ハン</t>
    </rPh>
    <rPh sb="1" eb="3">
      <t>コテイ</t>
    </rPh>
    <phoneticPr fontId="1"/>
  </si>
  <si>
    <t>8P丸ピンICソケット</t>
    <rPh sb="2" eb="3">
      <t>マル</t>
    </rPh>
    <phoneticPr fontId="1"/>
  </si>
  <si>
    <t>電解コンデンサ　220uF 35V</t>
    <rPh sb="0" eb="2">
      <t>デンカイ</t>
    </rPh>
    <phoneticPr fontId="1"/>
  </si>
  <si>
    <t>1/2W　カーボン抵抗器　1kΩ</t>
    <rPh sb="9" eb="12">
      <t>テイコウキ</t>
    </rPh>
    <phoneticPr fontId="1"/>
  </si>
  <si>
    <t>価格</t>
    <rPh sb="0" eb="2">
      <t>カカク</t>
    </rPh>
    <phoneticPr fontId="1"/>
  </si>
  <si>
    <t>秋月電子合計価格</t>
    <rPh sb="0" eb="2">
      <t>アキズキ</t>
    </rPh>
    <rPh sb="2" eb="4">
      <t>デンシ</t>
    </rPh>
    <rPh sb="4" eb="6">
      <t>ゴウケイ</t>
    </rPh>
    <rPh sb="6" eb="8">
      <t>カカク</t>
    </rPh>
    <phoneticPr fontId="1"/>
  </si>
  <si>
    <t>秋月電子送料</t>
    <rPh sb="0" eb="2">
      <t>アキズキ</t>
    </rPh>
    <rPh sb="2" eb="4">
      <t>デンシ</t>
    </rPh>
    <rPh sb="4" eb="6">
      <t>ソウリョウ</t>
    </rPh>
    <phoneticPr fontId="1"/>
  </si>
  <si>
    <t>=(F5/10)*F41</t>
    <phoneticPr fontId="1"/>
  </si>
  <si>
    <t>1パック10個入り</t>
    <rPh sb="6" eb="8">
      <t>コイ</t>
    </rPh>
    <phoneticPr fontId="1"/>
  </si>
  <si>
    <t>1パック10個入り</t>
    <phoneticPr fontId="1"/>
  </si>
  <si>
    <t>1パック100個入り</t>
    <phoneticPr fontId="1"/>
  </si>
  <si>
    <t>1.1</t>
    <phoneticPr fontId="1"/>
  </si>
  <si>
    <t>C-05779</t>
    <phoneticPr fontId="1"/>
  </si>
  <si>
    <t>I-02228</t>
    <phoneticPr fontId="1"/>
  </si>
  <si>
    <t>I-06477</t>
    <phoneticPr fontId="1"/>
  </si>
  <si>
    <t>I-10957</t>
    <phoneticPr fontId="1"/>
  </si>
  <si>
    <t>I-12016</t>
    <phoneticPr fontId="1"/>
  </si>
  <si>
    <t>I-14053</t>
    <phoneticPr fontId="1"/>
  </si>
  <si>
    <t>M-15673</t>
    <phoneticPr fontId="1"/>
  </si>
  <si>
    <t>M-16732</t>
    <phoneticPr fontId="1"/>
  </si>
  <si>
    <t>P-00029</t>
    <phoneticPr fontId="1"/>
  </si>
  <si>
    <t>P-00030</t>
    <phoneticPr fontId="1"/>
  </si>
  <si>
    <t>P-08134</t>
    <phoneticPr fontId="1"/>
  </si>
  <si>
    <t>P-09231</t>
    <phoneticPr fontId="1"/>
  </si>
  <si>
    <t>P-09790</t>
    <phoneticPr fontId="1"/>
  </si>
  <si>
    <t>P-09800</t>
    <phoneticPr fontId="1"/>
  </si>
  <si>
    <t>P-10272</t>
    <phoneticPr fontId="1"/>
  </si>
  <si>
    <t>P-13551</t>
    <phoneticPr fontId="1"/>
  </si>
  <si>
    <t>P-13582</t>
    <phoneticPr fontId="1"/>
  </si>
  <si>
    <t>P-14901</t>
    <phoneticPr fontId="1"/>
  </si>
  <si>
    <t>P-00035</t>
    <phoneticPr fontId="1"/>
  </si>
  <si>
    <t>P-02718</t>
    <phoneticPr fontId="1"/>
  </si>
  <si>
    <t>R-07820</t>
    <phoneticPr fontId="1"/>
  </si>
  <si>
    <t>共立電子</t>
    <rPh sb="0" eb="2">
      <t>キョウリツ</t>
    </rPh>
    <rPh sb="2" eb="4">
      <t>デンシ</t>
    </rPh>
    <phoneticPr fontId="1"/>
  </si>
  <si>
    <t>VFD　FIP9B8</t>
    <phoneticPr fontId="1"/>
  </si>
  <si>
    <t>共立電子送料</t>
    <rPh sb="0" eb="2">
      <t>キョウリツ</t>
    </rPh>
    <rPh sb="2" eb="4">
      <t>デンシ</t>
    </rPh>
    <rPh sb="4" eb="6">
      <t>ソウリョウ</t>
    </rPh>
    <phoneticPr fontId="1"/>
  </si>
  <si>
    <t>ダイソー</t>
    <phoneticPr fontId="1"/>
  </si>
  <si>
    <t>FIP9B8-15P</t>
    <phoneticPr fontId="1"/>
  </si>
  <si>
    <t>1セット15個入り</t>
    <rPh sb="6" eb="8">
      <t>コイ</t>
    </rPh>
    <phoneticPr fontId="1"/>
  </si>
  <si>
    <t>クリアハード　UVレジン</t>
    <phoneticPr fontId="1"/>
  </si>
  <si>
    <t>瞬間接着剤</t>
    <rPh sb="0" eb="2">
      <t>シュンカン</t>
    </rPh>
    <rPh sb="2" eb="5">
      <t>セッチャクザイ</t>
    </rPh>
    <phoneticPr fontId="1"/>
  </si>
  <si>
    <t>=F5*F39</t>
    <phoneticPr fontId="1"/>
  </si>
  <si>
    <t>=F43*F5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</si>
</sst>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¥&quot;#,##0_);[Red]\(&quot;¥&quot;#,##0\)"/>
    <numFmt numFmtId="177" formatCode="0_);[Red]\(0\)"/>
    <numFmt numFmtId="178" formatCode="&quot;合計　\&quot;"/>
    <numFmt numFmtId="179" formatCode="[$¥-411]#,##0;[$¥-411]#,##0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20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/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1" xfId="0" applyNumberFormat="1" applyFont="1" applyBorder="1" applyAlignment="1">
      <alignment vertical="center" shrinkToFit="1"/>
    </xf>
    <xf numFmtId="178" fontId="3" fillId="0" borderId="2" xfId="0" applyNumberFormat="1" applyFont="1" applyBorder="1" applyAlignment="1">
      <alignment horizontal="center" vertical="center" shrinkToFit="1"/>
    </xf>
    <xf numFmtId="176" fontId="3" fillId="0" borderId="1" xfId="0" applyNumberFormat="1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9" fontId="3" fillId="0" borderId="15" xfId="0" applyNumberFormat="1" applyFont="1" applyBorder="1" applyAlignment="1">
      <alignment horizontal="center" vertical="center"/>
    </xf>
    <xf numFmtId="179" fontId="3" fillId="0" borderId="16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8" fontId="3" fillId="0" borderId="1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49" fontId="3" fillId="0" borderId="15" xfId="0" applyNumberFormat="1" applyFont="1" applyBorder="1" applyAlignment="1">
      <alignment horizontal="center" vertical="center" shrinkToFit="1"/>
    </xf>
    <xf numFmtId="179" fontId="7" fillId="0" borderId="9" xfId="0" applyNumberFormat="1" applyFont="1" applyBorder="1" applyAlignment="1">
      <alignment horizontal="center" vertical="center" shrinkToFit="1"/>
    </xf>
    <xf numFmtId="179" fontId="7" fillId="0" borderId="10" xfId="0" applyNumberFormat="1" applyFont="1" applyBorder="1" applyAlignment="1">
      <alignment horizontal="center" vertical="center" shrinkToFit="1"/>
    </xf>
    <xf numFmtId="179" fontId="7" fillId="0" borderId="11" xfId="0" applyNumberFormat="1" applyFont="1" applyBorder="1" applyAlignment="1">
      <alignment horizontal="center" vertical="center" shrinkToFit="1"/>
    </xf>
    <xf numFmtId="179" fontId="7" fillId="0" borderId="12" xfId="0" applyNumberFormat="1" applyFont="1" applyBorder="1" applyAlignment="1">
      <alignment horizontal="center" vertical="center" shrinkToFit="1"/>
    </xf>
    <xf numFmtId="176" fontId="7" fillId="0" borderId="9" xfId="0" applyNumberFormat="1" applyFont="1" applyBorder="1" applyAlignment="1">
      <alignment horizontal="center" vertical="center" shrinkToFit="1"/>
    </xf>
    <xf numFmtId="176" fontId="7" fillId="0" borderId="10" xfId="0" applyNumberFormat="1" applyFont="1" applyBorder="1" applyAlignment="1">
      <alignment horizontal="center" vertical="center" shrinkToFit="1"/>
    </xf>
    <xf numFmtId="176" fontId="7" fillId="0" borderId="11" xfId="0" applyNumberFormat="1" applyFont="1" applyBorder="1" applyAlignment="1">
      <alignment horizontal="center" vertical="center" shrinkToFit="1"/>
    </xf>
    <xf numFmtId="176" fontId="7" fillId="0" borderId="12" xfId="0" applyNumberFormat="1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179" fontId="7" fillId="0" borderId="8" xfId="0" applyNumberFormat="1" applyFont="1" applyBorder="1" applyAlignment="1">
      <alignment horizontal="center" vertical="center" shrinkToFit="1"/>
    </xf>
    <xf numFmtId="179" fontId="7" fillId="0" borderId="6" xfId="0" applyNumberFormat="1" applyFont="1" applyBorder="1" applyAlignment="1">
      <alignment horizontal="center" vertical="center" shrinkToFit="1"/>
    </xf>
    <xf numFmtId="176" fontId="7" fillId="0" borderId="8" xfId="0" applyNumberFormat="1" applyFont="1" applyBorder="1" applyAlignment="1">
      <alignment horizontal="center" vertical="center" shrinkToFit="1"/>
    </xf>
    <xf numFmtId="176" fontId="7" fillId="0" borderId="6" xfId="0" applyNumberFormat="1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177" fontId="7" fillId="0" borderId="15" xfId="0" applyNumberFormat="1" applyFont="1" applyBorder="1" applyAlignment="1">
      <alignment horizontal="center" vertical="center"/>
    </xf>
    <xf numFmtId="177" fontId="7" fillId="0" borderId="16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 shrinkToFit="1"/>
    </xf>
    <xf numFmtId="0" fontId="3" fillId="0" borderId="19" xfId="0" applyFont="1" applyBorder="1" applyAlignment="1">
      <alignment horizontal="left" vertical="center" shrinkToFit="1"/>
    </xf>
    <xf numFmtId="0" fontId="3" fillId="0" borderId="20" xfId="0" applyFont="1" applyBorder="1" applyAlignment="1">
      <alignment horizontal="left" vertical="center" shrinkToFit="1"/>
    </xf>
    <xf numFmtId="0" fontId="3" fillId="0" borderId="21" xfId="0" applyFont="1" applyBorder="1" applyAlignment="1">
      <alignment horizontal="left" vertical="center" shrinkToFit="1"/>
    </xf>
    <xf numFmtId="0" fontId="3" fillId="0" borderId="22" xfId="0" applyFont="1" applyBorder="1" applyAlignment="1">
      <alignment horizontal="left" vertical="center" shrinkToFit="1"/>
    </xf>
    <xf numFmtId="0" fontId="3" fillId="0" borderId="23" xfId="0" applyFont="1" applyBorder="1" applyAlignment="1">
      <alignment horizontal="left" vertical="center" shrinkToFit="1"/>
    </xf>
    <xf numFmtId="0" fontId="3" fillId="0" borderId="17" xfId="0" applyFont="1" applyBorder="1">
      <alignment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 shrinkToFit="1"/>
    </xf>
    <xf numFmtId="0" fontId="3" fillId="0" borderId="35" xfId="0" applyFont="1" applyBorder="1" applyAlignment="1">
      <alignment horizontal="left" vertical="center" shrinkToFit="1"/>
    </xf>
    <xf numFmtId="0" fontId="3" fillId="0" borderId="25" xfId="0" applyFont="1" applyBorder="1" applyAlignment="1">
      <alignment horizontal="left" vertical="center" shrinkToFit="1"/>
    </xf>
    <xf numFmtId="0" fontId="3" fillId="0" borderId="26" xfId="0" applyFont="1" applyBorder="1" applyAlignment="1">
      <alignment horizontal="left" vertical="center" shrinkToFit="1"/>
    </xf>
    <xf numFmtId="0" fontId="3" fillId="0" borderId="27" xfId="0" applyFont="1" applyBorder="1" applyAlignment="1">
      <alignment horizontal="left" vertical="center" shrinkToFit="1"/>
    </xf>
    <xf numFmtId="0" fontId="3" fillId="0" borderId="28" xfId="0" applyFont="1" applyBorder="1" applyAlignment="1">
      <alignment horizontal="left" vertical="center" shrinkToFit="1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6" fontId="7" fillId="0" borderId="9" xfId="0" applyNumberFormat="1" applyFont="1" applyBorder="1" applyAlignment="1">
      <alignment horizontal="right" vertical="center" shrinkToFit="1"/>
    </xf>
    <xf numFmtId="176" fontId="7" fillId="0" borderId="10" xfId="0" applyNumberFormat="1" applyFont="1" applyBorder="1" applyAlignment="1">
      <alignment horizontal="right" vertical="center" shrinkToFit="1"/>
    </xf>
    <xf numFmtId="176" fontId="7" fillId="0" borderId="11" xfId="0" applyNumberFormat="1" applyFont="1" applyBorder="1" applyAlignment="1">
      <alignment horizontal="right" vertical="center" shrinkToFit="1"/>
    </xf>
    <xf numFmtId="176" fontId="7" fillId="0" borderId="12" xfId="0" applyNumberFormat="1" applyFont="1" applyBorder="1" applyAlignment="1">
      <alignment horizontal="right" vertical="center" shrinkToFi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right" vertical="center" shrinkToFit="1"/>
    </xf>
    <xf numFmtId="176" fontId="7" fillId="0" borderId="6" xfId="0" applyNumberFormat="1" applyFont="1" applyBorder="1" applyAlignment="1">
      <alignment horizontal="right" vertical="center" shrinkToFit="1"/>
    </xf>
    <xf numFmtId="176" fontId="7" fillId="0" borderId="24" xfId="0" applyNumberFormat="1" applyFont="1" applyBorder="1" applyAlignment="1">
      <alignment horizontal="right" vertical="center" shrinkToFit="1"/>
    </xf>
    <xf numFmtId="176" fontId="7" fillId="0" borderId="25" xfId="0" applyNumberFormat="1" applyFont="1" applyBorder="1" applyAlignment="1">
      <alignment horizontal="right" vertical="center" shrinkToFit="1"/>
    </xf>
    <xf numFmtId="177" fontId="3" fillId="0" borderId="0" xfId="0" applyNumberFormat="1" applyFont="1">
      <alignment vertical="center"/>
    </xf>
    <xf numFmtId="49" fontId="3" fillId="0" borderId="17" xfId="0" applyNumberFormat="1" applyFont="1" applyBorder="1" applyAlignment="1">
      <alignment horizontal="center" vertical="center" shrinkToFit="1"/>
    </xf>
    <xf numFmtId="0" fontId="3" fillId="0" borderId="15" xfId="0" applyNumberFormat="1" applyFont="1" applyBorder="1" applyAlignment="1">
      <alignment horizontal="center" vertical="center" shrinkToFit="1"/>
    </xf>
    <xf numFmtId="0" fontId="3" fillId="0" borderId="17" xfId="0" applyNumberFormat="1" applyFont="1" applyBorder="1" applyAlignment="1">
      <alignment horizontal="center" vertical="center" shrinkToFit="1"/>
    </xf>
    <xf numFmtId="0" fontId="3" fillId="0" borderId="15" xfId="0" applyNumberFormat="1" applyFont="1" applyBorder="1" applyAlignment="1" applyProtection="1">
      <alignment horizontal="center" vertical="center" shrinkToFit="1"/>
    </xf>
    <xf numFmtId="0" fontId="3" fillId="0" borderId="17" xfId="0" applyNumberFormat="1" applyFont="1" applyBorder="1" applyAlignment="1" applyProtection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43FD-592D-4DBA-A005-47888F6D11BA}">
  <dimension ref="A1:R72"/>
  <sheetViews>
    <sheetView showZeros="0" tabSelected="1" view="pageBreakPreview" topLeftCell="A28" zoomScaleNormal="100" zoomScaleSheetLayoutView="100" workbookViewId="0">
      <selection activeCell="O59" sqref="O59"/>
    </sheetView>
  </sheetViews>
  <sheetFormatPr defaultRowHeight="18.75" x14ac:dyDescent="0.4"/>
  <cols>
    <col min="1" max="2" width="5.75" style="2" customWidth="1"/>
    <col min="3" max="6" width="10.875" style="2" customWidth="1"/>
    <col min="7" max="10" width="5.75" style="2" customWidth="1"/>
    <col min="11" max="11" width="10.875" style="2" customWidth="1"/>
    <col min="12" max="16384" width="9" style="2"/>
  </cols>
  <sheetData>
    <row r="1" spans="1:13" ht="18.95" customHeight="1" x14ac:dyDescent="0.4">
      <c r="A1" s="80" t="s">
        <v>50</v>
      </c>
      <c r="B1" s="80"/>
      <c r="C1" s="80"/>
      <c r="D1" s="1" t="s">
        <v>42</v>
      </c>
      <c r="E1" s="25">
        <v>1</v>
      </c>
      <c r="F1" s="25"/>
      <c r="G1" s="81" t="s">
        <v>2</v>
      </c>
      <c r="H1" s="82"/>
      <c r="I1" s="81" t="s">
        <v>3</v>
      </c>
      <c r="J1" s="82"/>
      <c r="K1" s="1" t="s">
        <v>4</v>
      </c>
    </row>
    <row r="2" spans="1:13" ht="18.95" customHeight="1" x14ac:dyDescent="0.4">
      <c r="A2" s="85" t="s">
        <v>9</v>
      </c>
      <c r="B2" s="86"/>
      <c r="C2" s="86"/>
      <c r="D2" s="86"/>
      <c r="E2" s="13" t="s">
        <v>21</v>
      </c>
      <c r="F2" s="13"/>
      <c r="G2" s="22"/>
      <c r="H2" s="26"/>
      <c r="I2" s="22"/>
      <c r="J2" s="26"/>
      <c r="K2" s="13" t="s">
        <v>47</v>
      </c>
    </row>
    <row r="3" spans="1:13" ht="18.95" customHeight="1" x14ac:dyDescent="0.4">
      <c r="A3" s="87"/>
      <c r="B3" s="88"/>
      <c r="C3" s="88"/>
      <c r="D3" s="88"/>
      <c r="E3" s="89" t="s">
        <v>13</v>
      </c>
      <c r="F3" s="90"/>
      <c r="G3" s="23"/>
      <c r="H3" s="29"/>
      <c r="I3" s="23"/>
      <c r="J3" s="29"/>
      <c r="K3" s="13"/>
    </row>
    <row r="4" spans="1:13" ht="18.95" customHeight="1" x14ac:dyDescent="0.4">
      <c r="A4" s="56" t="s">
        <v>1</v>
      </c>
      <c r="B4" s="56"/>
      <c r="C4" s="83" t="s">
        <v>49</v>
      </c>
      <c r="D4" s="83"/>
      <c r="E4" s="83"/>
      <c r="F4" s="4" t="s">
        <v>25</v>
      </c>
      <c r="G4" s="27"/>
      <c r="H4" s="28"/>
      <c r="I4" s="27"/>
      <c r="J4" s="28"/>
      <c r="K4" s="13"/>
    </row>
    <row r="5" spans="1:13" ht="18.95" customHeight="1" x14ac:dyDescent="0.4">
      <c r="A5" s="57" t="s">
        <v>48</v>
      </c>
      <c r="B5" s="57"/>
      <c r="C5" s="84" t="s">
        <v>80</v>
      </c>
      <c r="D5" s="84"/>
      <c r="E5" s="84"/>
      <c r="F5" s="4">
        <v>10</v>
      </c>
      <c r="G5" s="58"/>
      <c r="H5" s="59"/>
      <c r="I5" s="58"/>
      <c r="J5" s="59"/>
      <c r="K5" s="7">
        <v>45176</v>
      </c>
    </row>
    <row r="6" spans="1:13" ht="18.95" customHeight="1" x14ac:dyDescent="0.4">
      <c r="A6" s="53" t="s">
        <v>51</v>
      </c>
      <c r="B6" s="54"/>
      <c r="C6" s="54"/>
      <c r="D6" s="54"/>
      <c r="E6" s="54"/>
      <c r="F6" s="54"/>
      <c r="G6" s="54"/>
      <c r="H6" s="54"/>
      <c r="I6" s="54"/>
      <c r="J6" s="54"/>
      <c r="K6" s="55"/>
    </row>
    <row r="7" spans="1:13" ht="18.95" customHeight="1" x14ac:dyDescent="0.4">
      <c r="A7" s="60" t="s">
        <v>8</v>
      </c>
      <c r="B7" s="73" t="s">
        <v>1</v>
      </c>
      <c r="C7" s="74"/>
      <c r="D7" s="75"/>
      <c r="E7" s="20" t="s">
        <v>43</v>
      </c>
      <c r="F7" s="76" t="s">
        <v>45</v>
      </c>
      <c r="G7" s="76"/>
      <c r="H7" s="22" t="s">
        <v>38</v>
      </c>
      <c r="I7" s="26"/>
      <c r="J7" s="22" t="s">
        <v>73</v>
      </c>
      <c r="K7" s="26"/>
      <c r="L7" s="22" t="s">
        <v>0</v>
      </c>
      <c r="M7" s="26"/>
    </row>
    <row r="8" spans="1:13" ht="18.95" customHeight="1" x14ac:dyDescent="0.4">
      <c r="A8" s="61"/>
      <c r="B8" s="77" t="s">
        <v>46</v>
      </c>
      <c r="C8" s="78"/>
      <c r="D8" s="79"/>
      <c r="E8" s="21"/>
      <c r="F8" s="5" t="s">
        <v>28</v>
      </c>
      <c r="G8" s="5" t="s">
        <v>10</v>
      </c>
      <c r="H8" s="27"/>
      <c r="I8" s="28"/>
      <c r="J8" s="27"/>
      <c r="K8" s="28"/>
      <c r="L8" s="27"/>
      <c r="M8" s="28"/>
    </row>
    <row r="9" spans="1:13" ht="18.95" customHeight="1" x14ac:dyDescent="0.4">
      <c r="A9" s="60">
        <v>1</v>
      </c>
      <c r="B9" s="66" t="s">
        <v>52</v>
      </c>
      <c r="C9" s="67"/>
      <c r="D9" s="68"/>
      <c r="E9" s="31" t="s">
        <v>44</v>
      </c>
      <c r="F9" s="62">
        <v>1</v>
      </c>
      <c r="G9" s="64">
        <f>$F$5*F9</f>
        <v>10</v>
      </c>
      <c r="H9" s="34">
        <v>80</v>
      </c>
      <c r="I9" s="35"/>
      <c r="J9" s="38">
        <f>PRODUCT(G9,H9)</f>
        <v>800</v>
      </c>
      <c r="K9" s="39"/>
      <c r="L9" s="22"/>
      <c r="M9" s="26"/>
    </row>
    <row r="10" spans="1:13" ht="18.95" customHeight="1" x14ac:dyDescent="0.4">
      <c r="A10" s="61"/>
      <c r="B10" s="69" t="s">
        <v>81</v>
      </c>
      <c r="C10" s="70"/>
      <c r="D10" s="71"/>
      <c r="E10" s="50"/>
      <c r="F10" s="63"/>
      <c r="G10" s="65"/>
      <c r="H10" s="36"/>
      <c r="I10" s="37"/>
      <c r="J10" s="40"/>
      <c r="K10" s="41"/>
      <c r="L10" s="27"/>
      <c r="M10" s="28"/>
    </row>
    <row r="11" spans="1:13" ht="18.95" customHeight="1" x14ac:dyDescent="0.4">
      <c r="A11" s="60">
        <v>2</v>
      </c>
      <c r="B11" s="66" t="s">
        <v>53</v>
      </c>
      <c r="C11" s="67"/>
      <c r="D11" s="68"/>
      <c r="E11" s="31" t="s">
        <v>44</v>
      </c>
      <c r="F11" s="62">
        <v>1</v>
      </c>
      <c r="G11" s="64">
        <f>($F$5/10)*F11</f>
        <v>1</v>
      </c>
      <c r="H11" s="34">
        <v>80</v>
      </c>
      <c r="I11" s="35"/>
      <c r="J11" s="38">
        <f>PRODUCT(G11,H11)</f>
        <v>80</v>
      </c>
      <c r="K11" s="39"/>
      <c r="L11" s="22" t="s">
        <v>77</v>
      </c>
      <c r="M11" s="26"/>
    </row>
    <row r="12" spans="1:13" ht="18.95" customHeight="1" x14ac:dyDescent="0.4">
      <c r="A12" s="61"/>
      <c r="B12" s="69" t="s">
        <v>82</v>
      </c>
      <c r="C12" s="70"/>
      <c r="D12" s="71"/>
      <c r="E12" s="50"/>
      <c r="F12" s="63"/>
      <c r="G12" s="65"/>
      <c r="H12" s="36"/>
      <c r="I12" s="37"/>
      <c r="J12" s="40"/>
      <c r="K12" s="41"/>
      <c r="L12" s="27"/>
      <c r="M12" s="28"/>
    </row>
    <row r="13" spans="1:13" ht="18.95" customHeight="1" x14ac:dyDescent="0.4">
      <c r="A13" s="60">
        <v>3</v>
      </c>
      <c r="B13" s="66" t="s">
        <v>54</v>
      </c>
      <c r="C13" s="67"/>
      <c r="D13" s="68"/>
      <c r="E13" s="31" t="s">
        <v>44</v>
      </c>
      <c r="F13" s="62">
        <v>1</v>
      </c>
      <c r="G13" s="64">
        <f>($F$5/10)*F13</f>
        <v>1</v>
      </c>
      <c r="H13" s="34">
        <v>100</v>
      </c>
      <c r="I13" s="35"/>
      <c r="J13" s="38">
        <f t="shared" ref="J13" si="0">PRODUCT(G13,H13)</f>
        <v>100</v>
      </c>
      <c r="K13" s="39"/>
      <c r="L13" s="22" t="s">
        <v>78</v>
      </c>
      <c r="M13" s="26"/>
    </row>
    <row r="14" spans="1:13" ht="18.95" customHeight="1" x14ac:dyDescent="0.4">
      <c r="A14" s="61"/>
      <c r="B14" s="69" t="s">
        <v>83</v>
      </c>
      <c r="C14" s="70"/>
      <c r="D14" s="71"/>
      <c r="E14" s="50"/>
      <c r="F14" s="63"/>
      <c r="G14" s="65"/>
      <c r="H14" s="36"/>
      <c r="I14" s="37"/>
      <c r="J14" s="40"/>
      <c r="K14" s="41"/>
      <c r="L14" s="27"/>
      <c r="M14" s="28"/>
    </row>
    <row r="15" spans="1:13" ht="18.95" customHeight="1" x14ac:dyDescent="0.4">
      <c r="A15" s="60">
        <v>4</v>
      </c>
      <c r="B15" s="66" t="s">
        <v>55</v>
      </c>
      <c r="C15" s="67"/>
      <c r="D15" s="68"/>
      <c r="E15" s="31" t="s">
        <v>44</v>
      </c>
      <c r="F15" s="62">
        <v>2</v>
      </c>
      <c r="G15" s="64">
        <f t="shared" ref="G15" si="1">$F$5*F15</f>
        <v>20</v>
      </c>
      <c r="H15" s="34">
        <v>100</v>
      </c>
      <c r="I15" s="35"/>
      <c r="J15" s="38">
        <f t="shared" ref="J15" si="2">PRODUCT(G15,H15)</f>
        <v>2000</v>
      </c>
      <c r="K15" s="39"/>
      <c r="L15" s="22"/>
      <c r="M15" s="26"/>
    </row>
    <row r="16" spans="1:13" ht="18.95" customHeight="1" x14ac:dyDescent="0.4">
      <c r="A16" s="61"/>
      <c r="B16" s="69" t="s">
        <v>84</v>
      </c>
      <c r="C16" s="70"/>
      <c r="D16" s="71"/>
      <c r="E16" s="50"/>
      <c r="F16" s="63"/>
      <c r="G16" s="65"/>
      <c r="H16" s="36"/>
      <c r="I16" s="37"/>
      <c r="J16" s="40"/>
      <c r="K16" s="41"/>
      <c r="L16" s="27"/>
      <c r="M16" s="28"/>
    </row>
    <row r="17" spans="1:13" ht="18.95" customHeight="1" x14ac:dyDescent="0.4">
      <c r="A17" s="60">
        <v>5</v>
      </c>
      <c r="B17" s="66" t="s">
        <v>56</v>
      </c>
      <c r="C17" s="67"/>
      <c r="D17" s="68"/>
      <c r="E17" s="31" t="s">
        <v>44</v>
      </c>
      <c r="F17" s="62">
        <v>1</v>
      </c>
      <c r="G17" s="64">
        <f t="shared" ref="G17" si="3">$F$5*F17</f>
        <v>10</v>
      </c>
      <c r="H17" s="34">
        <v>50</v>
      </c>
      <c r="I17" s="35"/>
      <c r="J17" s="38">
        <f t="shared" ref="J17" si="4">PRODUCT(G17,H17)</f>
        <v>500</v>
      </c>
      <c r="K17" s="39"/>
      <c r="L17" s="22"/>
      <c r="M17" s="26"/>
    </row>
    <row r="18" spans="1:13" ht="18.95" customHeight="1" x14ac:dyDescent="0.4">
      <c r="A18" s="61"/>
      <c r="B18" s="69" t="s">
        <v>85</v>
      </c>
      <c r="C18" s="70"/>
      <c r="D18" s="71"/>
      <c r="E18" s="50"/>
      <c r="F18" s="63"/>
      <c r="G18" s="65"/>
      <c r="H18" s="36"/>
      <c r="I18" s="37"/>
      <c r="J18" s="40"/>
      <c r="K18" s="41"/>
      <c r="L18" s="27"/>
      <c r="M18" s="28"/>
    </row>
    <row r="19" spans="1:13" ht="18.95" customHeight="1" x14ac:dyDescent="0.4">
      <c r="A19" s="60">
        <v>6</v>
      </c>
      <c r="B19" s="66" t="s">
        <v>57</v>
      </c>
      <c r="C19" s="67"/>
      <c r="D19" s="68"/>
      <c r="E19" s="31" t="s">
        <v>44</v>
      </c>
      <c r="F19" s="62">
        <v>1</v>
      </c>
      <c r="G19" s="64">
        <f t="shared" ref="G19" si="5">$F$5*F19</f>
        <v>10</v>
      </c>
      <c r="H19" s="34">
        <v>40</v>
      </c>
      <c r="I19" s="35"/>
      <c r="J19" s="38">
        <f t="shared" ref="J19" si="6">PRODUCT(G19,H19)</f>
        <v>400</v>
      </c>
      <c r="K19" s="39"/>
      <c r="L19" s="22"/>
      <c r="M19" s="26"/>
    </row>
    <row r="20" spans="1:13" ht="18.95" customHeight="1" x14ac:dyDescent="0.4">
      <c r="A20" s="61"/>
      <c r="B20" s="69" t="s">
        <v>86</v>
      </c>
      <c r="C20" s="70"/>
      <c r="D20" s="71"/>
      <c r="E20" s="50"/>
      <c r="F20" s="63"/>
      <c r="G20" s="65"/>
      <c r="H20" s="36"/>
      <c r="I20" s="37"/>
      <c r="J20" s="40"/>
      <c r="K20" s="41"/>
      <c r="L20" s="27"/>
      <c r="M20" s="28"/>
    </row>
    <row r="21" spans="1:13" ht="18.95" customHeight="1" x14ac:dyDescent="0.4">
      <c r="A21" s="60">
        <v>7</v>
      </c>
      <c r="B21" s="66" t="s">
        <v>58</v>
      </c>
      <c r="C21" s="67"/>
      <c r="D21" s="68"/>
      <c r="E21" s="31" t="s">
        <v>44</v>
      </c>
      <c r="F21" s="62">
        <v>1</v>
      </c>
      <c r="G21" s="64">
        <f t="shared" ref="G21" si="7">$F$5*F21</f>
        <v>10</v>
      </c>
      <c r="H21" s="34">
        <v>1600</v>
      </c>
      <c r="I21" s="35"/>
      <c r="J21" s="38">
        <f t="shared" ref="J21" si="8">PRODUCT(G21,H21)</f>
        <v>16000</v>
      </c>
      <c r="K21" s="39"/>
      <c r="L21" s="22"/>
      <c r="M21" s="26"/>
    </row>
    <row r="22" spans="1:13" ht="18.95" customHeight="1" x14ac:dyDescent="0.4">
      <c r="A22" s="61"/>
      <c r="B22" s="69" t="s">
        <v>87</v>
      </c>
      <c r="C22" s="70"/>
      <c r="D22" s="71"/>
      <c r="E22" s="50"/>
      <c r="F22" s="63"/>
      <c r="G22" s="65"/>
      <c r="H22" s="36"/>
      <c r="I22" s="37"/>
      <c r="J22" s="40"/>
      <c r="K22" s="41"/>
      <c r="L22" s="27"/>
      <c r="M22" s="28"/>
    </row>
    <row r="23" spans="1:13" ht="18.95" customHeight="1" x14ac:dyDescent="0.4">
      <c r="A23" s="60">
        <v>8</v>
      </c>
      <c r="B23" s="66" t="s">
        <v>59</v>
      </c>
      <c r="C23" s="67"/>
      <c r="D23" s="68"/>
      <c r="E23" s="31" t="s">
        <v>44</v>
      </c>
      <c r="F23" s="62">
        <v>1</v>
      </c>
      <c r="G23" s="64">
        <f t="shared" ref="G23" si="9">$F$5*F23</f>
        <v>10</v>
      </c>
      <c r="H23" s="34">
        <v>380</v>
      </c>
      <c r="I23" s="35"/>
      <c r="J23" s="38">
        <f t="shared" ref="J23" si="10">PRODUCT(G23,H23)</f>
        <v>3800</v>
      </c>
      <c r="K23" s="39"/>
      <c r="L23" s="22"/>
      <c r="M23" s="26"/>
    </row>
    <row r="24" spans="1:13" ht="18.95" customHeight="1" x14ac:dyDescent="0.4">
      <c r="A24" s="61"/>
      <c r="B24" s="69" t="s">
        <v>88</v>
      </c>
      <c r="C24" s="70"/>
      <c r="D24" s="71"/>
      <c r="E24" s="50"/>
      <c r="F24" s="63"/>
      <c r="G24" s="65"/>
      <c r="H24" s="36"/>
      <c r="I24" s="37"/>
      <c r="J24" s="40"/>
      <c r="K24" s="41"/>
      <c r="L24" s="27"/>
      <c r="M24" s="28"/>
    </row>
    <row r="25" spans="1:13" ht="18.95" customHeight="1" x14ac:dyDescent="0.4">
      <c r="A25" s="60">
        <v>9</v>
      </c>
      <c r="B25" s="66" t="s">
        <v>60</v>
      </c>
      <c r="C25" s="67"/>
      <c r="D25" s="68"/>
      <c r="E25" s="31" t="s">
        <v>44</v>
      </c>
      <c r="F25" s="62">
        <v>1</v>
      </c>
      <c r="G25" s="64">
        <f t="shared" ref="G25" si="11">$F$5*F25</f>
        <v>10</v>
      </c>
      <c r="H25" s="34">
        <v>30</v>
      </c>
      <c r="I25" s="35"/>
      <c r="J25" s="38">
        <f t="shared" ref="J25" si="12">PRODUCT(G25,H25)</f>
        <v>300</v>
      </c>
      <c r="K25" s="39"/>
      <c r="L25" s="22"/>
      <c r="M25" s="26"/>
    </row>
    <row r="26" spans="1:13" ht="18.95" customHeight="1" x14ac:dyDescent="0.4">
      <c r="A26" s="61"/>
      <c r="B26" s="69" t="s">
        <v>89</v>
      </c>
      <c r="C26" s="70"/>
      <c r="D26" s="71"/>
      <c r="E26" s="50"/>
      <c r="F26" s="63"/>
      <c r="G26" s="65"/>
      <c r="H26" s="36"/>
      <c r="I26" s="37"/>
      <c r="J26" s="40"/>
      <c r="K26" s="41"/>
      <c r="L26" s="27"/>
      <c r="M26" s="28"/>
    </row>
    <row r="27" spans="1:13" ht="18.95" customHeight="1" x14ac:dyDescent="0.4">
      <c r="A27" s="60">
        <v>10</v>
      </c>
      <c r="B27" s="66" t="s">
        <v>61</v>
      </c>
      <c r="C27" s="67"/>
      <c r="D27" s="68"/>
      <c r="E27" s="31" t="s">
        <v>44</v>
      </c>
      <c r="F27" s="62">
        <v>2</v>
      </c>
      <c r="G27" s="64">
        <f t="shared" ref="G27" si="13">$F$5*F27</f>
        <v>20</v>
      </c>
      <c r="H27" s="34">
        <v>40</v>
      </c>
      <c r="I27" s="35"/>
      <c r="J27" s="38">
        <f t="shared" ref="J27" si="14">PRODUCT(G27,H27)</f>
        <v>800</v>
      </c>
      <c r="K27" s="39"/>
      <c r="L27" s="22"/>
      <c r="M27" s="26"/>
    </row>
    <row r="28" spans="1:13" ht="18.95" customHeight="1" x14ac:dyDescent="0.4">
      <c r="A28" s="61"/>
      <c r="B28" s="69" t="s">
        <v>90</v>
      </c>
      <c r="C28" s="70"/>
      <c r="D28" s="71"/>
      <c r="E28" s="50"/>
      <c r="F28" s="63"/>
      <c r="G28" s="65"/>
      <c r="H28" s="36"/>
      <c r="I28" s="37"/>
      <c r="J28" s="40"/>
      <c r="K28" s="41"/>
      <c r="L28" s="27"/>
      <c r="M28" s="28"/>
    </row>
    <row r="29" spans="1:13" ht="18.95" customHeight="1" x14ac:dyDescent="0.4">
      <c r="A29" s="60">
        <v>11</v>
      </c>
      <c r="B29" s="66" t="s">
        <v>62</v>
      </c>
      <c r="C29" s="67"/>
      <c r="D29" s="68"/>
      <c r="E29" s="31" t="s">
        <v>44</v>
      </c>
      <c r="F29" s="62">
        <v>1</v>
      </c>
      <c r="G29" s="64">
        <f>($F$5/10)*F29</f>
        <v>1</v>
      </c>
      <c r="H29" s="34">
        <v>100</v>
      </c>
      <c r="I29" s="35"/>
      <c r="J29" s="38">
        <f t="shared" ref="J29" si="15">PRODUCT(G29,H29)</f>
        <v>100</v>
      </c>
      <c r="K29" s="39"/>
      <c r="L29" s="22" t="s">
        <v>78</v>
      </c>
      <c r="M29" s="26"/>
    </row>
    <row r="30" spans="1:13" ht="18.95" customHeight="1" x14ac:dyDescent="0.4">
      <c r="A30" s="61"/>
      <c r="B30" s="69" t="s">
        <v>91</v>
      </c>
      <c r="C30" s="70"/>
      <c r="D30" s="71"/>
      <c r="E30" s="50"/>
      <c r="F30" s="63"/>
      <c r="G30" s="65"/>
      <c r="H30" s="36"/>
      <c r="I30" s="37"/>
      <c r="J30" s="40"/>
      <c r="K30" s="41"/>
      <c r="L30" s="27"/>
      <c r="M30" s="28"/>
    </row>
    <row r="31" spans="1:13" ht="18.95" customHeight="1" x14ac:dyDescent="0.4">
      <c r="A31" s="60">
        <v>12</v>
      </c>
      <c r="B31" s="66" t="s">
        <v>63</v>
      </c>
      <c r="C31" s="67"/>
      <c r="D31" s="68"/>
      <c r="E31" s="31" t="s">
        <v>44</v>
      </c>
      <c r="F31" s="62">
        <v>1</v>
      </c>
      <c r="G31" s="64">
        <f t="shared" ref="G31" si="16">$F$5*F31</f>
        <v>10</v>
      </c>
      <c r="H31" s="34">
        <v>100</v>
      </c>
      <c r="I31" s="35"/>
      <c r="J31" s="38">
        <f t="shared" ref="J31" si="17">PRODUCT(G31,H31)</f>
        <v>1000</v>
      </c>
      <c r="K31" s="39"/>
      <c r="L31" s="22" t="s">
        <v>78</v>
      </c>
      <c r="M31" s="26"/>
    </row>
    <row r="32" spans="1:13" ht="18.95" customHeight="1" x14ac:dyDescent="0.4">
      <c r="A32" s="61"/>
      <c r="B32" s="69" t="s">
        <v>92</v>
      </c>
      <c r="C32" s="70"/>
      <c r="D32" s="71"/>
      <c r="E32" s="50"/>
      <c r="F32" s="63"/>
      <c r="G32" s="65"/>
      <c r="H32" s="36"/>
      <c r="I32" s="37"/>
      <c r="J32" s="40"/>
      <c r="K32" s="41"/>
      <c r="L32" s="27"/>
      <c r="M32" s="28"/>
    </row>
    <row r="33" spans="1:18" ht="18.95" customHeight="1" x14ac:dyDescent="0.4">
      <c r="A33" s="60">
        <v>13</v>
      </c>
      <c r="B33" s="66" t="s">
        <v>64</v>
      </c>
      <c r="C33" s="67"/>
      <c r="D33" s="68"/>
      <c r="E33" s="31" t="s">
        <v>44</v>
      </c>
      <c r="F33" s="62">
        <v>1</v>
      </c>
      <c r="G33" s="64">
        <f t="shared" ref="G33" si="18">$F$5*F33</f>
        <v>10</v>
      </c>
      <c r="H33" s="34">
        <v>20</v>
      </c>
      <c r="I33" s="35"/>
      <c r="J33" s="38">
        <f t="shared" ref="J33" si="19">PRODUCT(G33,H33)</f>
        <v>200</v>
      </c>
      <c r="K33" s="39"/>
      <c r="L33" s="22"/>
      <c r="M33" s="26"/>
    </row>
    <row r="34" spans="1:18" ht="18.95" customHeight="1" x14ac:dyDescent="0.4">
      <c r="A34" s="61"/>
      <c r="B34" s="69" t="s">
        <v>93</v>
      </c>
      <c r="C34" s="70"/>
      <c r="D34" s="71"/>
      <c r="E34" s="50"/>
      <c r="F34" s="63"/>
      <c r="G34" s="65"/>
      <c r="H34" s="36"/>
      <c r="I34" s="37"/>
      <c r="J34" s="40"/>
      <c r="K34" s="41"/>
      <c r="L34" s="27"/>
      <c r="M34" s="28"/>
    </row>
    <row r="35" spans="1:18" ht="18.95" customHeight="1" x14ac:dyDescent="0.4">
      <c r="A35" s="60">
        <v>14</v>
      </c>
      <c r="B35" s="66" t="s">
        <v>65</v>
      </c>
      <c r="C35" s="67"/>
      <c r="D35" s="68"/>
      <c r="E35" s="31" t="s">
        <v>44</v>
      </c>
      <c r="F35" s="62">
        <v>1</v>
      </c>
      <c r="G35" s="64">
        <f t="shared" ref="G35" si="20">$F$5*F35</f>
        <v>10</v>
      </c>
      <c r="H35" s="34">
        <v>70</v>
      </c>
      <c r="I35" s="35"/>
      <c r="J35" s="38">
        <f t="shared" ref="J35" si="21">PRODUCT(G35,H35)</f>
        <v>700</v>
      </c>
      <c r="K35" s="39"/>
      <c r="L35" s="22"/>
      <c r="M35" s="26"/>
    </row>
    <row r="36" spans="1:18" ht="18.95" customHeight="1" x14ac:dyDescent="0.4">
      <c r="A36" s="61"/>
      <c r="B36" s="69" t="s">
        <v>94</v>
      </c>
      <c r="C36" s="70"/>
      <c r="D36" s="71"/>
      <c r="E36" s="50"/>
      <c r="F36" s="63"/>
      <c r="G36" s="65"/>
      <c r="H36" s="36"/>
      <c r="I36" s="37"/>
      <c r="J36" s="40"/>
      <c r="K36" s="41"/>
      <c r="L36" s="27"/>
      <c r="M36" s="28"/>
    </row>
    <row r="37" spans="1:18" ht="18.95" customHeight="1" x14ac:dyDescent="0.4">
      <c r="A37" s="20">
        <v>15</v>
      </c>
      <c r="B37" s="66" t="s">
        <v>66</v>
      </c>
      <c r="C37" s="67"/>
      <c r="D37" s="68"/>
      <c r="E37" s="31" t="s">
        <v>44</v>
      </c>
      <c r="F37" s="31">
        <v>1</v>
      </c>
      <c r="G37" s="33">
        <f>F5*F37</f>
        <v>10</v>
      </c>
      <c r="H37" s="34">
        <v>10</v>
      </c>
      <c r="I37" s="35"/>
      <c r="J37" s="38">
        <f t="shared" ref="J37" si="22">PRODUCT(G37,H37)</f>
        <v>100</v>
      </c>
      <c r="K37" s="39"/>
      <c r="L37" s="22"/>
      <c r="M37" s="26"/>
      <c r="R37" s="116"/>
    </row>
    <row r="38" spans="1:18" ht="18.75" customHeight="1" x14ac:dyDescent="0.4">
      <c r="A38" s="51"/>
      <c r="B38" s="91" t="s">
        <v>95</v>
      </c>
      <c r="C38" s="92"/>
      <c r="D38" s="93"/>
      <c r="E38" s="50"/>
      <c r="F38" s="32"/>
      <c r="G38" s="32"/>
      <c r="H38" s="36"/>
      <c r="I38" s="37"/>
      <c r="J38" s="40"/>
      <c r="K38" s="41"/>
      <c r="L38" s="27"/>
      <c r="M38" s="28"/>
    </row>
    <row r="39" spans="1:18" ht="18" customHeight="1" x14ac:dyDescent="0.4">
      <c r="A39" s="20">
        <v>16</v>
      </c>
      <c r="B39" s="14" t="s">
        <v>67</v>
      </c>
      <c r="C39" s="14"/>
      <c r="D39" s="14"/>
      <c r="E39" s="31" t="s">
        <v>44</v>
      </c>
      <c r="F39" s="118">
        <v>1</v>
      </c>
      <c r="G39" s="33" t="s">
        <v>110</v>
      </c>
      <c r="H39" s="34">
        <v>100</v>
      </c>
      <c r="I39" s="35"/>
      <c r="J39" s="38">
        <f t="shared" ref="J39" si="23">PRODUCT(G39,H39)</f>
        <v>100</v>
      </c>
      <c r="K39" s="39"/>
      <c r="L39" s="22"/>
      <c r="M39" s="26"/>
    </row>
    <row r="40" spans="1:18" ht="18.95" customHeight="1" x14ac:dyDescent="0.4">
      <c r="A40" s="51"/>
      <c r="B40" s="15" t="s">
        <v>96</v>
      </c>
      <c r="C40" s="15"/>
      <c r="D40" s="15"/>
      <c r="E40" s="50"/>
      <c r="F40" s="119"/>
      <c r="G40" s="117"/>
      <c r="H40" s="36"/>
      <c r="I40" s="37"/>
      <c r="J40" s="40"/>
      <c r="K40" s="41"/>
      <c r="L40" s="27"/>
      <c r="M40" s="28"/>
    </row>
    <row r="41" spans="1:18" ht="18.95" customHeight="1" x14ac:dyDescent="0.4">
      <c r="A41" s="20">
        <v>17</v>
      </c>
      <c r="B41" s="52" t="s">
        <v>68</v>
      </c>
      <c r="C41" s="48"/>
      <c r="D41" s="48"/>
      <c r="E41" s="31" t="s">
        <v>44</v>
      </c>
      <c r="F41" s="31">
        <v>6</v>
      </c>
      <c r="G41" s="33" t="s">
        <v>76</v>
      </c>
      <c r="H41" s="34">
        <v>100</v>
      </c>
      <c r="I41" s="35"/>
      <c r="J41" s="38">
        <f t="shared" ref="J41" si="24">PRODUCT(G41,H41)</f>
        <v>100</v>
      </c>
      <c r="K41" s="39"/>
      <c r="L41" s="22" t="s">
        <v>78</v>
      </c>
      <c r="M41" s="26"/>
    </row>
    <row r="42" spans="1:18" ht="18.95" customHeight="1" x14ac:dyDescent="0.4">
      <c r="A42" s="51"/>
      <c r="B42" s="49" t="s">
        <v>97</v>
      </c>
      <c r="C42" s="49"/>
      <c r="D42" s="49"/>
      <c r="E42" s="50"/>
      <c r="F42" s="32"/>
      <c r="G42" s="32"/>
      <c r="H42" s="36"/>
      <c r="I42" s="37"/>
      <c r="J42" s="40"/>
      <c r="K42" s="41"/>
      <c r="L42" s="27"/>
      <c r="M42" s="28"/>
    </row>
    <row r="43" spans="1:18" ht="18.95" customHeight="1" x14ac:dyDescent="0.4">
      <c r="A43" s="20">
        <v>18</v>
      </c>
      <c r="B43" s="48" t="s">
        <v>69</v>
      </c>
      <c r="C43" s="48"/>
      <c r="D43" s="48"/>
      <c r="E43" s="31" t="s">
        <v>44</v>
      </c>
      <c r="F43" s="31">
        <v>1</v>
      </c>
      <c r="G43" s="120" t="s">
        <v>111</v>
      </c>
      <c r="H43" s="34">
        <v>30</v>
      </c>
      <c r="I43" s="35"/>
      <c r="J43" s="38">
        <f t="shared" ref="J43" si="25">PRODUCT(G43,H43)</f>
        <v>30</v>
      </c>
      <c r="K43" s="39"/>
      <c r="L43" s="22"/>
      <c r="M43" s="26"/>
      <c r="Q43" s="12"/>
    </row>
    <row r="44" spans="1:18" ht="18.95" customHeight="1" x14ac:dyDescent="0.4">
      <c r="A44" s="51"/>
      <c r="B44" s="49" t="s">
        <v>98</v>
      </c>
      <c r="C44" s="49"/>
      <c r="D44" s="49"/>
      <c r="E44" s="50"/>
      <c r="F44" s="32"/>
      <c r="G44" s="121"/>
      <c r="H44" s="36"/>
      <c r="I44" s="37"/>
      <c r="J44" s="40"/>
      <c r="K44" s="41"/>
      <c r="L44" s="27"/>
      <c r="M44" s="28"/>
    </row>
    <row r="45" spans="1:18" ht="18.95" customHeight="1" x14ac:dyDescent="0.4">
      <c r="A45" s="20">
        <v>19</v>
      </c>
      <c r="B45" s="48" t="s">
        <v>70</v>
      </c>
      <c r="C45" s="48"/>
      <c r="D45" s="48"/>
      <c r="E45" s="31" t="s">
        <v>44</v>
      </c>
      <c r="F45" s="31">
        <v>1</v>
      </c>
      <c r="G45" s="33">
        <f t="shared" ref="G45" si="26">F13*F45</f>
        <v>1</v>
      </c>
      <c r="H45" s="34">
        <v>15</v>
      </c>
      <c r="I45" s="35"/>
      <c r="J45" s="38">
        <f t="shared" ref="J45" si="27">PRODUCT(G45,H45)</f>
        <v>15</v>
      </c>
      <c r="K45" s="39"/>
      <c r="L45" s="22"/>
      <c r="M45" s="26"/>
    </row>
    <row r="46" spans="1:18" ht="18.95" customHeight="1" x14ac:dyDescent="0.4">
      <c r="A46" s="51"/>
      <c r="B46" s="49" t="s">
        <v>99</v>
      </c>
      <c r="C46" s="49"/>
      <c r="D46" s="49"/>
      <c r="E46" s="50"/>
      <c r="F46" s="32"/>
      <c r="G46" s="32"/>
      <c r="H46" s="36"/>
      <c r="I46" s="37"/>
      <c r="J46" s="40"/>
      <c r="K46" s="41"/>
      <c r="L46" s="27"/>
      <c r="M46" s="28"/>
    </row>
    <row r="47" spans="1:18" ht="18.95" customHeight="1" x14ac:dyDescent="0.4">
      <c r="A47" s="20">
        <v>20</v>
      </c>
      <c r="B47" s="48" t="s">
        <v>71</v>
      </c>
      <c r="C47" s="48"/>
      <c r="D47" s="48"/>
      <c r="E47" s="31" t="s">
        <v>44</v>
      </c>
      <c r="F47" s="31">
        <v>1</v>
      </c>
      <c r="G47" s="33">
        <f t="shared" ref="G47" si="28">F15*F47</f>
        <v>2</v>
      </c>
      <c r="H47" s="34">
        <v>20</v>
      </c>
      <c r="I47" s="35"/>
      <c r="J47" s="38">
        <f t="shared" ref="J47" si="29">PRODUCT(G47,H47)</f>
        <v>40</v>
      </c>
      <c r="K47" s="39"/>
      <c r="L47" s="22"/>
      <c r="M47" s="26"/>
    </row>
    <row r="48" spans="1:18" ht="18.95" customHeight="1" x14ac:dyDescent="0.4">
      <c r="A48" s="51"/>
      <c r="B48" s="72" t="s">
        <v>100</v>
      </c>
      <c r="C48" s="72"/>
      <c r="D48" s="72"/>
      <c r="E48" s="32"/>
      <c r="F48" s="32"/>
      <c r="G48" s="32"/>
      <c r="H48" s="36"/>
      <c r="I48" s="37"/>
      <c r="J48" s="40"/>
      <c r="K48" s="41"/>
      <c r="L48" s="27"/>
      <c r="M48" s="28"/>
    </row>
    <row r="49" spans="1:13" ht="18.95" customHeight="1" x14ac:dyDescent="0.4">
      <c r="A49" s="20">
        <v>21</v>
      </c>
      <c r="B49" s="20" t="s">
        <v>72</v>
      </c>
      <c r="C49" s="20"/>
      <c r="D49" s="20"/>
      <c r="E49" s="31" t="s">
        <v>44</v>
      </c>
      <c r="F49" s="13">
        <v>6</v>
      </c>
      <c r="G49" s="43"/>
      <c r="H49" s="34">
        <v>100</v>
      </c>
      <c r="I49" s="35"/>
      <c r="J49" s="38">
        <f t="shared" ref="J49" si="30">PRODUCT(G49,H49)</f>
        <v>100</v>
      </c>
      <c r="K49" s="39"/>
      <c r="L49" s="22" t="s">
        <v>79</v>
      </c>
      <c r="M49" s="26"/>
    </row>
    <row r="50" spans="1:13" ht="18.95" customHeight="1" x14ac:dyDescent="0.4">
      <c r="A50" s="51"/>
      <c r="B50" s="42" t="s">
        <v>101</v>
      </c>
      <c r="C50" s="42"/>
      <c r="D50" s="42"/>
      <c r="E50" s="32"/>
      <c r="F50" s="20"/>
      <c r="G50" s="14"/>
      <c r="H50" s="44"/>
      <c r="I50" s="45"/>
      <c r="J50" s="46"/>
      <c r="K50" s="47"/>
      <c r="L50" s="23"/>
      <c r="M50" s="29"/>
    </row>
    <row r="51" spans="1:13" ht="18.95" customHeight="1" x14ac:dyDescent="0.4">
      <c r="A51" s="20" t="s">
        <v>74</v>
      </c>
      <c r="B51" s="20"/>
      <c r="C51" s="20"/>
      <c r="D51" s="20"/>
      <c r="E51" s="20"/>
      <c r="F51" s="20"/>
      <c r="G51" s="20"/>
      <c r="H51" s="20"/>
      <c r="I51" s="20"/>
      <c r="J51" s="30">
        <f>SUM(J9:K50)</f>
        <v>27265</v>
      </c>
      <c r="K51" s="20"/>
      <c r="L51" s="20"/>
      <c r="M51" s="20"/>
    </row>
    <row r="52" spans="1:13" x14ac:dyDescent="0.4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</row>
    <row r="53" spans="1:13" x14ac:dyDescent="0.4">
      <c r="A53" s="20" t="s">
        <v>75</v>
      </c>
      <c r="B53" s="20"/>
      <c r="C53" s="20"/>
      <c r="D53" s="20"/>
      <c r="E53" s="20"/>
      <c r="F53" s="20"/>
      <c r="G53" s="20"/>
      <c r="H53" s="20"/>
      <c r="I53" s="20"/>
      <c r="J53" s="30">
        <f>IF(J51&gt;11000,0,500)</f>
        <v>0</v>
      </c>
      <c r="K53" s="30"/>
      <c r="L53" s="20"/>
      <c r="M53" s="20"/>
    </row>
    <row r="54" spans="1:13" x14ac:dyDescent="0.4">
      <c r="A54" s="21"/>
      <c r="B54" s="21"/>
      <c r="C54" s="21"/>
      <c r="D54" s="21"/>
      <c r="E54" s="21"/>
      <c r="F54" s="21"/>
      <c r="G54" s="21"/>
      <c r="H54" s="21"/>
      <c r="I54" s="21"/>
      <c r="J54" s="122"/>
      <c r="K54" s="122"/>
      <c r="L54" s="21"/>
      <c r="M54" s="21"/>
    </row>
    <row r="55" spans="1:13" x14ac:dyDescent="0.4">
      <c r="A55" s="22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x14ac:dyDescent="0.4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</row>
    <row r="57" spans="1:13" x14ac:dyDescent="0.4">
      <c r="A57" s="13">
        <v>22</v>
      </c>
      <c r="B57" s="14" t="s">
        <v>103</v>
      </c>
      <c r="C57" s="14"/>
      <c r="D57" s="14"/>
      <c r="E57" s="13" t="s">
        <v>102</v>
      </c>
      <c r="F57" s="13">
        <v>1</v>
      </c>
      <c r="G57" s="13">
        <f>1</f>
        <v>1</v>
      </c>
      <c r="H57" s="25">
        <v>3000</v>
      </c>
      <c r="I57" s="25"/>
      <c r="J57" s="13">
        <f>G57*H57</f>
        <v>3000</v>
      </c>
      <c r="K57" s="13"/>
      <c r="L57" s="13" t="s">
        <v>107</v>
      </c>
      <c r="M57" s="13"/>
    </row>
    <row r="58" spans="1:13" x14ac:dyDescent="0.4">
      <c r="A58" s="13"/>
      <c r="B58" s="15" t="s">
        <v>106</v>
      </c>
      <c r="C58" s="15"/>
      <c r="D58" s="15"/>
      <c r="E58" s="13"/>
      <c r="F58" s="13"/>
      <c r="G58" s="13"/>
      <c r="H58" s="25"/>
      <c r="I58" s="25"/>
      <c r="J58" s="13"/>
      <c r="K58" s="13"/>
      <c r="L58" s="13"/>
      <c r="M58" s="13"/>
    </row>
    <row r="59" spans="1:13" x14ac:dyDescent="0.4">
      <c r="A59" s="20" t="s">
        <v>104</v>
      </c>
      <c r="B59" s="20"/>
      <c r="C59" s="20"/>
      <c r="D59" s="20"/>
      <c r="E59" s="20"/>
      <c r="F59" s="20"/>
      <c r="G59" s="20"/>
      <c r="H59" s="20"/>
      <c r="I59" s="20"/>
      <c r="J59" s="18">
        <f>IF(J57&lt;=7500,550,0)</f>
        <v>550</v>
      </c>
      <c r="K59" s="18"/>
      <c r="L59" s="20"/>
      <c r="M59" s="20"/>
    </row>
    <row r="60" spans="1:13" x14ac:dyDescent="0.4">
      <c r="A60" s="21"/>
      <c r="B60" s="21"/>
      <c r="C60" s="21"/>
      <c r="D60" s="21"/>
      <c r="E60" s="21"/>
      <c r="F60" s="21"/>
      <c r="G60" s="21"/>
      <c r="H60" s="21"/>
      <c r="I60" s="21"/>
      <c r="J60" s="19"/>
      <c r="K60" s="19"/>
      <c r="L60" s="21"/>
      <c r="M60" s="21"/>
    </row>
    <row r="61" spans="1:13" x14ac:dyDescent="0.4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x14ac:dyDescent="0.4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spans="1:13" x14ac:dyDescent="0.4">
      <c r="A63" s="13">
        <v>23</v>
      </c>
      <c r="B63" s="14" t="s">
        <v>108</v>
      </c>
      <c r="C63" s="14"/>
      <c r="D63" s="14"/>
      <c r="E63" s="13" t="s">
        <v>105</v>
      </c>
      <c r="F63" s="13"/>
      <c r="G63" s="13"/>
      <c r="H63" s="13"/>
      <c r="I63" s="13"/>
      <c r="J63" s="13"/>
      <c r="K63" s="13"/>
      <c r="L63" s="13"/>
      <c r="M63" s="13"/>
    </row>
    <row r="64" spans="1:13" x14ac:dyDescent="0.4">
      <c r="A64" s="13"/>
      <c r="B64" s="15"/>
      <c r="C64" s="15"/>
      <c r="D64" s="15"/>
      <c r="E64" s="13"/>
      <c r="F64" s="13"/>
      <c r="G64" s="13"/>
      <c r="H64" s="13"/>
      <c r="I64" s="13"/>
      <c r="J64" s="13"/>
      <c r="K64" s="13"/>
      <c r="L64" s="13"/>
      <c r="M64" s="13"/>
    </row>
    <row r="65" spans="1:13" x14ac:dyDescent="0.4">
      <c r="A65" s="13">
        <v>24</v>
      </c>
      <c r="B65" s="14" t="s">
        <v>109</v>
      </c>
      <c r="C65" s="14"/>
      <c r="D65" s="14"/>
      <c r="E65" s="13" t="s">
        <v>105</v>
      </c>
      <c r="F65" s="13"/>
      <c r="G65" s="13"/>
      <c r="H65" s="13"/>
      <c r="I65" s="13"/>
      <c r="J65" s="13"/>
      <c r="K65" s="13"/>
      <c r="L65" s="13"/>
      <c r="M65" s="13"/>
    </row>
    <row r="66" spans="1:13" x14ac:dyDescent="0.4">
      <c r="A66" s="13"/>
      <c r="B66" s="15"/>
      <c r="C66" s="15"/>
      <c r="D66" s="15"/>
      <c r="E66" s="13"/>
      <c r="F66" s="13"/>
      <c r="G66" s="13"/>
      <c r="H66" s="13"/>
      <c r="I66" s="13"/>
      <c r="J66" s="13"/>
      <c r="K66" s="13"/>
      <c r="L66" s="13"/>
      <c r="M66" s="13"/>
    </row>
    <row r="67" spans="1:13" x14ac:dyDescent="0.4">
      <c r="A67" s="13">
        <v>25</v>
      </c>
      <c r="B67" s="14"/>
      <c r="C67" s="14"/>
      <c r="D67" s="14"/>
      <c r="E67" s="13" t="s">
        <v>105</v>
      </c>
      <c r="F67" s="13"/>
      <c r="G67" s="13"/>
      <c r="H67" s="13"/>
      <c r="I67" s="13"/>
      <c r="J67" s="13"/>
      <c r="K67" s="13"/>
      <c r="L67" s="13"/>
      <c r="M67" s="13"/>
    </row>
    <row r="68" spans="1:13" x14ac:dyDescent="0.4">
      <c r="A68" s="13"/>
      <c r="B68" s="15"/>
      <c r="C68" s="15"/>
      <c r="D68" s="15"/>
      <c r="E68" s="13"/>
      <c r="F68" s="13"/>
      <c r="G68" s="13"/>
      <c r="H68" s="13"/>
      <c r="I68" s="13"/>
      <c r="J68" s="13"/>
      <c r="K68" s="13"/>
      <c r="L68" s="13"/>
      <c r="M68" s="13"/>
    </row>
    <row r="69" spans="1:13" x14ac:dyDescent="0.4">
      <c r="A69" s="13">
        <v>26</v>
      </c>
      <c r="B69" s="14"/>
      <c r="C69" s="14"/>
      <c r="D69" s="14"/>
      <c r="E69" s="13" t="s">
        <v>105</v>
      </c>
      <c r="F69" s="13"/>
      <c r="G69" s="13"/>
      <c r="H69" s="13"/>
      <c r="I69" s="13"/>
      <c r="J69" s="13"/>
      <c r="K69" s="13"/>
      <c r="L69" s="13"/>
      <c r="M69" s="13"/>
    </row>
    <row r="70" spans="1:13" x14ac:dyDescent="0.4">
      <c r="A70" s="13"/>
      <c r="B70" s="15"/>
      <c r="C70" s="15"/>
      <c r="D70" s="15"/>
      <c r="E70" s="13"/>
      <c r="F70" s="13"/>
      <c r="G70" s="13"/>
      <c r="H70" s="13"/>
      <c r="I70" s="13"/>
      <c r="J70" s="13"/>
      <c r="K70" s="13"/>
      <c r="L70" s="13"/>
      <c r="M70" s="13"/>
    </row>
    <row r="71" spans="1:13" x14ac:dyDescent="0.4">
      <c r="A71" s="13">
        <v>27</v>
      </c>
      <c r="B71" s="14"/>
      <c r="C71" s="14"/>
      <c r="D71" s="14"/>
      <c r="E71" s="13" t="s">
        <v>105</v>
      </c>
      <c r="F71" s="13"/>
      <c r="G71" s="13"/>
      <c r="H71" s="13"/>
      <c r="I71" s="13"/>
      <c r="J71" s="13"/>
      <c r="K71" s="13"/>
      <c r="L71" s="13"/>
      <c r="M71" s="13"/>
    </row>
    <row r="72" spans="1:13" x14ac:dyDescent="0.4">
      <c r="A72" s="13"/>
      <c r="B72" s="15"/>
      <c r="C72" s="15"/>
      <c r="D72" s="15"/>
      <c r="E72" s="13"/>
      <c r="F72" s="13"/>
      <c r="G72" s="13"/>
      <c r="H72" s="13"/>
      <c r="I72" s="13"/>
      <c r="J72" s="13"/>
      <c r="K72" s="13"/>
      <c r="L72" s="13"/>
      <c r="M72" s="13"/>
    </row>
  </sheetData>
  <mergeCells count="279">
    <mergeCell ref="B17:D17"/>
    <mergeCell ref="E17:E18"/>
    <mergeCell ref="H17:I18"/>
    <mergeCell ref="J17:K18"/>
    <mergeCell ref="B18:D18"/>
    <mergeCell ref="G15:G16"/>
    <mergeCell ref="J7:K8"/>
    <mergeCell ref="B37:D37"/>
    <mergeCell ref="E37:E38"/>
    <mergeCell ref="F37:F38"/>
    <mergeCell ref="G37:G38"/>
    <mergeCell ref="H37:I38"/>
    <mergeCell ref="J37:K38"/>
    <mergeCell ref="B38:D38"/>
    <mergeCell ref="B33:D33"/>
    <mergeCell ref="E33:E34"/>
    <mergeCell ref="H33:I34"/>
    <mergeCell ref="J33:K34"/>
    <mergeCell ref="B34:D34"/>
    <mergeCell ref="B35:D35"/>
    <mergeCell ref="E35:E36"/>
    <mergeCell ref="H35:I36"/>
    <mergeCell ref="J35:K36"/>
    <mergeCell ref="B36:D36"/>
    <mergeCell ref="B13:D13"/>
    <mergeCell ref="E13:E14"/>
    <mergeCell ref="H13:I14"/>
    <mergeCell ref="J13:K14"/>
    <mergeCell ref="B14:D14"/>
    <mergeCell ref="E15:E16"/>
    <mergeCell ref="H15:I16"/>
    <mergeCell ref="J15:K16"/>
    <mergeCell ref="B16:D16"/>
    <mergeCell ref="B15:D15"/>
    <mergeCell ref="A1:C1"/>
    <mergeCell ref="E1:F1"/>
    <mergeCell ref="K2:K4"/>
    <mergeCell ref="G1:H1"/>
    <mergeCell ref="I1:J1"/>
    <mergeCell ref="I2:J4"/>
    <mergeCell ref="C4:E4"/>
    <mergeCell ref="C5:E5"/>
    <mergeCell ref="A2:D3"/>
    <mergeCell ref="I5:J5"/>
    <mergeCell ref="E3:F3"/>
    <mergeCell ref="E2:F2"/>
    <mergeCell ref="B7:D7"/>
    <mergeCell ref="E7:E8"/>
    <mergeCell ref="F7:G7"/>
    <mergeCell ref="H7:I8"/>
    <mergeCell ref="B8:D8"/>
    <mergeCell ref="B9:D9"/>
    <mergeCell ref="E9:E10"/>
    <mergeCell ref="H9:I10"/>
    <mergeCell ref="A7:A8"/>
    <mergeCell ref="J9:K10"/>
    <mergeCell ref="B10:D10"/>
    <mergeCell ref="A37:A38"/>
    <mergeCell ref="F9:F10"/>
    <mergeCell ref="A11:A12"/>
    <mergeCell ref="F11:F12"/>
    <mergeCell ref="G11:G12"/>
    <mergeCell ref="A15:A16"/>
    <mergeCell ref="F15:F16"/>
    <mergeCell ref="A13:A14"/>
    <mergeCell ref="F13:F14"/>
    <mergeCell ref="G13:G14"/>
    <mergeCell ref="A17:A18"/>
    <mergeCell ref="F17:F18"/>
    <mergeCell ref="G17:G18"/>
    <mergeCell ref="A19:A20"/>
    <mergeCell ref="F19:F20"/>
    <mergeCell ref="A9:A10"/>
    <mergeCell ref="G9:G10"/>
    <mergeCell ref="B11:D11"/>
    <mergeCell ref="E11:E12"/>
    <mergeCell ref="H11:I12"/>
    <mergeCell ref="J11:K12"/>
    <mergeCell ref="B12:D12"/>
    <mergeCell ref="G19:G20"/>
    <mergeCell ref="B19:D19"/>
    <mergeCell ref="E19:E20"/>
    <mergeCell ref="H19:I20"/>
    <mergeCell ref="J19:K20"/>
    <mergeCell ref="B20:D20"/>
    <mergeCell ref="A21:A22"/>
    <mergeCell ref="F21:F22"/>
    <mergeCell ref="G21:G22"/>
    <mergeCell ref="B21:D21"/>
    <mergeCell ref="E21:E22"/>
    <mergeCell ref="H21:I22"/>
    <mergeCell ref="J21:K22"/>
    <mergeCell ref="B22:D22"/>
    <mergeCell ref="A23:A24"/>
    <mergeCell ref="F23:F24"/>
    <mergeCell ref="G23:G24"/>
    <mergeCell ref="B23:D23"/>
    <mergeCell ref="E23:E24"/>
    <mergeCell ref="H23:I24"/>
    <mergeCell ref="J23:K24"/>
    <mergeCell ref="B24:D24"/>
    <mergeCell ref="A25:A26"/>
    <mergeCell ref="F25:F26"/>
    <mergeCell ref="G25:G26"/>
    <mergeCell ref="B25:D25"/>
    <mergeCell ref="E25:E26"/>
    <mergeCell ref="H25:I26"/>
    <mergeCell ref="J25:K26"/>
    <mergeCell ref="B26:D26"/>
    <mergeCell ref="G27:G28"/>
    <mergeCell ref="B27:D27"/>
    <mergeCell ref="E27:E28"/>
    <mergeCell ref="H27:I28"/>
    <mergeCell ref="J27:K28"/>
    <mergeCell ref="B28:D28"/>
    <mergeCell ref="A29:A30"/>
    <mergeCell ref="F29:F30"/>
    <mergeCell ref="G29:G30"/>
    <mergeCell ref="B29:D29"/>
    <mergeCell ref="E29:E30"/>
    <mergeCell ref="H29:I30"/>
    <mergeCell ref="J29:K30"/>
    <mergeCell ref="B30:D30"/>
    <mergeCell ref="J39:K40"/>
    <mergeCell ref="A41:A42"/>
    <mergeCell ref="J41:K42"/>
    <mergeCell ref="A6:K6"/>
    <mergeCell ref="A4:B4"/>
    <mergeCell ref="A5:B5"/>
    <mergeCell ref="G2:H4"/>
    <mergeCell ref="G5:H5"/>
    <mergeCell ref="A35:A36"/>
    <mergeCell ref="A33:A34"/>
    <mergeCell ref="A31:A32"/>
    <mergeCell ref="F31:F32"/>
    <mergeCell ref="G31:G32"/>
    <mergeCell ref="B31:D31"/>
    <mergeCell ref="E31:E32"/>
    <mergeCell ref="H31:I32"/>
    <mergeCell ref="J31:K32"/>
    <mergeCell ref="B32:D32"/>
    <mergeCell ref="F35:F36"/>
    <mergeCell ref="G35:G36"/>
    <mergeCell ref="F33:F34"/>
    <mergeCell ref="G33:G34"/>
    <mergeCell ref="A27:A28"/>
    <mergeCell ref="F27:F28"/>
    <mergeCell ref="A49:A50"/>
    <mergeCell ref="B39:D39"/>
    <mergeCell ref="B42:D42"/>
    <mergeCell ref="H41:I42"/>
    <mergeCell ref="G41:G42"/>
    <mergeCell ref="F41:F42"/>
    <mergeCell ref="E41:E42"/>
    <mergeCell ref="B43:D43"/>
    <mergeCell ref="B44:D44"/>
    <mergeCell ref="E43:E44"/>
    <mergeCell ref="F43:F44"/>
    <mergeCell ref="G43:G44"/>
    <mergeCell ref="H43:I44"/>
    <mergeCell ref="B47:D47"/>
    <mergeCell ref="A39:A40"/>
    <mergeCell ref="B40:D40"/>
    <mergeCell ref="B41:D41"/>
    <mergeCell ref="E39:E40"/>
    <mergeCell ref="F39:F40"/>
    <mergeCell ref="G39:G40"/>
    <mergeCell ref="H39:I40"/>
    <mergeCell ref="B48:D48"/>
    <mergeCell ref="B46:D46"/>
    <mergeCell ref="E45:E46"/>
    <mergeCell ref="F45:F46"/>
    <mergeCell ref="G45:G46"/>
    <mergeCell ref="H45:I46"/>
    <mergeCell ref="J45:K46"/>
    <mergeCell ref="A43:A44"/>
    <mergeCell ref="A45:A46"/>
    <mergeCell ref="A47:A48"/>
    <mergeCell ref="L7:M8"/>
    <mergeCell ref="L9:M10"/>
    <mergeCell ref="L11:M12"/>
    <mergeCell ref="L13:M14"/>
    <mergeCell ref="L15:M16"/>
    <mergeCell ref="L17:M18"/>
    <mergeCell ref="L19:M20"/>
    <mergeCell ref="L21:M22"/>
    <mergeCell ref="L23:M24"/>
    <mergeCell ref="L25:M26"/>
    <mergeCell ref="L27:M28"/>
    <mergeCell ref="L29:M30"/>
    <mergeCell ref="L31:M32"/>
    <mergeCell ref="L33:M34"/>
    <mergeCell ref="L35:M36"/>
    <mergeCell ref="L37:M38"/>
    <mergeCell ref="L39:M40"/>
    <mergeCell ref="L41:M42"/>
    <mergeCell ref="L43:M44"/>
    <mergeCell ref="L45:M46"/>
    <mergeCell ref="L47:M48"/>
    <mergeCell ref="L49:M50"/>
    <mergeCell ref="A51:I52"/>
    <mergeCell ref="J51:K52"/>
    <mergeCell ref="L51:M52"/>
    <mergeCell ref="A53:I54"/>
    <mergeCell ref="J53:K54"/>
    <mergeCell ref="L53:M54"/>
    <mergeCell ref="E47:E48"/>
    <mergeCell ref="F47:F48"/>
    <mergeCell ref="G47:G48"/>
    <mergeCell ref="H47:I48"/>
    <mergeCell ref="J47:K48"/>
    <mergeCell ref="B49:D49"/>
    <mergeCell ref="B50:D50"/>
    <mergeCell ref="E49:E50"/>
    <mergeCell ref="F49:F50"/>
    <mergeCell ref="G49:G50"/>
    <mergeCell ref="H49:I50"/>
    <mergeCell ref="J49:K50"/>
    <mergeCell ref="J43:K44"/>
    <mergeCell ref="B45:D45"/>
    <mergeCell ref="A61:M62"/>
    <mergeCell ref="J59:K60"/>
    <mergeCell ref="L59:M60"/>
    <mergeCell ref="A59:I60"/>
    <mergeCell ref="A57:A58"/>
    <mergeCell ref="A55:M56"/>
    <mergeCell ref="B57:D57"/>
    <mergeCell ref="B58:D58"/>
    <mergeCell ref="E57:E58"/>
    <mergeCell ref="F57:F58"/>
    <mergeCell ref="G57:G58"/>
    <mergeCell ref="H57:I58"/>
    <mergeCell ref="J57:K58"/>
    <mergeCell ref="L57:M58"/>
    <mergeCell ref="A63:A64"/>
    <mergeCell ref="B63:D63"/>
    <mergeCell ref="E63:E64"/>
    <mergeCell ref="F63:F64"/>
    <mergeCell ref="G63:G64"/>
    <mergeCell ref="H63:I64"/>
    <mergeCell ref="J63:K64"/>
    <mergeCell ref="L63:M64"/>
    <mergeCell ref="B64:D64"/>
    <mergeCell ref="A65:A66"/>
    <mergeCell ref="B65:D65"/>
    <mergeCell ref="E65:E66"/>
    <mergeCell ref="F65:F66"/>
    <mergeCell ref="G65:G66"/>
    <mergeCell ref="H65:I66"/>
    <mergeCell ref="J65:K66"/>
    <mergeCell ref="L65:M66"/>
    <mergeCell ref="B66:D66"/>
    <mergeCell ref="A67:A68"/>
    <mergeCell ref="B67:D67"/>
    <mergeCell ref="E67:E68"/>
    <mergeCell ref="F67:F68"/>
    <mergeCell ref="G67:G68"/>
    <mergeCell ref="H67:I68"/>
    <mergeCell ref="J67:K68"/>
    <mergeCell ref="L67:M68"/>
    <mergeCell ref="B68:D68"/>
    <mergeCell ref="A69:A70"/>
    <mergeCell ref="B69:D69"/>
    <mergeCell ref="E69:E70"/>
    <mergeCell ref="F69:F70"/>
    <mergeCell ref="G69:G70"/>
    <mergeCell ref="H69:I70"/>
    <mergeCell ref="J69:K70"/>
    <mergeCell ref="L69:M70"/>
    <mergeCell ref="B70:D70"/>
    <mergeCell ref="A71:A72"/>
    <mergeCell ref="B71:D71"/>
    <mergeCell ref="E71:E72"/>
    <mergeCell ref="F71:F72"/>
    <mergeCell ref="G71:G72"/>
    <mergeCell ref="H71:I72"/>
    <mergeCell ref="J71:K72"/>
    <mergeCell ref="L71:M72"/>
    <mergeCell ref="B72:D72"/>
  </mergeCells>
  <phoneticPr fontId="1"/>
  <pageMargins left="0.7" right="0.7" top="0.75" bottom="0.75" header="0.3" footer="0.3"/>
  <pageSetup paperSize="9" scale="4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3EEB-3021-42E3-B093-0C8EA488ABC6}">
  <dimension ref="A1:K61"/>
  <sheetViews>
    <sheetView showZeros="0" view="pageBreakPreview" zoomScaleNormal="100" zoomScaleSheetLayoutView="100" workbookViewId="0">
      <selection activeCell="E17" sqref="E17:E18"/>
    </sheetView>
  </sheetViews>
  <sheetFormatPr defaultRowHeight="18.75" x14ac:dyDescent="0.4"/>
  <cols>
    <col min="1" max="2" width="5.75" style="2" customWidth="1"/>
    <col min="3" max="5" width="10.875" style="2" customWidth="1"/>
    <col min="6" max="6" width="4.75" style="2" bestFit="1" customWidth="1"/>
    <col min="7" max="10" width="5.75" style="2" customWidth="1"/>
    <col min="11" max="11" width="10.875" style="2" customWidth="1"/>
    <col min="12" max="16384" width="9" style="2"/>
  </cols>
  <sheetData>
    <row r="1" spans="1:11" ht="18.95" customHeight="1" x14ac:dyDescent="0.4">
      <c r="A1" s="80" t="s">
        <v>5</v>
      </c>
      <c r="B1" s="80"/>
      <c r="C1" s="80"/>
      <c r="D1" s="1" t="s">
        <v>6</v>
      </c>
      <c r="E1" s="81" t="s">
        <v>7</v>
      </c>
      <c r="F1" s="82"/>
      <c r="G1" s="99"/>
      <c r="H1" s="100"/>
      <c r="I1" s="81" t="s">
        <v>3</v>
      </c>
      <c r="J1" s="82"/>
      <c r="K1" s="1" t="s">
        <v>4</v>
      </c>
    </row>
    <row r="2" spans="1:11" ht="18.95" customHeight="1" x14ac:dyDescent="0.4">
      <c r="A2" s="85" t="s">
        <v>41</v>
      </c>
      <c r="B2" s="86"/>
      <c r="C2" s="86"/>
      <c r="D2" s="86"/>
      <c r="E2" s="86"/>
      <c r="F2" s="97"/>
      <c r="G2" s="101"/>
      <c r="H2" s="102"/>
      <c r="I2" s="22"/>
      <c r="J2" s="26"/>
      <c r="K2" s="13" t="s">
        <v>22</v>
      </c>
    </row>
    <row r="3" spans="1:11" ht="18.95" customHeight="1" x14ac:dyDescent="0.4">
      <c r="A3" s="87"/>
      <c r="B3" s="88"/>
      <c r="C3" s="88"/>
      <c r="D3" s="88"/>
      <c r="E3" s="88"/>
      <c r="F3" s="98"/>
      <c r="G3" s="101"/>
      <c r="H3" s="102"/>
      <c r="I3" s="23"/>
      <c r="J3" s="29"/>
      <c r="K3" s="13"/>
    </row>
    <row r="4" spans="1:11" ht="18.95" customHeight="1" x14ac:dyDescent="0.4">
      <c r="A4" s="56" t="s">
        <v>23</v>
      </c>
      <c r="B4" s="56"/>
      <c r="C4" s="83" t="s">
        <v>24</v>
      </c>
      <c r="D4" s="83"/>
      <c r="E4" s="83"/>
      <c r="F4" s="4" t="s">
        <v>25</v>
      </c>
      <c r="G4" s="101"/>
      <c r="H4" s="102"/>
      <c r="I4" s="27"/>
      <c r="J4" s="28"/>
      <c r="K4" s="13"/>
    </row>
    <row r="5" spans="1:11" ht="18.95" customHeight="1" x14ac:dyDescent="0.4">
      <c r="A5" s="57" t="s">
        <v>12</v>
      </c>
      <c r="B5" s="57"/>
      <c r="C5" s="84" t="s">
        <v>26</v>
      </c>
      <c r="D5" s="84"/>
      <c r="E5" s="84"/>
      <c r="F5" s="3" t="s">
        <v>36</v>
      </c>
      <c r="G5" s="103"/>
      <c r="H5" s="104"/>
      <c r="I5" s="58"/>
      <c r="J5" s="59"/>
      <c r="K5" s="7">
        <v>42997</v>
      </c>
    </row>
    <row r="6" spans="1:11" ht="18.95" customHeight="1" x14ac:dyDescent="0.4">
      <c r="A6" s="53" t="s">
        <v>40</v>
      </c>
      <c r="B6" s="54"/>
      <c r="C6" s="54"/>
      <c r="D6" s="54"/>
      <c r="E6" s="54"/>
      <c r="F6" s="54"/>
      <c r="G6" s="55"/>
      <c r="H6" s="109" t="s">
        <v>39</v>
      </c>
      <c r="I6" s="110"/>
      <c r="J6" s="110"/>
      <c r="K6" s="111"/>
    </row>
    <row r="7" spans="1:11" ht="18.95" customHeight="1" x14ac:dyDescent="0.4">
      <c r="A7" s="60" t="s">
        <v>8</v>
      </c>
      <c r="B7" s="73" t="s">
        <v>1</v>
      </c>
      <c r="C7" s="74"/>
      <c r="D7" s="75"/>
      <c r="E7" s="20" t="s">
        <v>27</v>
      </c>
      <c r="F7" s="76" t="s">
        <v>11</v>
      </c>
      <c r="G7" s="76"/>
      <c r="H7" s="22" t="s">
        <v>38</v>
      </c>
      <c r="I7" s="26"/>
      <c r="J7" s="6" t="s">
        <v>37</v>
      </c>
      <c r="K7" s="11">
        <f>K8*1.08</f>
        <v>4553.2800000000007</v>
      </c>
    </row>
    <row r="8" spans="1:11" ht="18.95" customHeight="1" x14ac:dyDescent="0.4">
      <c r="A8" s="61"/>
      <c r="B8" s="77" t="s">
        <v>14</v>
      </c>
      <c r="C8" s="78"/>
      <c r="D8" s="79"/>
      <c r="E8" s="21"/>
      <c r="F8" s="5" t="s">
        <v>28</v>
      </c>
      <c r="G8" s="5" t="s">
        <v>10</v>
      </c>
      <c r="H8" s="27"/>
      <c r="I8" s="28"/>
      <c r="J8" s="10" t="s">
        <v>10</v>
      </c>
      <c r="K8" s="9">
        <f>SUM(J9:K43)</f>
        <v>4216</v>
      </c>
    </row>
    <row r="9" spans="1:11" ht="18.95" customHeight="1" x14ac:dyDescent="0.4">
      <c r="A9" s="60">
        <v>1</v>
      </c>
      <c r="B9" s="66" t="s">
        <v>29</v>
      </c>
      <c r="C9" s="67"/>
      <c r="D9" s="68"/>
      <c r="E9" s="31"/>
      <c r="F9" s="62">
        <v>2</v>
      </c>
      <c r="G9" s="64">
        <f>$F$5*F9</f>
        <v>4</v>
      </c>
      <c r="H9" s="105">
        <v>300</v>
      </c>
      <c r="I9" s="106"/>
      <c r="J9" s="105">
        <f>G9*H9</f>
        <v>1200</v>
      </c>
      <c r="K9" s="106"/>
    </row>
    <row r="10" spans="1:11" ht="18.95" customHeight="1" x14ac:dyDescent="0.4">
      <c r="A10" s="61"/>
      <c r="B10" s="69" t="s">
        <v>30</v>
      </c>
      <c r="C10" s="70"/>
      <c r="D10" s="71"/>
      <c r="E10" s="50"/>
      <c r="F10" s="63"/>
      <c r="G10" s="65"/>
      <c r="H10" s="107"/>
      <c r="I10" s="108"/>
      <c r="J10" s="107"/>
      <c r="K10" s="108"/>
    </row>
    <row r="11" spans="1:11" ht="18.95" customHeight="1" x14ac:dyDescent="0.4">
      <c r="A11" s="60">
        <v>2</v>
      </c>
      <c r="B11" s="66" t="s">
        <v>31</v>
      </c>
      <c r="C11" s="67"/>
      <c r="D11" s="68"/>
      <c r="E11" s="31"/>
      <c r="F11" s="62">
        <v>2</v>
      </c>
      <c r="G11" s="64">
        <f>$F$5*F11</f>
        <v>4</v>
      </c>
      <c r="H11" s="105">
        <v>301</v>
      </c>
      <c r="I11" s="106"/>
      <c r="J11" s="105">
        <f>G11*H11</f>
        <v>1204</v>
      </c>
      <c r="K11" s="106"/>
    </row>
    <row r="12" spans="1:11" ht="18.95" customHeight="1" x14ac:dyDescent="0.4">
      <c r="A12" s="61"/>
      <c r="B12" s="69" t="s">
        <v>32</v>
      </c>
      <c r="C12" s="70"/>
      <c r="D12" s="71"/>
      <c r="E12" s="50"/>
      <c r="F12" s="63"/>
      <c r="G12" s="65"/>
      <c r="H12" s="107"/>
      <c r="I12" s="108"/>
      <c r="J12" s="107"/>
      <c r="K12" s="108"/>
    </row>
    <row r="13" spans="1:11" ht="18.95" customHeight="1" x14ac:dyDescent="0.4">
      <c r="A13" s="60">
        <v>3</v>
      </c>
      <c r="B13" s="66" t="s">
        <v>33</v>
      </c>
      <c r="C13" s="67"/>
      <c r="D13" s="68"/>
      <c r="E13" s="31"/>
      <c r="F13" s="62">
        <v>3</v>
      </c>
      <c r="G13" s="64">
        <f>$F$5*F13</f>
        <v>6</v>
      </c>
      <c r="H13" s="105">
        <v>302</v>
      </c>
      <c r="I13" s="106"/>
      <c r="J13" s="105">
        <f>G13*H13</f>
        <v>1812</v>
      </c>
      <c r="K13" s="106"/>
    </row>
    <row r="14" spans="1:11" ht="18.95" customHeight="1" x14ac:dyDescent="0.4">
      <c r="A14" s="61"/>
      <c r="B14" s="69" t="s">
        <v>34</v>
      </c>
      <c r="C14" s="70"/>
      <c r="D14" s="71"/>
      <c r="E14" s="50"/>
      <c r="F14" s="63"/>
      <c r="G14" s="65"/>
      <c r="H14" s="107"/>
      <c r="I14" s="108"/>
      <c r="J14" s="107"/>
      <c r="K14" s="108"/>
    </row>
    <row r="15" spans="1:11" ht="18.95" customHeight="1" x14ac:dyDescent="0.4">
      <c r="A15" s="60">
        <v>4</v>
      </c>
      <c r="B15" s="66"/>
      <c r="C15" s="67"/>
      <c r="D15" s="68"/>
      <c r="E15" s="31"/>
      <c r="F15" s="62"/>
      <c r="G15" s="64">
        <f>$F$5*F15</f>
        <v>0</v>
      </c>
      <c r="H15" s="105"/>
      <c r="I15" s="106"/>
      <c r="J15" s="105">
        <f>G15*H15</f>
        <v>0</v>
      </c>
      <c r="K15" s="106"/>
    </row>
    <row r="16" spans="1:11" ht="18.95" customHeight="1" x14ac:dyDescent="0.4">
      <c r="A16" s="61"/>
      <c r="B16" s="69"/>
      <c r="C16" s="70"/>
      <c r="D16" s="71"/>
      <c r="E16" s="50"/>
      <c r="F16" s="63"/>
      <c r="G16" s="65"/>
      <c r="H16" s="107"/>
      <c r="I16" s="108"/>
      <c r="J16" s="107"/>
      <c r="K16" s="108"/>
    </row>
    <row r="17" spans="1:11" ht="18.95" customHeight="1" x14ac:dyDescent="0.4">
      <c r="A17" s="60">
        <v>5</v>
      </c>
      <c r="B17" s="66"/>
      <c r="C17" s="67"/>
      <c r="D17" s="68"/>
      <c r="E17" s="31"/>
      <c r="F17" s="62"/>
      <c r="G17" s="64">
        <f>$F$5*F17</f>
        <v>0</v>
      </c>
      <c r="H17" s="105"/>
      <c r="I17" s="106"/>
      <c r="J17" s="105">
        <f>G17*H17</f>
        <v>0</v>
      </c>
      <c r="K17" s="106"/>
    </row>
    <row r="18" spans="1:11" ht="18.95" customHeight="1" x14ac:dyDescent="0.4">
      <c r="A18" s="61"/>
      <c r="B18" s="69"/>
      <c r="C18" s="70"/>
      <c r="D18" s="71"/>
      <c r="E18" s="50"/>
      <c r="F18" s="63"/>
      <c r="G18" s="65"/>
      <c r="H18" s="107"/>
      <c r="I18" s="108"/>
      <c r="J18" s="107"/>
      <c r="K18" s="108"/>
    </row>
    <row r="19" spans="1:11" ht="18.95" customHeight="1" x14ac:dyDescent="0.4">
      <c r="A19" s="60">
        <v>6</v>
      </c>
      <c r="B19" s="66"/>
      <c r="C19" s="67"/>
      <c r="D19" s="68"/>
      <c r="E19" s="31"/>
      <c r="F19" s="62"/>
      <c r="G19" s="64">
        <f>$F$5*F19</f>
        <v>0</v>
      </c>
      <c r="H19" s="105"/>
      <c r="I19" s="106"/>
      <c r="J19" s="105">
        <f>G19*H19</f>
        <v>0</v>
      </c>
      <c r="K19" s="106"/>
    </row>
    <row r="20" spans="1:11" ht="18.95" customHeight="1" x14ac:dyDescent="0.4">
      <c r="A20" s="61"/>
      <c r="B20" s="69"/>
      <c r="C20" s="70"/>
      <c r="D20" s="71"/>
      <c r="E20" s="50"/>
      <c r="F20" s="63"/>
      <c r="G20" s="65"/>
      <c r="H20" s="107"/>
      <c r="I20" s="108"/>
      <c r="J20" s="107"/>
      <c r="K20" s="108"/>
    </row>
    <row r="21" spans="1:11" ht="18.95" customHeight="1" x14ac:dyDescent="0.4">
      <c r="A21" s="60">
        <v>7</v>
      </c>
      <c r="B21" s="66"/>
      <c r="C21" s="67"/>
      <c r="D21" s="68"/>
      <c r="E21" s="31"/>
      <c r="F21" s="62"/>
      <c r="G21" s="64">
        <f>$F$5*F21</f>
        <v>0</v>
      </c>
      <c r="H21" s="105"/>
      <c r="I21" s="106"/>
      <c r="J21" s="105">
        <f>G21*H21</f>
        <v>0</v>
      </c>
      <c r="K21" s="106"/>
    </row>
    <row r="22" spans="1:11" ht="18.95" customHeight="1" x14ac:dyDescent="0.4">
      <c r="A22" s="61"/>
      <c r="B22" s="69"/>
      <c r="C22" s="70"/>
      <c r="D22" s="71"/>
      <c r="E22" s="50"/>
      <c r="F22" s="63"/>
      <c r="G22" s="65"/>
      <c r="H22" s="107"/>
      <c r="I22" s="108"/>
      <c r="J22" s="107"/>
      <c r="K22" s="108"/>
    </row>
    <row r="23" spans="1:11" ht="18.95" customHeight="1" x14ac:dyDescent="0.4">
      <c r="A23" s="60">
        <v>8</v>
      </c>
      <c r="B23" s="66"/>
      <c r="C23" s="67"/>
      <c r="D23" s="68"/>
      <c r="E23" s="31"/>
      <c r="F23" s="62"/>
      <c r="G23" s="64">
        <f>$F$5*F23</f>
        <v>0</v>
      </c>
      <c r="H23" s="105"/>
      <c r="I23" s="106"/>
      <c r="J23" s="105">
        <f>G23*H23</f>
        <v>0</v>
      </c>
      <c r="K23" s="106"/>
    </row>
    <row r="24" spans="1:11" ht="18.95" customHeight="1" x14ac:dyDescent="0.4">
      <c r="A24" s="61"/>
      <c r="B24" s="69"/>
      <c r="C24" s="70"/>
      <c r="D24" s="71"/>
      <c r="E24" s="50"/>
      <c r="F24" s="63"/>
      <c r="G24" s="65"/>
      <c r="H24" s="107"/>
      <c r="I24" s="108"/>
      <c r="J24" s="107"/>
      <c r="K24" s="108"/>
    </row>
    <row r="25" spans="1:11" ht="18.95" customHeight="1" x14ac:dyDescent="0.4">
      <c r="A25" s="60">
        <v>9</v>
      </c>
      <c r="B25" s="66"/>
      <c r="C25" s="67"/>
      <c r="D25" s="68"/>
      <c r="E25" s="31"/>
      <c r="F25" s="62"/>
      <c r="G25" s="64">
        <f>$F$5*F25</f>
        <v>0</v>
      </c>
      <c r="H25" s="105"/>
      <c r="I25" s="106"/>
      <c r="J25" s="105">
        <f>G25*H25</f>
        <v>0</v>
      </c>
      <c r="K25" s="106"/>
    </row>
    <row r="26" spans="1:11" ht="18.95" customHeight="1" x14ac:dyDescent="0.4">
      <c r="A26" s="61"/>
      <c r="B26" s="69"/>
      <c r="C26" s="70"/>
      <c r="D26" s="71"/>
      <c r="E26" s="50"/>
      <c r="F26" s="63"/>
      <c r="G26" s="65"/>
      <c r="H26" s="107"/>
      <c r="I26" s="108"/>
      <c r="J26" s="107"/>
      <c r="K26" s="108"/>
    </row>
    <row r="27" spans="1:11" ht="18.95" customHeight="1" x14ac:dyDescent="0.4">
      <c r="A27" s="60">
        <v>10</v>
      </c>
      <c r="B27" s="66"/>
      <c r="C27" s="67"/>
      <c r="D27" s="68"/>
      <c r="E27" s="31"/>
      <c r="F27" s="62"/>
      <c r="G27" s="64">
        <f>$F$5*F27</f>
        <v>0</v>
      </c>
      <c r="H27" s="105"/>
      <c r="I27" s="106"/>
      <c r="J27" s="105">
        <f>G27*H27</f>
        <v>0</v>
      </c>
      <c r="K27" s="106"/>
    </row>
    <row r="28" spans="1:11" ht="18.95" customHeight="1" x14ac:dyDescent="0.4">
      <c r="A28" s="61"/>
      <c r="B28" s="69"/>
      <c r="C28" s="70"/>
      <c r="D28" s="71"/>
      <c r="E28" s="50"/>
      <c r="F28" s="63"/>
      <c r="G28" s="65"/>
      <c r="H28" s="107"/>
      <c r="I28" s="108"/>
      <c r="J28" s="107"/>
      <c r="K28" s="108"/>
    </row>
    <row r="29" spans="1:11" ht="18.95" customHeight="1" x14ac:dyDescent="0.4">
      <c r="A29" s="60">
        <v>11</v>
      </c>
      <c r="B29" s="66"/>
      <c r="C29" s="67"/>
      <c r="D29" s="68"/>
      <c r="E29" s="31"/>
      <c r="F29" s="62"/>
      <c r="G29" s="64">
        <f>$F$5*F29</f>
        <v>0</v>
      </c>
      <c r="H29" s="105"/>
      <c r="I29" s="106"/>
      <c r="J29" s="105">
        <f>G29*H29</f>
        <v>0</v>
      </c>
      <c r="K29" s="106"/>
    </row>
    <row r="30" spans="1:11" ht="18.95" customHeight="1" x14ac:dyDescent="0.4">
      <c r="A30" s="61"/>
      <c r="B30" s="69"/>
      <c r="C30" s="70"/>
      <c r="D30" s="71"/>
      <c r="E30" s="50"/>
      <c r="F30" s="63"/>
      <c r="G30" s="65"/>
      <c r="H30" s="107"/>
      <c r="I30" s="108"/>
      <c r="J30" s="107"/>
      <c r="K30" s="108"/>
    </row>
    <row r="31" spans="1:11" ht="18.95" customHeight="1" x14ac:dyDescent="0.4">
      <c r="A31" s="60">
        <v>12</v>
      </c>
      <c r="B31" s="66"/>
      <c r="C31" s="67"/>
      <c r="D31" s="68"/>
      <c r="E31" s="31"/>
      <c r="F31" s="62"/>
      <c r="G31" s="64">
        <f>$F$5*F31</f>
        <v>0</v>
      </c>
      <c r="H31" s="105"/>
      <c r="I31" s="106"/>
      <c r="J31" s="105">
        <f>G31*H31</f>
        <v>0</v>
      </c>
      <c r="K31" s="106"/>
    </row>
    <row r="32" spans="1:11" ht="18.95" customHeight="1" x14ac:dyDescent="0.4">
      <c r="A32" s="61"/>
      <c r="B32" s="69"/>
      <c r="C32" s="70"/>
      <c r="D32" s="71"/>
      <c r="E32" s="50"/>
      <c r="F32" s="63"/>
      <c r="G32" s="65"/>
      <c r="H32" s="107"/>
      <c r="I32" s="108"/>
      <c r="J32" s="107"/>
      <c r="K32" s="108"/>
    </row>
    <row r="33" spans="1:11" ht="18.95" customHeight="1" x14ac:dyDescent="0.4">
      <c r="A33" s="60">
        <v>13</v>
      </c>
      <c r="B33" s="66"/>
      <c r="C33" s="67"/>
      <c r="D33" s="68"/>
      <c r="E33" s="31"/>
      <c r="F33" s="62"/>
      <c r="G33" s="64">
        <f>$F$5*F33</f>
        <v>0</v>
      </c>
      <c r="H33" s="105"/>
      <c r="I33" s="106"/>
      <c r="J33" s="105">
        <f>G33*H33</f>
        <v>0</v>
      </c>
      <c r="K33" s="106"/>
    </row>
    <row r="34" spans="1:11" ht="18.95" customHeight="1" x14ac:dyDescent="0.4">
      <c r="A34" s="61"/>
      <c r="B34" s="69"/>
      <c r="C34" s="70"/>
      <c r="D34" s="71"/>
      <c r="E34" s="50"/>
      <c r="F34" s="63"/>
      <c r="G34" s="65"/>
      <c r="H34" s="107"/>
      <c r="I34" s="108"/>
      <c r="J34" s="107"/>
      <c r="K34" s="108"/>
    </row>
    <row r="35" spans="1:11" ht="18.95" customHeight="1" x14ac:dyDescent="0.4">
      <c r="A35" s="60">
        <v>14</v>
      </c>
      <c r="B35" s="66"/>
      <c r="C35" s="67"/>
      <c r="D35" s="68"/>
      <c r="E35" s="31"/>
      <c r="F35" s="62"/>
      <c r="G35" s="64">
        <f>$F$5*F35</f>
        <v>0</v>
      </c>
      <c r="H35" s="105"/>
      <c r="I35" s="106"/>
      <c r="J35" s="105">
        <f>G35*H35</f>
        <v>0</v>
      </c>
      <c r="K35" s="106"/>
    </row>
    <row r="36" spans="1:11" ht="18.95" customHeight="1" x14ac:dyDescent="0.4">
      <c r="A36" s="61"/>
      <c r="B36" s="69"/>
      <c r="C36" s="70"/>
      <c r="D36" s="71"/>
      <c r="E36" s="50"/>
      <c r="F36" s="63"/>
      <c r="G36" s="65"/>
      <c r="H36" s="107"/>
      <c r="I36" s="108"/>
      <c r="J36" s="107"/>
      <c r="K36" s="108"/>
    </row>
    <row r="37" spans="1:11" ht="18.95" customHeight="1" x14ac:dyDescent="0.4">
      <c r="A37" s="20">
        <v>15</v>
      </c>
      <c r="B37" s="66" t="s">
        <v>35</v>
      </c>
      <c r="C37" s="67"/>
      <c r="D37" s="68"/>
      <c r="E37" s="31"/>
      <c r="F37" s="31"/>
      <c r="G37" s="33">
        <f>F5*F37</f>
        <v>0</v>
      </c>
      <c r="H37" s="114"/>
      <c r="I37" s="115"/>
      <c r="J37" s="105">
        <f>G37*H37</f>
        <v>0</v>
      </c>
      <c r="K37" s="106"/>
    </row>
    <row r="38" spans="1:11" ht="18.95" customHeight="1" x14ac:dyDescent="0.4">
      <c r="A38" s="51"/>
      <c r="B38" s="94" t="s">
        <v>15</v>
      </c>
      <c r="C38" s="95"/>
      <c r="D38" s="96"/>
      <c r="E38" s="32"/>
      <c r="F38" s="32"/>
      <c r="G38" s="32"/>
      <c r="H38" s="112"/>
      <c r="I38" s="113"/>
      <c r="J38" s="112"/>
      <c r="K38" s="113"/>
    </row>
    <row r="39" spans="1:11" ht="18.95" customHeight="1" x14ac:dyDescent="0.4">
      <c r="A39" s="51"/>
      <c r="B39" s="94" t="s">
        <v>16</v>
      </c>
      <c r="C39" s="95"/>
      <c r="D39" s="96"/>
      <c r="E39" s="32"/>
      <c r="F39" s="32"/>
      <c r="G39" s="32"/>
      <c r="H39" s="112"/>
      <c r="I39" s="113"/>
      <c r="J39" s="112"/>
      <c r="K39" s="113"/>
    </row>
    <row r="40" spans="1:11" ht="18.95" customHeight="1" x14ac:dyDescent="0.4">
      <c r="A40" s="51"/>
      <c r="B40" s="94" t="s">
        <v>17</v>
      </c>
      <c r="C40" s="95"/>
      <c r="D40" s="96"/>
      <c r="E40" s="32"/>
      <c r="F40" s="32"/>
      <c r="G40" s="32"/>
      <c r="H40" s="112"/>
      <c r="I40" s="113"/>
      <c r="J40" s="112"/>
      <c r="K40" s="113"/>
    </row>
    <row r="41" spans="1:11" ht="18.95" customHeight="1" x14ac:dyDescent="0.4">
      <c r="A41" s="51"/>
      <c r="B41" s="94" t="s">
        <v>18</v>
      </c>
      <c r="C41" s="95"/>
      <c r="D41" s="96"/>
      <c r="E41" s="32"/>
      <c r="F41" s="32"/>
      <c r="G41" s="32"/>
      <c r="H41" s="112"/>
      <c r="I41" s="113"/>
      <c r="J41" s="112"/>
      <c r="K41" s="113"/>
    </row>
    <row r="42" spans="1:11" ht="18.95" customHeight="1" x14ac:dyDescent="0.4">
      <c r="A42" s="51"/>
      <c r="B42" s="94" t="s">
        <v>19</v>
      </c>
      <c r="C42" s="95"/>
      <c r="D42" s="96"/>
      <c r="E42" s="32"/>
      <c r="F42" s="32"/>
      <c r="G42" s="32"/>
      <c r="H42" s="112"/>
      <c r="I42" s="113"/>
      <c r="J42" s="112"/>
      <c r="K42" s="113"/>
    </row>
    <row r="43" spans="1:11" ht="18.95" customHeight="1" x14ac:dyDescent="0.4">
      <c r="A43" s="21"/>
      <c r="B43" s="69" t="s">
        <v>20</v>
      </c>
      <c r="C43" s="70"/>
      <c r="D43" s="71"/>
      <c r="E43" s="50"/>
      <c r="F43" s="50"/>
      <c r="G43" s="50"/>
      <c r="H43" s="107"/>
      <c r="I43" s="108"/>
      <c r="J43" s="107"/>
      <c r="K43" s="108"/>
    </row>
    <row r="44" spans="1:11" ht="14.25" customHeight="1" x14ac:dyDescent="0.4"/>
    <row r="45" spans="1:11" ht="18.95" customHeight="1" x14ac:dyDescent="0.4"/>
    <row r="46" spans="1:11" ht="18.95" customHeight="1" x14ac:dyDescent="0.4">
      <c r="B46" s="24"/>
      <c r="C46" s="24"/>
      <c r="J46" s="8"/>
      <c r="K46" s="8"/>
    </row>
    <row r="47" spans="1:11" ht="18.95" customHeight="1" x14ac:dyDescent="0.4">
      <c r="B47" s="24"/>
      <c r="C47" s="24"/>
      <c r="J47" s="8"/>
      <c r="K47" s="8"/>
    </row>
    <row r="48" spans="1:11" ht="18.95" customHeight="1" x14ac:dyDescent="0.4">
      <c r="B48" s="24"/>
      <c r="C48" s="24"/>
      <c r="K48" s="8"/>
    </row>
    <row r="49" spans="2:11" ht="18.95" customHeight="1" x14ac:dyDescent="0.4">
      <c r="B49" s="24"/>
      <c r="C49" s="24"/>
      <c r="K49" s="8"/>
    </row>
    <row r="50" spans="2:11" ht="18.95" customHeight="1" x14ac:dyDescent="0.4">
      <c r="B50" s="24"/>
      <c r="C50" s="24"/>
      <c r="K50" s="8"/>
    </row>
    <row r="51" spans="2:11" ht="18.95" customHeight="1" x14ac:dyDescent="0.4">
      <c r="B51" s="24"/>
      <c r="C51" s="24"/>
      <c r="K51" s="8"/>
    </row>
    <row r="52" spans="2:11" ht="18.95" customHeight="1" x14ac:dyDescent="0.4">
      <c r="B52" s="24"/>
      <c r="C52" s="24"/>
    </row>
    <row r="53" spans="2:11" ht="18.95" customHeight="1" x14ac:dyDescent="0.4">
      <c r="B53" s="24"/>
      <c r="C53" s="24"/>
    </row>
    <row r="54" spans="2:11" ht="18.95" customHeight="1" x14ac:dyDescent="0.4">
      <c r="B54" s="24"/>
      <c r="C54" s="24"/>
    </row>
    <row r="55" spans="2:11" ht="18.95" customHeight="1" x14ac:dyDescent="0.4">
      <c r="B55" s="24"/>
      <c r="C55" s="24"/>
    </row>
    <row r="56" spans="2:11" ht="18.95" customHeight="1" x14ac:dyDescent="0.4">
      <c r="B56" s="24"/>
      <c r="C56" s="24"/>
    </row>
    <row r="57" spans="2:11" x14ac:dyDescent="0.4">
      <c r="B57" s="24"/>
      <c r="C57" s="24"/>
    </row>
    <row r="58" spans="2:11" x14ac:dyDescent="0.4">
      <c r="B58" s="24"/>
      <c r="C58" s="24"/>
    </row>
    <row r="59" spans="2:11" x14ac:dyDescent="0.4">
      <c r="B59" s="24"/>
      <c r="C59" s="24"/>
    </row>
    <row r="60" spans="2:11" x14ac:dyDescent="0.4">
      <c r="B60" s="24"/>
      <c r="C60" s="24"/>
    </row>
    <row r="61" spans="2:11" x14ac:dyDescent="0.4">
      <c r="B61" s="24"/>
      <c r="C61" s="24"/>
    </row>
  </sheetData>
  <mergeCells count="161">
    <mergeCell ref="A6:G6"/>
    <mergeCell ref="H6:K6"/>
    <mergeCell ref="G37:G43"/>
    <mergeCell ref="H11:I12"/>
    <mergeCell ref="H13:I14"/>
    <mergeCell ref="H15:I16"/>
    <mergeCell ref="H17:I18"/>
    <mergeCell ref="H19:I20"/>
    <mergeCell ref="H21:I22"/>
    <mergeCell ref="J21:K22"/>
    <mergeCell ref="J23:K24"/>
    <mergeCell ref="H23:I24"/>
    <mergeCell ref="H25:I26"/>
    <mergeCell ref="H27:I28"/>
    <mergeCell ref="H29:I30"/>
    <mergeCell ref="H31:I32"/>
    <mergeCell ref="H33:I34"/>
    <mergeCell ref="F37:F43"/>
    <mergeCell ref="J37:K43"/>
    <mergeCell ref="H37:I43"/>
    <mergeCell ref="B42:D42"/>
    <mergeCell ref="B43:D43"/>
    <mergeCell ref="E9:E10"/>
    <mergeCell ref="E11:E12"/>
    <mergeCell ref="E17:E18"/>
    <mergeCell ref="E19:E20"/>
    <mergeCell ref="J25:K26"/>
    <mergeCell ref="J27:K28"/>
    <mergeCell ref="J29:K30"/>
    <mergeCell ref="J31:K32"/>
    <mergeCell ref="J33:K34"/>
    <mergeCell ref="G15:G16"/>
    <mergeCell ref="G19:G20"/>
    <mergeCell ref="F27:F28"/>
    <mergeCell ref="G27:G28"/>
    <mergeCell ref="J35:K36"/>
    <mergeCell ref="H35:I36"/>
    <mergeCell ref="J9:K10"/>
    <mergeCell ref="H9:I10"/>
    <mergeCell ref="J11:K12"/>
    <mergeCell ref="J13:K14"/>
    <mergeCell ref="J15:K16"/>
    <mergeCell ref="J17:K18"/>
    <mergeCell ref="J19:K20"/>
    <mergeCell ref="B14:D14"/>
    <mergeCell ref="B15:D15"/>
    <mergeCell ref="B16:D16"/>
    <mergeCell ref="B17:D17"/>
    <mergeCell ref="B18:D18"/>
    <mergeCell ref="E33:E34"/>
    <mergeCell ref="E35:E36"/>
    <mergeCell ref="E37:E43"/>
    <mergeCell ref="B33:D33"/>
    <mergeCell ref="B34:D34"/>
    <mergeCell ref="B35:D35"/>
    <mergeCell ref="B36:D36"/>
    <mergeCell ref="B37:D37"/>
    <mergeCell ref="B38:D38"/>
    <mergeCell ref="B39:D39"/>
    <mergeCell ref="E21:E22"/>
    <mergeCell ref="E23:E24"/>
    <mergeCell ref="E25:E26"/>
    <mergeCell ref="E27:E28"/>
    <mergeCell ref="E29:E30"/>
    <mergeCell ref="E31:E32"/>
    <mergeCell ref="B32:D32"/>
    <mergeCell ref="E13:E14"/>
    <mergeCell ref="E15:E16"/>
    <mergeCell ref="A1:C1"/>
    <mergeCell ref="E1:F1"/>
    <mergeCell ref="K2:K4"/>
    <mergeCell ref="I1:J1"/>
    <mergeCell ref="I2:J4"/>
    <mergeCell ref="C4:E4"/>
    <mergeCell ref="C5:E5"/>
    <mergeCell ref="A2:F3"/>
    <mergeCell ref="G1:H5"/>
    <mergeCell ref="I5:J5"/>
    <mergeCell ref="A4:B4"/>
    <mergeCell ref="A5:B5"/>
    <mergeCell ref="B46:C46"/>
    <mergeCell ref="F9:F10"/>
    <mergeCell ref="A11:A12"/>
    <mergeCell ref="F11:F12"/>
    <mergeCell ref="G11:G12"/>
    <mergeCell ref="A15:A16"/>
    <mergeCell ref="F15:F16"/>
    <mergeCell ref="H7:I8"/>
    <mergeCell ref="A37:A43"/>
    <mergeCell ref="A7:A8"/>
    <mergeCell ref="A13:A14"/>
    <mergeCell ref="F13:F14"/>
    <mergeCell ref="G13:G14"/>
    <mergeCell ref="A9:A10"/>
    <mergeCell ref="G9:G10"/>
    <mergeCell ref="E7:E8"/>
    <mergeCell ref="B7:D7"/>
    <mergeCell ref="B8:D8"/>
    <mergeCell ref="B9:D9"/>
    <mergeCell ref="B10:D10"/>
    <mergeCell ref="F7:G7"/>
    <mergeCell ref="B19:D19"/>
    <mergeCell ref="B40:D40"/>
    <mergeCell ref="G23:G24"/>
    <mergeCell ref="B60:C60"/>
    <mergeCell ref="B61:C61"/>
    <mergeCell ref="B53:C53"/>
    <mergeCell ref="B54:C54"/>
    <mergeCell ref="B55:C55"/>
    <mergeCell ref="B56:C56"/>
    <mergeCell ref="B57:C57"/>
    <mergeCell ref="B58:C58"/>
    <mergeCell ref="A17:A18"/>
    <mergeCell ref="A19:A20"/>
    <mergeCell ref="B59:C59"/>
    <mergeCell ref="A27:A28"/>
    <mergeCell ref="B27:D27"/>
    <mergeCell ref="B51:C51"/>
    <mergeCell ref="B52:C52"/>
    <mergeCell ref="B47:C47"/>
    <mergeCell ref="B48:C48"/>
    <mergeCell ref="B49:C49"/>
    <mergeCell ref="B50:C50"/>
    <mergeCell ref="B41:D41"/>
    <mergeCell ref="B23:D23"/>
    <mergeCell ref="B24:D24"/>
    <mergeCell ref="B28:D28"/>
    <mergeCell ref="B20:D20"/>
    <mergeCell ref="B11:D11"/>
    <mergeCell ref="B12:D12"/>
    <mergeCell ref="B13:D13"/>
    <mergeCell ref="A25:A26"/>
    <mergeCell ref="F25:F26"/>
    <mergeCell ref="G25:G26"/>
    <mergeCell ref="B25:D25"/>
    <mergeCell ref="B26:D26"/>
    <mergeCell ref="B31:D31"/>
    <mergeCell ref="A29:A30"/>
    <mergeCell ref="F29:F30"/>
    <mergeCell ref="G29:G30"/>
    <mergeCell ref="B29:D29"/>
    <mergeCell ref="B30:D30"/>
    <mergeCell ref="A21:A22"/>
    <mergeCell ref="F21:F22"/>
    <mergeCell ref="G21:G22"/>
    <mergeCell ref="B21:D21"/>
    <mergeCell ref="B22:D22"/>
    <mergeCell ref="A23:A24"/>
    <mergeCell ref="F23:F24"/>
    <mergeCell ref="F17:F18"/>
    <mergeCell ref="G17:G18"/>
    <mergeCell ref="F19:F20"/>
    <mergeCell ref="F35:F36"/>
    <mergeCell ref="G35:G36"/>
    <mergeCell ref="F33:F34"/>
    <mergeCell ref="G33:G34"/>
    <mergeCell ref="A35:A36"/>
    <mergeCell ref="A33:A34"/>
    <mergeCell ref="A31:A32"/>
    <mergeCell ref="F31:F32"/>
    <mergeCell ref="G31:G32"/>
  </mergeCells>
  <phoneticPr fontId="1"/>
  <pageMargins left="0.7" right="0.7" top="0.75" bottom="0.75" header="0.3" footer="0.3"/>
  <pageSetup paperSize="9" scale="8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購入品リスト</vt:lpstr>
      <vt:lpstr>購入品見積リスト</vt:lpstr>
      <vt:lpstr>購入品リスト!Print_Area</vt:lpstr>
      <vt:lpstr>購入品見積リスト!Print_Area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m.shibahara</dc:creator>
  <cp:lastModifiedBy>日野　海人</cp:lastModifiedBy>
  <cp:lastPrinted>2023-09-06T19:28:16Z</cp:lastPrinted>
  <dcterms:created xsi:type="dcterms:W3CDTF">2016-12-20T02:32:25Z</dcterms:created>
  <dcterms:modified xsi:type="dcterms:W3CDTF">2023-09-07T09:22:50Z</dcterms:modified>
</cp:coreProperties>
</file>