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-达人分销CRM\"/>
    </mc:Choice>
  </mc:AlternateContent>
  <bookViews>
    <workbookView windowWidth="20752" windowHeight="9555"/>
  </bookViews>
  <sheets>
    <sheet name="功能评估-P0" sheetId="1" r:id="rId1"/>
    <sheet name="功能评估-P1" sheetId="5" r:id="rId2"/>
    <sheet name="数据统计口径" sheetId="7" r:id="rId3"/>
    <sheet name="功能评估-P2" sheetId="6" r:id="rId4"/>
    <sheet name="账号权限（待定）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85F6535EBB34CD6824898C3C9414B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9418300" y="9947275"/>
          <a:ext cx="12115800" cy="420497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6AB650E6942B44648C901EF99B3D4E8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4232890" y="15776575"/>
          <a:ext cx="12177395" cy="535749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8EF2FE65629749CDA0CBBA7FB87FAD0F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4232890" y="15776575"/>
          <a:ext cx="12129770" cy="57912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986DBC3A1513472083ED55D5C812516A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4232890" y="20634325"/>
          <a:ext cx="12120245" cy="5334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5BDE962A4A3C4DAEBB2AF661B5C00836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4232890" y="22577425"/>
          <a:ext cx="11572875" cy="495744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983306F5483D461FA3FFA10D90D826B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842865" y="1924050"/>
          <a:ext cx="6443980" cy="4043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B10BD3009F54C148E61329E6E2F42D1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4232890" y="5832475"/>
          <a:ext cx="12129770" cy="54387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B536FF8803344A69B2DD73B7A3A5CCBD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4232890" y="6518275"/>
          <a:ext cx="11910695" cy="515747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DE1661686E834CF0947C614B9807DD66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4232890" y="24006175"/>
          <a:ext cx="12063095" cy="545274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" name="ID_CE7277A19C3549E0B2B4006DEDA8D43D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4232890" y="34312225"/>
          <a:ext cx="12177395" cy="548132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81CEA594730D4234AB8C0734B9C961B5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4232890" y="39150925"/>
          <a:ext cx="12186920" cy="54387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6406BE1B533C4808A9200C237918C66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703425" y="3000375"/>
          <a:ext cx="10144125" cy="10363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5599563ED076454D876E46B483DB03A1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4232890" y="43659425"/>
          <a:ext cx="11782425" cy="467169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272A0461A4394375949F5C4798EB9C9E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4232890" y="45031025"/>
          <a:ext cx="12163425" cy="553847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" name="ID_4AE055A7E9A14962A0EB746E26F0624A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4232890" y="48380650"/>
          <a:ext cx="4119245" cy="5486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" name="ID_298810721013485C89911230BB313995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4232890" y="49091850"/>
          <a:ext cx="12172950" cy="542417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<sst xmlns="http://schemas.openxmlformats.org/spreadsheetml/2006/main" count="969" uniqueCount="657">
  <si>
    <t>海外达人分销 CRM 功能评估P0——主流程</t>
  </si>
  <si>
    <t>功能项</t>
  </si>
  <si>
    <t>优先级</t>
  </si>
  <si>
    <t>流程</t>
  </si>
  <si>
    <t>功能</t>
  </si>
  <si>
    <t>功能说明</t>
  </si>
  <si>
    <t>待确认信息</t>
  </si>
  <si>
    <t>预估可完成日期</t>
  </si>
  <si>
    <t>目前进度</t>
  </si>
  <si>
    <t>页面示意</t>
  </si>
  <si>
    <t>P0</t>
  </si>
  <si>
    <t>商务建联 → 达人确认合作</t>
  </si>
  <si>
    <t>01.01 合作确认及注册</t>
  </si>
  <si>
    <t>商务发送注册邀请码/链接给达人注册；
邀请码/链接属商务专属唯一，达人仅能通过邀请码/链接进行注册；
页面入口设在“达人管理—达人列表”，保留“邀请达人”入口及“邀请链接”弹窗，弹窗展示 商务专属邀请码以及可以用于发送给达人的注册链接；</t>
  </si>
  <si>
    <t>达人注册账号</t>
  </si>
  <si>
    <t>02.01 精简注册表单</t>
  </si>
  <si>
    <t>达人通过链接进入注册页面，页面展示：商务邀请码（已自动填写，只读）、账户名、邮箱、密码、二次填写密码；选填项：手机号、WhatsApp、核心社媒平台、核心社媒ID
达人获取邀请码，进入系统登录页点击注册，商务邀请码留空且为必填项，其他信息与链接展现一致</t>
  </si>
  <si>
    <t>02.02 注册校验与重复处理</t>
  </si>
  <si>
    <t>达人邮箱唯一规则，邮箱即为系统账号；
重复提交不得生成多个身份；
提示已有账号及后续处理方式。</t>
  </si>
  <si>
    <t>02.03 登录与密码管理</t>
  </si>
  <si>
    <t>注册后用邮箱账号+密码可登录；
提供忘记密码入口，可用邮箱验证重置密码；
禁用账号不能继续访问。</t>
  </si>
  <si>
    <t>注册完成 → 生成唯一 ID</t>
  </si>
  <si>
    <t>03.01 唯一身份生成</t>
  </si>
  <si>
    <r>
      <rPr>
        <sz val="11"/>
        <color rgb="FF25364A"/>
        <rFont val="微软雅黑"/>
        <charset val="134"/>
      </rPr>
      <t>注册即生成唯一达人</t>
    </r>
    <r>
      <rPr>
        <sz val="11"/>
        <rFont val="微软雅黑"/>
        <charset val="134"/>
      </rPr>
      <t xml:space="preserve"> ID，终身固定；
ID格式：系统自动生成，格式为3位字母+数字，3位字母随机，数字按照达人注册顺序顺延，如ASD001；
达人注册完成后系统显示达人状态为“待审核”</t>
    </r>
  </si>
  <si>
    <t>ID 已生成 → 等待商务配置</t>
  </si>
  <si>
    <t>03.02 账号与推广状态区分</t>
  </si>
  <si>
    <t>商务通过达人列表搜索达人ID/邮箱找到该达人进行信息审核编辑；
达人列表对商务只展示已绑定的达人list，未绑定达人仅支持精准搜索；
列表查询补充达人名称，支持按达人ID、名称、邮箱查询、重置、刷新及分页；</t>
  </si>
  <si>
    <t>商务核对信息</t>
  </si>
  <si>
    <t>04.01 达人列表与详情维护</t>
  </si>
  <si>
    <r>
      <t>达人列表展示达人名称、WhatsApp/手机号、邮箱、核心社媒平台及社媒ID、佣金比例、邀请时间、邀请人、审核状态（待审核/已通过）、登录状态（正常/冻结/异常）、关系状态（待推广/推广中/待更新/无效）</t>
    </r>
    <r>
      <rPr>
        <sz val="11"/>
        <rFont val="微软雅黑"/>
        <charset val="134"/>
      </rPr>
      <t xml:space="preserve">
提供资料编辑、审核、佣金信息、预付金额（原系统为设置月薪）、清理配置、冻结/解冻入口；
清理配置=运营可手动设置x天未出单达人自动清理，或者手动完成清理，确认清理后自动删除达人关联的微店商品链接，清理记录补充关联商品的清理状态、清理时间、原因及失败原因，便于核对微店链接删除结果。</t>
    </r>
  </si>
  <si>
    <t>清理配置需关联微店【待验证】</t>
  </si>
  <si>
    <t>04.02 商务绑定</t>
  </si>
  <si>
    <t>状态为“待审核”时，审核入口点亮，点击弹框达人资料编辑，审核页展示达人名称、WhatsApp/手机号（含国际区号）、核心社媒平台、核心社媒ID、邮箱、达人ID、保存后返回列表，商务完成首次保存后状态更新为“已通过”；不可再次审核，邮箱与唯一ID只读。
每位达人必须绑定一位在职商务，但是否绑定商务不影响推广，只影响订单结算，若未绑定有效商务，达人状态则显示待更新，待更新期间产生的佣金归管理员所有
注册时按邀请关系自动绑定商务，达人资料仍须由商务审核；不因自动绑定而跳过审核。</t>
  </si>
  <si>
    <t>商务填写佣金比例</t>
  </si>
  <si>
    <t>04.03 佣金规则配置</t>
  </si>
  <si>
    <t>佣金未设置时，关系状态为“待推广”，点击弹窗佣金配置页；
必填项：佣金比例、达人邀请码、下拉选择平台（100+平台）【多选】代购平台地址、备注栏、达人推广表格；填写完成后达人状态更新为“推广中”，佣金比例关联本项配置记录；
代购平台及地址为对应情况，需可维护（新增/删除）
保留规则版本、生效时间及修改记录
达人列表及达人商品详情可查看当前佣金比例，并关联本项配置记录；</t>
  </si>
  <si>
    <t>原系统没有，需新增</t>
  </si>
  <si>
    <t>商务为所属达人申请预付</t>
  </si>
  <si>
    <t>05.01 预付金额申请及附件</t>
  </si>
  <si>
    <t>商务提交预付申请后，系统自动生成唯一编号的审批单，关联原预付申请及对应达人，并纳入“财务结算”任务列表，类型标记为“达人预付”，状态为“待审核”；
审批单包含申请商务、达人、预付金额、币种、原因、期望支付日期、收款账户、是否从后续佣金抵扣、附件。审批单及任务关联成功后，通知审批人处理；审批人可查看详情、通过或填写原因驳回。
通过后，同一任务转为“待支付”，进入支付登记流程；驳回后状态为“已驳回”，流程结束。审批单、预付申请和财务结算任务的状态同步更新，保留审批人、审批时间及操作记录。</t>
  </si>
  <si>
    <t>提交 → 超管审批</t>
  </si>
  <si>
    <t>05.02 审批与待支付状态</t>
  </si>
  <si>
    <t>审批通过后由财务在系统外打款，授权人员在系统内登记支付结果并上传支付凭证；完成后状态更新为“已支付”，保留实际支付金额、币种、支付时间及操作人；
对选择“从后续佣金抵扣”的已支付预付单，系统将实际支付金额记为达人佣金账户的支出，并记录待抵扣金额。预付金额从可结算佣金余额中扣减，余额允许为负数；后续产生的可结算佣金逐步冲抵该负数余额。累计可结算佣金超过预付金额，且抵扣后的余额达到提现门槛时，达人方可申请提现。
未选择抵扣的预付单不记录待抵扣金额。支付记录同步至达人收入及预付流水。</t>
  </si>
  <si>
    <t>商品管理 → 店铺管理 → 查询店铺</t>
  </si>
  <si>
    <t>06.01 商品管理：店铺管理</t>
  </si>
  <si>
    <t>按店铺编码、店铺名称、渠道查询，支持重置、刷新、分页及店铺编码复制；
展示店铺编码、名称、渠道、源店铺标记、自动复制池、微店店铺标识、授权状态及过期时间、商品/订单/退款接口状态、商品容量及启停状态。</t>
  </si>
  <si>
    <t>店铺管理 → 新建或编辑店铺</t>
  </si>
  <si>
    <t>06.02 店铺管理：店铺资料与容量配置</t>
  </si>
  <si>
    <t>提供新建店铺入口，必填：店铺名称、店铺渠道（下拉 目前仅微店）、最大商品数量（默认值20000）；
列表展示当前商品数/最大商品数及容量刷新入口。</t>
  </si>
  <si>
    <t>店铺资料登记 → 完成渠道授权</t>
  </si>
  <si>
    <t>06.03 店铺管理：授权及接口状态</t>
  </si>
  <si>
    <t>每个店铺提供“去授权”入口，展示授权状态、授权过期时间；
新建店铺后点击“去授权”跳转微店授权页面完成微店与系统接入；
分别展示商品、订单、退款接口是否正常，供判断店铺能否参与后续业务。</t>
  </si>
  <si>
    <t>授权店铺 → 配置源店与复制池</t>
  </si>
  <si>
    <t>06.04 店铺管理：源店铺及自动复制池</t>
  </si>
  <si>
    <t>区分源店铺与承接复制的店铺；
列表展示自动复制池“已加入”“已退出”“不参与（源店铺）”；
池内可用容量供Token目标渠道选择时展示，未指定目标店铺时从对应渠道的自动复制池分配。</t>
  </si>
  <si>
    <t>店铺管理 → 启停及日常维护</t>
  </si>
  <si>
    <t>06.05 店铺管理：启停状态与维护入口</t>
  </si>
  <si>
    <t>列表展示启用/停用状态，并提供“更多”操作入口；
店铺维护需与源店标记、复制池和授权状态联动，避免将不可用店铺误作后续目标。</t>
  </si>
  <si>
    <t>店铺管理 → 手动拉取订单及退款</t>
  </si>
  <si>
    <t>06.06 店铺管理：拉订单与拉退款</t>
  </si>
  <si>
    <t>店铺行提供“拉订单”“拉退款”操作，按所选店铺触发数据获取；
结果进入现有订单、退款同步与查询流程。</t>
  </si>
  <si>
    <t>Token管理 → 选择达人及目标渠道</t>
  </si>
  <si>
    <t>06.07 Token管理：生成参数填写</t>
  </si>
  <si>
    <t>生成商品Token时选择达人、目标渠道，填写商品数量和有效分钟；
达人可按名称、编码或邮箱搜索；
目标渠道显示自动池剩余容量；
默认数值：有效分钟1440、商品数量1；</t>
  </si>
  <si>
    <t>生成Token → 确定目标店铺</t>
  </si>
  <si>
    <t>06.08 Token管理：目标店铺与容量关联</t>
  </si>
  <si>
    <t>生成弹窗提供目标店铺选择；
不指定时沿用自动分配规则，从目标渠道自动复制池分配店铺；
Token可用商品数量与店铺池容量关联。</t>
  </si>
  <si>
    <t>生成Token → 查询并复制使用</t>
  </si>
  <si>
    <t>06.09 Token管理：列表、查询与复制</t>
  </si>
  <si>
    <t>按Token、达人、目标渠道查询并分页；
列表展示Token、达人、目标渠道、目标店铺、使用量、有效分钟、过期时间和状态；支持复制Token，商务填入已部署脚本的Google表格，手动运行链接复制转换。</t>
  </si>
  <si>
    <t>商务使用Token → 跟踪额度与有效期</t>
  </si>
  <si>
    <t>06.10 Token管理：使用量与状态管理</t>
  </si>
  <si>
    <t>显示已使用数量/可用总量、到期时间；
包含“有效”“已用尽”“已过期”状态，供商务判断是否需要重新生成Token。</t>
  </si>
  <si>
    <t>商务运行表格脚本 → 形成商品任务</t>
  </si>
  <si>
    <t>06.11 商品任务：任务生成与关联</t>
  </si>
  <si>
    <t>商务使用Token在现有Google表格脚本中发起商品复制转换后，系统需能查询对应商品任务及处理结果；
衔接关系为Token关联达人、目标渠道及店铺，再关联任务中生成的商品ID，供后续销售归属使用。</t>
  </si>
  <si>
    <t>商品任务 → 查询处理状态</t>
  </si>
  <si>
    <t>06.12 商品任务：列表与筛选</t>
  </si>
  <si>
    <t>按任务编号、目标渠道、状态查询，支持重置、刷新、分页及任务编号复制；
列表展示任务编号、目标渠道、状态、结果汇总、错误原因、创建时间、完成时间及“查看明细”入口。</t>
  </si>
  <si>
    <t>商品任务 → 查看数量与异常</t>
  </si>
  <si>
    <t>06.13 商品任务：结果汇总与错误原因</t>
  </si>
  <si>
    <t>展示总数量、成功数量、失败数量及任务级错误原因，帮助定位未完成或异常的商品处理；
“已完成”任务仍可能包含失败项，应结合明细确认实际结果。</t>
  </si>
  <si>
    <t>查看任务明细 → 核对新旧商品</t>
  </si>
  <si>
    <t>06.14 商品任务：新旧商品明细与链接</t>
  </si>
  <si>
    <t>明细展示序号、来源渠道、旧商品ID、来源店铺、来源商户号、目标渠道、目标店铺、新商品ID、新商品链接、状态和失败原因；
提供旧商品ID复制和新商品链接打开入口，便于核对复制结果。</t>
  </si>
  <si>
    <t>复制结果核对 → 对接达人商品归属</t>
  </si>
  <si>
    <t>06.15 商品任务：结果关联与后续衔接</t>
  </si>
  <si>
    <t>以Token关联的达人及任务结果中的目标店铺、新商品ID建立可追溯对应关系，衔接现有订单拉取和归属匹配；
原商品ID、来源店铺及新商品链接保留为核对依据。
页面归属“达人管理—达人商品”：按链接编码、达人（名称/ID/邮箱）、目标店铺筛选，支持查询、重置、刷新、分页。
列表展示链接编码、商品名称及主图、达人、目标店铺/渠道、新商品ID及链接、来源商品ID/渠道、当前佣金比例、销量、支付金额、状态、清理状态、创建时间。
查看商品链接详情：补充来源链接、访问次数、累计支付金额、清理时间、清理原因、清理失败原因；支持编码/商品ID复制、来源及新商品链接打开与复制。
清理结果衔接04.01，商品映射衔接订单及退款查询；销售数据以本表统计口径为准。</t>
  </si>
  <si>
    <t>商务离职 → 标记状态</t>
  </si>
  <si>
    <t>07.01 商务状态与转交时间</t>
  </si>
  <si>
    <t>商务本人或管理员标记商务账号离职或禁用，支持预定生效时间；
管理员可分配新商务继承当前账号所有达人；
新商务需在职且具备接收权限。</t>
  </si>
  <si>
    <t>超管分配达人</t>
  </si>
  <si>
    <t>07.02 单个及批量再分配</t>
  </si>
  <si>
    <t>单个或批量选择达人，立即或未来生效；
达人信息仅更新邀请人/商务，其他信息不变；
达人推广表格内若带有商务名则同步更新（建议推广表格内不放）</t>
  </si>
  <si>
    <t>转交生效 → 划分业绩</t>
  </si>
  <si>
    <t>07.03 历史与新增业务归属</t>
  </si>
  <si>
    <t>以订单支付成功时间与转交生效时间为准，确定成交金额及退款金额的商务归属；订单后续发生退款时，退款金额归属该订单对应的商务，并扣减其业绩；</t>
  </si>
  <si>
    <t>离职后尚未转交</t>
  </si>
  <si>
    <t>07.04 公司归属空档</t>
  </si>
  <si>
    <t>商务账号已标注离职，但未绑定新商务时间内成交的金额属于无主业绩，业绩计算在管理员账号下，不影响达人端口佣金记录和结算</t>
  </si>
  <si>
    <t>转交时仍有待办</t>
  </si>
  <si>
    <t>07.05 待审核流程交接</t>
  </si>
  <si>
    <t>未完成收款、提现及预付待办转交新商务或指定人；
已完成审批保留原记录。</t>
  </si>
  <si>
    <t>微店生成订单 → CRM 同步</t>
  </si>
  <si>
    <t>08.01 购买路径与真实订单取样</t>
  </si>
  <si>
    <r>
      <t>【待验证】</t>
    </r>
    <r>
      <rPr>
        <sz val="11"/>
        <rFont val="微软雅黑"/>
        <charset val="134"/>
      </rPr>
      <t>按照达人ID关联的商品ID生成的订单拉回系统
取样覆盖“商品创建任务 → 达人商品链接 → 订单 → 退款 → 账务流水 → 提现占用”链路；用任务编号、链接编码、目标店铺和新商品ID核对关联结果。
一个订单可有多个商品/SKU行，逐行核对达人映射；订单数按本表统计口径去重。</t>
    </r>
  </si>
  <si>
    <t>首轮 2026-10-21；
闭环 2026-10-31（条件）</t>
  </si>
  <si>
    <t>订单发生 → 定义有效成交</t>
  </si>
  <si>
    <t>08.02 订单状态与统计口径</t>
  </si>
  <si>
    <t>【待验证】形成待支付、已支付、完成、取消、部分及全额退款状态字典；
订单状态、退款状态、退款类型分别记录和展示；“无退款、退款中、退款成功”用于补充退款状态，“仅退款、退货退款”用于补充退款类型。
保留本表待支付、已支付、完成、取消及部分/全额退款口径，完整状态映射仍待接口验证；销售按支付时间、成功退款按退款成功时间统计。</t>
  </si>
  <si>
    <t>09.01 店铺授权与字段验证</t>
  </si>
  <si>
    <t>【待验证】逐店核验订单、退款、商品、推广及结算来源；
补核订单号、店铺/商户号、支付与下单时间、商品及SKU、达人映射、商品金额/运费/订单总额/支付金额；退款补核退款单号、原订单、退款商品行、类型、状态、金额、申请及成功时间。
订单链路中的佣金、店铺应收及提现占用分别核对来源；截图金额不能代替本表已定计算口径。</t>
  </si>
  <si>
    <t>首轮 2026-10-21；
适配 2026-10-28（条件）</t>
  </si>
  <si>
    <t>定时同步订单及退款</t>
  </si>
  <si>
    <t>09.02 增量同步与状态更新</t>
  </si>
  <si>
    <t>【待验证】在接口条件满足时按五分钟更新；分页、限流、游标和重试，历史订单后续退款也能同步。
订单与退款分别同步并关联至原订单商品行；同一订单多笔退款按各退款单保留，状态更新不重复新增记录。
同步结果供订单查询、退款查询、链路追溯及统计使用；退款金额和件数按微店回传，不以退款中状态直接计为成功退款。</t>
  </si>
  <si>
    <t>接口之外的文件接入</t>
  </si>
  <si>
    <t>09.03 Excel CSV 导入兜底</t>
  </si>
  <si>
    <r>
      <rPr>
        <sz val="11"/>
        <color rgb="FF25364A"/>
        <rFont val="微软雅黑"/>
        <charset val="134"/>
      </rPr>
      <t>【待验证】</t>
    </r>
    <r>
      <rPr>
        <sz val="11"/>
        <rFont val="微软雅黑"/>
        <charset val="134"/>
      </rPr>
      <t>系统拉回订单失误/故障，可由人工下载微店商品成交订单手动上传，订单信息需包括商品ID，系统按照手动上传的订单信息和状态完成关联；</t>
    </r>
    <r>
      <rPr>
        <sz val="11"/>
        <color rgb="FF233447"/>
        <rFont val="微软雅黑"/>
        <charset val="134"/>
      </rPr>
      <t>保留真实数据截至时间。</t>
    </r>
  </si>
  <si>
    <t>查询订单与同步状态</t>
  </si>
  <si>
    <t>09.04 订单列表详情及任务监控</t>
  </si>
  <si>
    <t>【待验证】订单筛选、详情、来源、最后成功同步时间、缺字段及失败任务；
订单查询：按订单号、渠道、店铺筛选，查询、重置、刷新、分页；列表展示订单号、渠道、店铺、达人、订单/退款状态、支付金额、运费、支付时间及创建时间，支持复制订单号、查看详情和进入链路。
订单详情：展示商户号、商品金额、运费、订单总额、支付金额、下单/支付时间；商品行展示图片、名称、商品ID、SKU、达人、数量、单价、实付及状态。
退款查询：按退款单号、订单号、渠道筛选；列表展示退款单号、原订单号、渠道、店铺、达人、退款类型/状态、退款金额、申请/成功时间，支持查询、重置、刷新、分页及单号复制。
退款详情：展示上述退款基础信息及商户号，逐行列出退款商品图片、名称、商品ID、SKU、达人、数量和退款金额。
订单链路：串联商品创建任务、达人商品链接、订单、退款、账务流水及提现占用；按商品行查看来源/目标商品ID、达人、数量和支付金额。
账务流水展示流水号、主体、类型、方向、金额、比例及业务时间；提现占用展示提现单号、状态、占用金额、原始佣金、剩余快照、提交及打款时间。各金额与18—20项的计算和付款记录衔接。
保留原任务监控要求，展示来源、最后成功同步时间、缺字段和失败任务。</t>
  </si>
  <si>
    <t>无法匹配 → 人工处理</t>
  </si>
  <si>
    <t>10.01 人工匹配池</t>
  </si>
  <si>
    <t>【待验证】列出未匹配、缺规则和证据冲突，查看依据、指定达人、填写原因并记录操作。
从订单详情、商品链接及订单链路查看来源/目标商品、达人映射等证据；订单未显示达人时保留未匹配状态，进入人工匹配池处理。</t>
  </si>
  <si>
    <t>已匹配订单被修正</t>
  </si>
  <si>
    <t>10.02 修正与关联数据重算</t>
  </si>
  <si>
    <t>【待验证】保留归属前后值，更新达人、商务和商品统计；
影响已付款佣金时生成差额，不覆盖付款记录。
修正后同步反映至订单/退款明细、达人商品及链路；历史商务归属仍按05.03、05.04处理。</t>
  </si>
  <si>
    <t>匹配成功 → 预估佣金</t>
  </si>
  <si>
    <t>11.01 计佣基数</t>
  </si>
  <si>
    <r>
      <rPr>
        <sz val="11"/>
        <color rgb="FF25364A"/>
        <rFont val="微软雅黑"/>
        <charset val="134"/>
      </rPr>
      <t>【待验证】</t>
    </r>
    <r>
      <rPr>
        <sz val="11"/>
        <color rgb="FF233447"/>
        <rFont val="微软雅黑"/>
        <charset val="134"/>
      </rPr>
      <t>佣金=有效金额x佣金比例，有效金额为微店后台显示订单可提现金额，订单状态与达人绑定</t>
    </r>
  </si>
  <si>
    <t>达人及后台查看佣金</t>
  </si>
  <si>
    <t>11.02 佣金明细与余额核对</t>
  </si>
  <si>
    <t>显示预估总佣金、可提现、申请占用、已付金额；
明细可追到订单及规则；
后台入口“达人管理—达人收入”：按达人名称/ID/邮箱、付款类型及日期区间查询；列表展示达人、邀请人/商务、销售订单数/件数、佣金余额及冻结金额、期间已打款=佣金金额+预付金额、最近打款时间，设置流水、记预付金额入口。
汇总展示期间实际已支付、关联达人数、期间订单数及售出商品件数；付款流水关联既有提现与预付记录，明细可追溯订单、规则及支付凭证。
保留预估总佣金、冻结佣金、可提现、申请占用及已付金额的区分；期间已打款与当前佣金余额分别展示。</t>
  </si>
  <si>
    <t>预估佣金 → 冻结与可提现</t>
  </si>
  <si>
    <t>11.03 结算配置与提现条件</t>
  </si>
  <si>
    <t>“财务结算—结算配置”展示结算币种、最低提现金额及渠道冻结规则，支持授权人员修改并保存；最低提现金额默认200人民币，低于门槛时拦截申请；提现条件同时校验冻结金额、已有申请占用及预付抵扣后的可用余额。渠道冻结规则保留冻结依据及冻结天数配置。</t>
  </si>
  <si>
    <t>达人提交收款账户</t>
  </si>
  <si>
    <t>12.01 PayPal USDT 账户维护</t>
  </si>
  <si>
    <t>每次申请提现时填写收款方式及账户，支持 PayPal、USDT；
按方式填写 PayPal邮箱、收款人姓名、币种，或USDT收款地址、二维码等信息，允许填写申请备注。
收款信息与本次申请关联保存，供商务审核和财务支付时核对。</t>
  </si>
  <si>
    <t>提交 → 所属商务审核</t>
  </si>
  <si>
    <t>12.02 审核驳回与重新提交</t>
  </si>
  <si>
    <t>达人提交后生成唯一编号的提现申请，关联达人、申请金额及收款信息，纳入财务结算任务列表，申请类型为“佣金提现”；
通知当前绑定商务/运营审核，审核人查看申请详情和收款信息，通过后转为“待支付”；驳回须填写原因，达人可修改后重新提交；记录审核人、时间及审核备注。</t>
  </si>
  <si>
    <t>结算核对与付款留痕</t>
  </si>
  <si>
    <t>13.01 结算单与付款结果</t>
  </si>
  <si>
    <t>授权人员查看审批通过的佣金提现或达人预付任务，核对金额、币种和收款信息；
系统外完成支付后，登记实际支付金额、币种、支付时间、财务备注及支付凭证，状态统一更新为“已支付”。
关联原申请、审批记录及付款记录，支持查询和导出；同一任务不得重复登记成功支付。
佣金提现更新申请占用及已付金额；达人预付按05.02执行记账及抵扣。</t>
  </si>
  <si>
    <t>查看申请和处理进度</t>
  </si>
  <si>
    <t>13.02 提现记录与状态提示</t>
  </si>
  <si>
    <t>商务查看所属达人的申请，达人查看本人申请；
展示申请编号、申请类型、金额、币种、申请时间、当前状态、审核意见、驳回原因及付款结果。
状态包括待审核、已驳回、待支付、已支付；详情关联原审批单及付款记录。</t>
  </si>
  <si>
    <t>13.03 财务结算任务列表</t>
  </si>
  <si>
    <t>财务结算任务统一展示佣金提现及达人预付，按申请编号、达人、申请类型、状态查询，支持重置、刷新及分页；列表展示申请编号、达人名称及ID、申请类型、金额、币种、状态、申请时间和操作入口，支持复制申请编号。待审核任务按权限显示通过、驳回操作；待支付任务显示支付登记入口；已支付任务查看历史记录。</t>
  </si>
  <si>
    <t>13.04 申请详情与佣金占用明细</t>
  </si>
  <si>
    <t>详情展示申请编号、类型、达人、金额、币种、状态、收款信息、申请备注、审核备注及财务备注，并关联审批记录和支付凭证。佣金提现明细按订单商品行展示订单号、商品图片、名称、SKU、占用金额及剩余快照，便于核对提现金额来源；达人预付展示预付原因、期望支付日期、附件、是否抵扣及抵扣记录。</t>
  </si>
  <si>
    <t>13.05 订单结算明细与账务追溯</t>
  </si>
  <si>
    <t>“财务结算—结算明细”按订单号、渠道、店铺查询，支持重置、刷新、分页及订单号复制；列表展示订单号、渠道、店铺、达人、支付金额、退款金额、净增减、达人佣金、佣金比例、店铺获利、账务状态及业务时间。
查看订单清算详情，展示订单汇总及商品级账务流水，包括商品、金额类型、增减方向、金额、比例、主体及达人。账务“已入账”与付款“已支付”分别记录，不能混用。</t>
  </si>
  <si>
    <t>海外达人分销 CRM 功能评估P1——数据看板</t>
  </si>
  <si>
    <t>编号</t>
  </si>
  <si>
    <t>页面或区域</t>
  </si>
  <si>
    <t>功能说明及字段</t>
  </si>
  <si>
    <t>规则及说明</t>
  </si>
  <si>
    <t>P1</t>
  </si>
  <si>
    <t>DP-01</t>
  </si>
  <si>
    <t>主页面</t>
  </si>
  <si>
    <t>查询筛选</t>
  </si>
  <si>
    <t>近7天、近30天、本月、起止日期、店铺、渠道、达人；查询、重置、刷新数据</t>
  </si>
  <si>
    <t>默认近7天；切换日期时图表同步切换；账号权限后续统一梳理</t>
  </si>
  <si>
    <t>DP-02</t>
  </si>
  <si>
    <t>查询结果说明</t>
  </si>
  <si>
    <t>当前店铺、渠道、达人范围，统计起止日期，权限范围，更新时间</t>
  </si>
  <si>
    <t>页面结果与当前查询条件一致</t>
  </si>
  <si>
    <t>DP-03</t>
  </si>
  <si>
    <t>核心指标</t>
  </si>
  <si>
    <t>四项经营卡片</t>
  </si>
  <si>
    <t>有成交店铺数/全部店铺数、支付订单数、交易净额、结算净应收；辅助显示件数、SPU、GMV、退款及应收增减</t>
  </si>
  <si>
    <t>有成交店铺为周期内产生有效支付订单的店铺</t>
  </si>
  <si>
    <t>DP-04</t>
  </si>
  <si>
    <t>账务对照</t>
  </si>
  <si>
    <t>交易账与结算账</t>
  </si>
  <si>
    <t>分别显示交易净额及结算净应收，展示组成及差异解释</t>
  </si>
  <si>
    <t>交易账按订单商品事实；结算账按门店应收流水；两者业务时间及规则不同</t>
  </si>
  <si>
    <t>DP-05</t>
  </si>
  <si>
    <t>主列表</t>
  </si>
  <si>
    <t>店铺经营排行</t>
  </si>
  <si>
    <t>店铺名称及ID、渠道/状态、订单数、销售件数、SPU/SKU/达人数、交易GMV、退款金额、净交易额、客单价、详情</t>
  </si>
  <si>
    <t>默认显示周期内有成交店铺；支持截图可见数值列排序及横向滚动</t>
  </si>
  <si>
    <t>DP-06</t>
  </si>
  <si>
    <t>店铺详情</t>
  </si>
  <si>
    <t>基础信息及入口</t>
  </si>
  <si>
    <t>店铺名称、ID、外部店铺标识、渠道、状态、更新时间；查看店铺商品</t>
  </si>
  <si>
    <t>详情继承主页面查询范围，跳转受权限控制</t>
  </si>
  <si>
    <t>DP-07</t>
  </si>
  <si>
    <t>经营总览</t>
  </si>
  <si>
    <t>交易净额、结算净应收、支付订单、销售件数、成交SPU/SKU、退款指标、客单价</t>
  </si>
  <si>
    <t>保留交易与结算两组口径；隐藏列及未露出的指标名称实施时核准</t>
  </si>
  <si>
    <t>DP-08</t>
  </si>
  <si>
    <t>每日交易趋势</t>
  </si>
  <si>
    <t>每日交易金额柱状趋势，默认近7天，可切换近30天等区间</t>
  </si>
  <si>
    <t>使用截图交易口径，与明细可核对；日期跟随主筛选，不固定近30天</t>
  </si>
  <si>
    <t>DP-09</t>
  </si>
  <si>
    <t>订单商品页签</t>
  </si>
  <si>
    <t>商品信息、订单号/支付时间、店铺、达人、渠道/SPU、数量等</t>
  </si>
  <si>
    <t>明细按订单商品展示；汇总支付订单按订单去重</t>
  </si>
  <si>
    <t>DP-10</t>
  </si>
  <si>
    <t>成功退款页签</t>
  </si>
  <si>
    <t>该店铺成功退款记录，关联原订单商品、达人、退款金额及退款时间</t>
  </si>
  <si>
    <t>S04显示该页签；字段由商品、达人同类退款列表补充，不能据此声称已看见该页完整字段</t>
  </si>
  <si>
    <t>DP-11</t>
  </si>
  <si>
    <t>结算流水页签</t>
  </si>
  <si>
    <t>流水号/业务时间、商品、订单号、金额类型、增减方向、金额、结算状态、备注</t>
  </si>
  <si>
    <t>展示门店应收增减；不等同平台实到账或达人佣金</t>
  </si>
  <si>
    <t>DP-12</t>
  </si>
  <si>
    <t>主表及明细</t>
  </si>
  <si>
    <t>导出</t>
  </si>
  <si>
    <t>按当前筛选导出店铺排行、经营明细及结算流水的当前页，附筛选条件及导出时间</t>
  </si>
  <si>
    <t>管理端导出受同一权限范围限制</t>
  </si>
  <si>
    <t>DP-13</t>
  </si>
  <si>
    <t>经营分析补充</t>
  </si>
  <si>
    <t>店铺流量及下单指标</t>
  </si>
  <si>
    <t>UV、PV、下单人数、全部状态下单订单数、下单金额、下单客单价、成交转化率</t>
  </si>
  <si>
    <t>作为模块内经营分析补充，保留截图四项交易卡片；全部下单与支付订单分别命名</t>
  </si>
  <si>
    <t>DP-14</t>
  </si>
  <si>
    <t>流量与下单趋势及日明细</t>
  </si>
  <si>
    <t>UV/PV双轴折线；下单人数与订单数双柱；下单客单价折线；日表含日期、UV、PV、人数、订单、金额、客单价</t>
  </si>
  <si>
    <t>支持近7/30天、日期排序和导出；流量依赖真实经营数据来源</t>
  </si>
  <si>
    <t>SP-01</t>
  </si>
  <si>
    <t>时间区间、近7天/近30天/本月、店铺、渠道、达人、商品名称/SPU搜索、查询、重置、刷新</t>
  </si>
  <si>
    <t>分类多选及达人多选由书面需求补充；未分类商品可筛选</t>
  </si>
  <si>
    <t>SP-02</t>
  </si>
  <si>
    <t>当前筛选范围、权限范围、统计区间、更新时间</t>
  </si>
  <si>
    <t>筛选联动卡片、排行及图表</t>
  </si>
  <si>
    <t>SP-03</t>
  </si>
  <si>
    <t>成交SPU数、支付订单数、销售件数、净交易额</t>
  </si>
  <si>
    <t>采用截图四卡，书面“总销售额、平均退款率”等作为补充统计，不替换截图卡片</t>
  </si>
  <si>
    <t>SP-04</t>
  </si>
  <si>
    <t>畅销商品排行</t>
  </si>
  <si>
    <t>排名、主图/名称、渠道/SPU、店铺范围、支付订单、销售件数、退款件数、净销量、成交GMV、成功退款、净交易额、详情</t>
  </si>
  <si>
    <t>商品按店铺及对应商品标识分别统计，不跨店合并；截图未完整露出的列结合详情核准</t>
  </si>
  <si>
    <t>SP-05</t>
  </si>
  <si>
    <t>商品补充字段</t>
  </si>
  <si>
    <t>分类、退款订单数、订单退款率、带货达人数、排名变化、近7日趋势</t>
  </si>
  <si>
    <t>保留截图基础列，新增字段与金额退款率分别标注</t>
  </si>
  <si>
    <t>SP-06</t>
  </si>
  <si>
    <t>排序分页导出</t>
  </si>
  <si>
    <t>净交易额、订单数、退款率等排序；20/50/100条分页；Excel导出当前页全部字段及筛选信息</t>
  </si>
  <si>
    <t>默认净交易额降序，金额相同按达到该金额的成交时间升序；默认每页50条，导出仅当前页</t>
  </si>
  <si>
    <t>SP-07</t>
  </si>
  <si>
    <t>商品详情</t>
  </si>
  <si>
    <t>商品信息及统计说明</t>
  </si>
  <si>
    <t>主图、名称、渠道、SPU、店铺范围、统计区间、更新时间；支付时钟、退款时钟、原订单商品关联说明</t>
  </si>
  <si>
    <t>商品基础信息补充上架时间；销售按支付时间，退款按成功时间</t>
  </si>
  <si>
    <t>SP-08</t>
  </si>
  <si>
    <t>概览与趋势</t>
  </si>
  <si>
    <t>成交GMV、成功退款、净交易额、支付订单、销售件数、净销量、平均成交价、金额退款率；每日趋势</t>
  </si>
  <si>
    <t>默认近7天，净交易额及订单趋势随主筛选日期同步切换；金额退款率与订单退款率分开</t>
  </si>
  <si>
    <t>SP-09</t>
  </si>
  <si>
    <t>SKU表现页签</t>
  </si>
  <si>
    <t>SKU、支付订单、销售件数、退款件数、净销量、成交GMV、成功退款、净交易额、平均成交价、金额退款率</t>
  </si>
  <si>
    <t>SKU、SPU、订单和件数分别计量</t>
  </si>
  <si>
    <t>SP-10</t>
  </si>
  <si>
    <t>达人贡献页签</t>
  </si>
  <si>
    <t>达人及ID、邀请人、支付订单、销售件数、退款件数、净销量、GMV、成功退款、净交易额、平均订单价、金额退款率、净佣金</t>
  </si>
  <si>
    <t>管辖范围内显示；订单或退款无有效达人归属时不虚构归属</t>
  </si>
  <si>
    <t>SP-11</t>
  </si>
  <si>
    <t>订单号、支付时间、店铺、达人、SKU、数量、金额、订单状态</t>
  </si>
  <si>
    <t>按原订单商品关联；支持分页、横向滚动及当前页导出</t>
  </si>
  <si>
    <t>SP-12</t>
  </si>
  <si>
    <t>退款单号、退款成功时间、原订单/商品行、店铺、达人、SKU、退款件数、退款金额、退款类型、退款状态</t>
  </si>
  <si>
    <t>无数据时显示成功退款空态，不误写为查询失败</t>
  </si>
  <si>
    <t>SP-13</t>
  </si>
  <si>
    <t>排行分析</t>
  </si>
  <si>
    <t>排名变化及趋势标识</t>
  </si>
  <si>
    <t>较上一同等周期↑N/↓N；上升至少10位热力标识；净额下滑超过30%显示红色向下箭头；无需新上榜标识，上期为零显示“-”</t>
  </si>
  <si>
    <t>并列按达到相同金额的成交时间先后排序；趋势分类算法由开发细化</t>
  </si>
  <si>
    <t>SP-14</t>
  </si>
  <si>
    <t>TOP10图表及四象限</t>
  </si>
  <si>
    <t>TOP10净交易额横向柱；订单与退款订单双柱；订单数对退款率散点，气泡为净交易额</t>
  </si>
  <si>
    <t>四象限为高销高退、高销低退、低销高退、低销低退；跟随筛选</t>
  </si>
  <si>
    <t>SP-15</t>
  </si>
  <si>
    <t>风险分析</t>
  </si>
  <si>
    <t>高退标识及通知</t>
  </si>
  <si>
    <t>TOP1—3高亮；订单退款率大于20%标“高退”；至少30%标“高退风险”并推送运营通知中心；异常商品速览</t>
  </si>
  <si>
    <t>订单样本量大于2时触发提醒；通知商务和运营，商务仅接收绑定达人的预警；同一未解除风险不重复通知，退款率回归正常后解除；通知按当前绑定路由，历史业绩仍按原订单归属；2单及以下不通知，3单及以上达到阈值才通知；恢复正常阈值及异常速览口径待细化</t>
  </si>
  <si>
    <t>DR-01</t>
  </si>
  <si>
    <t>时间区间、近7天/近30天/本月、店铺、渠道、邀请人、达人姓名/编号/社交账号，查询、重置、刷新</t>
  </si>
  <si>
    <t>补充国家/地区筛选；商务及运营仅查看管辖范围</t>
  </si>
  <si>
    <t>DR-02</t>
  </si>
  <si>
    <t>当前条件、统计区间、权限范围、更新时间</t>
  </si>
  <si>
    <t>保留筛选摘要</t>
  </si>
  <si>
    <t>DR-03</t>
  </si>
  <si>
    <t>有销售达人/有效达人、支付订单/销售件数、净交易额、达人净佣金；辅助显示关联人数、成交SPU、平均订单价、GMV、退款、佣金增加及扣回</t>
  </si>
  <si>
    <t>有效达人为未冻结达人，有销售另行统计；不显示点击量</t>
  </si>
  <si>
    <t>DR-04</t>
  </si>
  <si>
    <t>风险概览</t>
  </si>
  <si>
    <t>退款风险双口径</t>
  </si>
  <si>
    <t>金额退款率、周期订单退款占比，显示对应分子分母</t>
  </si>
  <si>
    <t>两者不混为同一指标</t>
  </si>
  <si>
    <t>DR-05</t>
  </si>
  <si>
    <t>达人经营排行</t>
  </si>
  <si>
    <t>达人身份/ID/社媒、邀请人/关系状态、订单、销售件数、成交SPU、GMV、退款、净交易额、平均订单价、退款双指标、净佣金、热销商品TOP3、详情</t>
  </si>
  <si>
    <t>默认净交易额降序；支持订单、净额、平均订单价、退款等列排序</t>
  </si>
  <si>
    <t>DR-06</t>
  </si>
  <si>
    <t>达人详情</t>
  </si>
  <si>
    <t>身份与快捷入口</t>
  </si>
  <si>
    <t>达人身份、ID、社媒、邀请人、关系状态、更新时间、查看销售商品入口</t>
  </si>
  <si>
    <t>展示当前关联信息；以订单支付成功时间与转交生效时间划分商务业绩，后续退款仍归原订单对应商务并扣减业绩，历史业绩不随当前绑定迁移</t>
  </si>
  <si>
    <t>DR-07</t>
  </si>
  <si>
    <t>经营概览</t>
  </si>
  <si>
    <t>退款双指标；GMV、净交易额、支付订单、销售/净销量、平均订单价；热销商品TOP3；佣金增加、扣回、净佣金</t>
  </si>
  <si>
    <t>采用截图交易和佣金账口径，不以预估佣金替换净佣金</t>
  </si>
  <si>
    <t>DR-08</t>
  </si>
  <si>
    <t>销售商品页签</t>
  </si>
  <si>
    <t>商品、渠道/SPU、销量、销售小计、退款小计、净交易额、金额退款率</t>
  </si>
  <si>
    <t>商品按店铺及对应商品标识分别统计，与畅销商品模块一致</t>
  </si>
  <si>
    <t>DR-09</t>
  </si>
  <si>
    <t>商品、订单号/支付时间、店铺、达人、渠道/SPU、数量及相关金额状态</t>
  </si>
  <si>
    <t>继承达人和时间条件，支持分页及横向滚动</t>
  </si>
  <si>
    <t>DR-10</t>
  </si>
  <si>
    <t>退款商品、退款单号/成功时间、原订单、店铺、达人、退货件数、退款金额、类型、状态</t>
  </si>
  <si>
    <t>成功退款与原订单商品关联；仅退款和退货退款分别识别</t>
  </si>
  <si>
    <t>DR-11</t>
  </si>
  <si>
    <t>佣金流水页签</t>
  </si>
  <si>
    <t>流水号/业务时间、商品、订单号、金额类型、方向、金额、结算状态、备注</t>
  </si>
  <si>
    <t>增加减扣回得到净佣金；与已结算、已付款、可提现金额区分</t>
  </si>
  <si>
    <t>DR-12</t>
  </si>
  <si>
    <t>团队分析补充</t>
  </si>
  <si>
    <t>团队汇总及达人比较</t>
  </si>
  <si>
    <t>汇总支付订单、净交易额、退款、净佣金、活跃达人；TOP5按当前区间净额比较、订单/金额贡献饼图、客单价与订单气泡图</t>
  </si>
  <si>
    <t>团队按实际管辖关系筛选；平均订单价沿用截图，书面净客单价需单独标名</t>
  </si>
  <si>
    <t>DR-13</t>
  </si>
  <si>
    <t>管理端导出</t>
  </si>
  <si>
    <t>按时间、达人筛选导出排行、商品、订单、退款及佣金明细的当前页，汇总对应本页记录；Excel附条件和时间戳</t>
  </si>
  <si>
    <t>列表、详情和导出使用相同权限</t>
  </si>
  <si>
    <t>DR-14</t>
  </si>
  <si>
    <t>本人数据视图</t>
  </si>
  <si>
    <t>达人本人访问</t>
  </si>
  <si>
    <t>仅本人经营数据、订单、净销售额、退款、预估佣金；默认近7天的订单、净额/退款及客单价趋势、热销TOP5占比，全部随日期筛选联动、每日明细、环比涨跌</t>
  </si>
  <si>
    <t>归属本模块的本人视图；账号访问及导出限制待后续统一梳理；预估佣金仅展示微店回传对应数据，不自行按费率推算；净客单价明确标注，与管理端截图口径区分</t>
  </si>
  <si>
    <t>YQ-01</t>
  </si>
  <si>
    <t>时间区间、近7天/近30天/本月、店铺、渠道、邀请人搜索，查询、重置、刷新</t>
  </si>
  <si>
    <t>当前权限及统计范围对所有区域生效</t>
  </si>
  <si>
    <t>YQ-02</t>
  </si>
  <si>
    <t>当前店铺、渠道、邀请人范围、统计日期、权限范围、更新时间</t>
  </si>
  <si>
    <t>与查询结果一致</t>
  </si>
  <si>
    <t>YQ-03</t>
  </si>
  <si>
    <t>四项业绩卡片</t>
  </si>
  <si>
    <t>有销售邀请人/有效邀请人、支付订单/销售件数、净交易额、达人净佣金；辅助显示交易及佣金组成</t>
  </si>
  <si>
    <t>达人净佣金是所属达人佣金汇总，不是邀请人提成</t>
  </si>
  <si>
    <t>YQ-04</t>
  </si>
  <si>
    <t>转化概览</t>
  </si>
  <si>
    <t>邀请转化链</t>
  </si>
  <si>
    <t>邀请达人数、当前有效达人、周期有销售达人；有效率、销售激活率</t>
  </si>
  <si>
    <t>有效达人指状态未被冻结的达人；有销售指所选周期内产生支付成交</t>
  </si>
  <si>
    <t>YQ-05</t>
  </si>
  <si>
    <t>邀请人业绩排行</t>
  </si>
  <si>
    <t>邀请人身份/ID/状态、邀请/有效人数、有销售人数、订单、销量、GMV、退款、净交易额、平均订单价、退款双指标、达人净佣金、最佳达人、详情</t>
  </si>
  <si>
    <t>邀请人即商务；名单展示当前绑定关系，业绩按订单支付成功时间与转交生效时间划分，后续退款归原订单商务并扣减业绩；离职未转交期间的无主业绩计管理员账号，不影响达人佣金；并列先达到相同金额者在前；横向滚动、分页</t>
  </si>
  <si>
    <t>YQ-06</t>
  </si>
  <si>
    <t>邀请人详情</t>
  </si>
  <si>
    <t>邀请人名称、ID、邮箱、状态、更新时间；查看归属达人</t>
  </si>
  <si>
    <t>邀请人与商务为同一人，账号权限后续统一梳理</t>
  </si>
  <si>
    <t>YQ-07</t>
  </si>
  <si>
    <t>邀请及激活概览</t>
  </si>
  <si>
    <t>累计邀请、周期新增、当前有效、周期有销售、有效率、销售激活率</t>
  </si>
  <si>
    <t>有效达人指状态未被冻结的达人；截图“待审核”不据此新增注册审核</t>
  </si>
  <si>
    <t>YQ-08</t>
  </si>
  <si>
    <t>交易及退款概览</t>
  </si>
  <si>
    <t>GMV、退款金额、净交易额、支付订单、销量/净销量、平均订单价、金额退款率、周期订单退款占比</t>
  </si>
  <si>
    <t>销售来自可见达人订单商品；退款双口径同时显示</t>
  </si>
  <si>
    <t>YQ-09</t>
  </si>
  <si>
    <t>团队佣金与最佳达人</t>
  </si>
  <si>
    <t>达人团队佣金增加、扣回、净额；周期最佳达人及净交易额</t>
  </si>
  <si>
    <t>佣金按微店回传达人佣金账归集，并按既有归属规则统计；最佳达人按周期净交易额识别</t>
  </si>
  <si>
    <t>YQ-10</t>
  </si>
  <si>
    <t>归属达人页签</t>
  </si>
  <si>
    <t>达人身份、订单、销售件数、成交SPU、GMV、退款、净交易额、净佣金</t>
  </si>
  <si>
    <t>支持查看零销售达人；有效人数仅计未被冻结达人；当前名单与历史业绩归属分开处理</t>
  </si>
  <si>
    <t>YQ-11</t>
  </si>
  <si>
    <t>数据导出</t>
  </si>
  <si>
    <t>当前筛选下邀请人排行、业绩汇总及归属达人列表当前页导出Excel/CSV</t>
  </si>
  <si>
    <t>导出附统计范围、条件及时间戳；受管理权限限制</t>
  </si>
  <si>
    <t>GG-01</t>
  </si>
  <si>
    <t>时间筛选</t>
  </si>
  <si>
    <t>统一采用北京时间（Asia/Shanghai，UTC+8），自然日/月边界、图表、环比、导出时间及定时任务均按北京时间处理；页面默认近7天；保留近30天、本月和自定义区间，补充今日、昨日；切换日期后指标、列表及所有图表同步切换，自定义最长90天；“累计”指全部历史汇总，截图未明确入口，暂不新增，作为待确认的展示细节保留</t>
  </si>
  <si>
    <t>GG-02</t>
  </si>
  <si>
    <t>查询与刷新</t>
  </si>
  <si>
    <t>查询、重置、手动刷新；默认每5分钟自动刷新；显示筛选摘要、权限范围和最近更新时间</t>
  </si>
  <si>
    <t>GG-03</t>
  </si>
  <si>
    <t>环比</t>
  </si>
  <si>
    <t>补充上一同等周期涨跌；上期为零显示“-”；无需新上榜标识；达人本人展示形式随账号权限统一梳理</t>
  </si>
  <si>
    <t>GG-04</t>
  </si>
  <si>
    <t>权限一致</t>
  </si>
  <si>
    <t>具体账号权限待后续统一梳理，书面角色及本人视图限制仅作参考；最终权限须在后端统一应用于汇总、排行、详情、图表和导出；预警发送商务和运营，商务仅接收当前绑定达人的预警</t>
  </si>
  <si>
    <t>GG-05</t>
  </si>
  <si>
    <t>排序分页</t>
  </si>
  <si>
    <t>主列表及明细支持相关数值列排序、分页、横向滚动；金额并列按达到该金额的成交时间先后排序，例如先达成100的排在后达成100的之前</t>
  </si>
  <si>
    <t>GG-06</t>
  </si>
  <si>
    <t>导出仅当前页，保留当前筛选和排序，包含本页记录、条件及导出时间；具体可导出的账号权限待后续统一梳理</t>
  </si>
  <si>
    <t>GG-07</t>
  </si>
  <si>
    <t>指标解释及空态</t>
  </si>
  <si>
    <t>提示区分SPU、订单、件数及金额；区别无记录、无权限、数据加载失败；零分母不产生无效比例</t>
  </si>
  <si>
    <t>GG-08</t>
  </si>
  <si>
    <t>数据接入</t>
  </si>
  <si>
    <t>获取订单、成功退款、商品及映射、邀请关系、佣金流水、门店应收流水；销售、退款与佣金相关数据以微店回传为准，按回传字段归集，不自行估算缺失值；四模块金额统一使用人民币（CNY，¥）；截图可作数据样本参考，字段、单位及状态结合实际回传核对；流量补充获取经营数据</t>
  </si>
  <si>
    <t>GG-09</t>
  </si>
  <si>
    <t>授权与导入兜底</t>
  </si>
  <si>
    <t>验证实际接口权限和字段；维护令牌；API不可用时提供Excel/CSV导入；定义去重、覆盖及错误反馈</t>
  </si>
  <si>
    <t>GG-10</t>
  </si>
  <si>
    <t>汇总计算</t>
  </si>
  <si>
    <t>店铺、商品、SKU、达人、邀请人按时间和权限聚合；支付订单按订单唯一标识去重，同一订单购买多个商品算1笔；同一原商品复制到不同店铺后不合并，SKU及销售商品均保留店铺维度；退款关联原订单商品，金额、件数及状态以微店回传为准；佣金及结算按各自流水</t>
  </si>
  <si>
    <t>GG-11</t>
  </si>
  <si>
    <t>准实时及定时汇总</t>
  </si>
  <si>
    <t>5分钟更新结合当日增量；每日02:00汇总前日、每月1日03:00汇总上月；迟到数据和退款可补算</t>
  </si>
  <si>
    <t>GG-12</t>
  </si>
  <si>
    <t>一致性与性能</t>
  </si>
  <si>
    <t>指标卡、排行、详情、图表、导出可核对至原订单或流水；核心查询3秒内响应，明确测试规模及环境</t>
  </si>
  <si>
    <t>统计口径与数据来源</t>
  </si>
  <si>
    <t>销售、退款及佣金以微店回传为准；缺失字段不自行估算。</t>
  </si>
  <si>
    <t>指标或规则</t>
  </si>
  <si>
    <t>本版采用口径</t>
  </si>
  <si>
    <t>书面材料补充及差异处理</t>
  </si>
  <si>
    <t>支付订单</t>
  </si>
  <si>
    <t>周期内支付成功订单按订单唯一标识去重，同一订单购买多个商品仍算1笔；商品明细展示订单商品行</t>
  </si>
  <si>
    <t>全部状态下单订单另作店铺经营补充，不替换截图支付订单</t>
  </si>
  <si>
    <t>成交SPU</t>
  </si>
  <si>
    <t>筛选范围内有支付成交的商品按原商品/SPU映射去重</t>
  </si>
  <si>
    <t>同一原商品复制到不同店铺后分别统计，不跨店合并；店内SKU归并按实际商品映射</t>
  </si>
  <si>
    <t>销售件数/净销量</t>
  </si>
  <si>
    <t>销售件数、退款件数及净销量以微店回传字段为准；需汇总时按微店回传明细归集</t>
  </si>
  <si>
    <t>部分退款、全额退款、仅退款及退货退款均按微店回传结果，不自行推定扣减数量</t>
  </si>
  <si>
    <t>交易GMV</t>
  </si>
  <si>
    <t>截图支付交易的退款前金额</t>
  </si>
  <si>
    <t>运费、优惠及拆单分摊采用微店回传结果，开发核对对应字段，不另设计算口径</t>
  </si>
  <si>
    <t>退款时间</t>
  </si>
  <si>
    <t>按退款成功时间归入退款周期；销售按支付时间归入销售周期</t>
  </si>
  <si>
    <t>采用截图双时钟，跨期退款不自动改写成同批支付订单的退款率</t>
  </si>
  <si>
    <t>净交易额</t>
  </si>
  <si>
    <t>周期GMV−周期成功退款金额</t>
  </si>
  <si>
    <t>采用截图口径；书面净销售额相关功能保持可追溯，跨期可能为负</t>
  </si>
  <si>
    <t>平均订单价</t>
  </si>
  <si>
    <t>交易GMV÷支付订单数，与截图示例一致</t>
  </si>
  <si>
    <t>书面“净销售额÷有效订单”另标净客单价，不覆盖平均订单价</t>
  </si>
  <si>
    <t>金额退款率</t>
  </si>
  <si>
    <t>周期成功退款金额÷周期交易GMV</t>
  </si>
  <si>
    <t>与订单退款率分别命名和展示</t>
  </si>
  <si>
    <t>周期订单退款占比</t>
  </si>
  <si>
    <t>周期成功退款关联原订单去重数÷周期支付订单数</t>
  </si>
  <si>
    <t>非同一支付批次的售后率；同单多笔退款只计一个原订单</t>
  </si>
  <si>
    <t>商品退款率</t>
  </si>
  <si>
    <t>商品退款订单数÷商品订单数</t>
  </si>
  <si>
    <t>属书面补充指标；商品订单对去重及跨商品汇总母集需明确，不直接平均各商品比例</t>
  </si>
  <si>
    <t>达人净佣金</t>
  </si>
  <si>
    <t>达人佣金账增加−退款等扣回</t>
  </si>
  <si>
    <t>不等同预估佣金、已结算、可提现或已支付；佣金金额、费率、退款扣回及状态以微店回传为准，系统不另行套用费率重算覆盖</t>
  </si>
  <si>
    <t>结算净应收</t>
  </si>
  <si>
    <t>门店应收增加−退款扣减等应收减少</t>
  </si>
  <si>
    <t>与交易账业务时间和规则不同，不要求与净交易额恒等</t>
  </si>
  <si>
    <t>邀请人归属</t>
  </si>
  <si>
    <t>邀请人即商务；当前名单看绑定关系；历史业绩以订单支付成功时间与转交生效时间确定商务，后续退款仍归原订单对应商务并扣减其业绩</t>
  </si>
  <si>
    <t>沿用P0第05.03、05.04项；离职未转交期间为无主业绩，计管理员账号，不影响达人佣金；账号权限后续统一梳理</t>
  </si>
  <si>
    <t>有效/有销售</t>
  </si>
  <si>
    <t>有效人数不要求发生交易；有销售或活跃人数另行统计</t>
  </si>
  <si>
    <t>店铺流量及下单客单价</t>
  </si>
  <si>
    <t>UV、PV来自店铺经营数据；下单客单价为下单金额÷下单人数</t>
  </si>
  <si>
    <t>在店铺表现内部补充，不能用中转点击替代店铺UV/PV</t>
  </si>
  <si>
    <t>海外达人分销 CRM 功能评估P2——Google自动化</t>
  </si>
  <si>
    <t>P2</t>
  </si>
  <si>
    <t>调用 Google 接口</t>
  </si>
  <si>
    <t>06.01 Google 授权实测与连接</t>
  </si>
  <si>
    <t>系统调用Google接口读取源表</t>
  </si>
  <si>
    <t>待测试是否可行</t>
  </si>
  <si>
    <t>测试进行中</t>
  </si>
  <si>
    <t>读取商品源表链接</t>
  </si>
  <si>
    <t>06.02 源表识别与商品预检</t>
  </si>
  <si>
    <t>指定源表、页签和范围，读取普通或超链接单元格，识别平台、商品 ID、商品资料和分类</t>
  </si>
  <si>
    <t>读取链接 → 准备脚本参数</t>
  </si>
  <si>
    <t>09.01 脚本执行参数与凭证</t>
  </si>
  <si>
    <r>
      <rPr>
        <sz val="11"/>
        <rFont val="微软雅黑"/>
        <charset val="134"/>
      </rPr>
      <t>系统按照现有脚本执行，确认模板、平台、邀请码、</t>
    </r>
    <r>
      <rPr>
        <sz val="11"/>
        <color rgb="FF233447"/>
        <rFont val="微软雅黑"/>
        <charset val="134"/>
      </rPr>
      <t>Token 与商品列表输入；</t>
    </r>
  </si>
  <si>
    <t>运行脚本 → 创建转换任务</t>
  </si>
  <si>
    <t>09.02 CRM 触发与脚本适配</t>
  </si>
  <si>
    <t>复用已有转换能力，将商品源表中的链接转换微店原链接
对接创建任务、查询结果和错误反馈；</t>
  </si>
  <si>
    <t>脚本请求 → 微店生成链接</t>
  </si>
  <si>
    <t>10.01 商品复制及唯一性验证</t>
  </si>
  <si>
    <t>对接微店接口，复制新商品链接</t>
  </si>
  <si>
    <t>商品复制 → 记录完成情况</t>
  </si>
  <si>
    <t>10.02 复制结果与上下架状态</t>
  </si>
  <si>
    <t>确认微店商品链接复制结果及状态，是否上架、在售、库存情况</t>
  </si>
  <si>
    <t>接收复制结果 → 关联身份</t>
  </si>
  <si>
    <t>11.01 达人商品映射</t>
  </si>
  <si>
    <t>接收微店新建链接ID</t>
  </si>
  <si>
    <t>建立映射 → 生成中转链接</t>
  </si>
  <si>
    <t>11.02 track_id 与目标链接</t>
  </si>
  <si>
    <t>微店链接绑定达人ID，并转化为系统中转链接
链接保留：达人ID、微店商品ID、track_id用于追踪</t>
  </si>
  <si>
    <t>创建个人 Google 表格</t>
  </si>
  <si>
    <t>12.01 一人一表与地址回填</t>
  </si>
  <si>
    <t>按模板新建个人表或关联既有表，地址回填达人资料；</t>
  </si>
  <si>
    <t>配置表格访问权限</t>
  </si>
  <si>
    <t>12.02 分享方式与敏感数据隔离</t>
  </si>
  <si>
    <t>达人及商务在系统中自动获取达人专属推广表格
达人表格包括：Links=达人ID、商品ID、商品名称、SKU、微店原始链接、系统中转追踪链接、达人专属溯源微店链接</t>
  </si>
  <si>
    <t>写入推广链接</t>
  </si>
  <si>
    <t>12.03 批量写入与格式保留</t>
  </si>
  <si>
    <t>按商品定位写入本人中转链接，保留必要文字、图片和格式；</t>
  </si>
  <si>
    <t>获取或复制表格地址</t>
  </si>
  <si>
    <t>13.01 推广入口展示与复制</t>
  </si>
  <si>
    <t>商务及达人在授权范围内查看生成状态、表格地址和复制入口；
成功前不展示为可推广。</t>
  </si>
  <si>
    <t>商务发送 → 达人获得推广链接</t>
  </si>
  <si>
    <t>13.02 首次交付与可访问检查</t>
  </si>
  <si>
    <t>商务手动发送入口，达人确认可打开；
记录首批交付清单。</t>
  </si>
  <si>
    <t>达人社媒挂链推广</t>
  </si>
  <si>
    <t>14.01 推广使用指引</t>
  </si>
  <si>
    <t>达人使用自己的表格入口推广，准备简要使用说明；</t>
  </si>
  <si>
    <t>账号权限｜达人 · 商务 · 运营 · 管理员</t>
  </si>
  <si>
    <t>“允许/本人/所属”按现有文件及反馈整理；“待确认”不作为已确认开发范围，确认前不开放相关操作。</t>
  </si>
  <si>
    <t>财务操作仅管理员：登记结算、手工调整等；达人看佣金、填收款信息，以及商务审核收款信息，按现有流程分别保留。</t>
  </si>
  <si>
    <t>指标名称：预估佣金、冻结佣金、可提现佣金；已结算金额在结算记录展示。结算范围和计算关系等待佣金规则，不预设求和等式。</t>
  </si>
  <si>
    <t>模块</t>
  </si>
  <si>
    <t>功能／操作</t>
  </si>
  <si>
    <t>达人</t>
  </si>
  <si>
    <t>商务</t>
  </si>
  <si>
    <t>运营</t>
  </si>
  <si>
    <t>管理员</t>
  </si>
  <si>
    <t>范围与限制／待确认</t>
  </si>
  <si>
    <t>依据</t>
  </si>
  <si>
    <t>账号</t>
  </si>
  <si>
    <t>登录及修改本人密码</t>
  </si>
  <si>
    <t>仅本人</t>
  </si>
  <si>
    <t>各自账号；不共享账号</t>
  </si>
  <si>
    <t>角色基础功能</t>
  </si>
  <si>
    <t>禁用、标记商务或运营账号</t>
  </si>
  <si>
    <t>禁止</t>
  </si>
  <si>
    <t>允许</t>
  </si>
  <si>
    <t>管理员操作；是否还需停用达人账号待确认</t>
  </si>
  <si>
    <t>FB I19</t>
  </si>
  <si>
    <t>分配角色与管理权限</t>
  </si>
  <si>
    <t>四类角色；不设置独立财务角色</t>
  </si>
  <si>
    <t>会议1014；本次要求</t>
  </si>
  <si>
    <t>达人资料</t>
  </si>
  <si>
    <t>注册及首次填写资料</t>
  </si>
  <si>
    <t>本人</t>
  </si>
  <si>
    <t>不适用</t>
  </si>
  <si>
    <t>管理查看</t>
  </si>
  <si>
    <t>注册字段按最终表单；邮箱作为登录账号</t>
  </si>
  <si>
    <t>FB I8–I9</t>
  </si>
  <si>
    <t>搜索达人ID、邮箱并认领</t>
  </si>
  <si>
    <t>待确认</t>
  </si>
  <si>
    <t>商务查找未绑定达人；绑定后按所属范围</t>
  </si>
  <si>
    <t>FB I12–I14</t>
  </si>
  <si>
    <t>查看达人资料</t>
  </si>
  <si>
    <t>所属；未绑定范围待确认</t>
  </si>
  <si>
    <t>全部</t>
  </si>
  <si>
    <t>运营可查看但不可编辑达人资料</t>
  </si>
  <si>
    <t>需求最后补充</t>
  </si>
  <si>
    <t>编辑达人资料</t>
  </si>
  <si>
    <t>首次填写；后续待确认</t>
  </si>
  <si>
    <t>所属，邮箱及ID除外</t>
  </si>
  <si>
    <t>管理权限；邮箱及ID变更待确认</t>
  </si>
  <si>
    <t>商务核对后编辑，不能改邮箱及ID</t>
  </si>
  <si>
    <t>FB I13；需求最后补充</t>
  </si>
  <si>
    <t>核对信息并确认绑定</t>
  </si>
  <si>
    <t>商务确认信息；绑定后推广信息仍可待完善</t>
  </si>
  <si>
    <t>FB I14</t>
  </si>
  <si>
    <t>商务离职或转交达人</t>
  </si>
  <si>
    <t>历史订单归属与待办转移按补充需求确认</t>
  </si>
  <si>
    <t>推广配置</t>
  </si>
  <si>
    <t>填写佣金比例、代购平台</t>
  </si>
  <si>
    <t>所属</t>
  </si>
  <si>
    <t>管理权限</t>
  </si>
  <si>
    <t>比例是否可改及生效时点等待佣金规则；不同于手工调账</t>
  </si>
  <si>
    <t>FB I16；会议1014</t>
  </si>
  <si>
    <t>确认开启推广</t>
  </si>
  <si>
    <t>所有必填项完成后，由商务确认开启</t>
  </si>
  <si>
    <t>FB I24</t>
  </si>
  <si>
    <t>推广表</t>
  </si>
  <si>
    <t>生成、维护推广表</t>
  </si>
  <si>
    <t>禁止操作</t>
  </si>
  <si>
    <t>确认开启后系统生成</t>
  </si>
  <si>
    <t>商品维护范围内</t>
  </si>
  <si>
    <t>自动生成；手工重建、维护权限待确认</t>
  </si>
  <si>
    <t>FB I25；流程图1016</t>
  </si>
  <si>
    <t>查看、复制推广链接</t>
  </si>
  <si>
    <t>商品相关；达人范围待确认</t>
  </si>
  <si>
    <t>达人仅查看复制，不能操作源表</t>
  </si>
  <si>
    <t>流程图1016；FB I40</t>
  </si>
  <si>
    <t>商品</t>
  </si>
  <si>
    <t>维护商品及上下架</t>
  </si>
  <si>
    <t>查看推广信息</t>
  </si>
  <si>
    <t>负责商品</t>
  </si>
  <si>
    <t>商品维护不包含达人资料编辑</t>
  </si>
  <si>
    <t>需求说明书；数据看板需求</t>
  </si>
  <si>
    <t>订单与看板</t>
  </si>
  <si>
    <t>查看订单、销售数据</t>
  </si>
  <si>
    <t>运营范围</t>
  </si>
  <si>
    <t>运营跨店铺范围按看板需求落实</t>
  </si>
  <si>
    <t>数据看板需求</t>
  </si>
  <si>
    <t>导出业务数据</t>
  </si>
  <si>
    <t>敏感收款与佣金导出另行确认</t>
  </si>
  <si>
    <t>佣金查看</t>
  </si>
  <si>
    <t>查看预估佣金</t>
  </si>
  <si>
    <t>保留展示；不等于可提现金额；计算口径待规则</t>
  </si>
  <si>
    <t>数据看板需求4.1；会议1014</t>
  </si>
  <si>
    <t>查看冻结佣金、可提现佣金</t>
  </si>
  <si>
    <t>统一名称；余额统计及转换条件待规则</t>
  </si>
  <si>
    <t>查看已结算金额及记录</t>
  </si>
  <si>
    <t>所属范围待确认</t>
  </si>
  <si>
    <t>记录与当前余额分开；详细字段待规则</t>
  </si>
  <si>
    <t>流程图1016；FB I62</t>
  </si>
  <si>
    <t>收款信息</t>
  </si>
  <si>
    <t>首次提交收款信息</t>
  </si>
  <si>
    <t>禁止代填</t>
  </si>
  <si>
    <t>申请或定期结算前首次完善；商务审核</t>
  </si>
  <si>
    <t>会议1014；FB I66</t>
  </si>
  <si>
    <t>审核、驳回收款信息</t>
  </si>
  <si>
    <t>所属（流程已列）</t>
  </si>
  <si>
    <t>1016流程仍有商务审核；权限按该流程保留，与财务操作分开</t>
  </si>
  <si>
    <t>流程图1016；会议1014</t>
  </si>
  <si>
    <t>查看完整收款账户信息</t>
  </si>
  <si>
    <t>所属审核所需</t>
  </si>
  <si>
    <t>展示字段、脱敏和审核后访问范围待确认</t>
  </si>
  <si>
    <t>需求最后补充；待确认</t>
  </si>
  <si>
    <t>修改已审核收款账户</t>
  </si>
  <si>
    <t>禁止代改</t>
  </si>
  <si>
    <t>修改、重新审核及保留历史版本方式待规则</t>
  </si>
  <si>
    <t>会议1014；范围待确认</t>
  </si>
  <si>
    <t>结算</t>
  </si>
  <si>
    <t>达人发起结算申请</t>
  </si>
  <si>
    <t>本人；范围待规则</t>
  </si>
  <si>
    <t>禁止代申请</t>
  </si>
  <si>
    <t>流程图列有该步骤；与定期结算的关系待规则</t>
  </si>
  <si>
    <t>流程图1016；FB I66</t>
  </si>
  <si>
    <t>申请审批及驳回</t>
  </si>
  <si>
    <t>待规则确认，暂不开通</t>
  </si>
  <si>
    <t>是否需要待规则</t>
  </si>
  <si>
    <t>收款审核之后是否还需结算审批，最新图未单列</t>
  </si>
  <si>
    <t>流程图1016；范围待确认</t>
  </si>
  <si>
    <t>登记已结算金额及结果</t>
  </si>
  <si>
    <t>线下完成打款后登记；系统不实际支付</t>
  </si>
  <si>
    <t>FB I62；流程图1016</t>
  </si>
  <si>
    <t>更正已登记的结算结果</t>
  </si>
  <si>
    <t>规则待确认</t>
  </si>
  <si>
    <t>是否支持撤回、更正及留痕方式待确认</t>
  </si>
  <si>
    <t>本次要求；范围待确认</t>
  </si>
  <si>
    <t>财务操作</t>
  </si>
  <si>
    <t>人工冻结、解冻、调整佣金</t>
  </si>
  <si>
    <t>是否纳入本期待规则</t>
  </si>
  <si>
    <t>如保留则仅管理员；不得由商务、运营手工调账</t>
  </si>
  <si>
    <t>FB I62；本次要求</t>
  </si>
  <si>
    <t>预付款申请、审批、抵扣</t>
  </si>
  <si>
    <t>暂不开通，范围待规则</t>
  </si>
  <si>
    <t>保留原需求待确认，不视为已批准开发范围</t>
  </si>
  <si>
    <t>需求最后补充；FB I62</t>
  </si>
  <si>
    <t>系统内实际打款</t>
  </si>
  <si>
    <t>不提供</t>
  </si>
  <si>
    <t>打款在系统外；系统仅计算及记录结果</t>
  </si>
  <si>
    <t>FB I62</t>
  </si>
  <si>
    <t>审计</t>
  </si>
  <si>
    <t>查看账号及结算操作记录</t>
  </si>
  <si>
    <t>其他角色是否查看自己的相关记录待确认</t>
  </si>
  <si>
    <t>管理权限；范围待确认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</si>
</sst>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5">
    <font>
      <sz val="11"/>
      <name val="Carlito"/>
      <charset val="134"/>
    </font>
    <font>
      <b/>
      <sz val="18"/>
      <color rgb="FF263F5B"/>
      <name val="Microsoft YaHei"/>
      <charset val="134"/>
    </font>
    <font>
      <sz val="11"/>
      <color rgb="FF25364A"/>
      <name val="Microsoft YaHei"/>
      <charset val="134"/>
    </font>
    <font>
      <b/>
      <sz val="11"/>
      <color rgb="FFFFFFFF"/>
      <name val="Microsoft YaHei"/>
      <charset val="134"/>
    </font>
    <font>
      <sz val="11"/>
      <name val="微软雅黑"/>
      <charset val="134"/>
    </font>
    <font>
      <sz val="11"/>
      <color rgb="FF25364A"/>
      <name val="微软雅黑"/>
      <charset val="134"/>
    </font>
    <font>
      <b/>
      <sz val="18"/>
      <color rgb="FF263F5B"/>
      <name val="微软雅黑"/>
      <charset val="134"/>
    </font>
    <font>
      <b/>
      <sz val="14"/>
      <color rgb="FF263F5B"/>
      <name val="微软雅黑"/>
      <charset val="134"/>
    </font>
    <font>
      <b/>
      <sz val="11"/>
      <color rgb="FF25364A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263F5B"/>
      <name val="微软雅黑"/>
      <charset val="134"/>
    </font>
    <font>
      <b/>
      <sz val="15"/>
      <color rgb="FF162B40"/>
      <name val="Microsoft YaHei"/>
      <charset val="134"/>
    </font>
    <font>
      <sz val="10"/>
      <color rgb="FF526477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43247"/>
      <name val="Microsoft YaHei"/>
      <charset val="134"/>
    </font>
    <font>
      <sz val="11"/>
      <color rgb="FF233447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4D6"/>
        <bgColor indexed="64"/>
      </patternFill>
    </fill>
    <fill>
      <patternFill patternType="solid">
        <fgColor rgb="FF263F5B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E7F1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8E1EB"/>
      </bottom>
      <diagonal/>
    </border>
    <border>
      <left/>
      <right/>
      <top/>
      <bottom style="thin">
        <color rgb="FFC9D3D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medium">
        <color rgb="FFC3CEDB"/>
      </top>
      <bottom style="thin">
        <color rgb="FFD8E1EB"/>
      </bottom>
      <diagonal/>
    </border>
    <border>
      <left/>
      <right/>
      <top style="medium">
        <color rgb="FFC3CED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13" borderId="12" applyNumberFormat="0" applyAlignment="0" applyProtection="0">
      <alignment vertical="center"/>
    </xf>
    <xf numFmtId="0" fontId="27" fillId="13" borderId="11" applyNumberFormat="0" applyAlignment="0" applyProtection="0">
      <alignment vertical="center"/>
    </xf>
    <xf numFmtId="0" fontId="28" fillId="14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0" fillId="0" borderId="0"/>
  </cellStyleXfs>
  <cellXfs count="59">
    <xf numFmtId="0" fontId="0" fillId="0" borderId="0" xfId="49"/>
    <xf numFmtId="0" fontId="1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3" fillId="3" borderId="0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top" wrapText="1"/>
    </xf>
    <xf numFmtId="0" fontId="2" fillId="5" borderId="1" xfId="0" applyNumberFormat="1" applyFont="1" applyFill="1" applyBorder="1" applyAlignment="1">
      <alignment vertical="top" wrapText="1"/>
    </xf>
    <xf numFmtId="0" fontId="4" fillId="0" borderId="0" xfId="49" applyFont="1"/>
    <xf numFmtId="0" fontId="4" fillId="0" borderId="0" xfId="49" applyFont="1" applyAlignment="1">
      <alignment horizontal="center"/>
    </xf>
    <xf numFmtId="0" fontId="4" fillId="0" borderId="0" xfId="49" applyFont="1" applyFill="1"/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6" fillId="0" borderId="2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2" fontId="8" fillId="0" borderId="0" xfId="0" applyNumberFormat="1" applyFont="1" applyFill="1" applyBorder="1" applyAlignment="1">
      <alignment horizontal="left" vertical="top" wrapText="1"/>
    </xf>
    <xf numFmtId="176" fontId="8" fillId="0" borderId="0" xfId="0" applyNumberFormat="1" applyFont="1" applyFill="1" applyBorder="1" applyAlignment="1">
      <alignment horizontal="center" vertical="top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5" fillId="6" borderId="6" xfId="0" applyNumberFormat="1" applyFont="1" applyFill="1" applyBorder="1" applyAlignment="1">
      <alignment horizontal="center" vertical="top" wrapText="1"/>
    </xf>
    <xf numFmtId="0" fontId="5" fillId="4" borderId="1" xfId="0" applyNumberFormat="1" applyFont="1" applyFill="1" applyBorder="1" applyAlignment="1">
      <alignment vertical="top" wrapText="1"/>
    </xf>
    <xf numFmtId="0" fontId="10" fillId="4" borderId="1" xfId="0" applyNumberFormat="1" applyFont="1" applyFill="1" applyBorder="1" applyAlignment="1">
      <alignment vertical="top" wrapText="1"/>
    </xf>
    <xf numFmtId="0" fontId="5" fillId="4" borderId="6" xfId="0" applyNumberFormat="1" applyFont="1" applyFill="1" applyBorder="1" applyAlignment="1">
      <alignment vertical="top" wrapText="1"/>
    </xf>
    <xf numFmtId="0" fontId="5" fillId="4" borderId="6" xfId="0" applyNumberFormat="1" applyFont="1" applyFill="1" applyBorder="1" applyAlignment="1">
      <alignment horizontal="center" vertical="top" wrapText="1"/>
    </xf>
    <xf numFmtId="176" fontId="5" fillId="4" borderId="1" xfId="0" applyNumberFormat="1" applyFont="1" applyFill="1" applyBorder="1" applyAlignment="1">
      <alignment horizontal="left" vertical="top" wrapText="1"/>
    </xf>
    <xf numFmtId="0" fontId="5" fillId="4" borderId="1" xfId="0" applyNumberFormat="1" applyFont="1" applyFill="1" applyBorder="1" applyAlignment="1">
      <alignment horizontal="center" vertical="top" wrapText="1"/>
    </xf>
    <xf numFmtId="0" fontId="5" fillId="6" borderId="1" xfId="0" applyNumberFormat="1" applyFont="1" applyFill="1" applyBorder="1" applyAlignment="1">
      <alignment horizontal="center" vertical="top" wrapText="1"/>
    </xf>
    <xf numFmtId="0" fontId="5" fillId="5" borderId="6" xfId="0" applyNumberFormat="1" applyFont="1" applyFill="1" applyBorder="1" applyAlignment="1">
      <alignment vertical="top" wrapText="1"/>
    </xf>
    <xf numFmtId="0" fontId="10" fillId="5" borderId="6" xfId="0" applyNumberFormat="1" applyFont="1" applyFill="1" applyBorder="1" applyAlignment="1">
      <alignment vertical="top" wrapText="1"/>
    </xf>
    <xf numFmtId="0" fontId="5" fillId="5" borderId="6" xfId="0" applyNumberFormat="1" applyFont="1" applyFill="1" applyBorder="1" applyAlignment="1">
      <alignment horizontal="center" vertical="top" wrapText="1"/>
    </xf>
    <xf numFmtId="176" fontId="5" fillId="5" borderId="1" xfId="0" applyNumberFormat="1" applyFont="1" applyFill="1" applyBorder="1" applyAlignment="1">
      <alignment horizontal="left" vertical="top" wrapText="1"/>
    </xf>
    <xf numFmtId="0" fontId="5" fillId="5" borderId="1" xfId="0" applyNumberFormat="1" applyFont="1" applyFill="1" applyBorder="1" applyAlignment="1">
      <alignment vertical="top" wrapText="1"/>
    </xf>
    <xf numFmtId="0" fontId="10" fillId="5" borderId="1" xfId="0" applyNumberFormat="1" applyFont="1" applyFill="1" applyBorder="1" applyAlignment="1">
      <alignment vertical="top" wrapText="1"/>
    </xf>
    <xf numFmtId="0" fontId="4" fillId="5" borderId="6" xfId="0" applyNumberFormat="1" applyFont="1" applyFill="1" applyBorder="1" applyAlignment="1">
      <alignment vertical="top" wrapText="1"/>
    </xf>
    <xf numFmtId="0" fontId="10" fillId="4" borderId="6" xfId="0" applyNumberFormat="1" applyFont="1" applyFill="1" applyBorder="1" applyAlignment="1">
      <alignment vertical="top" wrapText="1"/>
    </xf>
    <xf numFmtId="0" fontId="11" fillId="0" borderId="0" xfId="49" applyNumberFormat="1" applyFont="1" applyFill="1" applyBorder="1"/>
    <xf numFmtId="0" fontId="12" fillId="0" borderId="0" xfId="49" applyNumberFormat="1" applyFont="1" applyFill="1" applyBorder="1"/>
    <xf numFmtId="0" fontId="13" fillId="7" borderId="0" xfId="49" applyNumberFormat="1" applyFont="1" applyFill="1" applyBorder="1" applyAlignment="1">
      <alignment horizontal="center" vertical="center" wrapText="1"/>
    </xf>
    <xf numFmtId="0" fontId="14" fillId="5" borderId="0" xfId="49" applyNumberFormat="1" applyFont="1" applyFill="1" applyBorder="1" applyAlignment="1">
      <alignment vertical="top" wrapText="1"/>
    </xf>
    <xf numFmtId="0" fontId="14" fillId="8" borderId="0" xfId="49" applyNumberFormat="1" applyFont="1" applyFill="1" applyBorder="1" applyAlignment="1">
      <alignment vertical="top" wrapText="1"/>
    </xf>
    <xf numFmtId="0" fontId="15" fillId="9" borderId="7" xfId="49" applyNumberFormat="1" applyFont="1" applyFill="1" applyBorder="1" applyAlignment="1">
      <alignment horizontal="center" vertical="top" wrapText="1"/>
    </xf>
    <xf numFmtId="0" fontId="4" fillId="0" borderId="0" xfId="49" applyFont="1" applyFill="1" applyBorder="1"/>
    <xf numFmtId="0" fontId="15" fillId="5" borderId="0" xfId="49" applyNumberFormat="1" applyFont="1" applyFill="1" applyBorder="1" applyAlignment="1">
      <alignment horizontal="center" vertical="top" wrapText="1"/>
    </xf>
    <xf numFmtId="0" fontId="15" fillId="5" borderId="7" xfId="49" applyNumberFormat="1" applyFont="1" applyFill="1" applyBorder="1" applyAlignment="1">
      <alignment horizontal="center" vertical="top" wrapText="1"/>
    </xf>
    <xf numFmtId="0" fontId="15" fillId="9" borderId="0" xfId="49" applyNumberFormat="1" applyFont="1" applyFill="1" applyBorder="1" applyAlignment="1">
      <alignment horizontal="center" vertical="top" wrapText="1"/>
    </xf>
    <xf numFmtId="0" fontId="5" fillId="10" borderId="6" xfId="0" applyNumberFormat="1" applyFont="1" applyFill="1" applyBorder="1" applyAlignment="1">
      <alignment horizontal="center" vertical="top" wrapText="1"/>
    </xf>
    <xf numFmtId="176" fontId="5" fillId="5" borderId="6" xfId="0" applyNumberFormat="1" applyFont="1" applyFill="1" applyBorder="1" applyAlignment="1">
      <alignment horizontal="left" vertical="top" wrapText="1"/>
    </xf>
    <xf numFmtId="0" fontId="5" fillId="10" borderId="1" xfId="0" applyNumberFormat="1" applyFont="1" applyFill="1" applyBorder="1" applyAlignment="1">
      <alignment horizontal="center" vertical="top" wrapText="1"/>
    </xf>
    <xf numFmtId="0" fontId="5" fillId="5" borderId="1" xfId="0" applyNumberFormat="1" applyFont="1" applyFill="1" applyBorder="1" applyAlignment="1">
      <alignment horizontal="center" vertical="top" wrapText="1"/>
    </xf>
    <xf numFmtId="176" fontId="5" fillId="4" borderId="6" xfId="0" applyNumberFormat="1" applyFont="1" applyFill="1" applyBorder="1" applyAlignment="1">
      <alignment horizontal="left" vertical="top" wrapText="1"/>
    </xf>
    <xf numFmtId="0" fontId="0" fillId="0" borderId="0" xfId="0">
      <alignment vertical="center"/>
    </xf>
    <xf numFmtId="0" fontId="4" fillId="0" borderId="0" xfId="49" applyFont="1" applyAlignment="1">
      <alignment horizontal="center" vertical="center"/>
    </xf>
    <xf numFmtId="0" fontId="5" fillId="5" borderId="6" xfId="0" applyNumberFormat="1" applyFont="1" applyFill="1" applyBorder="1" applyAlignment="1">
      <alignment horizontal="left" vertical="top" wrapText="1"/>
    </xf>
    <xf numFmtId="0" fontId="10" fillId="5" borderId="6" xfId="0" applyNumberFormat="1" applyFont="1" applyFill="1" applyBorder="1" applyAlignment="1">
      <alignment horizontal="left" vertical="top" wrapText="1"/>
    </xf>
    <xf numFmtId="0" fontId="5" fillId="4" borderId="6" xfId="0" applyNumberFormat="1" applyFont="1" applyFill="1" applyBorder="1" applyAlignment="1">
      <alignment horizontal="left" vertical="top" wrapText="1"/>
    </xf>
    <xf numFmtId="0" fontId="10" fillId="4" borderId="6" xfId="0" applyNumberFormat="1" applyFont="1" applyFill="1" applyBorder="1" applyAlignment="1">
      <alignment horizontal="left" vertical="top" wrapText="1"/>
    </xf>
    <xf numFmtId="0" fontId="4" fillId="0" borderId="6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233447"/>
      </font>
      <fill>
        <patternFill patternType="solid">
          <bgColor rgb="FFFBE8E6"/>
        </patternFill>
      </fill>
    </dxf>
    <dxf>
      <font>
        <b val="1"/>
        <color rgb="FF233447"/>
      </font>
      <fill>
        <patternFill patternType="solid">
          <bgColor rgb="FFE8F0F8"/>
        </patternFill>
      </fill>
    </dxf>
    <dxf>
      <font>
        <b val="1"/>
        <color rgb="FF233447"/>
      </font>
      <fill>
        <patternFill patternType="solid">
          <bgColor rgb="FFEEEAF7"/>
        </patternFill>
      </fill>
    </dxf>
    <dxf>
      <font>
        <b val="1"/>
        <color rgb="FF233447"/>
      </font>
      <fill>
        <patternFill patternType="solid">
          <bgColor rgb="FFFBE8E6"/>
        </patternFill>
      </fill>
    </dxf>
    <dxf>
      <font>
        <b val="1"/>
        <color rgb="FF233447"/>
      </font>
      <fill>
        <patternFill patternType="solid">
          <bgColor rgb="FFE8F0F8"/>
        </patternFill>
      </fill>
    </dxf>
    <dxf>
      <font>
        <b val="1"/>
        <color rgb="FF233447"/>
      </font>
      <fill>
        <patternFill patternType="solid">
          <bgColor rgb="FFEEEAF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" Type="http://schemas.openxmlformats.org/officeDocument/2006/relationships/image" Target="media/image12.png"/><Relationship Id="rId12" Type="http://schemas.openxmlformats.org/officeDocument/2006/relationships/image" Target="media/image11.pn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eatureEvaluation" displayName="FeatureEvaluation" ref="B6:G55" totalsRowShown="0">
  <autoFilter xmlns:etc="http://www.wps.cn/officeDocument/2017/etCustomData" ref="B6:G55" etc:filterBottomFollowUsedRange="0"/>
  <tableColumns count="6">
    <tableColumn id="1" name="优先级"/>
    <tableColumn id="2" name="流程"/>
    <tableColumn id="3" name="功能"/>
    <tableColumn id="4" name="功能说明"/>
    <tableColumn id="6" name="待确认信息"/>
    <tableColumn id="8" name="预估可完成日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tureEvaluation_3" displayName="FeatureEvaluation_3" ref="B4:G70" totalsRowShown="0">
  <autoFilter xmlns:etc="http://www.wps.cn/officeDocument/2017/etCustomData" ref="B4:G70" etc:filterBottomFollowUsedRange="0"/>
  <tableColumns count="6">
    <tableColumn id="1" name="优先级"/>
    <tableColumn id="2" name="编号"/>
    <tableColumn id="3" name="页面或区域"/>
    <tableColumn id="4" name="功能"/>
    <tableColumn id="5" name="功能说明及字段"/>
    <tableColumn id="6" name="规则及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Requirements6" displayName="Requirements6" ref="A5:C20" totalsRowShown="0">
  <autoFilter xmlns:etc="http://www.wps.cn/officeDocument/2017/etCustomData" ref="A5:C20" etc:filterBottomFollowUsedRange="0"/>
  <tableColumns count="3">
    <tableColumn id="1" name="指标或规则"/>
    <tableColumn id="2" name="本版采用口径"/>
    <tableColumn id="3" name="书面材料补充及差异处理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eatureEvaluation_35" displayName="FeatureEvaluation_35" ref="B6:G20" totalsRowShown="0">
  <autoFilter xmlns:etc="http://www.wps.cn/officeDocument/2017/etCustomData" ref="B6:G20" etc:filterBottomFollowUsedRange="0"/>
  <tableColumns count="6">
    <tableColumn id="1" name="优先级"/>
    <tableColumn id="2" name="流程"/>
    <tableColumn id="3" name="功能"/>
    <tableColumn id="4" name="功能说明"/>
    <tableColumn id="5" name="待确认信息"/>
    <tableColumn id="6" name="预估可完成日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AccountPermissions" displayName="AccountPermissions" ref="A6:H37" totalsRowShown="0">
  <tableColumns count="8">
    <tableColumn id="1" name="模块"/>
    <tableColumn id="2" name="功能／操作"/>
    <tableColumn id="3" name="达人"/>
    <tableColumn id="4" name="商务"/>
    <tableColumn id="5" name="运营"/>
    <tableColumn id="6" name="管理员"/>
    <tableColumn id="7" name="范围与限制／待确认"/>
    <tableColumn id="8" name="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3F5B"/>
  </sheetPr>
  <dimension ref="B1:I55"/>
  <sheetViews>
    <sheetView showGridLines="0" tabSelected="1" zoomScale="80" zoomScaleNormal="80" workbookViewId="0">
      <pane xSplit="4" ySplit="6" topLeftCell="E7" activePane="bottomRight" state="frozen"/>
      <selection/>
      <selection pane="topRight"/>
      <selection pane="bottomLeft"/>
      <selection pane="bottomRight" activeCell="E53" sqref="E53"/>
    </sheetView>
  </sheetViews>
  <sheetFormatPr defaultColWidth="9" defaultRowHeight="15"/>
  <cols>
    <col min="1" max="1" width="3" style="7" customWidth="1"/>
    <col min="2" max="2" width="9.38333333333333" style="7" customWidth="1"/>
    <col min="3" max="3" width="24.3833333333333" style="7" customWidth="1"/>
    <col min="4" max="4" width="33.1333333333333" style="7" customWidth="1"/>
    <col min="5" max="5" width="83.6666666666667" style="7" customWidth="1"/>
    <col min="6" max="6" width="33.2166666666667" style="8" customWidth="1"/>
    <col min="7" max="7" width="22.375" style="8" hidden="1" customWidth="1"/>
    <col min="8" max="8" width="25" style="9" hidden="1" customWidth="1"/>
    <col min="9" max="9" width="35.9916666666667" style="7" customWidth="1"/>
    <col min="10" max="16384" width="9" style="7"/>
  </cols>
  <sheetData>
    <row r="1" s="7" customFormat="1" ht="22.5" customHeight="1" spans="2:9">
      <c r="B1" s="10"/>
      <c r="C1" s="10"/>
      <c r="D1" s="10"/>
      <c r="E1" s="10"/>
      <c r="F1" s="11"/>
      <c r="G1" s="11"/>
      <c r="H1" s="10"/>
    </row>
    <row r="2" s="7" customFormat="1" ht="33" customHeight="1" spans="2:9">
      <c r="B2" s="12" t="s">
        <v>0</v>
      </c>
      <c r="C2" s="13"/>
      <c r="D2" s="13"/>
      <c r="E2" s="13"/>
      <c r="F2" s="14"/>
      <c r="G2" s="14"/>
      <c r="H2" s="13"/>
    </row>
    <row r="3" s="7" customFormat="1" ht="22.5" customHeight="1" spans="2:9">
      <c r="B3" s="10"/>
      <c r="C3" s="10"/>
      <c r="D3" s="10"/>
      <c r="E3" s="10"/>
      <c r="F3" s="11"/>
      <c r="G3" s="11"/>
      <c r="H3" s="10"/>
    </row>
    <row r="4" s="7" customFormat="1" ht="22.5" customHeight="1" spans="2:9">
      <c r="B4" s="10" t="s">
        <v>1</v>
      </c>
      <c r="C4" s="15">
        <f>COUNTA(D7:D55)</f>
        <v>49</v>
      </c>
      <c r="D4" s="10"/>
      <c r="E4" s="16"/>
      <c r="F4" s="17"/>
      <c r="G4" s="11"/>
      <c r="H4" s="10"/>
    </row>
    <row r="5" s="7" customFormat="1" ht="22.5" customHeight="1" spans="2:9">
      <c r="B5" s="10"/>
      <c r="C5" s="10"/>
      <c r="D5" s="10"/>
      <c r="E5" s="10"/>
      <c r="F5" s="11"/>
      <c r="G5" s="11"/>
      <c r="H5" s="10"/>
    </row>
    <row r="6" s="7" customFormat="1" ht="28.5" customHeight="1" spans="2:9">
      <c r="B6" s="18" t="s">
        <v>2</v>
      </c>
      <c r="C6" s="19" t="s">
        <v>3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8</v>
      </c>
      <c r="I6" s="19" t="s">
        <v>9</v>
      </c>
    </row>
    <row r="7" ht="71" customHeight="1" spans="2:9">
      <c r="B7" s="47" t="s">
        <v>10</v>
      </c>
      <c r="C7" s="24" t="s">
        <v>11</v>
      </c>
      <c r="D7" s="36" t="s">
        <v>12</v>
      </c>
      <c r="E7" s="24" t="s">
        <v>13</v>
      </c>
      <c r="F7" s="25"/>
      <c r="G7" s="26">
        <v>46317</v>
      </c>
      <c r="H7" s="22"/>
      <c r="I7" s="7" t="str">
        <f>_xlfn.DISPIMG("ID_983306F5483D461FA3FFA10D90D826B7",1)</f>
        <v>=DISPIMG("ID_983306F5483D461FA3FFA10D90D826B7",1)</v>
      </c>
    </row>
    <row r="8" ht="60.75" customHeight="1" spans="2:9">
      <c r="B8" s="47" t="s">
        <v>10</v>
      </c>
      <c r="C8" s="29" t="s">
        <v>14</v>
      </c>
      <c r="D8" s="30" t="s">
        <v>15</v>
      </c>
      <c r="E8" s="29" t="s">
        <v>16</v>
      </c>
      <c r="F8" s="31"/>
      <c r="G8" s="48">
        <v>46316</v>
      </c>
      <c r="H8" s="33"/>
      <c r="I8" s="7" t="str">
        <f>_xlfn.DISPIMG("ID_6406BE1B533C4808A9200C237918C668",1)</f>
        <v>=DISPIMG("ID_6406BE1B533C4808A9200C237918C668",1)</v>
      </c>
    </row>
    <row r="9" ht="60.75" customHeight="1" spans="2:9">
      <c r="B9" s="49" t="s">
        <v>10</v>
      </c>
      <c r="C9" s="22" t="s">
        <v>14</v>
      </c>
      <c r="D9" s="23" t="s">
        <v>17</v>
      </c>
      <c r="E9" s="22" t="s">
        <v>18</v>
      </c>
      <c r="F9" s="27"/>
      <c r="G9" s="26">
        <v>46317</v>
      </c>
      <c r="H9" s="22"/>
    </row>
    <row r="10" ht="60.75" customHeight="1" spans="2:9">
      <c r="B10" s="49" t="s">
        <v>10</v>
      </c>
      <c r="C10" s="33" t="s">
        <v>14</v>
      </c>
      <c r="D10" s="34" t="s">
        <v>19</v>
      </c>
      <c r="E10" s="33" t="s">
        <v>20</v>
      </c>
      <c r="F10" s="50"/>
      <c r="G10" s="32">
        <v>46317</v>
      </c>
      <c r="H10" s="33"/>
    </row>
    <row r="11" ht="76.5" customHeight="1" spans="2:9">
      <c r="B11" s="47" t="s">
        <v>10</v>
      </c>
      <c r="C11" s="24" t="s">
        <v>21</v>
      </c>
      <c r="D11" s="36" t="s">
        <v>22</v>
      </c>
      <c r="E11" s="24" t="s">
        <v>23</v>
      </c>
      <c r="F11" s="25"/>
      <c r="G11" s="51">
        <v>46317</v>
      </c>
      <c r="H11" s="22"/>
    </row>
    <row r="12" ht="54" customHeight="1" spans="2:9">
      <c r="B12" s="49" t="s">
        <v>10</v>
      </c>
      <c r="C12" s="33" t="s">
        <v>24</v>
      </c>
      <c r="D12" s="34" t="s">
        <v>25</v>
      </c>
      <c r="E12" s="33" t="s">
        <v>26</v>
      </c>
      <c r="F12" s="50"/>
      <c r="G12" s="32">
        <v>46318</v>
      </c>
      <c r="H12" s="33"/>
      <c r="I12" s="52" t="str">
        <f>_xlfn.DISPIMG("ID_EB10BD3009F54C148E61329E6E2F42D1",1)</f>
        <v>=DISPIMG("ID_EB10BD3009F54C148E61329E6E2F42D1",1)</v>
      </c>
    </row>
    <row r="13" ht="111" customHeight="1" spans="2:9">
      <c r="B13" s="47" t="s">
        <v>10</v>
      </c>
      <c r="C13" s="24" t="s">
        <v>27</v>
      </c>
      <c r="D13" s="36" t="s">
        <v>28</v>
      </c>
      <c r="E13" s="24" t="s">
        <v>29</v>
      </c>
      <c r="F13" s="25" t="s">
        <v>30</v>
      </c>
      <c r="G13" s="26">
        <v>46318</v>
      </c>
      <c r="H13" s="22"/>
    </row>
    <row r="14" ht="99" customHeight="1" spans="2:9">
      <c r="B14" s="49" t="s">
        <v>10</v>
      </c>
      <c r="C14" s="33" t="s">
        <v>27</v>
      </c>
      <c r="D14" s="34" t="s">
        <v>31</v>
      </c>
      <c r="E14" s="29" t="s">
        <v>32</v>
      </c>
      <c r="F14" s="31"/>
      <c r="G14" s="32">
        <v>46318</v>
      </c>
      <c r="H14" s="33"/>
      <c r="I14" s="52" t="str">
        <f>_xlfn.DISPIMG("ID_B536FF8803344A69B2DD73B7A3A5CCBD",1)</f>
        <v>=DISPIMG("ID_B536FF8803344A69B2DD73B7A3A5CCBD",1)</v>
      </c>
    </row>
    <row r="15" ht="96" customHeight="1" spans="2:9">
      <c r="B15" s="49" t="s">
        <v>10</v>
      </c>
      <c r="C15" s="24" t="s">
        <v>33</v>
      </c>
      <c r="D15" s="36" t="s">
        <v>34</v>
      </c>
      <c r="E15" s="24" t="s">
        <v>35</v>
      </c>
      <c r="F15" s="25"/>
      <c r="G15" s="26">
        <v>46318</v>
      </c>
      <c r="H15" s="22"/>
      <c r="I15" s="53" t="s">
        <v>36</v>
      </c>
    </row>
    <row r="16" ht="102" customHeight="1" spans="2:9">
      <c r="B16" s="42" t="s">
        <v>10</v>
      </c>
      <c r="C16" s="33" t="s">
        <v>37</v>
      </c>
      <c r="D16" s="34" t="s">
        <v>38</v>
      </c>
      <c r="E16" s="29" t="s">
        <v>39</v>
      </c>
      <c r="F16" s="31"/>
      <c r="G16" s="26">
        <v>46326</v>
      </c>
      <c r="H16" s="43"/>
      <c r="I16" s="53" t="s">
        <v>36</v>
      </c>
    </row>
    <row r="17" ht="100" customHeight="1" spans="2:9">
      <c r="B17" s="44" t="s">
        <v>10</v>
      </c>
      <c r="C17" s="24" t="s">
        <v>40</v>
      </c>
      <c r="D17" s="36" t="s">
        <v>41</v>
      </c>
      <c r="E17" s="24" t="s">
        <v>42</v>
      </c>
      <c r="F17" s="25"/>
      <c r="G17" s="32">
        <v>46326</v>
      </c>
      <c r="H17" s="43"/>
    </row>
    <row r="18" ht="76.5" customHeight="1" spans="2:9">
      <c r="B18" s="49" t="s">
        <v>10</v>
      </c>
      <c r="C18" s="54" t="s">
        <v>43</v>
      </c>
      <c r="D18" s="55" t="s">
        <v>44</v>
      </c>
      <c r="E18" s="54" t="s">
        <v>45</v>
      </c>
      <c r="F18" s="54"/>
      <c r="G18" s="32">
        <v>46318</v>
      </c>
      <c r="H18" s="22"/>
      <c r="I18" s="52" t="str">
        <f>_xlfn.DISPIMG("ID_A85F6535EBB34CD6824898C3C9414B00",1)</f>
        <v>=DISPIMG("ID_A85F6535EBB34CD6824898C3C9414B00",1)</v>
      </c>
    </row>
    <row r="19" ht="76.5" customHeight="1" spans="2:9">
      <c r="B19" s="49" t="s">
        <v>10</v>
      </c>
      <c r="C19" s="56" t="s">
        <v>46</v>
      </c>
      <c r="D19" s="57" t="s">
        <v>47</v>
      </c>
      <c r="E19" s="56" t="s">
        <v>48</v>
      </c>
      <c r="F19" s="56"/>
      <c r="G19" s="26">
        <v>46318</v>
      </c>
      <c r="H19" s="22"/>
    </row>
    <row r="20" ht="76.5" customHeight="1" spans="2:9">
      <c r="B20" s="49" t="s">
        <v>10</v>
      </c>
      <c r="C20" s="54" t="s">
        <v>49</v>
      </c>
      <c r="D20" s="55" t="s">
        <v>50</v>
      </c>
      <c r="E20" s="54" t="s">
        <v>51</v>
      </c>
      <c r="F20" s="54"/>
      <c r="G20" s="32">
        <v>46318</v>
      </c>
      <c r="H20" s="22"/>
    </row>
    <row r="21" ht="76.5" customHeight="1" spans="2:9">
      <c r="B21" s="49" t="s">
        <v>10</v>
      </c>
      <c r="C21" s="56" t="s">
        <v>52</v>
      </c>
      <c r="D21" s="57" t="s">
        <v>53</v>
      </c>
      <c r="E21" s="56" t="s">
        <v>54</v>
      </c>
      <c r="F21" s="56"/>
      <c r="G21" s="26">
        <v>46318</v>
      </c>
      <c r="H21" s="22"/>
      <c r="I21" s="52"/>
    </row>
    <row r="22" ht="76.5" customHeight="1" spans="2:9">
      <c r="B22" s="49" t="s">
        <v>10</v>
      </c>
      <c r="C22" s="54" t="s">
        <v>55</v>
      </c>
      <c r="D22" s="55" t="s">
        <v>56</v>
      </c>
      <c r="E22" s="54" t="s">
        <v>57</v>
      </c>
      <c r="F22" s="54"/>
      <c r="G22" s="32">
        <v>46318</v>
      </c>
      <c r="H22" s="22"/>
    </row>
    <row r="23" ht="76.5" customHeight="1" spans="2:9">
      <c r="B23" s="49" t="s">
        <v>10</v>
      </c>
      <c r="C23" s="56" t="s">
        <v>58</v>
      </c>
      <c r="D23" s="57" t="s">
        <v>59</v>
      </c>
      <c r="E23" s="56" t="s">
        <v>60</v>
      </c>
      <c r="F23" s="56"/>
      <c r="G23" s="26">
        <v>46318</v>
      </c>
      <c r="H23" s="22"/>
    </row>
    <row r="24" ht="76.5" customHeight="1" spans="2:9">
      <c r="B24" s="49" t="s">
        <v>10</v>
      </c>
      <c r="C24" s="54" t="s">
        <v>61</v>
      </c>
      <c r="D24" s="55" t="s">
        <v>62</v>
      </c>
      <c r="E24" s="54" t="s">
        <v>63</v>
      </c>
      <c r="F24" s="54"/>
      <c r="G24" s="32">
        <v>46318</v>
      </c>
      <c r="H24" s="22"/>
      <c r="I24" s="52" t="str">
        <f>_xlfn.DISPIMG("ID_8EF2FE65629749CDA0CBBA7FB87FAD0F",1)</f>
        <v>=DISPIMG("ID_8EF2FE65629749CDA0CBBA7FB87FAD0F",1)</v>
      </c>
    </row>
    <row r="25" ht="76.5" customHeight="1" spans="2:9">
      <c r="B25" s="49" t="s">
        <v>10</v>
      </c>
      <c r="C25" s="56" t="s">
        <v>64</v>
      </c>
      <c r="D25" s="57" t="s">
        <v>65</v>
      </c>
      <c r="E25" s="56" t="s">
        <v>66</v>
      </c>
      <c r="F25" s="56"/>
      <c r="G25" s="26">
        <v>46318</v>
      </c>
      <c r="H25" s="22"/>
    </row>
    <row r="26" ht="76.5" customHeight="1" spans="2:9">
      <c r="B26" s="49" t="s">
        <v>10</v>
      </c>
      <c r="C26" s="54" t="s">
        <v>67</v>
      </c>
      <c r="D26" s="55" t="s">
        <v>68</v>
      </c>
      <c r="E26" s="54" t="s">
        <v>69</v>
      </c>
      <c r="F26" s="54"/>
      <c r="G26" s="32">
        <v>46318</v>
      </c>
      <c r="H26" s="22"/>
      <c r="I26" s="52" t="str">
        <f>_xlfn.DISPIMG("ID_6AB650E6942B44648C901EF99B3D4E81",1)</f>
        <v>=DISPIMG("ID_6AB650E6942B44648C901EF99B3D4E81",1)</v>
      </c>
    </row>
    <row r="27" ht="76.5" customHeight="1" spans="2:9">
      <c r="B27" s="49" t="s">
        <v>10</v>
      </c>
      <c r="C27" s="56" t="s">
        <v>70</v>
      </c>
      <c r="D27" s="57" t="s">
        <v>71</v>
      </c>
      <c r="E27" s="56" t="s">
        <v>72</v>
      </c>
      <c r="F27" s="56"/>
      <c r="G27" s="26">
        <v>46318</v>
      </c>
      <c r="H27" s="22"/>
    </row>
    <row r="28" ht="76.5" customHeight="1" spans="2:9">
      <c r="B28" s="49" t="s">
        <v>10</v>
      </c>
      <c r="C28" s="54" t="s">
        <v>73</v>
      </c>
      <c r="D28" s="55" t="s">
        <v>74</v>
      </c>
      <c r="E28" s="54" t="s">
        <v>75</v>
      </c>
      <c r="F28" s="54"/>
      <c r="G28" s="32">
        <v>46318</v>
      </c>
      <c r="H28" s="22"/>
    </row>
    <row r="29" ht="76.5" customHeight="1" spans="2:9">
      <c r="B29" s="49" t="s">
        <v>10</v>
      </c>
      <c r="C29" s="56" t="s">
        <v>76</v>
      </c>
      <c r="D29" s="57" t="s">
        <v>77</v>
      </c>
      <c r="E29" s="56" t="s">
        <v>78</v>
      </c>
      <c r="F29" s="56"/>
      <c r="G29" s="26">
        <v>46318</v>
      </c>
      <c r="H29" s="22"/>
      <c r="I29" s="52" t="str">
        <f>_xlfn.DISPIMG("ID_986DBC3A1513472083ED55D5C812516A",1)</f>
        <v>=DISPIMG("ID_986DBC3A1513472083ED55D5C812516A",1)</v>
      </c>
    </row>
    <row r="30" ht="76.5" customHeight="1" spans="2:9">
      <c r="B30" s="49" t="s">
        <v>10</v>
      </c>
      <c r="C30" s="54" t="s">
        <v>79</v>
      </c>
      <c r="D30" s="55" t="s">
        <v>80</v>
      </c>
      <c r="E30" s="54" t="s">
        <v>81</v>
      </c>
      <c r="F30" s="54"/>
      <c r="G30" s="32">
        <v>46318</v>
      </c>
      <c r="H30" s="22"/>
    </row>
    <row r="31" ht="76.5" customHeight="1" spans="2:9">
      <c r="B31" s="49" t="s">
        <v>10</v>
      </c>
      <c r="C31" s="56" t="s">
        <v>82</v>
      </c>
      <c r="D31" s="57" t="s">
        <v>83</v>
      </c>
      <c r="E31" s="56" t="s">
        <v>84</v>
      </c>
      <c r="F31" s="56"/>
      <c r="G31" s="26">
        <v>46318</v>
      </c>
      <c r="H31" s="22"/>
      <c r="I31" s="52" t="str">
        <f>_xlfn.DISPIMG("ID_5BDE962A4A3C4DAEBB2AF661B5C00836",1)</f>
        <v>=DISPIMG("ID_5BDE962A4A3C4DAEBB2AF661B5C00836",1)</v>
      </c>
    </row>
    <row r="32" ht="156" customHeight="1" spans="2:9">
      <c r="B32" s="49" t="s">
        <v>10</v>
      </c>
      <c r="C32" s="54" t="s">
        <v>85</v>
      </c>
      <c r="D32" s="55" t="s">
        <v>86</v>
      </c>
      <c r="E32" s="54" t="s">
        <v>87</v>
      </c>
      <c r="F32" s="54"/>
      <c r="G32" s="32">
        <v>46318</v>
      </c>
      <c r="H32" s="22"/>
      <c r="I32" s="52" t="str">
        <f>_xlfn.DISPIMG("ID_DE1661686E834CF0947C614B9807DD66",1)</f>
        <v>=DISPIMG("ID_DE1661686E834CF0947C614B9807DD66",1)</v>
      </c>
    </row>
    <row r="33" ht="60.75" customHeight="1" spans="2:9">
      <c r="B33" s="47" t="s">
        <v>10</v>
      </c>
      <c r="C33" s="33" t="s">
        <v>88</v>
      </c>
      <c r="D33" s="34" t="s">
        <v>89</v>
      </c>
      <c r="E33" s="29" t="s">
        <v>90</v>
      </c>
      <c r="F33" s="31"/>
      <c r="G33" s="48">
        <v>46326</v>
      </c>
      <c r="H33" s="33"/>
    </row>
    <row r="34" ht="60.75" customHeight="1" spans="2:9">
      <c r="B34" s="49" t="s">
        <v>10</v>
      </c>
      <c r="C34" s="24" t="s">
        <v>91</v>
      </c>
      <c r="D34" s="36" t="s">
        <v>92</v>
      </c>
      <c r="E34" s="24" t="s">
        <v>93</v>
      </c>
      <c r="F34" s="25"/>
      <c r="G34" s="26">
        <v>46326</v>
      </c>
      <c r="H34" s="22"/>
    </row>
    <row r="35" ht="54" customHeight="1" spans="2:9">
      <c r="B35" s="49" t="s">
        <v>10</v>
      </c>
      <c r="C35" s="33" t="s">
        <v>94</v>
      </c>
      <c r="D35" s="34" t="s">
        <v>95</v>
      </c>
      <c r="E35" s="29" t="s">
        <v>96</v>
      </c>
      <c r="F35" s="31"/>
      <c r="G35" s="48">
        <v>46326</v>
      </c>
      <c r="H35" s="33"/>
    </row>
    <row r="36" ht="54" customHeight="1" spans="2:9">
      <c r="B36" s="49" t="s">
        <v>10</v>
      </c>
      <c r="C36" s="24" t="s">
        <v>97</v>
      </c>
      <c r="D36" s="36" t="s">
        <v>98</v>
      </c>
      <c r="E36" s="24" t="s">
        <v>99</v>
      </c>
      <c r="F36" s="25"/>
      <c r="G36" s="26">
        <v>46326</v>
      </c>
      <c r="H36" s="22"/>
    </row>
    <row r="37" ht="54" customHeight="1" spans="2:9">
      <c r="B37" s="49" t="s">
        <v>10</v>
      </c>
      <c r="C37" s="33" t="s">
        <v>100</v>
      </c>
      <c r="D37" s="34" t="s">
        <v>101</v>
      </c>
      <c r="E37" s="29" t="s">
        <v>102</v>
      </c>
      <c r="F37" s="31"/>
      <c r="G37" s="48">
        <v>46325</v>
      </c>
      <c r="H37" s="33"/>
    </row>
    <row r="38" ht="74" customHeight="1" spans="2:9">
      <c r="B38" s="47" t="s">
        <v>10</v>
      </c>
      <c r="C38" s="29" t="s">
        <v>103</v>
      </c>
      <c r="D38" s="30" t="s">
        <v>104</v>
      </c>
      <c r="E38" s="29" t="s">
        <v>105</v>
      </c>
      <c r="F38" s="31"/>
      <c r="G38" s="54" t="s">
        <v>106</v>
      </c>
      <c r="H38" s="33"/>
    </row>
    <row r="39" ht="84" customHeight="1" spans="2:9">
      <c r="B39" s="49" t="s">
        <v>10</v>
      </c>
      <c r="C39" s="22" t="s">
        <v>107</v>
      </c>
      <c r="D39" s="23" t="s">
        <v>108</v>
      </c>
      <c r="E39" s="24" t="s">
        <v>109</v>
      </c>
      <c r="F39" s="27"/>
      <c r="G39" s="26">
        <v>46313</v>
      </c>
      <c r="H39" s="22"/>
    </row>
    <row r="40" ht="75" customHeight="1" spans="2:9">
      <c r="B40" s="47" t="s">
        <v>10</v>
      </c>
      <c r="C40" s="29" t="s">
        <v>103</v>
      </c>
      <c r="D40" s="30" t="s">
        <v>110</v>
      </c>
      <c r="E40" s="58" t="s">
        <v>111</v>
      </c>
      <c r="F40" s="31"/>
      <c r="G40" s="54" t="s">
        <v>112</v>
      </c>
      <c r="H40" s="33"/>
    </row>
    <row r="41" ht="85" customHeight="1" spans="2:9">
      <c r="B41" s="49" t="s">
        <v>10</v>
      </c>
      <c r="C41" s="22" t="s">
        <v>113</v>
      </c>
      <c r="D41" s="23" t="s">
        <v>114</v>
      </c>
      <c r="E41" s="24" t="s">
        <v>115</v>
      </c>
      <c r="F41" s="27"/>
      <c r="G41" s="26">
        <v>46325</v>
      </c>
      <c r="H41" s="22"/>
    </row>
    <row r="42" ht="54" customHeight="1" spans="2:9">
      <c r="B42" s="49" t="s">
        <v>10</v>
      </c>
      <c r="C42" s="33" t="s">
        <v>116</v>
      </c>
      <c r="D42" s="34" t="s">
        <v>117</v>
      </c>
      <c r="E42" s="33" t="s">
        <v>118</v>
      </c>
      <c r="F42" s="50"/>
      <c r="G42" s="32">
        <v>46325</v>
      </c>
      <c r="H42" s="33"/>
    </row>
    <row r="43" ht="219" customHeight="1" spans="2:9">
      <c r="B43" s="49" t="s">
        <v>10</v>
      </c>
      <c r="C43" s="22" t="s">
        <v>119</v>
      </c>
      <c r="D43" s="23" t="s">
        <v>120</v>
      </c>
      <c r="E43" s="24" t="s">
        <v>121</v>
      </c>
      <c r="F43" s="27"/>
      <c r="G43" s="26">
        <v>46325</v>
      </c>
      <c r="H43" s="22"/>
      <c r="I43" s="52" t="str">
        <f>_xlfn.DISPIMG("ID_CE7277A19C3549E0B2B4006DEDA8D43D",1)</f>
        <v>=DISPIMG("ID_CE7277A19C3549E0B2B4006DEDA8D43D",1)</v>
      </c>
    </row>
    <row r="44" ht="54" customHeight="1" spans="2:9">
      <c r="B44" s="49" t="s">
        <v>10</v>
      </c>
      <c r="C44" s="33" t="s">
        <v>122</v>
      </c>
      <c r="D44" s="34" t="s">
        <v>123</v>
      </c>
      <c r="E44" s="33" t="s">
        <v>124</v>
      </c>
      <c r="F44" s="50"/>
      <c r="G44" s="32">
        <v>46326</v>
      </c>
      <c r="H44" s="33"/>
    </row>
    <row r="45" ht="54" customHeight="1" spans="2:9">
      <c r="B45" s="49" t="s">
        <v>10</v>
      </c>
      <c r="C45" s="22" t="s">
        <v>125</v>
      </c>
      <c r="D45" s="23" t="s">
        <v>126</v>
      </c>
      <c r="E45" s="24" t="s">
        <v>127</v>
      </c>
      <c r="F45" s="27"/>
      <c r="G45" s="26">
        <v>46326</v>
      </c>
      <c r="H45" s="22"/>
    </row>
    <row r="46" ht="54" customHeight="1" spans="2:9">
      <c r="B46" s="47" t="s">
        <v>10</v>
      </c>
      <c r="C46" s="29" t="s">
        <v>128</v>
      </c>
      <c r="D46" s="30" t="s">
        <v>129</v>
      </c>
      <c r="E46" s="33" t="s">
        <v>130</v>
      </c>
      <c r="F46" s="31"/>
      <c r="G46" s="32">
        <v>46326</v>
      </c>
      <c r="H46" s="33"/>
    </row>
    <row r="47" ht="131" customHeight="1" spans="2:9">
      <c r="B47" s="49" t="s">
        <v>10</v>
      </c>
      <c r="C47" s="22" t="s">
        <v>131</v>
      </c>
      <c r="D47" s="23" t="s">
        <v>132</v>
      </c>
      <c r="E47" s="24" t="s">
        <v>133</v>
      </c>
      <c r="F47" s="27"/>
      <c r="G47" s="26">
        <v>46326</v>
      </c>
      <c r="H47" s="22"/>
      <c r="I47" s="52" t="str">
        <f>_xlfn.DISPIMG("ID_81CEA594730D4234AB8C0734B9C961B5",1)</f>
        <v>=DISPIMG("ID_81CEA594730D4234AB8C0734B9C961B5",1)</v>
      </c>
    </row>
    <row r="48" ht="54" customHeight="1" spans="2:9">
      <c r="B48" s="49" t="s">
        <v>10</v>
      </c>
      <c r="C48" s="29" t="s">
        <v>134</v>
      </c>
      <c r="D48" s="30" t="s">
        <v>135</v>
      </c>
      <c r="E48" s="29" t="s">
        <v>136</v>
      </c>
      <c r="F48" s="31"/>
      <c r="G48" s="32">
        <v>46326</v>
      </c>
      <c r="H48" s="33"/>
      <c r="I48" s="52" t="str">
        <f>_xlfn.DISPIMG("ID_5599563ED076454D876E46B483DB03A1",1)</f>
        <v>=DISPIMG("ID_5599563ED076454D876E46B483DB03A1",1)</v>
      </c>
    </row>
    <row r="49" ht="54" customHeight="1" spans="2:9">
      <c r="B49" s="47" t="s">
        <v>10</v>
      </c>
      <c r="C49" s="22" t="s">
        <v>137</v>
      </c>
      <c r="D49" s="23" t="s">
        <v>138</v>
      </c>
      <c r="E49" s="22" t="s">
        <v>139</v>
      </c>
      <c r="F49" s="27"/>
      <c r="G49" s="26">
        <v>46326</v>
      </c>
      <c r="H49" s="22"/>
    </row>
    <row r="50" ht="62" customHeight="1" spans="2:9">
      <c r="B50" s="49" t="s">
        <v>10</v>
      </c>
      <c r="C50" s="29" t="s">
        <v>140</v>
      </c>
      <c r="D50" s="30" t="s">
        <v>141</v>
      </c>
      <c r="E50" s="29" t="s">
        <v>142</v>
      </c>
      <c r="F50" s="31"/>
      <c r="G50" s="32">
        <v>46326</v>
      </c>
      <c r="H50" s="33"/>
      <c r="I50" s="52" t="str">
        <f>_xlfn.DISPIMG("ID_272A0461A4394375949F5C4798EB9C9E",1)</f>
        <v>=DISPIMG("ID_272A0461A4394375949F5C4798EB9C9E",1)</v>
      </c>
    </row>
    <row r="51" ht="83" customHeight="1" spans="2:9">
      <c r="B51" s="49" t="s">
        <v>10</v>
      </c>
      <c r="C51" s="22" t="s">
        <v>143</v>
      </c>
      <c r="D51" s="23" t="s">
        <v>144</v>
      </c>
      <c r="E51" s="22" t="s">
        <v>145</v>
      </c>
      <c r="F51" s="27"/>
      <c r="G51" s="26">
        <v>46326</v>
      </c>
      <c r="H51" s="22"/>
    </row>
    <row r="52" ht="58" customHeight="1" spans="2:9">
      <c r="B52" s="49" t="s">
        <v>10</v>
      </c>
      <c r="C52" s="29" t="s">
        <v>146</v>
      </c>
      <c r="D52" s="30" t="s">
        <v>147</v>
      </c>
      <c r="E52" s="29" t="s">
        <v>148</v>
      </c>
      <c r="F52" s="31"/>
      <c r="G52" s="32">
        <v>46326</v>
      </c>
      <c r="H52" s="43"/>
    </row>
    <row r="53" ht="60.75" spans="2:9">
      <c r="B53" s="49" t="s">
        <v>10</v>
      </c>
      <c r="C53" s="22" t="s">
        <v>146</v>
      </c>
      <c r="D53" s="23" t="s">
        <v>149</v>
      </c>
      <c r="E53" s="22" t="s">
        <v>150</v>
      </c>
      <c r="F53" s="27"/>
      <c r="G53" s="32">
        <v>46326</v>
      </c>
    </row>
    <row r="54" ht="56" customHeight="1" spans="2:9">
      <c r="B54" s="49" t="s">
        <v>10</v>
      </c>
      <c r="C54" s="29" t="s">
        <v>143</v>
      </c>
      <c r="D54" s="30" t="s">
        <v>151</v>
      </c>
      <c r="E54" s="29" t="s">
        <v>152</v>
      </c>
      <c r="F54" s="31"/>
      <c r="I54" s="52" t="str">
        <f>_xlfn.DISPIMG("ID_4AE055A7E9A14962A0EB746E26F0624A",1)</f>
        <v>=DISPIMG("ID_4AE055A7E9A14962A0EB746E26F0624A",1)</v>
      </c>
    </row>
    <row r="55" ht="82" customHeight="1" spans="2:9">
      <c r="B55" s="49" t="s">
        <v>10</v>
      </c>
      <c r="C55" s="22" t="s">
        <v>143</v>
      </c>
      <c r="D55" s="23" t="s">
        <v>153</v>
      </c>
      <c r="E55" s="22" t="s">
        <v>154</v>
      </c>
      <c r="F55" s="27"/>
      <c r="I55" s="52" t="str">
        <f>_xlfn.DISPIMG("ID_298810721013485C89911230BB313995",1)</f>
        <v>=DISPIMG("ID_298810721013485C89911230BB313995",1)</v>
      </c>
    </row>
  </sheetData>
  <mergeCells count="1">
    <mergeCell ref="B2:H2"/>
  </mergeCells>
  <conditionalFormatting sqref="B47">
    <cfRule type="cellIs" dxfId="0" priority="25" operator="equal">
      <formula>"P0"</formula>
    </cfRule>
    <cfRule type="cellIs" dxfId="1" priority="26" operator="equal">
      <formula>"P1"</formula>
    </cfRule>
    <cfRule type="cellIs" dxfId="2" priority="27" operator="equal">
      <formula>"P2"</formula>
    </cfRule>
  </conditionalFormatting>
  <conditionalFormatting sqref="B52">
    <cfRule type="cellIs" dxfId="0" priority="16" operator="equal">
      <formula>"P0"</formula>
    </cfRule>
    <cfRule type="cellIs" dxfId="1" priority="17" operator="equal">
      <formula>"P1"</formula>
    </cfRule>
    <cfRule type="cellIs" dxfId="2" priority="18" operator="equal">
      <formula>"P2"</formula>
    </cfRule>
  </conditionalFormatting>
  <conditionalFormatting sqref="B53">
    <cfRule type="cellIs" dxfId="2" priority="9" operator="equal">
      <formula>"P2"</formula>
    </cfRule>
    <cfRule type="cellIs" dxfId="1" priority="8" operator="equal">
      <formula>"P1"</formula>
    </cfRule>
    <cfRule type="cellIs" dxfId="0" priority="7" operator="equal">
      <formula>"P0"</formula>
    </cfRule>
  </conditionalFormatting>
  <conditionalFormatting sqref="B54">
    <cfRule type="cellIs" dxfId="2" priority="6" operator="equal">
      <formula>"P2"</formula>
    </cfRule>
    <cfRule type="cellIs" dxfId="1" priority="5" operator="equal">
      <formula>"P1"</formula>
    </cfRule>
    <cfRule type="cellIs" dxfId="0" priority="4" operator="equal">
      <formula>"P0"</formula>
    </cfRule>
  </conditionalFormatting>
  <conditionalFormatting sqref="B55">
    <cfRule type="cellIs" dxfId="2" priority="3" operator="equal">
      <formula>"P2"</formula>
    </cfRule>
    <cfRule type="cellIs" dxfId="1" priority="2" operator="equal">
      <formula>"P1"</formula>
    </cfRule>
    <cfRule type="cellIs" dxfId="0" priority="1" operator="equal">
      <formula>"P0"</formula>
    </cfRule>
  </conditionalFormatting>
  <conditionalFormatting sqref="B16:B17">
    <cfRule type="cellIs" dxfId="0" priority="13" operator="equal">
      <formula>"P0"</formula>
    </cfRule>
    <cfRule type="cellIs" dxfId="1" priority="14" operator="equal">
      <formula>"P1"</formula>
    </cfRule>
    <cfRule type="cellIs" dxfId="2" priority="15" operator="equal">
      <formula>"P2"</formula>
    </cfRule>
  </conditionalFormatting>
  <conditionalFormatting sqref="B18:B32">
    <cfRule type="cellIs" dxfId="3" priority="10" operator="equal">
      <formula>"P0"</formula>
    </cfRule>
    <cfRule type="cellIs" dxfId="4" priority="11" operator="equal">
      <formula>"P1"</formula>
    </cfRule>
    <cfRule type="cellIs" dxfId="5" priority="12" operator="equal">
      <formula>"P2"</formula>
    </cfRule>
  </conditionalFormatting>
  <conditionalFormatting sqref="B7:B15 B33:B46 B48:B51">
    <cfRule type="cellIs" dxfId="0" priority="31" operator="equal">
      <formula>"P0"</formula>
    </cfRule>
    <cfRule type="cellIs" dxfId="1" priority="32" operator="equal">
      <formula>"P1"</formula>
    </cfRule>
    <cfRule type="cellIs" dxfId="2" priority="33" operator="equal">
      <formula>"P2"</formula>
    </cfRule>
  </conditionalFormatting>
  <dataValidations count="1">
    <dataValidation type="list" sqref="B7 B15 B53 B54 B55 B8:B14 B16:B17 B18:B32 B33:B52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263F5B"/>
  </sheetPr>
  <dimension ref="B1:H70"/>
  <sheetViews>
    <sheetView showGridLines="0" zoomScale="80" zoomScaleNormal="80" workbookViewId="0">
      <pane ySplit="4" topLeftCell="A5" activePane="bottomLeft" state="frozen"/>
      <selection/>
      <selection pane="bottomLeft" activeCell="G12" sqref="G12"/>
    </sheetView>
  </sheetViews>
  <sheetFormatPr defaultColWidth="9" defaultRowHeight="30" customHeight="1" outlineLevelCol="7"/>
  <cols>
    <col min="1" max="1" width="3" style="7" customWidth="1"/>
    <col min="2" max="2" width="9.38333333333333" style="7" customWidth="1"/>
    <col min="3" max="3" width="6.36666666666667" style="7" customWidth="1"/>
    <col min="4" max="4" width="17.1916666666667" style="7" customWidth="1"/>
    <col min="5" max="5" width="19.2" style="7" customWidth="1"/>
    <col min="6" max="6" width="57.3333333333333" style="8" customWidth="1"/>
    <col min="7" max="7" width="55.1083333333333" style="8" customWidth="1"/>
    <col min="8" max="8" width="25" style="9" customWidth="1"/>
    <col min="9" max="16384" width="9" style="7"/>
  </cols>
  <sheetData>
    <row r="1" s="7" customFormat="1" customHeight="1" spans="2:8">
      <c r="B1" s="10"/>
      <c r="C1" s="10"/>
      <c r="D1" s="10"/>
      <c r="E1" s="10"/>
      <c r="F1" s="11"/>
      <c r="G1" s="11"/>
      <c r="H1" s="10"/>
    </row>
    <row r="2" s="7" customFormat="1" customHeight="1" spans="2:8">
      <c r="B2" s="12" t="s">
        <v>155</v>
      </c>
      <c r="C2" s="13"/>
      <c r="D2" s="13"/>
      <c r="E2" s="13"/>
      <c r="F2" s="14"/>
      <c r="G2" s="14"/>
      <c r="H2" s="13"/>
    </row>
    <row r="3" s="7" customFormat="1" customHeight="1" spans="2:8">
      <c r="B3" s="10" t="s">
        <v>1</v>
      </c>
      <c r="C3" s="15">
        <f>COUNTA(D5:D70)</f>
        <v>66</v>
      </c>
      <c r="D3" s="10"/>
      <c r="E3" s="16"/>
      <c r="F3" s="17"/>
      <c r="G3" s="11"/>
      <c r="H3" s="10"/>
    </row>
    <row r="4" s="7" customFormat="1" customHeight="1" spans="2:8">
      <c r="B4" s="18" t="s">
        <v>2</v>
      </c>
      <c r="C4" s="39" t="s">
        <v>156</v>
      </c>
      <c r="D4" s="39" t="s">
        <v>157</v>
      </c>
      <c r="E4" s="39" t="s">
        <v>4</v>
      </c>
      <c r="F4" s="39" t="s">
        <v>158</v>
      </c>
      <c r="G4" s="39" t="s">
        <v>159</v>
      </c>
      <c r="H4" s="19" t="s">
        <v>8</v>
      </c>
    </row>
    <row r="5" customHeight="1" spans="2:8">
      <c r="B5" s="42" t="s">
        <v>160</v>
      </c>
      <c r="C5" s="40" t="s">
        <v>161</v>
      </c>
      <c r="D5" s="40" t="s">
        <v>162</v>
      </c>
      <c r="E5" s="40" t="s">
        <v>163</v>
      </c>
      <c r="F5" s="40" t="s">
        <v>164</v>
      </c>
      <c r="G5" s="40" t="s">
        <v>165</v>
      </c>
      <c r="H5" s="43"/>
    </row>
    <row r="6" customHeight="1" spans="2:8">
      <c r="B6" s="44" t="s">
        <v>160</v>
      </c>
      <c r="C6" s="41" t="s">
        <v>166</v>
      </c>
      <c r="D6" s="41" t="s">
        <v>162</v>
      </c>
      <c r="E6" s="41" t="s">
        <v>167</v>
      </c>
      <c r="F6" s="41" t="s">
        <v>168</v>
      </c>
      <c r="G6" s="41" t="s">
        <v>169</v>
      </c>
      <c r="H6" s="43"/>
    </row>
    <row r="7" customHeight="1" spans="2:8">
      <c r="B7" s="45" t="s">
        <v>160</v>
      </c>
      <c r="C7" s="40" t="s">
        <v>170</v>
      </c>
      <c r="D7" s="40" t="s">
        <v>171</v>
      </c>
      <c r="E7" s="40" t="s">
        <v>172</v>
      </c>
      <c r="F7" s="40" t="s">
        <v>173</v>
      </c>
      <c r="G7" s="40" t="s">
        <v>174</v>
      </c>
      <c r="H7" s="43"/>
    </row>
    <row r="8" customHeight="1" spans="2:8">
      <c r="B8" s="46" t="s">
        <v>160</v>
      </c>
      <c r="C8" s="41" t="s">
        <v>175</v>
      </c>
      <c r="D8" s="41" t="s">
        <v>176</v>
      </c>
      <c r="E8" s="41" t="s">
        <v>177</v>
      </c>
      <c r="F8" s="41" t="s">
        <v>178</v>
      </c>
      <c r="G8" s="41" t="s">
        <v>179</v>
      </c>
      <c r="H8" s="43"/>
    </row>
    <row r="9" customHeight="1" spans="2:8">
      <c r="B9" s="44" t="s">
        <v>160</v>
      </c>
      <c r="C9" s="40" t="s">
        <v>180</v>
      </c>
      <c r="D9" s="40" t="s">
        <v>181</v>
      </c>
      <c r="E9" s="40" t="s">
        <v>182</v>
      </c>
      <c r="F9" s="40" t="s">
        <v>183</v>
      </c>
      <c r="G9" s="40" t="s">
        <v>184</v>
      </c>
      <c r="H9" s="43"/>
    </row>
    <row r="10" customHeight="1" spans="2:8">
      <c r="B10" s="42" t="s">
        <v>160</v>
      </c>
      <c r="C10" s="41" t="s">
        <v>185</v>
      </c>
      <c r="D10" s="41" t="s">
        <v>186</v>
      </c>
      <c r="E10" s="41" t="s">
        <v>187</v>
      </c>
      <c r="F10" s="41" t="s">
        <v>188</v>
      </c>
      <c r="G10" s="41" t="s">
        <v>189</v>
      </c>
      <c r="H10" s="43"/>
    </row>
    <row r="11" customHeight="1" spans="2:8">
      <c r="B11" s="44" t="s">
        <v>160</v>
      </c>
      <c r="C11" s="40" t="s">
        <v>190</v>
      </c>
      <c r="D11" s="40" t="s">
        <v>186</v>
      </c>
      <c r="E11" s="40" t="s">
        <v>191</v>
      </c>
      <c r="F11" s="40" t="s">
        <v>192</v>
      </c>
      <c r="G11" s="40" t="s">
        <v>193</v>
      </c>
      <c r="H11" s="43"/>
    </row>
    <row r="12" customHeight="1" spans="2:8">
      <c r="B12" s="46" t="s">
        <v>160</v>
      </c>
      <c r="C12" s="41" t="s">
        <v>194</v>
      </c>
      <c r="D12" s="41" t="s">
        <v>186</v>
      </c>
      <c r="E12" s="41" t="s">
        <v>195</v>
      </c>
      <c r="F12" s="41" t="s">
        <v>196</v>
      </c>
      <c r="G12" s="41" t="s">
        <v>197</v>
      </c>
      <c r="H12" s="43"/>
    </row>
    <row r="13" customHeight="1" spans="2:8">
      <c r="B13" s="44" t="s">
        <v>160</v>
      </c>
      <c r="C13" s="40" t="s">
        <v>198</v>
      </c>
      <c r="D13" s="40" t="s">
        <v>186</v>
      </c>
      <c r="E13" s="40" t="s">
        <v>199</v>
      </c>
      <c r="F13" s="40" t="s">
        <v>200</v>
      </c>
      <c r="G13" s="40" t="s">
        <v>201</v>
      </c>
      <c r="H13" s="43"/>
    </row>
    <row r="14" customHeight="1" spans="2:8">
      <c r="B14" s="42" t="s">
        <v>160</v>
      </c>
      <c r="C14" s="41" t="s">
        <v>202</v>
      </c>
      <c r="D14" s="41" t="s">
        <v>186</v>
      </c>
      <c r="E14" s="41" t="s">
        <v>203</v>
      </c>
      <c r="F14" s="41" t="s">
        <v>204</v>
      </c>
      <c r="G14" s="41" t="s">
        <v>205</v>
      </c>
      <c r="H14" s="43"/>
    </row>
    <row r="15" customHeight="1" spans="2:8">
      <c r="B15" s="44" t="s">
        <v>160</v>
      </c>
      <c r="C15" s="40" t="s">
        <v>206</v>
      </c>
      <c r="D15" s="40" t="s">
        <v>186</v>
      </c>
      <c r="E15" s="40" t="s">
        <v>207</v>
      </c>
      <c r="F15" s="40" t="s">
        <v>208</v>
      </c>
      <c r="G15" s="40" t="s">
        <v>209</v>
      </c>
      <c r="H15" s="43"/>
    </row>
    <row r="16" customHeight="1" spans="2:8">
      <c r="B16" s="46" t="s">
        <v>160</v>
      </c>
      <c r="C16" s="41" t="s">
        <v>210</v>
      </c>
      <c r="D16" s="41" t="s">
        <v>211</v>
      </c>
      <c r="E16" s="41" t="s">
        <v>212</v>
      </c>
      <c r="F16" s="41" t="s">
        <v>213</v>
      </c>
      <c r="G16" s="41" t="s">
        <v>214</v>
      </c>
    </row>
    <row r="17" customHeight="1" spans="2:7">
      <c r="B17" s="45" t="s">
        <v>160</v>
      </c>
      <c r="C17" s="40" t="s">
        <v>215</v>
      </c>
      <c r="D17" s="40" t="s">
        <v>216</v>
      </c>
      <c r="E17" s="40" t="s">
        <v>217</v>
      </c>
      <c r="F17" s="40" t="s">
        <v>218</v>
      </c>
      <c r="G17" s="40" t="s">
        <v>219</v>
      </c>
    </row>
    <row r="18" customHeight="1" spans="2:7">
      <c r="B18" s="46" t="s">
        <v>160</v>
      </c>
      <c r="C18" s="41" t="s">
        <v>220</v>
      </c>
      <c r="D18" s="41" t="s">
        <v>216</v>
      </c>
      <c r="E18" s="41" t="s">
        <v>221</v>
      </c>
      <c r="F18" s="41" t="s">
        <v>222</v>
      </c>
      <c r="G18" s="41" t="s">
        <v>223</v>
      </c>
    </row>
    <row r="19" customHeight="1" spans="2:7">
      <c r="B19" s="44" t="s">
        <v>160</v>
      </c>
      <c r="C19" s="40" t="s">
        <v>224</v>
      </c>
      <c r="D19" s="40" t="s">
        <v>162</v>
      </c>
      <c r="E19" s="40" t="s">
        <v>163</v>
      </c>
      <c r="F19" s="40" t="s">
        <v>225</v>
      </c>
      <c r="G19" s="40" t="s">
        <v>226</v>
      </c>
    </row>
    <row r="20" customHeight="1" spans="2:7">
      <c r="B20" s="46" t="s">
        <v>160</v>
      </c>
      <c r="C20" s="41" t="s">
        <v>227</v>
      </c>
      <c r="D20" s="41" t="s">
        <v>162</v>
      </c>
      <c r="E20" s="41" t="s">
        <v>167</v>
      </c>
      <c r="F20" s="41" t="s">
        <v>228</v>
      </c>
      <c r="G20" s="41" t="s">
        <v>229</v>
      </c>
    </row>
    <row r="21" customHeight="1" spans="2:7">
      <c r="B21" s="45" t="s">
        <v>160</v>
      </c>
      <c r="C21" s="40" t="s">
        <v>230</v>
      </c>
      <c r="D21" s="40" t="s">
        <v>171</v>
      </c>
      <c r="E21" s="40" t="s">
        <v>172</v>
      </c>
      <c r="F21" s="40" t="s">
        <v>231</v>
      </c>
      <c r="G21" s="40" t="s">
        <v>232</v>
      </c>
    </row>
    <row r="22" customHeight="1" spans="2:7">
      <c r="B22" s="46" t="s">
        <v>160</v>
      </c>
      <c r="C22" s="41" t="s">
        <v>233</v>
      </c>
      <c r="D22" s="41" t="s">
        <v>181</v>
      </c>
      <c r="E22" s="41" t="s">
        <v>234</v>
      </c>
      <c r="F22" s="41" t="s">
        <v>235</v>
      </c>
      <c r="G22" s="41" t="s">
        <v>236</v>
      </c>
    </row>
    <row r="23" customHeight="1" spans="2:7">
      <c r="B23" s="44" t="s">
        <v>160</v>
      </c>
      <c r="C23" s="40" t="s">
        <v>237</v>
      </c>
      <c r="D23" s="40" t="s">
        <v>181</v>
      </c>
      <c r="E23" s="40" t="s">
        <v>238</v>
      </c>
      <c r="F23" s="40" t="s">
        <v>239</v>
      </c>
      <c r="G23" s="40" t="s">
        <v>240</v>
      </c>
    </row>
    <row r="24" customHeight="1" spans="2:7">
      <c r="B24" s="46" t="s">
        <v>160</v>
      </c>
      <c r="C24" s="41" t="s">
        <v>241</v>
      </c>
      <c r="D24" s="41" t="s">
        <v>181</v>
      </c>
      <c r="E24" s="41" t="s">
        <v>242</v>
      </c>
      <c r="F24" s="41" t="s">
        <v>243</v>
      </c>
      <c r="G24" s="41" t="s">
        <v>244</v>
      </c>
    </row>
    <row r="25" customHeight="1" spans="2:7">
      <c r="B25" s="45" t="s">
        <v>160</v>
      </c>
      <c r="C25" s="40" t="s">
        <v>245</v>
      </c>
      <c r="D25" s="40" t="s">
        <v>246</v>
      </c>
      <c r="E25" s="40" t="s">
        <v>247</v>
      </c>
      <c r="F25" s="40" t="s">
        <v>248</v>
      </c>
      <c r="G25" s="40" t="s">
        <v>249</v>
      </c>
    </row>
    <row r="26" customHeight="1" spans="2:7">
      <c r="B26" s="46" t="s">
        <v>160</v>
      </c>
      <c r="C26" s="41" t="s">
        <v>250</v>
      </c>
      <c r="D26" s="41" t="s">
        <v>246</v>
      </c>
      <c r="E26" s="41" t="s">
        <v>251</v>
      </c>
      <c r="F26" s="41" t="s">
        <v>252</v>
      </c>
      <c r="G26" s="41" t="s">
        <v>253</v>
      </c>
    </row>
    <row r="27" customHeight="1" spans="2:7">
      <c r="B27" s="44" t="s">
        <v>160</v>
      </c>
      <c r="C27" s="40" t="s">
        <v>254</v>
      </c>
      <c r="D27" s="40" t="s">
        <v>246</v>
      </c>
      <c r="E27" s="40" t="s">
        <v>255</v>
      </c>
      <c r="F27" s="40" t="s">
        <v>256</v>
      </c>
      <c r="G27" s="40" t="s">
        <v>257</v>
      </c>
    </row>
    <row r="28" customHeight="1" spans="2:7">
      <c r="B28" s="46" t="s">
        <v>160</v>
      </c>
      <c r="C28" s="41" t="s">
        <v>258</v>
      </c>
      <c r="D28" s="41" t="s">
        <v>246</v>
      </c>
      <c r="E28" s="41" t="s">
        <v>259</v>
      </c>
      <c r="F28" s="41" t="s">
        <v>260</v>
      </c>
      <c r="G28" s="41" t="s">
        <v>261</v>
      </c>
    </row>
    <row r="29" customHeight="1" spans="2:7">
      <c r="B29" s="44" t="s">
        <v>160</v>
      </c>
      <c r="C29" s="40" t="s">
        <v>262</v>
      </c>
      <c r="D29" s="40" t="s">
        <v>246</v>
      </c>
      <c r="E29" s="40" t="s">
        <v>199</v>
      </c>
      <c r="F29" s="40" t="s">
        <v>263</v>
      </c>
      <c r="G29" s="40" t="s">
        <v>264</v>
      </c>
    </row>
    <row r="30" customHeight="1" spans="2:7">
      <c r="B30" s="42" t="s">
        <v>160</v>
      </c>
      <c r="C30" s="41" t="s">
        <v>265</v>
      </c>
      <c r="D30" s="41" t="s">
        <v>246</v>
      </c>
      <c r="E30" s="41" t="s">
        <v>203</v>
      </c>
      <c r="F30" s="41" t="s">
        <v>266</v>
      </c>
      <c r="G30" s="41" t="s">
        <v>267</v>
      </c>
    </row>
    <row r="31" customHeight="1" spans="2:7">
      <c r="B31" s="44" t="s">
        <v>160</v>
      </c>
      <c r="C31" s="40" t="s">
        <v>268</v>
      </c>
      <c r="D31" s="40" t="s">
        <v>269</v>
      </c>
      <c r="E31" s="40" t="s">
        <v>270</v>
      </c>
      <c r="F31" s="40" t="s">
        <v>271</v>
      </c>
      <c r="G31" s="40" t="s">
        <v>272</v>
      </c>
    </row>
    <row r="32" customHeight="1" spans="2:7">
      <c r="B32" s="42" t="s">
        <v>160</v>
      </c>
      <c r="C32" s="41" t="s">
        <v>273</v>
      </c>
      <c r="D32" s="41" t="s">
        <v>269</v>
      </c>
      <c r="E32" s="41" t="s">
        <v>274</v>
      </c>
      <c r="F32" s="41" t="s">
        <v>275</v>
      </c>
      <c r="G32" s="41" t="s">
        <v>276</v>
      </c>
    </row>
    <row r="33" customHeight="1" spans="2:7">
      <c r="B33" s="44" t="s">
        <v>160</v>
      </c>
      <c r="C33" s="40" t="s">
        <v>277</v>
      </c>
      <c r="D33" s="40" t="s">
        <v>278</v>
      </c>
      <c r="E33" s="40" t="s">
        <v>279</v>
      </c>
      <c r="F33" s="40" t="s">
        <v>280</v>
      </c>
      <c r="G33" s="40" t="s">
        <v>281</v>
      </c>
    </row>
    <row r="34" customHeight="1" spans="2:7">
      <c r="B34" s="42" t="s">
        <v>160</v>
      </c>
      <c r="C34" s="40" t="s">
        <v>282</v>
      </c>
      <c r="D34" s="40" t="s">
        <v>162</v>
      </c>
      <c r="E34" s="40" t="s">
        <v>163</v>
      </c>
      <c r="F34" s="40" t="s">
        <v>283</v>
      </c>
      <c r="G34" s="40" t="s">
        <v>284</v>
      </c>
    </row>
    <row r="35" customHeight="1" spans="2:7">
      <c r="B35" s="44" t="s">
        <v>160</v>
      </c>
      <c r="C35" s="41" t="s">
        <v>285</v>
      </c>
      <c r="D35" s="41" t="s">
        <v>162</v>
      </c>
      <c r="E35" s="41" t="s">
        <v>167</v>
      </c>
      <c r="F35" s="41" t="s">
        <v>286</v>
      </c>
      <c r="G35" s="41" t="s">
        <v>287</v>
      </c>
    </row>
    <row r="36" customHeight="1" spans="2:7">
      <c r="B36" s="42" t="s">
        <v>160</v>
      </c>
      <c r="C36" s="40" t="s">
        <v>288</v>
      </c>
      <c r="D36" s="40" t="s">
        <v>171</v>
      </c>
      <c r="E36" s="40" t="s">
        <v>172</v>
      </c>
      <c r="F36" s="40" t="s">
        <v>289</v>
      </c>
      <c r="G36" s="40" t="s">
        <v>290</v>
      </c>
    </row>
    <row r="37" customHeight="1" spans="2:7">
      <c r="B37" s="44" t="s">
        <v>160</v>
      </c>
      <c r="C37" s="41" t="s">
        <v>291</v>
      </c>
      <c r="D37" s="41" t="s">
        <v>292</v>
      </c>
      <c r="E37" s="41" t="s">
        <v>293</v>
      </c>
      <c r="F37" s="41" t="s">
        <v>294</v>
      </c>
      <c r="G37" s="41" t="s">
        <v>295</v>
      </c>
    </row>
    <row r="38" customHeight="1" spans="2:7">
      <c r="B38" s="42" t="s">
        <v>160</v>
      </c>
      <c r="C38" s="40" t="s">
        <v>296</v>
      </c>
      <c r="D38" s="40" t="s">
        <v>181</v>
      </c>
      <c r="E38" s="40" t="s">
        <v>297</v>
      </c>
      <c r="F38" s="40" t="s">
        <v>298</v>
      </c>
      <c r="G38" s="40" t="s">
        <v>299</v>
      </c>
    </row>
    <row r="39" customHeight="1" spans="2:7">
      <c r="B39" s="44" t="s">
        <v>160</v>
      </c>
      <c r="C39" s="41" t="s">
        <v>300</v>
      </c>
      <c r="D39" s="41" t="s">
        <v>301</v>
      </c>
      <c r="E39" s="41" t="s">
        <v>302</v>
      </c>
      <c r="F39" s="41" t="s">
        <v>303</v>
      </c>
      <c r="G39" s="41" t="s">
        <v>304</v>
      </c>
    </row>
    <row r="40" customHeight="1" spans="2:7">
      <c r="B40" s="42" t="s">
        <v>160</v>
      </c>
      <c r="C40" s="40" t="s">
        <v>305</v>
      </c>
      <c r="D40" s="40" t="s">
        <v>301</v>
      </c>
      <c r="E40" s="40" t="s">
        <v>306</v>
      </c>
      <c r="F40" s="40" t="s">
        <v>307</v>
      </c>
      <c r="G40" s="40" t="s">
        <v>308</v>
      </c>
    </row>
    <row r="41" customHeight="1" spans="2:7">
      <c r="B41" s="44" t="s">
        <v>160</v>
      </c>
      <c r="C41" s="41" t="s">
        <v>309</v>
      </c>
      <c r="D41" s="41" t="s">
        <v>301</v>
      </c>
      <c r="E41" s="41" t="s">
        <v>310</v>
      </c>
      <c r="F41" s="41" t="s">
        <v>311</v>
      </c>
      <c r="G41" s="41" t="s">
        <v>312</v>
      </c>
    </row>
    <row r="42" customHeight="1" spans="2:7">
      <c r="B42" s="42" t="s">
        <v>160</v>
      </c>
      <c r="C42" s="40" t="s">
        <v>313</v>
      </c>
      <c r="D42" s="40" t="s">
        <v>301</v>
      </c>
      <c r="E42" s="40" t="s">
        <v>199</v>
      </c>
      <c r="F42" s="40" t="s">
        <v>314</v>
      </c>
      <c r="G42" s="40" t="s">
        <v>315</v>
      </c>
    </row>
    <row r="43" customHeight="1" spans="2:7">
      <c r="B43" s="44" t="s">
        <v>160</v>
      </c>
      <c r="C43" s="41" t="s">
        <v>316</v>
      </c>
      <c r="D43" s="41" t="s">
        <v>301</v>
      </c>
      <c r="E43" s="41" t="s">
        <v>203</v>
      </c>
      <c r="F43" s="41" t="s">
        <v>317</v>
      </c>
      <c r="G43" s="41" t="s">
        <v>318</v>
      </c>
    </row>
    <row r="44" customHeight="1" spans="2:7">
      <c r="B44" s="42" t="s">
        <v>160</v>
      </c>
      <c r="C44" s="40" t="s">
        <v>319</v>
      </c>
      <c r="D44" s="40" t="s">
        <v>301</v>
      </c>
      <c r="E44" s="40" t="s">
        <v>320</v>
      </c>
      <c r="F44" s="40" t="s">
        <v>321</v>
      </c>
      <c r="G44" s="40" t="s">
        <v>322</v>
      </c>
    </row>
    <row r="45" customHeight="1" spans="2:7">
      <c r="B45" s="44" t="s">
        <v>160</v>
      </c>
      <c r="C45" s="41" t="s">
        <v>323</v>
      </c>
      <c r="D45" s="41" t="s">
        <v>324</v>
      </c>
      <c r="E45" s="41" t="s">
        <v>325</v>
      </c>
      <c r="F45" s="41" t="s">
        <v>326</v>
      </c>
      <c r="G45" s="41" t="s">
        <v>327</v>
      </c>
    </row>
    <row r="46" customHeight="1" spans="2:7">
      <c r="B46" s="42" t="s">
        <v>160</v>
      </c>
      <c r="C46" s="40" t="s">
        <v>328</v>
      </c>
      <c r="D46" s="40" t="s">
        <v>211</v>
      </c>
      <c r="E46" s="40" t="s">
        <v>329</v>
      </c>
      <c r="F46" s="40" t="s">
        <v>330</v>
      </c>
      <c r="G46" s="40" t="s">
        <v>331</v>
      </c>
    </row>
    <row r="47" customHeight="1" spans="2:7">
      <c r="B47" s="44" t="s">
        <v>160</v>
      </c>
      <c r="C47" s="41" t="s">
        <v>332</v>
      </c>
      <c r="D47" s="41" t="s">
        <v>333</v>
      </c>
      <c r="E47" s="41" t="s">
        <v>334</v>
      </c>
      <c r="F47" s="41" t="s">
        <v>335</v>
      </c>
      <c r="G47" s="41" t="s">
        <v>336</v>
      </c>
    </row>
    <row r="48" customHeight="1" spans="2:7">
      <c r="B48" s="42" t="s">
        <v>160</v>
      </c>
      <c r="C48" s="40" t="s">
        <v>337</v>
      </c>
      <c r="D48" s="40" t="s">
        <v>162</v>
      </c>
      <c r="E48" s="40" t="s">
        <v>163</v>
      </c>
      <c r="F48" s="40" t="s">
        <v>338</v>
      </c>
      <c r="G48" s="40" t="s">
        <v>339</v>
      </c>
    </row>
    <row r="49" customHeight="1" spans="2:7">
      <c r="B49" s="44" t="s">
        <v>160</v>
      </c>
      <c r="C49" s="41" t="s">
        <v>340</v>
      </c>
      <c r="D49" s="41" t="s">
        <v>162</v>
      </c>
      <c r="E49" s="41" t="s">
        <v>167</v>
      </c>
      <c r="F49" s="41" t="s">
        <v>341</v>
      </c>
      <c r="G49" s="41" t="s">
        <v>342</v>
      </c>
    </row>
    <row r="50" customHeight="1" spans="2:7">
      <c r="B50" s="42" t="s">
        <v>160</v>
      </c>
      <c r="C50" s="40" t="s">
        <v>343</v>
      </c>
      <c r="D50" s="40" t="s">
        <v>171</v>
      </c>
      <c r="E50" s="40" t="s">
        <v>344</v>
      </c>
      <c r="F50" s="40" t="s">
        <v>345</v>
      </c>
      <c r="G50" s="40" t="s">
        <v>346</v>
      </c>
    </row>
    <row r="51" customHeight="1" spans="2:7">
      <c r="B51" s="44" t="s">
        <v>160</v>
      </c>
      <c r="C51" s="41" t="s">
        <v>347</v>
      </c>
      <c r="D51" s="41" t="s">
        <v>348</v>
      </c>
      <c r="E51" s="41" t="s">
        <v>349</v>
      </c>
      <c r="F51" s="41" t="s">
        <v>350</v>
      </c>
      <c r="G51" s="41" t="s">
        <v>351</v>
      </c>
    </row>
    <row r="52" customHeight="1" spans="2:7">
      <c r="B52" s="42" t="s">
        <v>160</v>
      </c>
      <c r="C52" s="40" t="s">
        <v>352</v>
      </c>
      <c r="D52" s="40" t="s">
        <v>181</v>
      </c>
      <c r="E52" s="40" t="s">
        <v>353</v>
      </c>
      <c r="F52" s="40" t="s">
        <v>354</v>
      </c>
      <c r="G52" s="40" t="s">
        <v>355</v>
      </c>
    </row>
    <row r="53" customHeight="1" spans="2:7">
      <c r="B53" s="44" t="s">
        <v>160</v>
      </c>
      <c r="C53" s="41" t="s">
        <v>356</v>
      </c>
      <c r="D53" s="41" t="s">
        <v>357</v>
      </c>
      <c r="E53" s="41" t="s">
        <v>302</v>
      </c>
      <c r="F53" s="41" t="s">
        <v>358</v>
      </c>
      <c r="G53" s="41" t="s">
        <v>359</v>
      </c>
    </row>
    <row r="54" customHeight="1" spans="2:7">
      <c r="B54" s="42" t="s">
        <v>160</v>
      </c>
      <c r="C54" s="40" t="s">
        <v>360</v>
      </c>
      <c r="D54" s="40" t="s">
        <v>357</v>
      </c>
      <c r="E54" s="40" t="s">
        <v>361</v>
      </c>
      <c r="F54" s="40" t="s">
        <v>362</v>
      </c>
      <c r="G54" s="40" t="s">
        <v>363</v>
      </c>
    </row>
    <row r="55" customHeight="1" spans="2:7">
      <c r="B55" s="44" t="s">
        <v>160</v>
      </c>
      <c r="C55" s="41" t="s">
        <v>364</v>
      </c>
      <c r="D55" s="41" t="s">
        <v>357</v>
      </c>
      <c r="E55" s="41" t="s">
        <v>365</v>
      </c>
      <c r="F55" s="41" t="s">
        <v>366</v>
      </c>
      <c r="G55" s="41" t="s">
        <v>367</v>
      </c>
    </row>
    <row r="56" customHeight="1" spans="2:7">
      <c r="B56" s="42" t="s">
        <v>160</v>
      </c>
      <c r="C56" s="40" t="s">
        <v>368</v>
      </c>
      <c r="D56" s="40" t="s">
        <v>357</v>
      </c>
      <c r="E56" s="40" t="s">
        <v>369</v>
      </c>
      <c r="F56" s="40" t="s">
        <v>370</v>
      </c>
      <c r="G56" s="40" t="s">
        <v>371</v>
      </c>
    </row>
    <row r="57" customHeight="1" spans="2:7">
      <c r="B57" s="44" t="s">
        <v>160</v>
      </c>
      <c r="C57" s="41" t="s">
        <v>372</v>
      </c>
      <c r="D57" s="41" t="s">
        <v>357</v>
      </c>
      <c r="E57" s="41" t="s">
        <v>373</v>
      </c>
      <c r="F57" s="41" t="s">
        <v>374</v>
      </c>
      <c r="G57" s="41" t="s">
        <v>375</v>
      </c>
    </row>
    <row r="58" customHeight="1" spans="2:7">
      <c r="B58" s="42" t="s">
        <v>160</v>
      </c>
      <c r="C58" s="40" t="s">
        <v>376</v>
      </c>
      <c r="D58" s="40" t="s">
        <v>211</v>
      </c>
      <c r="E58" s="40" t="s">
        <v>377</v>
      </c>
      <c r="F58" s="40" t="s">
        <v>378</v>
      </c>
      <c r="G58" s="40" t="s">
        <v>379</v>
      </c>
    </row>
    <row r="59" customHeight="1" spans="2:7">
      <c r="B59" s="44" t="s">
        <v>160</v>
      </c>
      <c r="C59" s="41" t="s">
        <v>380</v>
      </c>
      <c r="D59" s="41" t="s">
        <v>381</v>
      </c>
      <c r="E59" s="41"/>
      <c r="F59" s="41" t="s">
        <v>382</v>
      </c>
      <c r="G59" s="41"/>
    </row>
    <row r="60" customHeight="1" spans="2:7">
      <c r="B60" s="42" t="s">
        <v>160</v>
      </c>
      <c r="C60" s="40" t="s">
        <v>383</v>
      </c>
      <c r="D60" s="40" t="s">
        <v>384</v>
      </c>
      <c r="E60" s="40"/>
      <c r="F60" s="40" t="s">
        <v>385</v>
      </c>
      <c r="G60" s="40"/>
    </row>
    <row r="61" customHeight="1" spans="2:7">
      <c r="B61" s="44" t="s">
        <v>160</v>
      </c>
      <c r="C61" s="41" t="s">
        <v>386</v>
      </c>
      <c r="D61" s="41" t="s">
        <v>387</v>
      </c>
      <c r="E61" s="41"/>
      <c r="F61" s="41" t="s">
        <v>388</v>
      </c>
      <c r="G61" s="41"/>
    </row>
    <row r="62" customHeight="1" spans="2:7">
      <c r="B62" s="42" t="s">
        <v>160</v>
      </c>
      <c r="C62" s="40" t="s">
        <v>389</v>
      </c>
      <c r="D62" s="40" t="s">
        <v>390</v>
      </c>
      <c r="E62" s="40"/>
      <c r="F62" s="40" t="s">
        <v>391</v>
      </c>
      <c r="G62" s="40"/>
    </row>
    <row r="63" customHeight="1" spans="2:7">
      <c r="B63" s="44" t="s">
        <v>160</v>
      </c>
      <c r="C63" s="41" t="s">
        <v>392</v>
      </c>
      <c r="D63" s="41" t="s">
        <v>393</v>
      </c>
      <c r="E63" s="41"/>
      <c r="F63" s="41" t="s">
        <v>394</v>
      </c>
      <c r="G63" s="41"/>
    </row>
    <row r="64" customHeight="1" spans="2:7">
      <c r="B64" s="42" t="s">
        <v>160</v>
      </c>
      <c r="C64" s="40" t="s">
        <v>395</v>
      </c>
      <c r="D64" s="40" t="s">
        <v>212</v>
      </c>
      <c r="E64" s="40"/>
      <c r="F64" s="40" t="s">
        <v>396</v>
      </c>
      <c r="G64" s="40"/>
    </row>
    <row r="65" customHeight="1" spans="2:7">
      <c r="B65" s="44" t="s">
        <v>160</v>
      </c>
      <c r="C65" s="41" t="s">
        <v>397</v>
      </c>
      <c r="D65" s="41" t="s">
        <v>398</v>
      </c>
      <c r="E65" s="41"/>
      <c r="F65" s="41" t="s">
        <v>399</v>
      </c>
      <c r="G65" s="41"/>
    </row>
    <row r="66" customHeight="1" spans="2:7">
      <c r="B66" s="42" t="s">
        <v>160</v>
      </c>
      <c r="C66" s="40" t="s">
        <v>400</v>
      </c>
      <c r="D66" s="40" t="s">
        <v>401</v>
      </c>
      <c r="E66" s="40"/>
      <c r="F66" s="40" t="s">
        <v>402</v>
      </c>
      <c r="G66" s="40"/>
    </row>
    <row r="67" customHeight="1" spans="2:7">
      <c r="B67" s="44" t="s">
        <v>160</v>
      </c>
      <c r="C67" s="41" t="s">
        <v>403</v>
      </c>
      <c r="D67" s="41" t="s">
        <v>404</v>
      </c>
      <c r="E67" s="41"/>
      <c r="F67" s="41" t="s">
        <v>405</v>
      </c>
      <c r="G67" s="41"/>
    </row>
    <row r="68" customHeight="1" spans="2:7">
      <c r="B68" s="42" t="s">
        <v>160</v>
      </c>
      <c r="C68" s="40" t="s">
        <v>406</v>
      </c>
      <c r="D68" s="40" t="s">
        <v>407</v>
      </c>
      <c r="E68" s="40"/>
      <c r="F68" s="40" t="s">
        <v>408</v>
      </c>
      <c r="G68" s="40"/>
    </row>
    <row r="69" customHeight="1" spans="2:7">
      <c r="B69" s="44" t="s">
        <v>160</v>
      </c>
      <c r="C69" s="41" t="s">
        <v>409</v>
      </c>
      <c r="D69" s="41" t="s">
        <v>410</v>
      </c>
      <c r="E69" s="41"/>
      <c r="F69" s="41" t="s">
        <v>411</v>
      </c>
      <c r="G69" s="41"/>
    </row>
    <row r="70" customHeight="1" spans="2:7">
      <c r="B70" s="42" t="s">
        <v>160</v>
      </c>
      <c r="C70" s="40" t="s">
        <v>412</v>
      </c>
      <c r="D70" s="40" t="s">
        <v>413</v>
      </c>
      <c r="E70" s="40"/>
      <c r="F70" s="40" t="s">
        <v>414</v>
      </c>
      <c r="G70" s="40"/>
    </row>
  </sheetData>
  <mergeCells count="1">
    <mergeCell ref="B2:H2"/>
  </mergeCells>
  <conditionalFormatting sqref="B5:B58">
    <cfRule type="cellIs" dxfId="0" priority="19" operator="equal">
      <formula>"P0"</formula>
    </cfRule>
    <cfRule type="cellIs" dxfId="1" priority="20" operator="equal">
      <formula>"P1"</formula>
    </cfRule>
    <cfRule type="cellIs" dxfId="2" priority="21" operator="equal">
      <formula>"P2"</formula>
    </cfRule>
  </conditionalFormatting>
  <conditionalFormatting sqref="B59:B60">
    <cfRule type="cellIs" dxfId="0" priority="6" operator="equal">
      <formula>"P0"</formula>
    </cfRule>
    <cfRule type="cellIs" dxfId="1" priority="12" operator="equal">
      <formula>"P1"</formula>
    </cfRule>
    <cfRule type="cellIs" dxfId="2" priority="18" operator="equal">
      <formula>"P2"</formula>
    </cfRule>
  </conditionalFormatting>
  <conditionalFormatting sqref="B61:B62">
    <cfRule type="cellIs" dxfId="0" priority="5" operator="equal">
      <formula>"P0"</formula>
    </cfRule>
    <cfRule type="cellIs" dxfId="1" priority="11" operator="equal">
      <formula>"P1"</formula>
    </cfRule>
    <cfRule type="cellIs" dxfId="2" priority="17" operator="equal">
      <formula>"P2"</formula>
    </cfRule>
  </conditionalFormatting>
  <conditionalFormatting sqref="B63:B64">
    <cfRule type="cellIs" dxfId="0" priority="4" operator="equal">
      <formula>"P0"</formula>
    </cfRule>
    <cfRule type="cellIs" dxfId="1" priority="10" operator="equal">
      <formula>"P1"</formula>
    </cfRule>
    <cfRule type="cellIs" dxfId="2" priority="16" operator="equal">
      <formula>"P2"</formula>
    </cfRule>
  </conditionalFormatting>
  <conditionalFormatting sqref="B65:B66">
    <cfRule type="cellIs" dxfId="0" priority="3" operator="equal">
      <formula>"P0"</formula>
    </cfRule>
    <cfRule type="cellIs" dxfId="1" priority="9" operator="equal">
      <formula>"P1"</formula>
    </cfRule>
    <cfRule type="cellIs" dxfId="2" priority="15" operator="equal">
      <formula>"P2"</formula>
    </cfRule>
  </conditionalFormatting>
  <conditionalFormatting sqref="B67:B68">
    <cfRule type="cellIs" dxfId="0" priority="2" operator="equal">
      <formula>"P0"</formula>
    </cfRule>
    <cfRule type="cellIs" dxfId="1" priority="8" operator="equal">
      <formula>"P1"</formula>
    </cfRule>
    <cfRule type="cellIs" dxfId="2" priority="14" operator="equal">
      <formula>"P2"</formula>
    </cfRule>
  </conditionalFormatting>
  <conditionalFormatting sqref="B69:B70">
    <cfRule type="cellIs" dxfId="0" priority="1" operator="equal">
      <formula>"P0"</formula>
    </cfRule>
    <cfRule type="cellIs" dxfId="1" priority="7" operator="equal">
      <formula>"P1"</formula>
    </cfRule>
    <cfRule type="cellIs" dxfId="2" priority="13" operator="equal">
      <formula>"P2"</formula>
    </cfRule>
  </conditionalFormatting>
  <dataValidations count="1">
    <dataValidation type="list" sqref="B5:B28 B29:B70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0"/>
  <sheetViews>
    <sheetView zoomScale="60" zoomScaleNormal="60" workbookViewId="0">
      <selection activeCell="B20" sqref="B20"/>
    </sheetView>
  </sheetViews>
  <sheetFormatPr defaultColWidth="9" defaultRowHeight="13.5" outlineLevelCol="2"/>
  <cols>
    <col min="1" max="1" width="28" customWidth="1"/>
    <col min="2" max="2" width="87" customWidth="1"/>
    <col min="3" max="3" width="70" customWidth="1"/>
  </cols>
  <sheetData>
    <row r="2" customFormat="1" ht="30" customHeight="1" spans="1:3">
      <c r="A2" s="37" t="s">
        <v>415</v>
      </c>
    </row>
    <row r="3" customFormat="1" ht="24" customHeight="1" spans="1:3">
      <c r="A3" s="38" t="s">
        <v>416</v>
      </c>
    </row>
    <row r="4" customFormat="1"/>
    <row r="5" ht="30" customHeight="1" spans="1:3">
      <c r="A5" s="39" t="s">
        <v>417</v>
      </c>
      <c r="B5" s="39" t="s">
        <v>418</v>
      </c>
      <c r="C5" s="39" t="s">
        <v>419</v>
      </c>
    </row>
    <row r="6" ht="42" customHeight="1" spans="1:3">
      <c r="A6" s="40" t="s">
        <v>420</v>
      </c>
      <c r="B6" s="40" t="s">
        <v>421</v>
      </c>
      <c r="C6" s="40" t="s">
        <v>422</v>
      </c>
    </row>
    <row r="7" ht="46" customHeight="1" spans="1:3">
      <c r="A7" s="41" t="s">
        <v>423</v>
      </c>
      <c r="B7" s="41" t="s">
        <v>424</v>
      </c>
      <c r="C7" s="41" t="s">
        <v>425</v>
      </c>
    </row>
    <row r="8" ht="42" customHeight="1" spans="1:3">
      <c r="A8" s="40" t="s">
        <v>426</v>
      </c>
      <c r="B8" s="40" t="s">
        <v>427</v>
      </c>
      <c r="C8" s="40" t="s">
        <v>428</v>
      </c>
    </row>
    <row r="9" ht="42" customHeight="1" spans="1:3">
      <c r="A9" s="41" t="s">
        <v>429</v>
      </c>
      <c r="B9" s="41" t="s">
        <v>430</v>
      </c>
      <c r="C9" s="41" t="s">
        <v>431</v>
      </c>
    </row>
    <row r="10" ht="42" customHeight="1" spans="1:3">
      <c r="A10" s="40" t="s">
        <v>432</v>
      </c>
      <c r="B10" s="40" t="s">
        <v>433</v>
      </c>
      <c r="C10" s="40" t="s">
        <v>434</v>
      </c>
    </row>
    <row r="11" ht="42" customHeight="1" spans="1:3">
      <c r="A11" s="41" t="s">
        <v>435</v>
      </c>
      <c r="B11" s="41" t="s">
        <v>436</v>
      </c>
      <c r="C11" s="41" t="s">
        <v>437</v>
      </c>
    </row>
    <row r="12" ht="42" customHeight="1" spans="1:3">
      <c r="A12" s="40" t="s">
        <v>438</v>
      </c>
      <c r="B12" s="40" t="s">
        <v>439</v>
      </c>
      <c r="C12" s="40" t="s">
        <v>440</v>
      </c>
    </row>
    <row r="13" ht="42" customHeight="1" spans="1:3">
      <c r="A13" s="41" t="s">
        <v>441</v>
      </c>
      <c r="B13" s="41" t="s">
        <v>442</v>
      </c>
      <c r="C13" s="41" t="s">
        <v>443</v>
      </c>
    </row>
    <row r="14" ht="42" customHeight="1" spans="1:3">
      <c r="A14" s="40" t="s">
        <v>444</v>
      </c>
      <c r="B14" s="40" t="s">
        <v>445</v>
      </c>
      <c r="C14" s="40" t="s">
        <v>446</v>
      </c>
    </row>
    <row r="15" ht="46" customHeight="1" spans="1:3">
      <c r="A15" s="41" t="s">
        <v>447</v>
      </c>
      <c r="B15" s="41" t="s">
        <v>448</v>
      </c>
      <c r="C15" s="41" t="s">
        <v>449</v>
      </c>
    </row>
    <row r="16" ht="46" customHeight="1" spans="1:3">
      <c r="A16" s="40" t="s">
        <v>450</v>
      </c>
      <c r="B16" s="40" t="s">
        <v>451</v>
      </c>
      <c r="C16" s="40" t="s">
        <v>452</v>
      </c>
    </row>
    <row r="17" ht="42" customHeight="1" spans="1:3">
      <c r="A17" s="41" t="s">
        <v>453</v>
      </c>
      <c r="B17" s="41" t="s">
        <v>454</v>
      </c>
      <c r="C17" s="41" t="s">
        <v>455</v>
      </c>
    </row>
    <row r="18" ht="46" customHeight="1" spans="1:3">
      <c r="A18" s="40" t="s">
        <v>456</v>
      </c>
      <c r="B18" s="40" t="s">
        <v>457</v>
      </c>
      <c r="C18" s="40" t="s">
        <v>458</v>
      </c>
    </row>
    <row r="19" ht="42" customHeight="1" spans="1:3">
      <c r="A19" s="41" t="s">
        <v>459</v>
      </c>
      <c r="B19" s="41" t="s">
        <v>351</v>
      </c>
      <c r="C19" s="41" t="s">
        <v>460</v>
      </c>
    </row>
    <row r="20" ht="42" customHeight="1" spans="1:3">
      <c r="A20" s="40" t="s">
        <v>461</v>
      </c>
      <c r="B20" s="40" t="s">
        <v>462</v>
      </c>
      <c r="C20" s="40" t="s">
        <v>463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263F5B"/>
  </sheetPr>
  <dimension ref="B1:H20"/>
  <sheetViews>
    <sheetView showGridLines="0" zoomScale="70" zoomScaleNormal="70" workbookViewId="0">
      <pane xSplit="4" ySplit="6" topLeftCell="E7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5" outlineLevelCol="7"/>
  <cols>
    <col min="1" max="1" width="3" style="7" customWidth="1"/>
    <col min="2" max="2" width="9.38333333333333" style="7" customWidth="1"/>
    <col min="3" max="3" width="24.3833333333333" style="7" customWidth="1"/>
    <col min="4" max="4" width="33.1333333333333" style="7" customWidth="1"/>
    <col min="5" max="5" width="75" style="7" customWidth="1"/>
    <col min="6" max="6" width="38.75" style="8" customWidth="1"/>
    <col min="7" max="7" width="28.1333333333333" style="8" customWidth="1"/>
    <col min="8" max="8" width="25" style="9" customWidth="1"/>
    <col min="9" max="16384" width="9" style="7"/>
  </cols>
  <sheetData>
    <row r="1" s="7" customFormat="1" ht="22.5" customHeight="1" spans="2:8">
      <c r="B1" s="10"/>
      <c r="C1" s="10"/>
      <c r="D1" s="10"/>
      <c r="E1" s="10"/>
      <c r="F1" s="11"/>
      <c r="G1" s="11"/>
      <c r="H1" s="10"/>
    </row>
    <row r="2" s="7" customFormat="1" ht="33" customHeight="1" spans="2:8">
      <c r="B2" s="12" t="s">
        <v>464</v>
      </c>
      <c r="C2" s="13"/>
      <c r="D2" s="13"/>
      <c r="E2" s="13"/>
      <c r="F2" s="14"/>
      <c r="G2" s="14"/>
      <c r="H2" s="13"/>
    </row>
    <row r="3" s="7" customFormat="1" ht="22.5" customHeight="1" spans="2:8">
      <c r="B3" s="10"/>
      <c r="C3" s="10"/>
      <c r="D3" s="10"/>
      <c r="E3" s="10"/>
      <c r="F3" s="11"/>
      <c r="G3" s="11"/>
      <c r="H3" s="10"/>
    </row>
    <row r="4" s="7" customFormat="1" ht="22.5" customHeight="1" spans="2:8">
      <c r="B4" s="10" t="s">
        <v>1</v>
      </c>
      <c r="C4" s="15">
        <f>COUNTA(D7:D20)</f>
        <v>14</v>
      </c>
      <c r="D4" s="10"/>
      <c r="E4" s="16"/>
      <c r="F4" s="17"/>
      <c r="G4" s="11"/>
      <c r="H4" s="10"/>
    </row>
    <row r="5" s="7" customFormat="1" ht="22.5" customHeight="1" spans="2:8">
      <c r="B5" s="10"/>
      <c r="C5" s="10"/>
      <c r="D5" s="10"/>
      <c r="E5" s="10"/>
      <c r="F5" s="11"/>
      <c r="G5" s="11"/>
      <c r="H5" s="10"/>
    </row>
    <row r="6" s="7" customFormat="1" ht="28.5" customHeight="1" spans="2:8">
      <c r="B6" s="18" t="s">
        <v>2</v>
      </c>
      <c r="C6" s="19" t="s">
        <v>3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8</v>
      </c>
    </row>
    <row r="7" ht="54" customHeight="1" spans="2:8">
      <c r="B7" s="21" t="s">
        <v>465</v>
      </c>
      <c r="C7" s="22" t="s">
        <v>466</v>
      </c>
      <c r="D7" s="23" t="s">
        <v>467</v>
      </c>
      <c r="E7" s="24" t="s">
        <v>468</v>
      </c>
      <c r="F7" s="25" t="s">
        <v>469</v>
      </c>
      <c r="G7" s="26">
        <v>46346</v>
      </c>
      <c r="H7" s="27" t="s">
        <v>470</v>
      </c>
    </row>
    <row r="8" ht="54" customHeight="1" spans="2:8">
      <c r="B8" s="28" t="s">
        <v>465</v>
      </c>
      <c r="C8" s="29" t="s">
        <v>471</v>
      </c>
      <c r="D8" s="30" t="s">
        <v>472</v>
      </c>
      <c r="E8" s="29" t="s">
        <v>473</v>
      </c>
      <c r="F8" s="31"/>
      <c r="G8" s="32">
        <v>46346</v>
      </c>
      <c r="H8" s="33"/>
    </row>
    <row r="9" ht="54" customHeight="1" spans="2:8">
      <c r="B9" s="21" t="s">
        <v>465</v>
      </c>
      <c r="C9" s="33" t="s">
        <v>474</v>
      </c>
      <c r="D9" s="34" t="s">
        <v>475</v>
      </c>
      <c r="E9" s="35" t="s">
        <v>476</v>
      </c>
      <c r="F9" s="31"/>
      <c r="G9" s="32">
        <v>46346</v>
      </c>
      <c r="H9" s="33"/>
    </row>
    <row r="10" ht="54" customHeight="1" spans="2:8">
      <c r="B10" s="28" t="s">
        <v>465</v>
      </c>
      <c r="C10" s="24" t="s">
        <v>477</v>
      </c>
      <c r="D10" s="36" t="s">
        <v>478</v>
      </c>
      <c r="E10" s="24" t="s">
        <v>479</v>
      </c>
      <c r="F10" s="25"/>
      <c r="G10" s="26">
        <v>46346</v>
      </c>
      <c r="H10" s="22"/>
    </row>
    <row r="11" ht="54" customHeight="1" spans="2:8">
      <c r="B11" s="21" t="s">
        <v>465</v>
      </c>
      <c r="C11" s="33" t="s">
        <v>480</v>
      </c>
      <c r="D11" s="34" t="s">
        <v>481</v>
      </c>
      <c r="E11" s="29" t="s">
        <v>482</v>
      </c>
      <c r="F11" s="31"/>
      <c r="G11" s="32">
        <v>46346</v>
      </c>
      <c r="H11" s="33"/>
    </row>
    <row r="12" ht="54" customHeight="1" spans="2:8">
      <c r="B12" s="28" t="s">
        <v>465</v>
      </c>
      <c r="C12" s="24" t="s">
        <v>483</v>
      </c>
      <c r="D12" s="36" t="s">
        <v>484</v>
      </c>
      <c r="E12" s="24" t="s">
        <v>485</v>
      </c>
      <c r="F12" s="25"/>
      <c r="G12" s="26">
        <v>46346</v>
      </c>
      <c r="H12" s="22"/>
    </row>
    <row r="13" ht="54" customHeight="1" spans="2:8">
      <c r="B13" s="21" t="s">
        <v>465</v>
      </c>
      <c r="C13" s="33" t="s">
        <v>486</v>
      </c>
      <c r="D13" s="34" t="s">
        <v>487</v>
      </c>
      <c r="E13" s="29" t="s">
        <v>488</v>
      </c>
      <c r="F13" s="31"/>
      <c r="G13" s="32">
        <v>46346</v>
      </c>
      <c r="H13" s="33"/>
    </row>
    <row r="14" ht="54" customHeight="1" spans="2:8">
      <c r="B14" s="28" t="s">
        <v>465</v>
      </c>
      <c r="C14" s="24" t="s">
        <v>489</v>
      </c>
      <c r="D14" s="36" t="s">
        <v>490</v>
      </c>
      <c r="E14" s="24" t="s">
        <v>491</v>
      </c>
      <c r="F14" s="25"/>
      <c r="G14" s="26">
        <v>46346</v>
      </c>
      <c r="H14" s="22"/>
    </row>
    <row r="15" ht="54" customHeight="1" spans="2:8">
      <c r="B15" s="21" t="s">
        <v>465</v>
      </c>
      <c r="C15" s="29" t="s">
        <v>492</v>
      </c>
      <c r="D15" s="30" t="s">
        <v>493</v>
      </c>
      <c r="E15" s="29" t="s">
        <v>494</v>
      </c>
      <c r="F15" s="31"/>
      <c r="G15" s="32">
        <v>46346</v>
      </c>
      <c r="H15" s="33"/>
    </row>
    <row r="16" ht="60.75" customHeight="1" spans="2:8">
      <c r="B16" s="28" t="s">
        <v>465</v>
      </c>
      <c r="C16" s="22" t="s">
        <v>495</v>
      </c>
      <c r="D16" s="23" t="s">
        <v>496</v>
      </c>
      <c r="E16" s="24" t="s">
        <v>497</v>
      </c>
      <c r="F16" s="25"/>
      <c r="G16" s="26">
        <v>46346</v>
      </c>
      <c r="H16" s="22"/>
    </row>
    <row r="17" ht="54" customHeight="1" spans="2:8">
      <c r="B17" s="28" t="s">
        <v>465</v>
      </c>
      <c r="C17" s="29" t="s">
        <v>498</v>
      </c>
      <c r="D17" s="30" t="s">
        <v>499</v>
      </c>
      <c r="E17" s="29" t="s">
        <v>500</v>
      </c>
      <c r="F17" s="31"/>
      <c r="G17" s="32">
        <v>46346</v>
      </c>
      <c r="H17" s="33"/>
    </row>
    <row r="18" ht="54" customHeight="1" spans="2:8">
      <c r="B18" s="21" t="s">
        <v>465</v>
      </c>
      <c r="C18" s="24" t="s">
        <v>501</v>
      </c>
      <c r="D18" s="36" t="s">
        <v>502</v>
      </c>
      <c r="E18" s="24" t="s">
        <v>503</v>
      </c>
      <c r="F18" s="25"/>
      <c r="G18" s="26">
        <v>46346</v>
      </c>
      <c r="H18" s="22"/>
    </row>
    <row r="19" ht="54" customHeight="1" spans="2:8">
      <c r="B19" s="28" t="s">
        <v>465</v>
      </c>
      <c r="C19" s="33" t="s">
        <v>504</v>
      </c>
      <c r="D19" s="34" t="s">
        <v>505</v>
      </c>
      <c r="E19" s="29" t="s">
        <v>506</v>
      </c>
      <c r="F19" s="31"/>
      <c r="G19" s="32">
        <v>46346</v>
      </c>
      <c r="H19" s="33"/>
    </row>
    <row r="20" ht="54" customHeight="1" spans="2:8">
      <c r="B20" s="21" t="s">
        <v>465</v>
      </c>
      <c r="C20" s="24" t="s">
        <v>507</v>
      </c>
      <c r="D20" s="36" t="s">
        <v>508</v>
      </c>
      <c r="E20" s="24" t="s">
        <v>509</v>
      </c>
      <c r="F20" s="25"/>
      <c r="G20" s="26">
        <v>46346</v>
      </c>
      <c r="H20" s="22"/>
    </row>
  </sheetData>
  <mergeCells count="1">
    <mergeCell ref="B2:H2"/>
  </mergeCells>
  <conditionalFormatting sqref="B7:B20">
    <cfRule type="cellIs" dxfId="0" priority="16" operator="equal">
      <formula>"P0"</formula>
    </cfRule>
    <cfRule type="cellIs" dxfId="1" priority="17" operator="equal">
      <formula>"P1"</formula>
    </cfRule>
    <cfRule type="cellIs" dxfId="2" priority="18" operator="equal">
      <formula>"P2"</formula>
    </cfRule>
  </conditionalFormatting>
  <dataValidations count="1">
    <dataValidation type="list" sqref="B7:B20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workbookViewId="0">
      <pane ySplit="6" topLeftCell="A7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2.5" customWidth="1"/>
    <col min="2" max="2" width="26.8833333333333" customWidth="1"/>
    <col min="3" max="3" width="17.5" customWidth="1"/>
    <col min="4" max="4" width="22.5" customWidth="1"/>
    <col min="5" max="5" width="17.5" customWidth="1"/>
    <col min="6" max="6" width="23.1333333333333" customWidth="1"/>
    <col min="7" max="7" width="50.6333333333333" customWidth="1"/>
    <col min="8" max="8" width="28.1333333333333" customWidth="1"/>
  </cols>
  <sheetData>
    <row r="1" ht="33" customHeight="1" spans="1:8">
      <c r="A1" s="1" t="s">
        <v>510</v>
      </c>
      <c r="B1" s="1"/>
      <c r="C1" s="1"/>
      <c r="D1" s="1"/>
      <c r="E1" s="1"/>
      <c r="F1" s="1"/>
      <c r="G1" s="1"/>
      <c r="H1" s="1"/>
    </row>
    <row r="2" ht="27" customHeight="1" spans="1:8">
      <c r="A2" s="2" t="s">
        <v>511</v>
      </c>
      <c r="B2" s="2"/>
      <c r="C2" s="2"/>
      <c r="D2" s="2"/>
      <c r="E2" s="2"/>
      <c r="F2" s="2"/>
      <c r="G2" s="2"/>
      <c r="H2" s="2"/>
    </row>
    <row r="3" ht="27" customHeight="1" spans="1:8">
      <c r="A3" s="2" t="s">
        <v>512</v>
      </c>
      <c r="B3" s="2"/>
      <c r="C3" s="2"/>
      <c r="D3" s="2"/>
      <c r="E3" s="2"/>
      <c r="F3" s="2"/>
      <c r="G3" s="2"/>
      <c r="H3" s="2"/>
    </row>
    <row r="4" ht="27" customHeight="1" spans="1:8">
      <c r="A4" s="2" t="s">
        <v>513</v>
      </c>
      <c r="B4" s="2"/>
      <c r="C4" s="2"/>
      <c r="D4" s="2"/>
      <c r="E4" s="2"/>
      <c r="F4" s="2"/>
      <c r="G4" s="2"/>
      <c r="H4" s="2"/>
    </row>
    <row r="5" ht="15" spans="1:8">
      <c r="A5" s="3"/>
      <c r="B5" s="3"/>
      <c r="C5" s="3"/>
      <c r="D5" s="3"/>
      <c r="E5" s="3"/>
      <c r="F5" s="3"/>
      <c r="G5" s="3"/>
      <c r="H5" s="3"/>
    </row>
    <row r="6" ht="28.5" customHeight="1" spans="1:8">
      <c r="A6" s="4" t="s">
        <v>514</v>
      </c>
      <c r="B6" s="4" t="s">
        <v>515</v>
      </c>
      <c r="C6" s="4" t="s">
        <v>516</v>
      </c>
      <c r="D6" s="4" t="s">
        <v>517</v>
      </c>
      <c r="E6" s="4" t="s">
        <v>518</v>
      </c>
      <c r="F6" s="4" t="s">
        <v>519</v>
      </c>
      <c r="G6" s="4" t="s">
        <v>520</v>
      </c>
      <c r="H6" s="4" t="s">
        <v>521</v>
      </c>
    </row>
    <row r="7" ht="54" customHeight="1" spans="1:8">
      <c r="A7" s="5" t="s">
        <v>522</v>
      </c>
      <c r="B7" s="5" t="s">
        <v>523</v>
      </c>
      <c r="C7" s="5" t="s">
        <v>524</v>
      </c>
      <c r="D7" s="5" t="s">
        <v>524</v>
      </c>
      <c r="E7" s="5" t="s">
        <v>524</v>
      </c>
      <c r="F7" s="5" t="s">
        <v>524</v>
      </c>
      <c r="G7" s="5" t="s">
        <v>525</v>
      </c>
      <c r="H7" s="5" t="s">
        <v>526</v>
      </c>
    </row>
    <row r="8" ht="54" customHeight="1" spans="1:8">
      <c r="A8" s="6" t="s">
        <v>522</v>
      </c>
      <c r="B8" s="6" t="s">
        <v>527</v>
      </c>
      <c r="C8" s="6" t="s">
        <v>528</v>
      </c>
      <c r="D8" s="6" t="s">
        <v>528</v>
      </c>
      <c r="E8" s="6" t="s">
        <v>528</v>
      </c>
      <c r="F8" s="6" t="s">
        <v>529</v>
      </c>
      <c r="G8" s="6" t="s">
        <v>530</v>
      </c>
      <c r="H8" s="6" t="s">
        <v>531</v>
      </c>
    </row>
    <row r="9" ht="54" customHeight="1" spans="1:8">
      <c r="A9" s="5" t="s">
        <v>522</v>
      </c>
      <c r="B9" s="5" t="s">
        <v>532</v>
      </c>
      <c r="C9" s="5" t="s">
        <v>528</v>
      </c>
      <c r="D9" s="5" t="s">
        <v>528</v>
      </c>
      <c r="E9" s="5" t="s">
        <v>528</v>
      </c>
      <c r="F9" s="5" t="s">
        <v>529</v>
      </c>
      <c r="G9" s="5" t="s">
        <v>533</v>
      </c>
      <c r="H9" s="5" t="s">
        <v>534</v>
      </c>
    </row>
    <row r="10" ht="54" customHeight="1" spans="1:8">
      <c r="A10" s="6" t="s">
        <v>535</v>
      </c>
      <c r="B10" s="6" t="s">
        <v>536</v>
      </c>
      <c r="C10" s="6" t="s">
        <v>537</v>
      </c>
      <c r="D10" s="6" t="s">
        <v>538</v>
      </c>
      <c r="E10" s="6" t="s">
        <v>538</v>
      </c>
      <c r="F10" s="6" t="s">
        <v>539</v>
      </c>
      <c r="G10" s="6" t="s">
        <v>540</v>
      </c>
      <c r="H10" s="6" t="s">
        <v>541</v>
      </c>
    </row>
    <row r="11" ht="54" customHeight="1" spans="1:8">
      <c r="A11" s="5" t="s">
        <v>535</v>
      </c>
      <c r="B11" s="5" t="s">
        <v>542</v>
      </c>
      <c r="C11" s="5" t="s">
        <v>538</v>
      </c>
      <c r="D11" s="5" t="s">
        <v>529</v>
      </c>
      <c r="E11" s="5" t="s">
        <v>543</v>
      </c>
      <c r="F11" s="5" t="s">
        <v>539</v>
      </c>
      <c r="G11" s="5" t="s">
        <v>544</v>
      </c>
      <c r="H11" s="5" t="s">
        <v>545</v>
      </c>
    </row>
    <row r="12" ht="54" customHeight="1" spans="1:8">
      <c r="A12" s="6" t="s">
        <v>535</v>
      </c>
      <c r="B12" s="6" t="s">
        <v>546</v>
      </c>
      <c r="C12" s="6" t="s">
        <v>537</v>
      </c>
      <c r="D12" s="6" t="s">
        <v>547</v>
      </c>
      <c r="E12" s="6" t="s">
        <v>548</v>
      </c>
      <c r="F12" s="6" t="s">
        <v>548</v>
      </c>
      <c r="G12" s="6" t="s">
        <v>549</v>
      </c>
      <c r="H12" s="6" t="s">
        <v>550</v>
      </c>
    </row>
    <row r="13" ht="54" customHeight="1" spans="1:8">
      <c r="A13" s="5" t="s">
        <v>535</v>
      </c>
      <c r="B13" s="5" t="s">
        <v>551</v>
      </c>
      <c r="C13" s="5" t="s">
        <v>552</v>
      </c>
      <c r="D13" s="5" t="s">
        <v>553</v>
      </c>
      <c r="E13" s="5" t="s">
        <v>528</v>
      </c>
      <c r="F13" s="5" t="s">
        <v>554</v>
      </c>
      <c r="G13" s="5" t="s">
        <v>555</v>
      </c>
      <c r="H13" s="5" t="s">
        <v>556</v>
      </c>
    </row>
    <row r="14" ht="54" customHeight="1" spans="1:8">
      <c r="A14" s="6" t="s">
        <v>535</v>
      </c>
      <c r="B14" s="6" t="s">
        <v>557</v>
      </c>
      <c r="C14" s="6" t="s">
        <v>528</v>
      </c>
      <c r="D14" s="6" t="s">
        <v>529</v>
      </c>
      <c r="E14" s="6" t="s">
        <v>528</v>
      </c>
      <c r="F14" s="6" t="s">
        <v>539</v>
      </c>
      <c r="G14" s="6" t="s">
        <v>558</v>
      </c>
      <c r="H14" s="6" t="s">
        <v>559</v>
      </c>
    </row>
    <row r="15" ht="54" customHeight="1" spans="1:8">
      <c r="A15" s="5" t="s">
        <v>535</v>
      </c>
      <c r="B15" s="5" t="s">
        <v>560</v>
      </c>
      <c r="C15" s="5" t="s">
        <v>528</v>
      </c>
      <c r="D15" s="5" t="s">
        <v>528</v>
      </c>
      <c r="E15" s="5" t="s">
        <v>528</v>
      </c>
      <c r="F15" s="5" t="s">
        <v>529</v>
      </c>
      <c r="G15" s="5" t="s">
        <v>561</v>
      </c>
      <c r="H15" s="5" t="s">
        <v>550</v>
      </c>
    </row>
    <row r="16" ht="54" customHeight="1" spans="1:8">
      <c r="A16" s="6" t="s">
        <v>562</v>
      </c>
      <c r="B16" s="6" t="s">
        <v>563</v>
      </c>
      <c r="C16" s="6" t="s">
        <v>528</v>
      </c>
      <c r="D16" s="6" t="s">
        <v>564</v>
      </c>
      <c r="E16" s="6" t="s">
        <v>528</v>
      </c>
      <c r="F16" s="6" t="s">
        <v>565</v>
      </c>
      <c r="G16" s="6" t="s">
        <v>566</v>
      </c>
      <c r="H16" s="6" t="s">
        <v>567</v>
      </c>
    </row>
    <row r="17" ht="54" customHeight="1" spans="1:8">
      <c r="A17" s="5" t="s">
        <v>562</v>
      </c>
      <c r="B17" s="5" t="s">
        <v>568</v>
      </c>
      <c r="C17" s="5" t="s">
        <v>528</v>
      </c>
      <c r="D17" s="5" t="s">
        <v>564</v>
      </c>
      <c r="E17" s="5" t="s">
        <v>528</v>
      </c>
      <c r="F17" s="5" t="s">
        <v>539</v>
      </c>
      <c r="G17" s="5" t="s">
        <v>569</v>
      </c>
      <c r="H17" s="5" t="s">
        <v>570</v>
      </c>
    </row>
    <row r="18" ht="54" customHeight="1" spans="1:8">
      <c r="A18" s="6" t="s">
        <v>571</v>
      </c>
      <c r="B18" s="6" t="s">
        <v>572</v>
      </c>
      <c r="C18" s="6" t="s">
        <v>573</v>
      </c>
      <c r="D18" s="6" t="s">
        <v>574</v>
      </c>
      <c r="E18" s="6" t="s">
        <v>575</v>
      </c>
      <c r="F18" s="6" t="s">
        <v>565</v>
      </c>
      <c r="G18" s="6" t="s">
        <v>576</v>
      </c>
      <c r="H18" s="6" t="s">
        <v>577</v>
      </c>
    </row>
    <row r="19" ht="54" customHeight="1" spans="1:8">
      <c r="A19" s="5" t="s">
        <v>571</v>
      </c>
      <c r="B19" s="5" t="s">
        <v>578</v>
      </c>
      <c r="C19" s="5" t="s">
        <v>537</v>
      </c>
      <c r="D19" s="5" t="s">
        <v>564</v>
      </c>
      <c r="E19" s="5" t="s">
        <v>579</v>
      </c>
      <c r="F19" s="5" t="s">
        <v>548</v>
      </c>
      <c r="G19" s="5" t="s">
        <v>580</v>
      </c>
      <c r="H19" s="5" t="s">
        <v>581</v>
      </c>
    </row>
    <row r="20" ht="54" customHeight="1" spans="1:8">
      <c r="A20" s="6" t="s">
        <v>582</v>
      </c>
      <c r="B20" s="6" t="s">
        <v>583</v>
      </c>
      <c r="C20" s="6" t="s">
        <v>528</v>
      </c>
      <c r="D20" s="6" t="s">
        <v>584</v>
      </c>
      <c r="E20" s="6" t="s">
        <v>585</v>
      </c>
      <c r="F20" s="6" t="s">
        <v>548</v>
      </c>
      <c r="G20" s="6" t="s">
        <v>586</v>
      </c>
      <c r="H20" s="6" t="s">
        <v>587</v>
      </c>
    </row>
    <row r="21" ht="54" customHeight="1" spans="1:8">
      <c r="A21" s="5" t="s">
        <v>588</v>
      </c>
      <c r="B21" s="5" t="s">
        <v>589</v>
      </c>
      <c r="C21" s="5" t="s">
        <v>537</v>
      </c>
      <c r="D21" s="5" t="s">
        <v>564</v>
      </c>
      <c r="E21" s="5" t="s">
        <v>590</v>
      </c>
      <c r="F21" s="5" t="s">
        <v>548</v>
      </c>
      <c r="G21" s="5" t="s">
        <v>591</v>
      </c>
      <c r="H21" s="5" t="s">
        <v>592</v>
      </c>
    </row>
    <row r="22" ht="54" customHeight="1" spans="1:8">
      <c r="A22" s="6" t="s">
        <v>588</v>
      </c>
      <c r="B22" s="6" t="s">
        <v>593</v>
      </c>
      <c r="C22" s="6" t="s">
        <v>528</v>
      </c>
      <c r="D22" s="6" t="s">
        <v>564</v>
      </c>
      <c r="E22" s="6" t="s">
        <v>590</v>
      </c>
      <c r="F22" s="6" t="s">
        <v>548</v>
      </c>
      <c r="G22" s="6" t="s">
        <v>594</v>
      </c>
      <c r="H22" s="6" t="s">
        <v>592</v>
      </c>
    </row>
    <row r="23" ht="54" customHeight="1" spans="1:8">
      <c r="A23" s="5" t="s">
        <v>595</v>
      </c>
      <c r="B23" s="5" t="s">
        <v>596</v>
      </c>
      <c r="C23" s="5" t="s">
        <v>537</v>
      </c>
      <c r="D23" s="5" t="s">
        <v>564</v>
      </c>
      <c r="E23" s="5" t="s">
        <v>543</v>
      </c>
      <c r="F23" s="5" t="s">
        <v>548</v>
      </c>
      <c r="G23" s="5" t="s">
        <v>597</v>
      </c>
      <c r="H23" s="5" t="s">
        <v>598</v>
      </c>
    </row>
    <row r="24" ht="54" customHeight="1" spans="1:8">
      <c r="A24" s="6" t="s">
        <v>595</v>
      </c>
      <c r="B24" s="6" t="s">
        <v>599</v>
      </c>
      <c r="C24" s="6" t="s">
        <v>537</v>
      </c>
      <c r="D24" s="6" t="s">
        <v>564</v>
      </c>
      <c r="E24" s="6" t="s">
        <v>543</v>
      </c>
      <c r="F24" s="6" t="s">
        <v>548</v>
      </c>
      <c r="G24" s="6" t="s">
        <v>600</v>
      </c>
      <c r="H24" s="6" t="s">
        <v>534</v>
      </c>
    </row>
    <row r="25" ht="54" customHeight="1" spans="1:8">
      <c r="A25" s="5" t="s">
        <v>595</v>
      </c>
      <c r="B25" s="5" t="s">
        <v>601</v>
      </c>
      <c r="C25" s="5" t="s">
        <v>537</v>
      </c>
      <c r="D25" s="5" t="s">
        <v>602</v>
      </c>
      <c r="E25" s="5" t="s">
        <v>543</v>
      </c>
      <c r="F25" s="5" t="s">
        <v>548</v>
      </c>
      <c r="G25" s="5" t="s">
        <v>603</v>
      </c>
      <c r="H25" s="5" t="s">
        <v>604</v>
      </c>
    </row>
    <row r="26" ht="54" customHeight="1" spans="1:8">
      <c r="A26" s="6" t="s">
        <v>605</v>
      </c>
      <c r="B26" s="6" t="s">
        <v>606</v>
      </c>
      <c r="C26" s="6" t="s">
        <v>537</v>
      </c>
      <c r="D26" s="6" t="s">
        <v>607</v>
      </c>
      <c r="E26" s="6" t="s">
        <v>528</v>
      </c>
      <c r="F26" s="6" t="s">
        <v>539</v>
      </c>
      <c r="G26" s="6" t="s">
        <v>608</v>
      </c>
      <c r="H26" s="6" t="s">
        <v>609</v>
      </c>
    </row>
    <row r="27" ht="54" customHeight="1" spans="1:8">
      <c r="A27" s="5" t="s">
        <v>605</v>
      </c>
      <c r="B27" s="5" t="s">
        <v>610</v>
      </c>
      <c r="C27" s="5" t="s">
        <v>528</v>
      </c>
      <c r="D27" s="5" t="s">
        <v>611</v>
      </c>
      <c r="E27" s="5" t="s">
        <v>528</v>
      </c>
      <c r="F27" s="5" t="s">
        <v>565</v>
      </c>
      <c r="G27" s="5" t="s">
        <v>612</v>
      </c>
      <c r="H27" s="5" t="s">
        <v>613</v>
      </c>
    </row>
    <row r="28" ht="54" customHeight="1" spans="1:8">
      <c r="A28" s="6" t="s">
        <v>605</v>
      </c>
      <c r="B28" s="6" t="s">
        <v>614</v>
      </c>
      <c r="C28" s="6" t="s">
        <v>537</v>
      </c>
      <c r="D28" s="6" t="s">
        <v>615</v>
      </c>
      <c r="E28" s="6" t="s">
        <v>528</v>
      </c>
      <c r="F28" s="6" t="s">
        <v>529</v>
      </c>
      <c r="G28" s="6" t="s">
        <v>616</v>
      </c>
      <c r="H28" s="6" t="s">
        <v>617</v>
      </c>
    </row>
    <row r="29" ht="54" customHeight="1" spans="1:8">
      <c r="A29" s="5" t="s">
        <v>605</v>
      </c>
      <c r="B29" s="5" t="s">
        <v>618</v>
      </c>
      <c r="C29" s="5" t="s">
        <v>543</v>
      </c>
      <c r="D29" s="5" t="s">
        <v>619</v>
      </c>
      <c r="E29" s="5" t="s">
        <v>528</v>
      </c>
      <c r="F29" s="5" t="s">
        <v>543</v>
      </c>
      <c r="G29" s="5" t="s">
        <v>620</v>
      </c>
      <c r="H29" s="5" t="s">
        <v>621</v>
      </c>
    </row>
    <row r="30" ht="54" customHeight="1" spans="1:8">
      <c r="A30" s="6" t="s">
        <v>622</v>
      </c>
      <c r="B30" s="6" t="s">
        <v>623</v>
      </c>
      <c r="C30" s="6" t="s">
        <v>624</v>
      </c>
      <c r="D30" s="6" t="s">
        <v>625</v>
      </c>
      <c r="E30" s="6" t="s">
        <v>528</v>
      </c>
      <c r="F30" s="6" t="s">
        <v>539</v>
      </c>
      <c r="G30" s="6" t="s">
        <v>626</v>
      </c>
      <c r="H30" s="6" t="s">
        <v>627</v>
      </c>
    </row>
    <row r="31" ht="54" customHeight="1" spans="1:8">
      <c r="A31" s="5" t="s">
        <v>622</v>
      </c>
      <c r="B31" s="5" t="s">
        <v>628</v>
      </c>
      <c r="C31" s="5" t="s">
        <v>528</v>
      </c>
      <c r="D31" s="5" t="s">
        <v>629</v>
      </c>
      <c r="E31" s="5" t="s">
        <v>528</v>
      </c>
      <c r="F31" s="5" t="s">
        <v>630</v>
      </c>
      <c r="G31" s="5" t="s">
        <v>631</v>
      </c>
      <c r="H31" s="5" t="s">
        <v>632</v>
      </c>
    </row>
    <row r="32" ht="54" customHeight="1" spans="1:8">
      <c r="A32" s="6" t="s">
        <v>622</v>
      </c>
      <c r="B32" s="6" t="s">
        <v>633</v>
      </c>
      <c r="C32" s="6" t="s">
        <v>528</v>
      </c>
      <c r="D32" s="6" t="s">
        <v>528</v>
      </c>
      <c r="E32" s="6" t="s">
        <v>528</v>
      </c>
      <c r="F32" s="6" t="s">
        <v>529</v>
      </c>
      <c r="G32" s="6" t="s">
        <v>634</v>
      </c>
      <c r="H32" s="6" t="s">
        <v>635</v>
      </c>
    </row>
    <row r="33" ht="54" customHeight="1" spans="1:8">
      <c r="A33" s="5" t="s">
        <v>622</v>
      </c>
      <c r="B33" s="5" t="s">
        <v>636</v>
      </c>
      <c r="C33" s="5" t="s">
        <v>528</v>
      </c>
      <c r="D33" s="5" t="s">
        <v>528</v>
      </c>
      <c r="E33" s="5" t="s">
        <v>528</v>
      </c>
      <c r="F33" s="5" t="s">
        <v>637</v>
      </c>
      <c r="G33" s="5" t="s">
        <v>638</v>
      </c>
      <c r="H33" s="5" t="s">
        <v>639</v>
      </c>
    </row>
    <row r="34" ht="54" customHeight="1" spans="1:8">
      <c r="A34" s="6" t="s">
        <v>640</v>
      </c>
      <c r="B34" s="6" t="s">
        <v>641</v>
      </c>
      <c r="C34" s="6" t="s">
        <v>528</v>
      </c>
      <c r="D34" s="6" t="s">
        <v>528</v>
      </c>
      <c r="E34" s="6" t="s">
        <v>528</v>
      </c>
      <c r="F34" s="6" t="s">
        <v>642</v>
      </c>
      <c r="G34" s="6" t="s">
        <v>643</v>
      </c>
      <c r="H34" s="6" t="s">
        <v>644</v>
      </c>
    </row>
    <row r="35" ht="54" customHeight="1" spans="1:8">
      <c r="A35" s="5" t="s">
        <v>640</v>
      </c>
      <c r="B35" s="5" t="s">
        <v>645</v>
      </c>
      <c r="C35" s="5" t="s">
        <v>528</v>
      </c>
      <c r="D35" s="5" t="s">
        <v>646</v>
      </c>
      <c r="E35" s="5" t="s">
        <v>528</v>
      </c>
      <c r="F35" s="5" t="s">
        <v>642</v>
      </c>
      <c r="G35" s="5" t="s">
        <v>647</v>
      </c>
      <c r="H35" s="5" t="s">
        <v>648</v>
      </c>
    </row>
    <row r="36" ht="54" customHeight="1" spans="1:8">
      <c r="A36" s="6" t="s">
        <v>640</v>
      </c>
      <c r="B36" s="6" t="s">
        <v>649</v>
      </c>
      <c r="C36" s="6" t="s">
        <v>650</v>
      </c>
      <c r="D36" s="6" t="s">
        <v>650</v>
      </c>
      <c r="E36" s="6" t="s">
        <v>650</v>
      </c>
      <c r="F36" s="6" t="s">
        <v>650</v>
      </c>
      <c r="G36" s="6" t="s">
        <v>651</v>
      </c>
      <c r="H36" s="6" t="s">
        <v>652</v>
      </c>
    </row>
    <row r="37" ht="54" customHeight="1" spans="1:8">
      <c r="A37" s="5" t="s">
        <v>653</v>
      </c>
      <c r="B37" s="5" t="s">
        <v>654</v>
      </c>
      <c r="C37" s="5" t="s">
        <v>543</v>
      </c>
      <c r="D37" s="5" t="s">
        <v>543</v>
      </c>
      <c r="E37" s="5" t="s">
        <v>543</v>
      </c>
      <c r="F37" s="5" t="s">
        <v>529</v>
      </c>
      <c r="G37" s="5" t="s">
        <v>655</v>
      </c>
      <c r="H37" s="5" t="s">
        <v>656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功能评估-P0</vt:lpstr>
      <vt:lpstr>功能评估-P1</vt:lpstr>
      <vt:lpstr>数据统计口径</vt:lpstr>
      <vt:lpstr>功能评估-P2</vt:lpstr>
      <vt:lpstr>账号权限（待定）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Esther</cp:lastModifiedBy>
  <dcterms:created xsi:type="dcterms:W3CDTF">2026-10-17T15:37:00Z</dcterms:created>
  <dcterms:modified xsi:type="dcterms:W3CDTF">2026-10-18T09:54:09Z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58E3F2EA7058439AA9BE8D4D14E5201E_13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