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onferencat dhe revistat\Aircraft Sequencing Problem\Aircraft Sequencing Problem - Project\TestResults\"/>
    </mc:Choice>
  </mc:AlternateContent>
  <bookViews>
    <workbookView xWindow="0" yWindow="0" windowWidth="16170" windowHeight="8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O2" i="1" l="1"/>
  <c r="N2" i="1"/>
  <c r="M2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<sst xmlns="http://schemas.openxmlformats.org/spreadsheetml/2006/main" count="30" uniqueCount="30">
  <si>
    <t>No.</t>
  </si>
  <si>
    <t>Instance name</t>
  </si>
  <si>
    <t>Min evaluation</t>
  </si>
  <si>
    <t>Min time [S]</t>
  </si>
  <si>
    <t>Max evaluation</t>
  </si>
  <si>
    <t>Max time [S]</t>
  </si>
  <si>
    <t>Average evaluation</t>
  </si>
  <si>
    <t>Average time [S]</t>
  </si>
  <si>
    <t>FPT_0_69</t>
  </si>
  <si>
    <t>FPT_50_119</t>
  </si>
  <si>
    <t>FPT_100_169</t>
  </si>
  <si>
    <t>FPT_0_89</t>
  </si>
  <si>
    <t>FPT_40_129</t>
  </si>
  <si>
    <t>FPT_80_169</t>
  </si>
  <si>
    <t>FPT_0_109</t>
  </si>
  <si>
    <t>FPT_30_139</t>
  </si>
  <si>
    <t>FPT_60_169</t>
  </si>
  <si>
    <t>FPT_0_129</t>
  </si>
  <si>
    <t>FPT_20_149</t>
  </si>
  <si>
    <t>FPT_40_169</t>
  </si>
  <si>
    <t>FPT_0_149</t>
  </si>
  <si>
    <t>FPT_10_159</t>
  </si>
  <si>
    <t>FPT_20_169</t>
  </si>
  <si>
    <t>best UB</t>
  </si>
  <si>
    <t>best LB</t>
  </si>
  <si>
    <t>Better/Equal/Worse</t>
  </si>
  <si>
    <t>Total Better</t>
  </si>
  <si>
    <t>Total Equal</t>
  </si>
  <si>
    <t>Total Worse</t>
  </si>
  <si>
    <t>Average gap(%)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</si>
</sst>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238"/>
      <scheme val="minor"/>
    </font>
    <font>
      <sz val="11"/>
      <color rgb="FF000000"/>
      <name val="Liberation Sans"/>
      <charset val="238"/>
    </font>
    <font>
      <i/>
      <sz val="11"/>
      <color rgb="FF000000"/>
      <name val="Liberation Sans"/>
      <charset val="238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2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topLeftCell="C1" workbookViewId="0">
      <selection activeCell="N15" sqref="N15"/>
    </sheetView>
  </sheetViews>
  <sheetFormatPr defaultRowHeight="15"/>
  <cols>
    <col min="2" max="9" width="14.7109375" customWidth="1"/>
    <col min="10" max="10" width="15.85546875" bestFit="1" customWidth="1"/>
    <col min="11" max="11" width="15" bestFit="1" customWidth="1"/>
    <col min="12" max="12" width="14.5703125" customWidth="1"/>
    <col min="13" max="13" width="11.42578125" bestFit="1" customWidth="1"/>
  </cols>
  <sheetData>
    <row r="1" spans="1:15" ht="30">
      <c r="A1" t="s">
        <v>0</v>
      </c>
      <c r="B1" t="s">
        <v>1</v>
      </c>
      <c r="C1" s="1" t="s">
        <v>23</v>
      </c>
      <c r="D1" s="1" t="s">
        <v>24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3" t="s">
        <v>29</v>
      </c>
      <c r="L1" s="3" t="s">
        <v>25</v>
      </c>
      <c r="M1" s="3" t="s">
        <v>26</v>
      </c>
      <c r="N1" s="3" t="s">
        <v>27</v>
      </c>
      <c r="O1" s="3" t="s">
        <v>28</v>
      </c>
    </row>
    <row r="2" spans="1:15">
      <c r="A2">
        <v>1</v>
      </c>
      <c r="B2" t="s">
        <v>8</v>
      </c>
      <c r="C2" s="2">
        <v>604</v>
      </c>
      <c r="D2" s="2">
        <v>261</v>
      </c>
      <c r="E2">
        <v>604</v>
      </c>
      <c r="F2">
        <v>43.601999999999997</v>
      </c>
      <c r="G2">
        <v>618</v>
      </c>
      <c r="H2">
        <v>48.146999999999998</v>
      </c>
      <c r="I2">
        <v>607.70000000000005</v>
      </c>
      <c r="J2">
        <v>45.535800000000002</v>
      </c>
      <c r="K2" s="4">
        <f>(I2-D2)/I2</f>
        <v>0.57051176567385231</v>
      </c>
      <c r="L2" s="2" t="str">
        <f>IF(C2=E2,"Equal",IF(E2&lt;C2,"Better", "Worse"))</f>
        <v>Equal</v>
      </c>
      <c r="M2" s="2">
        <f>COUNTIF(L2:L16,"Better")</f>
        <v>12</v>
      </c>
      <c r="N2" s="2">
        <f>COUNTIF(L2:L16,"Equal")</f>
        <v>2</v>
      </c>
      <c r="O2" s="2">
        <f>COUNTIF(L2:L16,"Worse")</f>
        <v>1</v>
      </c>
    </row>
    <row r="3" spans="1:15">
      <c r="A3">
        <v>2</v>
      </c>
      <c r="B3" t="s">
        <v>9</v>
      </c>
      <c r="C3" s="2">
        <v>2272</v>
      </c>
      <c r="D3" s="2">
        <v>312</v>
      </c>
      <c r="E3">
        <v>1994</v>
      </c>
      <c r="F3">
        <v>42.527000000000001</v>
      </c>
      <c r="G3">
        <v>2140</v>
      </c>
      <c r="H3">
        <v>46.926000000000002</v>
      </c>
      <c r="I3">
        <v>2070</v>
      </c>
      <c r="J3">
        <v>44.968599999999995</v>
      </c>
      <c r="K3" s="4">
        <f t="shared" ref="K3:K16" si="0">(I3-D3)/I3</f>
        <v>0.8492753623188406</v>
      </c>
      <c r="L3" s="2" t="str">
        <f t="shared" ref="L3:L15" si="1">IF(C3=E3,"Equal",IF(E3&lt;C3,"Better", "Worse"))</f>
        <v>Better</v>
      </c>
      <c r="M3" s="2"/>
      <c r="N3" s="2"/>
      <c r="O3" s="2"/>
    </row>
    <row r="4" spans="1:15">
      <c r="A4">
        <v>3</v>
      </c>
      <c r="B4" t="s">
        <v>10</v>
      </c>
      <c r="C4" s="2">
        <v>796</v>
      </c>
      <c r="D4" s="2">
        <v>338</v>
      </c>
      <c r="E4">
        <v>796</v>
      </c>
      <c r="F4">
        <v>43.043999999999997</v>
      </c>
      <c r="G4">
        <v>796</v>
      </c>
      <c r="H4">
        <v>47.77</v>
      </c>
      <c r="I4">
        <v>796</v>
      </c>
      <c r="J4">
        <v>45.167300000000004</v>
      </c>
      <c r="K4" s="4">
        <f t="shared" si="0"/>
        <v>0.57537688442211055</v>
      </c>
      <c r="L4" s="2" t="str">
        <f t="shared" si="1"/>
        <v>Equal</v>
      </c>
      <c r="M4" s="2"/>
      <c r="N4" s="2"/>
      <c r="O4" s="2"/>
    </row>
    <row r="5" spans="1:15">
      <c r="A5">
        <v>4</v>
      </c>
      <c r="B5" t="s">
        <v>11</v>
      </c>
      <c r="C5" s="2">
        <v>1332</v>
      </c>
      <c r="D5" s="2">
        <v>331</v>
      </c>
      <c r="E5">
        <v>1316</v>
      </c>
      <c r="F5">
        <v>51.506999999999998</v>
      </c>
      <c r="G5">
        <v>1397</v>
      </c>
      <c r="H5">
        <v>54.892000000000003</v>
      </c>
      <c r="I5">
        <v>1343</v>
      </c>
      <c r="J5">
        <v>53.276699999999998</v>
      </c>
      <c r="K5" s="4">
        <f t="shared" si="0"/>
        <v>0.75353685778108714</v>
      </c>
      <c r="L5" s="2" t="str">
        <f t="shared" si="1"/>
        <v>Better</v>
      </c>
      <c r="M5" s="2"/>
      <c r="N5" s="2"/>
      <c r="O5" s="2"/>
    </row>
    <row r="6" spans="1:15">
      <c r="A6">
        <v>5</v>
      </c>
      <c r="B6" t="s">
        <v>12</v>
      </c>
      <c r="C6" s="2">
        <v>2885</v>
      </c>
      <c r="D6" s="2">
        <v>408</v>
      </c>
      <c r="E6">
        <v>2472</v>
      </c>
      <c r="F6">
        <v>50.499000000000002</v>
      </c>
      <c r="G6">
        <v>2590</v>
      </c>
      <c r="H6">
        <v>55.124000000000002</v>
      </c>
      <c r="I6">
        <v>2522.6</v>
      </c>
      <c r="J6">
        <v>52.4572</v>
      </c>
      <c r="K6" s="4">
        <f t="shared" si="0"/>
        <v>0.83826211052089117</v>
      </c>
      <c r="L6" s="2" t="str">
        <f t="shared" si="1"/>
        <v>Better</v>
      </c>
      <c r="M6" s="2"/>
      <c r="N6" s="2"/>
      <c r="O6" s="2"/>
    </row>
    <row r="7" spans="1:15">
      <c r="A7">
        <v>6</v>
      </c>
      <c r="B7" t="s">
        <v>13</v>
      </c>
      <c r="C7" s="2">
        <v>1800</v>
      </c>
      <c r="D7" s="2">
        <v>390</v>
      </c>
      <c r="E7">
        <v>1508</v>
      </c>
      <c r="F7">
        <v>49.545999999999999</v>
      </c>
      <c r="G7">
        <v>1649</v>
      </c>
      <c r="H7">
        <v>53.95</v>
      </c>
      <c r="I7">
        <v>1602.4</v>
      </c>
      <c r="J7">
        <v>52.2378</v>
      </c>
      <c r="K7" s="4">
        <f t="shared" si="0"/>
        <v>0.75661507738392408</v>
      </c>
      <c r="L7" s="2" t="str">
        <f t="shared" si="1"/>
        <v>Better</v>
      </c>
      <c r="M7" s="2"/>
      <c r="N7" s="2"/>
      <c r="O7" s="2"/>
    </row>
    <row r="8" spans="1:15">
      <c r="A8">
        <v>7</v>
      </c>
      <c r="B8" t="s">
        <v>14</v>
      </c>
      <c r="C8" s="2">
        <v>2131</v>
      </c>
      <c r="D8" s="2">
        <v>408</v>
      </c>
      <c r="E8">
        <v>2235</v>
      </c>
      <c r="F8">
        <v>57.113999999999997</v>
      </c>
      <c r="G8">
        <v>2318</v>
      </c>
      <c r="H8">
        <v>59.843000000000004</v>
      </c>
      <c r="I8">
        <v>2259.6</v>
      </c>
      <c r="J8">
        <v>58.557699999999997</v>
      </c>
      <c r="K8" s="4">
        <f t="shared" si="0"/>
        <v>0.81943706850770048</v>
      </c>
      <c r="L8" s="2" t="str">
        <f t="shared" si="1"/>
        <v>Worse</v>
      </c>
      <c r="M8" s="2"/>
      <c r="N8" s="2"/>
      <c r="O8" s="2"/>
    </row>
    <row r="9" spans="1:15">
      <c r="A9">
        <v>8</v>
      </c>
      <c r="B9" t="s">
        <v>15</v>
      </c>
      <c r="C9" s="2">
        <v>3935</v>
      </c>
      <c r="D9" s="2">
        <v>458</v>
      </c>
      <c r="E9">
        <v>3241</v>
      </c>
      <c r="F9">
        <v>55.402000000000001</v>
      </c>
      <c r="G9">
        <v>3383</v>
      </c>
      <c r="H9">
        <v>61.808999999999997</v>
      </c>
      <c r="I9">
        <v>3307.4</v>
      </c>
      <c r="J9">
        <v>57.849400000000003</v>
      </c>
      <c r="K9" s="4">
        <f t="shared" si="0"/>
        <v>0.86152264618733754</v>
      </c>
      <c r="L9" s="2" t="str">
        <f t="shared" si="1"/>
        <v>Better</v>
      </c>
      <c r="M9" s="2"/>
      <c r="N9" s="2"/>
      <c r="O9" s="2"/>
    </row>
    <row r="10" spans="1:15">
      <c r="A10">
        <v>9</v>
      </c>
      <c r="B10" t="s">
        <v>16</v>
      </c>
      <c r="C10" s="2">
        <v>5019</v>
      </c>
      <c r="D10" s="2">
        <v>451</v>
      </c>
      <c r="E10">
        <v>3781</v>
      </c>
      <c r="F10">
        <v>56.31</v>
      </c>
      <c r="G10">
        <v>4341</v>
      </c>
      <c r="H10">
        <v>60.728999999999999</v>
      </c>
      <c r="I10">
        <v>3943.4</v>
      </c>
      <c r="J10">
        <v>57.678899999999999</v>
      </c>
      <c r="K10" s="4">
        <f t="shared" si="0"/>
        <v>0.88563168839072881</v>
      </c>
      <c r="L10" s="2" t="str">
        <f t="shared" si="1"/>
        <v>Better</v>
      </c>
      <c r="M10" s="2"/>
      <c r="N10" s="2"/>
      <c r="O10" s="2"/>
    </row>
    <row r="11" spans="1:15">
      <c r="A11">
        <v>10</v>
      </c>
      <c r="B11" t="s">
        <v>17</v>
      </c>
      <c r="C11" s="2">
        <v>3167</v>
      </c>
      <c r="D11" s="2">
        <v>509</v>
      </c>
      <c r="E11">
        <v>3074</v>
      </c>
      <c r="F11">
        <v>61.847000000000001</v>
      </c>
      <c r="G11">
        <v>3236</v>
      </c>
      <c r="H11">
        <v>69.111000000000004</v>
      </c>
      <c r="I11">
        <v>3156.8</v>
      </c>
      <c r="J11">
        <v>65.252099999999999</v>
      </c>
      <c r="K11" s="4">
        <f t="shared" si="0"/>
        <v>0.83876077040040553</v>
      </c>
      <c r="L11" s="2" t="str">
        <f t="shared" si="1"/>
        <v>Better</v>
      </c>
      <c r="M11" s="2"/>
      <c r="N11" s="2"/>
      <c r="O11" s="2"/>
    </row>
    <row r="12" spans="1:15">
      <c r="A12">
        <v>11</v>
      </c>
      <c r="B12" t="s">
        <v>18</v>
      </c>
      <c r="C12" s="2">
        <v>4846</v>
      </c>
      <c r="D12" s="2">
        <v>536</v>
      </c>
      <c r="E12">
        <v>3919</v>
      </c>
      <c r="F12">
        <v>61.805999999999997</v>
      </c>
      <c r="G12">
        <v>4107</v>
      </c>
      <c r="H12">
        <v>68.444999999999993</v>
      </c>
      <c r="I12">
        <v>4003</v>
      </c>
      <c r="J12">
        <v>65.253900000000002</v>
      </c>
      <c r="K12" s="4">
        <f t="shared" si="0"/>
        <v>0.86610042468148885</v>
      </c>
      <c r="L12" s="2" t="str">
        <f t="shared" si="1"/>
        <v>Better</v>
      </c>
      <c r="M12" s="2"/>
      <c r="N12" s="2"/>
      <c r="O12" s="2"/>
    </row>
    <row r="13" spans="1:15">
      <c r="A13">
        <v>12</v>
      </c>
      <c r="B13" t="s">
        <v>19</v>
      </c>
      <c r="C13" s="2">
        <v>5159</v>
      </c>
      <c r="D13" s="2">
        <v>511</v>
      </c>
      <c r="E13">
        <v>3739</v>
      </c>
      <c r="F13">
        <v>64.94</v>
      </c>
      <c r="G13">
        <v>4225</v>
      </c>
      <c r="H13">
        <v>70.257999999999996</v>
      </c>
      <c r="I13">
        <v>4013.6</v>
      </c>
      <c r="J13">
        <v>67.230999999999995</v>
      </c>
      <c r="K13" s="4">
        <f t="shared" si="0"/>
        <v>0.8726828782140722</v>
      </c>
      <c r="L13" s="2" t="str">
        <f t="shared" si="1"/>
        <v>Better</v>
      </c>
      <c r="M13" s="2"/>
      <c r="N13" s="2"/>
      <c r="O13" s="2"/>
    </row>
    <row r="14" spans="1:15">
      <c r="A14">
        <v>13</v>
      </c>
      <c r="B14" t="s">
        <v>20</v>
      </c>
      <c r="C14" s="2">
        <v>4467</v>
      </c>
      <c r="D14" s="2">
        <v>593</v>
      </c>
      <c r="E14">
        <v>3977</v>
      </c>
      <c r="F14">
        <v>70.400999999999996</v>
      </c>
      <c r="G14">
        <v>4475</v>
      </c>
      <c r="H14">
        <v>76.528000000000006</v>
      </c>
      <c r="I14">
        <v>4211.3999999999996</v>
      </c>
      <c r="J14">
        <v>72.427300000000002</v>
      </c>
      <c r="K14" s="4">
        <f t="shared" si="0"/>
        <v>0.85919171771857339</v>
      </c>
      <c r="L14" s="2" t="str">
        <f>IF(C14=E14,"Equal",IF(E14&lt;C14,"Better", "Worse"))</f>
        <v>Better</v>
      </c>
    </row>
    <row r="15" spans="1:15">
      <c r="A15">
        <v>14</v>
      </c>
      <c r="B15" t="s">
        <v>21</v>
      </c>
      <c r="C15" s="2">
        <v>5808</v>
      </c>
      <c r="D15" s="2">
        <v>576</v>
      </c>
      <c r="E15">
        <v>4495</v>
      </c>
      <c r="F15">
        <v>69.082999999999998</v>
      </c>
      <c r="G15">
        <v>4865</v>
      </c>
      <c r="H15">
        <v>73.597999999999999</v>
      </c>
      <c r="I15">
        <v>4670</v>
      </c>
      <c r="J15">
        <v>70.918300000000002</v>
      </c>
      <c r="K15" s="4">
        <f t="shared" si="0"/>
        <v>0.87665952890792287</v>
      </c>
      <c r="L15" s="2" t="str">
        <f t="shared" si="1"/>
        <v>Better</v>
      </c>
    </row>
    <row r="16" spans="1:15">
      <c r="A16">
        <v>15</v>
      </c>
      <c r="B16" t="s">
        <v>22</v>
      </c>
      <c r="C16" s="2">
        <v>6434</v>
      </c>
      <c r="D16" s="2">
        <v>577</v>
      </c>
      <c r="E16">
        <v>4485</v>
      </c>
      <c r="F16">
        <v>67.557000000000002</v>
      </c>
      <c r="G16">
        <v>4717</v>
      </c>
      <c r="H16">
        <v>73.509</v>
      </c>
      <c r="I16">
        <v>4586.2</v>
      </c>
      <c r="J16">
        <v>71.068300000000008</v>
      </c>
      <c r="K16" s="4">
        <f t="shared" si="0"/>
        <v>0.87418778073350489</v>
      </c>
      <c r="L16" s="2" t="str">
        <f>IF(C16=E16,"Equal",IF(E16&lt;C16,"Better", "Worse"))</f>
        <v>Better</v>
      </c>
    </row>
    <row r="17" spans="11:11">
      <c r="K17" s="5">
        <f>AVERAGE(K2:K16)</f>
        <v>0.80651683745616265</v>
      </c>
    </row>
  </sheetData>
  <conditionalFormatting sqref="L2:L16">
    <cfRule type="cellIs" dxfId="11" priority="11" stopIfTrue="1" operator="equal">
      <formula>"Better"</formula>
    </cfRule>
  </conditionalFormatting>
  <conditionalFormatting sqref="L2:L16">
    <cfRule type="cellIs" dxfId="10" priority="10" stopIfTrue="1" operator="equal">
      <formula>"Equal"</formula>
    </cfRule>
  </conditionalFormatting>
  <conditionalFormatting sqref="L2:L16">
    <cfRule type="cellIs" dxfId="9" priority="9" stopIfTrue="1" operator="equal">
      <formula>"Equal"</formula>
    </cfRule>
  </conditionalFormatting>
  <conditionalFormatting sqref="L2:L16">
    <cfRule type="cellIs" dxfId="8" priority="12" stopIfTrue="1" operator="equal">
      <formula>"Worse"</formula>
    </cfRule>
  </conditionalFormatting>
  <conditionalFormatting sqref="K2:K16">
    <cfRule type="cellIs" dxfId="7" priority="7" stopIfTrue="1" operator="equal">
      <formula>"Better"</formula>
    </cfRule>
  </conditionalFormatting>
  <conditionalFormatting sqref="K2:K16">
    <cfRule type="cellIs" dxfId="6" priority="6" stopIfTrue="1" operator="equal">
      <formula>"Equal"</formula>
    </cfRule>
  </conditionalFormatting>
  <conditionalFormatting sqref="K2:K16">
    <cfRule type="cellIs" dxfId="5" priority="5" stopIfTrue="1" operator="equal">
      <formula>"Equal"</formula>
    </cfRule>
  </conditionalFormatting>
  <conditionalFormatting sqref="K2:K16">
    <cfRule type="cellIs" dxfId="4" priority="8" stopIfTrue="1" operator="equal">
      <formula>"Worse"</formula>
    </cfRule>
  </conditionalFormatting>
  <conditionalFormatting sqref="K2:K16">
    <cfRule type="cellIs" dxfId="3" priority="1" operator="greaterThan">
      <formula>0.1</formula>
    </cfRule>
    <cfRule type="cellIs" dxfId="2" priority="2" operator="greaterThan">
      <formula>10</formula>
    </cfRule>
    <cfRule type="cellIs" dxfId="1" priority="3" operator="greaterThan">
      <formula>10</formula>
    </cfRule>
    <cfRule type="cellIs" dxfId="0" priority="4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2015-11-22T18:34:59Z</dcterms:created>
  <dcterms:modified xsi:type="dcterms:W3CDTF">2015-12-01T13:48:24Z</dcterms:modified>
</cp:coreProperties>
</file>