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90" windowWidth="24435" windowHeight="12210"/>
  </bookViews>
  <sheets>
    <sheet name="CMBP_bands_NIST_horn_coupled_du" sheetId="1" r:id="rId1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Q25" i="1" l="1"/>
  <c r="P24" i="1"/>
  <c r="I24" i="1" l="1"/>
  <c r="H24" i="1"/>
  <c r="R24" i="1"/>
  <c r="S24" i="1" s="1"/>
  <c r="Q26" i="1" l="1"/>
  <c r="T24" i="1"/>
  <c r="R25" i="1"/>
  <c r="P25" i="1" l="1"/>
  <c r="V24" i="1" s="1"/>
  <c r="S25" i="1"/>
  <c r="R26" i="1"/>
  <c r="P26" i="1" s="1"/>
  <c r="Q27" i="1" l="1"/>
  <c r="R27" i="1" s="1"/>
  <c r="X24" i="1"/>
  <c r="S26" i="1"/>
  <c r="T25" i="1"/>
  <c r="P27" i="1" l="1"/>
  <c r="Q28" i="1" s="1"/>
  <c r="V25" i="1"/>
  <c r="L36" i="1"/>
  <c r="T26" i="1"/>
  <c r="S27" i="1"/>
  <c r="X25" i="1"/>
  <c r="V26" i="1" l="1"/>
  <c r="R28" i="1"/>
  <c r="P28" i="1" s="1"/>
  <c r="Q29" i="1" s="1"/>
  <c r="T27" i="1"/>
  <c r="S28" i="1" l="1"/>
  <c r="V27" i="1" l="1"/>
  <c r="R29" i="1"/>
  <c r="P29" i="1" s="1"/>
  <c r="Q30" i="1"/>
  <c r="T28" i="1"/>
  <c r="R30" i="1" l="1"/>
  <c r="X28" i="1" s="1"/>
  <c r="Q31" i="1"/>
  <c r="S29" i="1"/>
  <c r="S30" i="1" l="1"/>
  <c r="P30" i="1"/>
  <c r="T30" i="1" s="1"/>
  <c r="R31" i="1"/>
  <c r="X29" i="1" s="1"/>
  <c r="T29" i="1"/>
  <c r="V28" i="1"/>
  <c r="S31" i="1"/>
  <c r="P31" i="1" l="1"/>
  <c r="Q32" i="1" s="1"/>
  <c r="R32" i="1" s="1"/>
  <c r="P32" i="1" s="1"/>
  <c r="V29" i="1"/>
  <c r="T31" i="1" l="1"/>
  <c r="V30" i="1"/>
  <c r="S32" i="1"/>
  <c r="Q34" i="1" l="1"/>
  <c r="Q33" i="1"/>
  <c r="T32" i="1"/>
  <c r="V31" i="1"/>
  <c r="R34" i="1" l="1"/>
  <c r="P34" i="1" s="1"/>
  <c r="R33" i="1"/>
  <c r="P33" i="1" s="1"/>
  <c r="X32" i="1" l="1"/>
  <c r="S34" i="1"/>
  <c r="T34" i="1" s="1"/>
  <c r="Q35" i="1"/>
  <c r="S33" i="1"/>
  <c r="V33" i="1" l="1"/>
  <c r="T33" i="1"/>
  <c r="V32" i="1"/>
  <c r="R35" i="1"/>
  <c r="P35" i="1" s="1"/>
  <c r="S35" i="1" l="1"/>
  <c r="X33" i="1"/>
  <c r="T35" i="1" l="1"/>
  <c r="Q36" i="1"/>
  <c r="V34" i="1"/>
  <c r="R36" i="1" l="1"/>
  <c r="P36" i="1" s="1"/>
  <c r="Q37" i="1" s="1"/>
  <c r="S36" i="1" l="1"/>
  <c r="T36" i="1" s="1"/>
  <c r="V35" i="1"/>
  <c r="Q38" i="1"/>
  <c r="R37" i="1"/>
  <c r="P37" i="1" s="1"/>
  <c r="R38" i="1" l="1"/>
  <c r="X36" i="1" s="1"/>
  <c r="V36" i="1"/>
  <c r="S37" i="1"/>
  <c r="S38" i="1" l="1"/>
  <c r="P38" i="1"/>
  <c r="T38" i="1" s="1"/>
  <c r="T37" i="1"/>
  <c r="Q39" i="1"/>
  <c r="V37" i="1" l="1"/>
  <c r="R39" i="1"/>
  <c r="P39" i="1" s="1"/>
  <c r="V38" i="1" s="1"/>
  <c r="X37" i="1" l="1"/>
  <c r="S39" i="1"/>
  <c r="T39" i="1" s="1"/>
</calcChain>
</file>

<file path=xl/sharedStrings.xml><?xml version="1.0" encoding="utf-8"?>
<sst xmlns="http://schemas.openxmlformats.org/spreadsheetml/2006/main" count="85" uniqueCount="31">
  <si>
    <t>Band</t>
  </si>
  <si>
    <t>pixel</t>
  </si>
  <si>
    <t>nu</t>
  </si>
  <si>
    <t>nu_low</t>
  </si>
  <si>
    <t>nu_high</t>
  </si>
  <si>
    <t>width</t>
  </si>
  <si>
    <t>D_px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</si>
  <si>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</si>
  <si>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</si>
  <si>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</si>
  <si>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</si>
  <si>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</si>
  <si>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</si>
  <si>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</si>
  <si>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</si>
  <si>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</si>
  <si>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</si>
  <si>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low = 21</t>
  </si>
  <si>
    <t>high = 800</t>
  </si>
  <si>
    <t>high = 460</t>
  </si>
  <si>
    <t>(leave GHI)</t>
  </si>
  <si>
    <t>18 bands in 6 px</t>
  </si>
  <si>
    <t>12 bands in 6 px</t>
  </si>
  <si>
    <t>18 bands in 9 px</t>
  </si>
  <si>
    <t>BWp</t>
  </si>
  <si>
    <t>BWb</t>
  </si>
  <si>
    <t>center</t>
  </si>
  <si>
    <t>lo</t>
  </si>
  <si>
    <t>hi</t>
  </si>
  <si>
    <t>bw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</si>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</sst>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workbookViewId="0">
      <selection activeCell="T7" sqref="T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1</v>
      </c>
      <c r="B2" t="s">
        <v>8</v>
      </c>
      <c r="C2">
        <v>20.8</v>
      </c>
      <c r="D2">
        <v>18.2</v>
      </c>
      <c r="E2">
        <v>23.4</v>
      </c>
      <c r="F2">
        <v>5.2</v>
      </c>
      <c r="H2">
        <v>60</v>
      </c>
      <c r="J2">
        <f>H2*2</f>
        <v>120</v>
      </c>
    </row>
    <row r="3" spans="1:10" x14ac:dyDescent="0.25">
      <c r="A3">
        <v>2</v>
      </c>
      <c r="B3" t="s">
        <v>9</v>
      </c>
      <c r="C3">
        <v>25</v>
      </c>
      <c r="D3">
        <v>21.9</v>
      </c>
      <c r="E3">
        <v>28.1</v>
      </c>
      <c r="F3">
        <v>6.3</v>
      </c>
      <c r="H3">
        <v>100</v>
      </c>
      <c r="J3">
        <f t="shared" ref="J3:J22" si="0">H3*2</f>
        <v>200</v>
      </c>
    </row>
    <row r="4" spans="1:10" x14ac:dyDescent="0.25">
      <c r="A4">
        <v>3</v>
      </c>
      <c r="B4" t="s">
        <v>8</v>
      </c>
      <c r="C4">
        <v>30</v>
      </c>
      <c r="D4">
        <v>26.3</v>
      </c>
      <c r="E4">
        <v>33.799999999999997</v>
      </c>
      <c r="F4">
        <v>7.5</v>
      </c>
      <c r="H4">
        <v>60</v>
      </c>
      <c r="J4">
        <f t="shared" si="0"/>
        <v>120</v>
      </c>
    </row>
    <row r="5" spans="1:10" x14ac:dyDescent="0.25">
      <c r="A5">
        <v>4</v>
      </c>
      <c r="B5" t="s">
        <v>9</v>
      </c>
      <c r="C5">
        <v>36</v>
      </c>
      <c r="D5">
        <v>31.5</v>
      </c>
      <c r="E5">
        <v>40.5</v>
      </c>
      <c r="F5">
        <v>9</v>
      </c>
      <c r="H5">
        <v>100</v>
      </c>
      <c r="J5">
        <f t="shared" si="0"/>
        <v>200</v>
      </c>
    </row>
    <row r="6" spans="1:10" x14ac:dyDescent="0.25">
      <c r="A6">
        <v>5</v>
      </c>
      <c r="B6" t="s">
        <v>8</v>
      </c>
      <c r="C6">
        <v>43.2</v>
      </c>
      <c r="D6">
        <v>37.799999999999997</v>
      </c>
      <c r="E6">
        <v>48.6</v>
      </c>
      <c r="F6">
        <v>10.8</v>
      </c>
      <c r="H6">
        <v>60</v>
      </c>
      <c r="J6">
        <f t="shared" si="0"/>
        <v>120</v>
      </c>
    </row>
    <row r="7" spans="1:10" x14ac:dyDescent="0.25">
      <c r="A7">
        <v>6</v>
      </c>
      <c r="B7" t="s">
        <v>9</v>
      </c>
      <c r="C7">
        <v>51.8</v>
      </c>
      <c r="D7">
        <v>45.4</v>
      </c>
      <c r="E7">
        <v>58.3</v>
      </c>
      <c r="F7">
        <v>13</v>
      </c>
      <c r="H7">
        <v>100</v>
      </c>
      <c r="J7">
        <f t="shared" si="0"/>
        <v>200</v>
      </c>
    </row>
    <row r="8" spans="1:10" x14ac:dyDescent="0.25">
      <c r="A8">
        <v>7</v>
      </c>
      <c r="B8" t="s">
        <v>10</v>
      </c>
      <c r="C8">
        <v>62.2</v>
      </c>
      <c r="D8">
        <v>54.4</v>
      </c>
      <c r="E8">
        <v>70</v>
      </c>
      <c r="F8">
        <v>15.6</v>
      </c>
      <c r="H8">
        <v>366</v>
      </c>
      <c r="J8">
        <f t="shared" si="0"/>
        <v>732</v>
      </c>
    </row>
    <row r="9" spans="1:10" x14ac:dyDescent="0.25">
      <c r="A9">
        <v>8</v>
      </c>
      <c r="B9" t="s">
        <v>11</v>
      </c>
      <c r="C9">
        <v>74.599999999999994</v>
      </c>
      <c r="D9">
        <v>65.3</v>
      </c>
      <c r="E9">
        <v>84</v>
      </c>
      <c r="F9">
        <v>18.7</v>
      </c>
      <c r="H9">
        <v>510</v>
      </c>
      <c r="J9">
        <f t="shared" si="0"/>
        <v>1020</v>
      </c>
    </row>
    <row r="10" spans="1:10" x14ac:dyDescent="0.25">
      <c r="A10">
        <v>9</v>
      </c>
      <c r="B10" t="s">
        <v>10</v>
      </c>
      <c r="C10">
        <v>89.6</v>
      </c>
      <c r="D10">
        <v>78.400000000000006</v>
      </c>
      <c r="E10">
        <v>100.8</v>
      </c>
      <c r="F10">
        <v>22.4</v>
      </c>
      <c r="H10">
        <v>366</v>
      </c>
      <c r="J10">
        <f t="shared" si="0"/>
        <v>732</v>
      </c>
    </row>
    <row r="11" spans="1:10" x14ac:dyDescent="0.25">
      <c r="A11">
        <v>10</v>
      </c>
      <c r="B11" t="s">
        <v>11</v>
      </c>
      <c r="C11">
        <v>107.5</v>
      </c>
      <c r="D11">
        <v>94.1</v>
      </c>
      <c r="E11">
        <v>120.9</v>
      </c>
      <c r="F11">
        <v>26.9</v>
      </c>
      <c r="H11">
        <v>510</v>
      </c>
      <c r="J11">
        <f t="shared" si="0"/>
        <v>1020</v>
      </c>
    </row>
    <row r="12" spans="1:10" x14ac:dyDescent="0.25">
      <c r="A12">
        <v>11</v>
      </c>
      <c r="B12" t="s">
        <v>10</v>
      </c>
      <c r="C12">
        <v>129</v>
      </c>
      <c r="D12">
        <v>112.9</v>
      </c>
      <c r="E12">
        <v>145.1</v>
      </c>
      <c r="F12">
        <v>32.200000000000003</v>
      </c>
      <c r="H12">
        <v>366</v>
      </c>
      <c r="J12">
        <f t="shared" si="0"/>
        <v>732</v>
      </c>
    </row>
    <row r="13" spans="1:10" x14ac:dyDescent="0.25">
      <c r="A13">
        <v>12</v>
      </c>
      <c r="B13" t="s">
        <v>11</v>
      </c>
      <c r="C13">
        <v>154.80000000000001</v>
      </c>
      <c r="D13">
        <v>135.4</v>
      </c>
      <c r="E13">
        <v>174.1</v>
      </c>
      <c r="F13">
        <v>38.700000000000003</v>
      </c>
      <c r="H13">
        <v>510</v>
      </c>
      <c r="J13">
        <f t="shared" si="0"/>
        <v>1020</v>
      </c>
    </row>
    <row r="14" spans="1:10" x14ac:dyDescent="0.25">
      <c r="A14">
        <v>13</v>
      </c>
      <c r="B14" t="s">
        <v>12</v>
      </c>
      <c r="C14">
        <v>185.8</v>
      </c>
      <c r="D14">
        <v>162.5</v>
      </c>
      <c r="E14">
        <v>209</v>
      </c>
      <c r="F14">
        <v>46.4</v>
      </c>
      <c r="H14">
        <v>480</v>
      </c>
      <c r="J14">
        <f t="shared" si="0"/>
        <v>960</v>
      </c>
    </row>
    <row r="15" spans="1:10" x14ac:dyDescent="0.25">
      <c r="A15">
        <v>14</v>
      </c>
      <c r="B15" t="s">
        <v>13</v>
      </c>
      <c r="C15">
        <v>222.9</v>
      </c>
      <c r="D15">
        <v>195</v>
      </c>
      <c r="E15">
        <v>250.8</v>
      </c>
      <c r="F15">
        <v>55.7</v>
      </c>
      <c r="H15">
        <v>450</v>
      </c>
      <c r="J15">
        <f t="shared" si="0"/>
        <v>900</v>
      </c>
    </row>
    <row r="16" spans="1:10" x14ac:dyDescent="0.25">
      <c r="A16">
        <v>15</v>
      </c>
      <c r="B16" t="s">
        <v>12</v>
      </c>
      <c r="C16">
        <v>267.5</v>
      </c>
      <c r="D16">
        <v>234</v>
      </c>
      <c r="E16">
        <v>300.89999999999998</v>
      </c>
      <c r="F16">
        <v>66.900000000000006</v>
      </c>
      <c r="H16">
        <v>480</v>
      </c>
      <c r="J16">
        <f t="shared" si="0"/>
        <v>960</v>
      </c>
    </row>
    <row r="17" spans="1:24" x14ac:dyDescent="0.25">
      <c r="A17">
        <v>16</v>
      </c>
      <c r="B17" t="s">
        <v>13</v>
      </c>
      <c r="C17">
        <v>321</v>
      </c>
      <c r="D17">
        <v>280.89999999999998</v>
      </c>
      <c r="E17">
        <v>361.1</v>
      </c>
      <c r="F17">
        <v>80.2</v>
      </c>
      <c r="H17">
        <v>450</v>
      </c>
      <c r="J17">
        <f t="shared" si="0"/>
        <v>900</v>
      </c>
    </row>
    <row r="18" spans="1:24" x14ac:dyDescent="0.25">
      <c r="A18">
        <v>17</v>
      </c>
      <c r="B18" t="s">
        <v>12</v>
      </c>
      <c r="C18">
        <v>385.2</v>
      </c>
      <c r="D18">
        <v>337</v>
      </c>
      <c r="E18">
        <v>433.3</v>
      </c>
      <c r="F18">
        <v>96.3</v>
      </c>
      <c r="H18">
        <v>480</v>
      </c>
      <c r="J18">
        <f t="shared" si="0"/>
        <v>960</v>
      </c>
    </row>
    <row r="19" spans="1:24" x14ac:dyDescent="0.25">
      <c r="A19">
        <v>18</v>
      </c>
      <c r="B19" t="s">
        <v>13</v>
      </c>
      <c r="C19">
        <v>462.2</v>
      </c>
      <c r="D19">
        <v>404.4</v>
      </c>
      <c r="E19">
        <v>520</v>
      </c>
      <c r="F19">
        <v>115.6</v>
      </c>
      <c r="H19">
        <v>450</v>
      </c>
      <c r="J19">
        <f t="shared" si="0"/>
        <v>900</v>
      </c>
    </row>
    <row r="20" spans="1:24" x14ac:dyDescent="0.25">
      <c r="A20">
        <v>19</v>
      </c>
      <c r="B20" t="s">
        <v>14</v>
      </c>
      <c r="C20">
        <v>554.70000000000005</v>
      </c>
      <c r="D20">
        <v>485.3</v>
      </c>
      <c r="E20">
        <v>624</v>
      </c>
      <c r="F20">
        <v>138.69999999999999</v>
      </c>
      <c r="H20">
        <v>220</v>
      </c>
      <c r="J20">
        <f t="shared" si="0"/>
        <v>440</v>
      </c>
    </row>
    <row r="21" spans="1:24" x14ac:dyDescent="0.25">
      <c r="A21">
        <v>20</v>
      </c>
      <c r="B21" t="s">
        <v>15</v>
      </c>
      <c r="C21">
        <v>665.6</v>
      </c>
      <c r="D21">
        <v>582.4</v>
      </c>
      <c r="E21">
        <v>748.8</v>
      </c>
      <c r="F21">
        <v>166.4</v>
      </c>
      <c r="H21">
        <v>200</v>
      </c>
      <c r="J21">
        <f t="shared" si="0"/>
        <v>400</v>
      </c>
      <c r="R21" t="s">
        <v>24</v>
      </c>
      <c r="S21">
        <v>2.2999999999999998</v>
      </c>
      <c r="V21" t="s">
        <v>30</v>
      </c>
    </row>
    <row r="22" spans="1:24" x14ac:dyDescent="0.25">
      <c r="A22">
        <v>21</v>
      </c>
      <c r="B22" t="s">
        <v>16</v>
      </c>
      <c r="C22">
        <v>798.7</v>
      </c>
      <c r="D22">
        <v>698.9</v>
      </c>
      <c r="E22">
        <v>898.5</v>
      </c>
      <c r="F22">
        <v>199.7</v>
      </c>
      <c r="H22">
        <v>180</v>
      </c>
      <c r="J22">
        <f t="shared" si="0"/>
        <v>360</v>
      </c>
      <c r="R22" t="s">
        <v>25</v>
      </c>
      <c r="S22">
        <v>1.424242</v>
      </c>
      <c r="T22" s="1">
        <v>0.35</v>
      </c>
      <c r="V22">
        <v>0.05</v>
      </c>
    </row>
    <row r="23" spans="1:24" x14ac:dyDescent="0.25">
      <c r="H23" t="s">
        <v>29</v>
      </c>
      <c r="K23" t="s">
        <v>17</v>
      </c>
      <c r="P23" t="s">
        <v>26</v>
      </c>
      <c r="Q23" t="s">
        <v>27</v>
      </c>
      <c r="R23" t="s">
        <v>28</v>
      </c>
      <c r="S23" t="s">
        <v>5</v>
      </c>
      <c r="T23" t="s">
        <v>29</v>
      </c>
    </row>
    <row r="24" spans="1:24" x14ac:dyDescent="0.25">
      <c r="A24">
        <v>1</v>
      </c>
      <c r="B24" t="s">
        <v>8</v>
      </c>
      <c r="C24">
        <v>20.8</v>
      </c>
      <c r="D24">
        <v>18.2</v>
      </c>
      <c r="E24">
        <v>23.4</v>
      </c>
      <c r="F24">
        <v>5.2</v>
      </c>
      <c r="H24">
        <f>E24/D24</f>
        <v>1.2857142857142856</v>
      </c>
      <c r="I24">
        <f>E28/D24</f>
        <v>2.6703296703296706</v>
      </c>
      <c r="K24" t="s">
        <v>18</v>
      </c>
      <c r="M24" t="s">
        <v>21</v>
      </c>
      <c r="O24" t="s">
        <v>8</v>
      </c>
      <c r="P24">
        <f>AVERAGE(Q24:R24)</f>
        <v>20.606057</v>
      </c>
      <c r="Q24">
        <v>17</v>
      </c>
      <c r="R24">
        <f>Q24*S$22</f>
        <v>24.212114</v>
      </c>
      <c r="S24">
        <f>R24-Q24</f>
        <v>7.2121139999999997</v>
      </c>
      <c r="T24">
        <f>S24/P24</f>
        <v>0.34999971124994944</v>
      </c>
      <c r="V24">
        <f>P25/P24</f>
        <v>1.242424025</v>
      </c>
      <c r="X24">
        <f>R26/Q24</f>
        <v>2.1147829564280998</v>
      </c>
    </row>
    <row r="25" spans="1:24" x14ac:dyDescent="0.25">
      <c r="A25">
        <v>2</v>
      </c>
      <c r="B25" t="s">
        <v>9</v>
      </c>
      <c r="C25">
        <v>25</v>
      </c>
      <c r="D25">
        <v>21.9</v>
      </c>
      <c r="E25">
        <v>28.1</v>
      </c>
      <c r="F25">
        <v>6.3</v>
      </c>
      <c r="K25" t="s">
        <v>19</v>
      </c>
      <c r="L25" t="s">
        <v>20</v>
      </c>
      <c r="M25" t="s">
        <v>22</v>
      </c>
      <c r="O25" t="s">
        <v>9</v>
      </c>
      <c r="P25">
        <f t="shared" ref="P25:P39" si="1">AVERAGE(Q25:R25)</f>
        <v>25.601460277319426</v>
      </c>
      <c r="Q25">
        <f>P24+P24*$V$22/2</f>
        <v>21.121208424999999</v>
      </c>
      <c r="R25">
        <f t="shared" ref="R25:R39" si="2">Q25*S$22</f>
        <v>30.081712129638849</v>
      </c>
      <c r="S25">
        <f t="shared" ref="S25:S39" si="3">R25-Q25</f>
        <v>8.9605037046388496</v>
      </c>
      <c r="T25">
        <f t="shared" ref="T25:T39" si="4">S25/P25</f>
        <v>0.34999971124994944</v>
      </c>
      <c r="V25">
        <f t="shared" ref="V25:V38" si="5">P26/P25</f>
        <v>1.195121810365829</v>
      </c>
      <c r="X25">
        <f t="shared" ref="X25:X37" si="6">R27/Q25</f>
        <v>2.1147829564280998</v>
      </c>
    </row>
    <row r="26" spans="1:24" x14ac:dyDescent="0.25">
      <c r="A26">
        <v>3</v>
      </c>
      <c r="B26" t="s">
        <v>8</v>
      </c>
      <c r="C26">
        <v>30</v>
      </c>
      <c r="D26">
        <v>26.3</v>
      </c>
      <c r="E26">
        <v>33.799999999999997</v>
      </c>
      <c r="F26">
        <v>7.5</v>
      </c>
      <c r="M26" t="s">
        <v>23</v>
      </c>
      <c r="O26" t="s">
        <v>8</v>
      </c>
      <c r="P26">
        <f t="shared" si="1"/>
        <v>30.596863554638848</v>
      </c>
      <c r="Q26">
        <f>R24+P24*$V$22</f>
        <v>25.242416849999998</v>
      </c>
      <c r="R26">
        <f t="shared" si="2"/>
        <v>35.951310259277697</v>
      </c>
      <c r="S26">
        <f t="shared" si="3"/>
        <v>10.7088934092777</v>
      </c>
      <c r="T26">
        <f t="shared" si="4"/>
        <v>0.3499997112499495</v>
      </c>
      <c r="V26">
        <f t="shared" si="5"/>
        <v>1.242424025</v>
      </c>
    </row>
    <row r="27" spans="1:24" x14ac:dyDescent="0.25">
      <c r="A27">
        <v>4</v>
      </c>
      <c r="B27" t="s">
        <v>9</v>
      </c>
      <c r="C27">
        <v>36</v>
      </c>
      <c r="D27">
        <v>31.5</v>
      </c>
      <c r="E27">
        <v>40.5</v>
      </c>
      <c r="F27">
        <v>9</v>
      </c>
      <c r="O27" t="s">
        <v>9</v>
      </c>
      <c r="P27">
        <f t="shared" si="1"/>
        <v>38.014278369930203</v>
      </c>
      <c r="Q27">
        <f>R25+P25*$V$22</f>
        <v>31.361785143504818</v>
      </c>
      <c r="R27">
        <f t="shared" si="2"/>
        <v>44.666771596355588</v>
      </c>
      <c r="S27">
        <f t="shared" si="3"/>
        <v>13.30498645285077</v>
      </c>
      <c r="T27">
        <f t="shared" si="4"/>
        <v>0.34999971124994944</v>
      </c>
      <c r="V27">
        <f t="shared" si="5"/>
        <v>1.2424240249999998</v>
      </c>
    </row>
    <row r="28" spans="1:24" x14ac:dyDescent="0.25">
      <c r="A28">
        <v>5</v>
      </c>
      <c r="B28" t="s">
        <v>8</v>
      </c>
      <c r="C28">
        <v>43.2</v>
      </c>
      <c r="D28">
        <v>37.799999999999997</v>
      </c>
      <c r="E28">
        <v>48.6</v>
      </c>
      <c r="F28">
        <v>10.8</v>
      </c>
      <c r="O28" t="s">
        <v>10</v>
      </c>
      <c r="P28">
        <f t="shared" si="1"/>
        <v>47.229852739839117</v>
      </c>
      <c r="Q28">
        <f>P27+P27*$V$22/2</f>
        <v>38.964635329178456</v>
      </c>
      <c r="R28">
        <f t="shared" si="2"/>
        <v>55.495070150499785</v>
      </c>
      <c r="S28">
        <f t="shared" si="3"/>
        <v>16.530434821321329</v>
      </c>
      <c r="T28">
        <f t="shared" si="4"/>
        <v>0.34999971124994955</v>
      </c>
      <c r="V28">
        <f t="shared" si="5"/>
        <v>1.242424025</v>
      </c>
      <c r="X28">
        <f t="shared" si="6"/>
        <v>2.1147829564280998</v>
      </c>
    </row>
    <row r="29" spans="1:24" x14ac:dyDescent="0.25">
      <c r="A29">
        <v>6</v>
      </c>
      <c r="B29" t="s">
        <v>9</v>
      </c>
      <c r="C29">
        <v>51.8</v>
      </c>
      <c r="D29">
        <v>45.4</v>
      </c>
      <c r="E29">
        <v>58.3</v>
      </c>
      <c r="F29">
        <v>13</v>
      </c>
      <c r="O29" t="s">
        <v>11</v>
      </c>
      <c r="P29">
        <f t="shared" si="1"/>
        <v>58.679503741188192</v>
      </c>
      <c r="Q29">
        <f>P28+P28*$V$22/2</f>
        <v>48.410599058335094</v>
      </c>
      <c r="R29">
        <f t="shared" si="2"/>
        <v>68.94840842404129</v>
      </c>
      <c r="S29">
        <f t="shared" si="3"/>
        <v>20.537809365706195</v>
      </c>
      <c r="T29">
        <f t="shared" si="4"/>
        <v>0.34999971124994944</v>
      </c>
      <c r="V29">
        <f t="shared" si="5"/>
        <v>1.1951218103658292</v>
      </c>
      <c r="X29">
        <f t="shared" si="6"/>
        <v>2.1147829564280998</v>
      </c>
    </row>
    <row r="30" spans="1:24" x14ac:dyDescent="0.25">
      <c r="A30">
        <v>7</v>
      </c>
      <c r="B30" t="s">
        <v>10</v>
      </c>
      <c r="C30">
        <v>62.2</v>
      </c>
      <c r="D30">
        <v>54.4</v>
      </c>
      <c r="E30">
        <v>70</v>
      </c>
      <c r="F30">
        <v>15.6</v>
      </c>
      <c r="O30" t="s">
        <v>10</v>
      </c>
      <c r="P30">
        <f t="shared" si="1"/>
        <v>70.129154742537281</v>
      </c>
      <c r="Q30">
        <f>R28+P28*$V$22</f>
        <v>57.85656278749174</v>
      </c>
      <c r="R30">
        <f t="shared" si="2"/>
        <v>82.401746697582809</v>
      </c>
      <c r="S30">
        <f t="shared" si="3"/>
        <v>24.545183910091069</v>
      </c>
      <c r="T30">
        <f t="shared" si="4"/>
        <v>0.34999971124994944</v>
      </c>
      <c r="V30">
        <f t="shared" si="5"/>
        <v>1.2424240249999996</v>
      </c>
    </row>
    <row r="31" spans="1:24" x14ac:dyDescent="0.25">
      <c r="A31">
        <v>8</v>
      </c>
      <c r="B31" t="s">
        <v>11</v>
      </c>
      <c r="C31">
        <v>74.599999999999994</v>
      </c>
      <c r="D31">
        <v>65.3</v>
      </c>
      <c r="E31">
        <v>84</v>
      </c>
      <c r="F31">
        <v>18.7</v>
      </c>
      <c r="O31" t="s">
        <v>11</v>
      </c>
      <c r="P31">
        <f t="shared" si="1"/>
        <v>87.130146705070985</v>
      </c>
      <c r="Q31">
        <f>R29+P29*$V$22</f>
        <v>71.882383611100693</v>
      </c>
      <c r="R31">
        <f t="shared" si="2"/>
        <v>102.37790979904128</v>
      </c>
      <c r="S31">
        <f t="shared" si="3"/>
        <v>30.495526187940584</v>
      </c>
      <c r="T31">
        <f t="shared" si="4"/>
        <v>0.3499997112499495</v>
      </c>
      <c r="V31">
        <f t="shared" si="5"/>
        <v>1.242424025</v>
      </c>
    </row>
    <row r="32" spans="1:24" x14ac:dyDescent="0.25">
      <c r="A32">
        <v>9</v>
      </c>
      <c r="B32" t="s">
        <v>10</v>
      </c>
      <c r="C32">
        <v>89.6</v>
      </c>
      <c r="D32">
        <v>78.400000000000006</v>
      </c>
      <c r="E32">
        <v>100.8</v>
      </c>
      <c r="F32">
        <v>22.4</v>
      </c>
      <c r="O32" t="s">
        <v>12</v>
      </c>
      <c r="P32">
        <f t="shared" si="1"/>
        <v>108.25258756815478</v>
      </c>
      <c r="Q32">
        <f>P31+P31*$V$22/2</f>
        <v>89.308400372697761</v>
      </c>
      <c r="R32">
        <f t="shared" si="2"/>
        <v>127.1967747636118</v>
      </c>
      <c r="S32">
        <f t="shared" si="3"/>
        <v>37.888374390914038</v>
      </c>
      <c r="T32">
        <f t="shared" si="4"/>
        <v>0.34999971124994944</v>
      </c>
      <c r="V32">
        <f t="shared" si="5"/>
        <v>1.242424025</v>
      </c>
      <c r="X32">
        <f t="shared" si="6"/>
        <v>2.1147829564280998</v>
      </c>
    </row>
    <row r="33" spans="1:24" x14ac:dyDescent="0.25">
      <c r="A33">
        <v>10</v>
      </c>
      <c r="B33" t="s">
        <v>11</v>
      </c>
      <c r="C33">
        <v>107.5</v>
      </c>
      <c r="D33">
        <v>94.1</v>
      </c>
      <c r="E33">
        <v>120.9</v>
      </c>
      <c r="F33">
        <v>26.9</v>
      </c>
      <c r="O33" t="s">
        <v>13</v>
      </c>
      <c r="P33">
        <f t="shared" si="1"/>
        <v>134.49561556309183</v>
      </c>
      <c r="Q33">
        <f>P32+P32*$V$22/2</f>
        <v>110.95890225735864</v>
      </c>
      <c r="R33">
        <f t="shared" si="2"/>
        <v>158.032328868825</v>
      </c>
      <c r="S33">
        <f t="shared" si="3"/>
        <v>47.07342661146636</v>
      </c>
      <c r="T33">
        <f t="shared" si="4"/>
        <v>0.34999971124994955</v>
      </c>
      <c r="V33">
        <f t="shared" si="5"/>
        <v>1.1951218103658288</v>
      </c>
      <c r="X33">
        <f t="shared" si="6"/>
        <v>2.1147829564281002</v>
      </c>
    </row>
    <row r="34" spans="1:24" x14ac:dyDescent="0.25">
      <c r="A34">
        <v>11</v>
      </c>
      <c r="B34" t="s">
        <v>10</v>
      </c>
      <c r="C34">
        <v>129</v>
      </c>
      <c r="D34">
        <v>112.9</v>
      </c>
      <c r="E34">
        <v>145.1</v>
      </c>
      <c r="F34">
        <v>32.200000000000003</v>
      </c>
      <c r="O34" t="s">
        <v>12</v>
      </c>
      <c r="P34">
        <f t="shared" si="1"/>
        <v>160.73864355802885</v>
      </c>
      <c r="Q34">
        <f>R32+P32*$V$22</f>
        <v>132.60940414201954</v>
      </c>
      <c r="R34">
        <f t="shared" si="2"/>
        <v>188.8678829740382</v>
      </c>
      <c r="S34">
        <f t="shared" si="3"/>
        <v>56.258478832018653</v>
      </c>
      <c r="T34">
        <f t="shared" si="4"/>
        <v>0.3499997112499495</v>
      </c>
      <c r="V34">
        <f t="shared" si="5"/>
        <v>1.242424025</v>
      </c>
    </row>
    <row r="35" spans="1:24" x14ac:dyDescent="0.25">
      <c r="A35">
        <v>12</v>
      </c>
      <c r="B35" t="s">
        <v>11</v>
      </c>
      <c r="C35">
        <v>154.80000000000001</v>
      </c>
      <c r="D35">
        <v>135.4</v>
      </c>
      <c r="E35">
        <v>174.1</v>
      </c>
      <c r="F35">
        <v>38.700000000000003</v>
      </c>
      <c r="O35" t="s">
        <v>13</v>
      </c>
      <c r="P35">
        <f t="shared" si="1"/>
        <v>199.70555250240653</v>
      </c>
      <c r="Q35">
        <f>R33+P33*$V$22</f>
        <v>164.75710964697959</v>
      </c>
      <c r="R35">
        <f t="shared" si="2"/>
        <v>234.65399535783351</v>
      </c>
      <c r="S35">
        <f t="shared" si="3"/>
        <v>69.896885710853923</v>
      </c>
      <c r="T35">
        <f t="shared" si="4"/>
        <v>0.34999971124994955</v>
      </c>
      <c r="V35">
        <f t="shared" si="5"/>
        <v>1.2424240249999998</v>
      </c>
    </row>
    <row r="36" spans="1:24" x14ac:dyDescent="0.25">
      <c r="A36">
        <v>13</v>
      </c>
      <c r="B36" t="s">
        <v>12</v>
      </c>
      <c r="C36">
        <v>185.8</v>
      </c>
      <c r="D36">
        <v>162.5</v>
      </c>
      <c r="E36">
        <v>209</v>
      </c>
      <c r="F36">
        <v>46.4</v>
      </c>
      <c r="L36">
        <f>P26/P24</f>
        <v>1.4848480499999999</v>
      </c>
      <c r="O36" t="s">
        <v>14</v>
      </c>
      <c r="P36">
        <f t="shared" si="1"/>
        <v>248.11897635488873</v>
      </c>
      <c r="Q36">
        <f>P35+P35*$V$22/2</f>
        <v>204.69819131496669</v>
      </c>
      <c r="R36">
        <f t="shared" si="2"/>
        <v>291.5397613948108</v>
      </c>
      <c r="S36">
        <f t="shared" si="3"/>
        <v>86.841570079844104</v>
      </c>
      <c r="T36">
        <f t="shared" si="4"/>
        <v>0.3499997112499495</v>
      </c>
      <c r="V36">
        <f t="shared" si="5"/>
        <v>1.242424025</v>
      </c>
      <c r="X36">
        <f t="shared" si="6"/>
        <v>2.1147829564280998</v>
      </c>
    </row>
    <row r="37" spans="1:24" x14ac:dyDescent="0.25">
      <c r="A37">
        <v>14</v>
      </c>
      <c r="B37" t="s">
        <v>13</v>
      </c>
      <c r="C37">
        <v>222.9</v>
      </c>
      <c r="D37">
        <v>195</v>
      </c>
      <c r="E37">
        <v>250.8</v>
      </c>
      <c r="F37">
        <v>55.7</v>
      </c>
      <c r="O37" t="s">
        <v>15</v>
      </c>
      <c r="P37">
        <f t="shared" si="1"/>
        <v>308.26897728172071</v>
      </c>
      <c r="Q37">
        <f>P36+P36*$V$22/2</f>
        <v>254.32195076376095</v>
      </c>
      <c r="R37">
        <f t="shared" si="2"/>
        <v>362.21600379968044</v>
      </c>
      <c r="S37">
        <f t="shared" si="3"/>
        <v>107.89405303591948</v>
      </c>
      <c r="T37">
        <f t="shared" si="4"/>
        <v>0.3499997112499495</v>
      </c>
      <c r="V37">
        <f t="shared" si="5"/>
        <v>1.195121810365829</v>
      </c>
      <c r="X37">
        <f t="shared" si="6"/>
        <v>2.1147829564281002</v>
      </c>
    </row>
    <row r="38" spans="1:24" x14ac:dyDescent="0.25">
      <c r="A38">
        <v>15</v>
      </c>
      <c r="B38" t="s">
        <v>12</v>
      </c>
      <c r="C38">
        <v>267.5</v>
      </c>
      <c r="D38">
        <v>234</v>
      </c>
      <c r="E38">
        <v>300.89999999999998</v>
      </c>
      <c r="F38">
        <v>66.900000000000006</v>
      </c>
      <c r="O38" t="s">
        <v>14</v>
      </c>
      <c r="P38">
        <f t="shared" si="1"/>
        <v>368.41897820855263</v>
      </c>
      <c r="Q38">
        <f>R36+P36*$V$22</f>
        <v>303.94571021255524</v>
      </c>
      <c r="R38">
        <f t="shared" si="2"/>
        <v>432.89224620455008</v>
      </c>
      <c r="S38">
        <f t="shared" si="3"/>
        <v>128.94653599199484</v>
      </c>
      <c r="T38">
        <f t="shared" si="4"/>
        <v>0.34999971124994944</v>
      </c>
      <c r="V38">
        <f t="shared" si="5"/>
        <v>1.242424025</v>
      </c>
    </row>
    <row r="39" spans="1:24" x14ac:dyDescent="0.25">
      <c r="A39">
        <v>16</v>
      </c>
      <c r="B39" t="s">
        <v>13</v>
      </c>
      <c r="C39">
        <v>321</v>
      </c>
      <c r="D39">
        <v>280.89999999999998</v>
      </c>
      <c r="E39">
        <v>361.1</v>
      </c>
      <c r="F39">
        <v>80.2</v>
      </c>
      <c r="O39" t="s">
        <v>15</v>
      </c>
      <c r="P39">
        <f t="shared" si="1"/>
        <v>457.73258979225727</v>
      </c>
      <c r="Q39">
        <f>R37+P37*$V$22</f>
        <v>377.62945266376647</v>
      </c>
      <c r="R39">
        <f t="shared" si="2"/>
        <v>537.83572692074813</v>
      </c>
      <c r="S39">
        <f t="shared" si="3"/>
        <v>160.20627425698166</v>
      </c>
      <c r="T39">
        <f t="shared" si="4"/>
        <v>0.34999971124994955</v>
      </c>
    </row>
    <row r="40" spans="1:24" x14ac:dyDescent="0.25">
      <c r="A40">
        <v>17</v>
      </c>
      <c r="B40" t="s">
        <v>12</v>
      </c>
      <c r="C40">
        <v>385.2</v>
      </c>
      <c r="D40">
        <v>337</v>
      </c>
      <c r="E40">
        <v>433.3</v>
      </c>
      <c r="F40">
        <v>96.3</v>
      </c>
    </row>
    <row r="41" spans="1:24" x14ac:dyDescent="0.25">
      <c r="A41">
        <v>18</v>
      </c>
      <c r="B41" t="s">
        <v>13</v>
      </c>
      <c r="C41">
        <v>462.2</v>
      </c>
      <c r="D41">
        <v>404.4</v>
      </c>
      <c r="E41">
        <v>520</v>
      </c>
      <c r="F41">
        <v>115.6</v>
      </c>
    </row>
    <row r="42" spans="1:24" x14ac:dyDescent="0.25">
      <c r="A42">
        <v>19</v>
      </c>
      <c r="B42" t="s">
        <v>14</v>
      </c>
      <c r="C42">
        <v>554.70000000000005</v>
      </c>
      <c r="D42">
        <v>485.3</v>
      </c>
      <c r="E42">
        <v>624</v>
      </c>
      <c r="F42">
        <v>138.69999999999999</v>
      </c>
      <c r="O42" t="s">
        <v>14</v>
      </c>
      <c r="P42">
        <v>554.70000000000005</v>
      </c>
      <c r="Q42">
        <v>485.3</v>
      </c>
      <c r="R42">
        <v>624</v>
      </c>
      <c r="S42">
        <v>138.69999999999999</v>
      </c>
    </row>
    <row r="43" spans="1:24" x14ac:dyDescent="0.25">
      <c r="A43">
        <v>20</v>
      </c>
      <c r="B43" t="s">
        <v>15</v>
      </c>
      <c r="C43">
        <v>665.6</v>
      </c>
      <c r="D43">
        <v>582.4</v>
      </c>
      <c r="E43">
        <v>748.8</v>
      </c>
      <c r="F43">
        <v>166.4</v>
      </c>
      <c r="O43" t="s">
        <v>15</v>
      </c>
      <c r="P43">
        <v>665.6</v>
      </c>
      <c r="Q43">
        <v>582.4</v>
      </c>
      <c r="R43">
        <v>748.8</v>
      </c>
      <c r="S43">
        <v>166.4</v>
      </c>
    </row>
    <row r="44" spans="1:24" x14ac:dyDescent="0.25">
      <c r="A44">
        <v>21</v>
      </c>
      <c r="B44" t="s">
        <v>16</v>
      </c>
      <c r="C44">
        <v>798.7</v>
      </c>
      <c r="D44">
        <v>698.9</v>
      </c>
      <c r="E44">
        <v>898.5</v>
      </c>
      <c r="F44">
        <v>199.7</v>
      </c>
      <c r="O44" t="s">
        <v>16</v>
      </c>
      <c r="P44">
        <v>798.7</v>
      </c>
      <c r="Q44">
        <v>698.9</v>
      </c>
      <c r="R44">
        <v>898.5</v>
      </c>
      <c r="S44">
        <v>199.7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CMBP_bands_NIST_horn_coupled_du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Karl</cp:lastModifiedBy>
  <dcterms:created xsi:type="dcterms:W3CDTF">2018-10-09T17:59:35Z</dcterms:created>
  <dcterms:modified xsi:type="dcterms:W3CDTF">2018-10-12T15:22:09Z</dcterms:modified>
</cp:coreProperties>
</file>