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ions\"/>
    </mc:Choice>
  </mc:AlternateContent>
  <xr:revisionPtr revIDLastSave="0" documentId="13_ncr:9_{A25B13F5-C713-4AF9-940A-AE571C3242B1}" xr6:coauthVersionLast="47" xr6:coauthVersionMax="47" xr10:uidLastSave="{00000000-0000-0000-0000-000000000000}"/>
  <bookViews>
    <workbookView xWindow="-108" yWindow="-108" windowWidth="23256" windowHeight="12456" xr2:uid="{FD29C2DE-B2D8-4655-88D2-160B84AE37D5}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</calcChain>
</file>

<file path=xl/sharedStrings.xml><?xml version="1.0" encoding="utf-8"?>
<sst xmlns="http://schemas.openxmlformats.org/spreadsheetml/2006/main" count="354" uniqueCount="151">
  <si>
    <t>序</t>
  </si>
  <si>
    <t>代码</t>
  </si>
  <si>
    <t>名称</t>
  </si>
  <si>
    <t>最新</t>
  </si>
  <si>
    <t>涨幅%</t>
  </si>
  <si>
    <t>涨速%</t>
  </si>
  <si>
    <t>涨跌</t>
  </si>
  <si>
    <t>总量</t>
  </si>
  <si>
    <t>金额</t>
  </si>
  <si>
    <t>持仓量</t>
  </si>
  <si>
    <t>日增</t>
  </si>
  <si>
    <t>剩余</t>
  </si>
  <si>
    <t>内在价值</t>
  </si>
  <si>
    <t>理论价格</t>
  </si>
  <si>
    <t>时间价值</t>
  </si>
  <si>
    <t>杠杆比率</t>
  </si>
  <si>
    <t>实际杠杆</t>
  </si>
  <si>
    <t>折溢价率%</t>
  </si>
  <si>
    <t>隐含波动%</t>
  </si>
  <si>
    <t>Delta</t>
  </si>
  <si>
    <t>Gamma</t>
  </si>
  <si>
    <t>Vega</t>
  </si>
  <si>
    <t>Theta</t>
  </si>
  <si>
    <t>Rho</t>
  </si>
  <si>
    <t>标的名称</t>
  </si>
  <si>
    <t>行权</t>
  </si>
  <si>
    <t>到期日</t>
  </si>
  <si>
    <t>量比</t>
  </si>
  <si>
    <t>昨结算</t>
  </si>
  <si>
    <t>开盘</t>
  </si>
  <si>
    <t>最高</t>
  </si>
  <si>
    <t>最低</t>
  </si>
  <si>
    <t>结算</t>
  </si>
  <si>
    <t xml:space="preserve"> 300ETF购3月3100</t>
  </si>
  <si>
    <t xml:space="preserve"> 13.68万</t>
  </si>
  <si>
    <t xml:space="preserve"> 41日</t>
  </si>
  <si>
    <t xml:space="preserve"> 沪深300ETF</t>
  </si>
  <si>
    <t xml:space="preserve"> —</t>
  </si>
  <si>
    <t xml:space="preserve"> 300ETF购3月3200</t>
  </si>
  <si>
    <t xml:space="preserve"> 300ETF购3月3300</t>
  </si>
  <si>
    <t xml:space="preserve"> 4.29万</t>
  </si>
  <si>
    <t xml:space="preserve"> 300ETF购3月3400</t>
  </si>
  <si>
    <t xml:space="preserve"> 1.83万</t>
  </si>
  <si>
    <t xml:space="preserve"> 300ETF购3月3500</t>
  </si>
  <si>
    <t xml:space="preserve"> 13.32万</t>
  </si>
  <si>
    <t xml:space="preserve"> 300ETF购3月3600</t>
  </si>
  <si>
    <t xml:space="preserve"> 8.35万</t>
  </si>
  <si>
    <t xml:space="preserve"> 300ETF购3月3700</t>
  </si>
  <si>
    <t xml:space="preserve"> 34.42万</t>
  </si>
  <si>
    <t xml:space="preserve"> 300ETF购3月3800</t>
  </si>
  <si>
    <t xml:space="preserve"> 98.22万</t>
  </si>
  <si>
    <t xml:space="preserve"> 300ETF购3月3900</t>
  </si>
  <si>
    <t xml:space="preserve"> 418万</t>
  </si>
  <si>
    <t xml:space="preserve"> 300ETF购3月3000</t>
  </si>
  <si>
    <t xml:space="preserve"> 1.03万</t>
  </si>
  <si>
    <t xml:space="preserve"> 300ETF购3月2950</t>
  </si>
  <si>
    <t xml:space="preserve"> 300ETF购3月2900</t>
  </si>
  <si>
    <t xml:space="preserve"> 300ETF购3月4000</t>
  </si>
  <si>
    <t xml:space="preserve"> 663万</t>
  </si>
  <si>
    <t xml:space="preserve"> 300ETF购3月4100</t>
  </si>
  <si>
    <t xml:space="preserve"> 351万</t>
  </si>
  <si>
    <t xml:space="preserve"> 300ETF购3月4200</t>
  </si>
  <si>
    <t xml:space="preserve"> 281万</t>
  </si>
  <si>
    <t xml:space="preserve"> 300ETF购3月4300</t>
  </si>
  <si>
    <t xml:space="preserve"> 107万</t>
  </si>
  <si>
    <t xml:space="preserve"> 300ETF购3月4400</t>
  </si>
  <si>
    <t xml:space="preserve"> 37.46万</t>
  </si>
  <si>
    <t xml:space="preserve"> 300ETF购3月4500</t>
  </si>
  <si>
    <t xml:space="preserve"> 36.45万</t>
  </si>
  <si>
    <t xml:space="preserve"> 300ETF购3月4600</t>
  </si>
  <si>
    <t xml:space="preserve"> 18.14万</t>
  </si>
  <si>
    <t xml:space="preserve"> 300ETF购3月4700</t>
  </si>
  <si>
    <t xml:space="preserve"> 4.75万</t>
  </si>
  <si>
    <t xml:space="preserve"> 300ETF购3月4800</t>
  </si>
  <si>
    <t xml:space="preserve"> 9.45万</t>
  </si>
  <si>
    <t xml:space="preserve"> 300ETF购6月3700</t>
  </si>
  <si>
    <t xml:space="preserve"> 132日</t>
  </si>
  <si>
    <t xml:space="preserve"> 300ETF购6月3800</t>
  </si>
  <si>
    <t xml:space="preserve"> 16.31万</t>
  </si>
  <si>
    <t xml:space="preserve"> 300ETF购6月3900</t>
  </si>
  <si>
    <t xml:space="preserve"> 144万</t>
  </si>
  <si>
    <t xml:space="preserve"> 300ETF购6月4000</t>
  </si>
  <si>
    <t xml:space="preserve"> 115万</t>
  </si>
  <si>
    <t xml:space="preserve"> 300ETF购6月4100</t>
  </si>
  <si>
    <t xml:space="preserve"> 154万</t>
  </si>
  <si>
    <t xml:space="preserve"> 300ETF购6月4200</t>
  </si>
  <si>
    <t xml:space="preserve"> 175万</t>
  </si>
  <si>
    <t xml:space="preserve"> 300ETF购6月4300</t>
  </si>
  <si>
    <t xml:space="preserve"> 534万</t>
  </si>
  <si>
    <t xml:space="preserve"> 300ETF购6月4400</t>
  </si>
  <si>
    <t xml:space="preserve"> 1.17万</t>
  </si>
  <si>
    <t xml:space="preserve"> 803万</t>
  </si>
  <si>
    <t xml:space="preserve"> 300ETF购6月4500</t>
  </si>
  <si>
    <t xml:space="preserve"> 2.18万</t>
  </si>
  <si>
    <t xml:space="preserve"> 1173万</t>
  </si>
  <si>
    <t xml:space="preserve"> 300ETF购6月3600</t>
  </si>
  <si>
    <t xml:space="preserve"> 300ETF购6月4600</t>
  </si>
  <si>
    <t xml:space="preserve"> 2.90万</t>
  </si>
  <si>
    <t xml:space="preserve"> 1233万</t>
  </si>
  <si>
    <t xml:space="preserve"> 300ETF购6月3500</t>
  </si>
  <si>
    <t xml:space="preserve"> 1.66万</t>
  </si>
  <si>
    <t xml:space="preserve"> 300ETF购2月3700</t>
  </si>
  <si>
    <t xml:space="preserve"> 155万</t>
  </si>
  <si>
    <t xml:space="preserve"> 13日</t>
  </si>
  <si>
    <t xml:space="preserve"> 300ETF购2月3800</t>
  </si>
  <si>
    <t xml:space="preserve"> 831万</t>
  </si>
  <si>
    <t xml:space="preserve"> 300ETF购2月3900</t>
  </si>
  <si>
    <t xml:space="preserve"> 3.30万</t>
  </si>
  <si>
    <t xml:space="preserve"> 4128万</t>
  </si>
  <si>
    <t xml:space="preserve"> 300ETF购2月4000</t>
  </si>
  <si>
    <t xml:space="preserve"> 7.24万</t>
  </si>
  <si>
    <t xml:space="preserve"> 4091万</t>
  </si>
  <si>
    <t xml:space="preserve"> 300ETF购2月4100</t>
  </si>
  <si>
    <t xml:space="preserve"> 3.67万</t>
  </si>
  <si>
    <t xml:space="preserve"> 785万</t>
  </si>
  <si>
    <t xml:space="preserve"> 300ETF购2月4200</t>
  </si>
  <si>
    <t xml:space="preserve"> 77.35万</t>
  </si>
  <si>
    <t xml:space="preserve"> 300ETF购2月4300</t>
  </si>
  <si>
    <t xml:space="preserve"> 12.23万</t>
  </si>
  <si>
    <t xml:space="preserve"> 300ETF购2月4400</t>
  </si>
  <si>
    <t xml:space="preserve"> 1.96万</t>
  </si>
  <si>
    <t xml:space="preserve"> 300ETF购2月4500</t>
  </si>
  <si>
    <t xml:space="preserve"> 2.43万</t>
  </si>
  <si>
    <t xml:space="preserve"> 300ETF购2月3600</t>
  </si>
  <si>
    <t xml:space="preserve"> 21.44万</t>
  </si>
  <si>
    <t xml:space="preserve"> 300ETF购2月3500</t>
  </si>
  <si>
    <t xml:space="preserve"> 4.15万</t>
  </si>
  <si>
    <t xml:space="preserve"> 300ETF购2月3400</t>
  </si>
  <si>
    <t xml:space="preserve"> 300ETF购6月3400</t>
  </si>
  <si>
    <t xml:space="preserve"> 6.41万</t>
  </si>
  <si>
    <t xml:space="preserve"> 300ETF购9月3500</t>
  </si>
  <si>
    <t xml:space="preserve"> 2.35万</t>
  </si>
  <si>
    <t xml:space="preserve"> 223日</t>
  </si>
  <si>
    <t xml:space="preserve"> 300ETF购9月3600</t>
  </si>
  <si>
    <t xml:space="preserve"> 6.13万</t>
  </si>
  <si>
    <t xml:space="preserve"> 300ETF购9月3700</t>
  </si>
  <si>
    <t xml:space="preserve"> 2.16万</t>
  </si>
  <si>
    <t xml:space="preserve"> 300ETF购9月3800</t>
  </si>
  <si>
    <t xml:space="preserve"> 1.11万</t>
  </si>
  <si>
    <t xml:space="preserve"> 300ETF购9月3900</t>
  </si>
  <si>
    <t xml:space="preserve"> 4.67万</t>
  </si>
  <si>
    <t xml:space="preserve"> 300ETF购9月4000</t>
  </si>
  <si>
    <t xml:space="preserve"> 28.34万</t>
  </si>
  <si>
    <t xml:space="preserve"> 300ETF购9月4100</t>
  </si>
  <si>
    <t xml:space="preserve"> 21.81万</t>
  </si>
  <si>
    <t xml:space="preserve"> 300ETF购9月4200</t>
  </si>
  <si>
    <t xml:space="preserve"> 2.30万</t>
  </si>
  <si>
    <t xml:space="preserve"> 300ETF购9月4300</t>
  </si>
  <si>
    <t xml:space="preserve"> 50.30万</t>
  </si>
  <si>
    <t xml:space="preserve"> 300ETF购9月4400</t>
  </si>
  <si>
    <t xml:space="preserve"> 38.32万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</si>
</sst>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ED63-3D5B-4066-8053-A2E8A1309C3F}">
  <dimension ref="A1:AG57"/>
  <sheetViews>
    <sheetView tabSelected="1" workbookViewId="0"/>
  </sheetViews>
  <sheetFormatPr defaultRowHeight="13.8" x14ac:dyDescent="0.25"/>
  <cols>
    <col min="3" max="3" width="17.77734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 t="str">
        <f xml:space="preserve"> "10007613"</f>
        <v>10007613</v>
      </c>
      <c r="C2" t="s">
        <v>33</v>
      </c>
      <c r="D2">
        <v>0.91010000000000002</v>
      </c>
      <c r="E2">
        <v>-0.63</v>
      </c>
      <c r="F2">
        <v>0</v>
      </c>
      <c r="G2">
        <v>-5.7999999999999996E-3</v>
      </c>
      <c r="H2">
        <v>15</v>
      </c>
      <c r="I2" t="s">
        <v>34</v>
      </c>
      <c r="J2">
        <v>952</v>
      </c>
      <c r="K2">
        <v>8</v>
      </c>
      <c r="L2" t="s">
        <v>35</v>
      </c>
      <c r="M2">
        <v>0.90400000000000003</v>
      </c>
      <c r="N2">
        <v>0.91</v>
      </c>
      <c r="O2">
        <v>6.1000000000000004E-3</v>
      </c>
      <c r="P2">
        <v>4.4000000000000004</v>
      </c>
      <c r="Q2">
        <v>4.4000000000000004</v>
      </c>
      <c r="R2">
        <v>0.15</v>
      </c>
      <c r="S2">
        <v>25</v>
      </c>
      <c r="T2">
        <v>0.99980000000000002</v>
      </c>
      <c r="U2">
        <v>3.0999999999999999E-3</v>
      </c>
      <c r="V2">
        <v>1.2999999999999999E-3</v>
      </c>
      <c r="W2">
        <v>-4.4400000000000002E-2</v>
      </c>
      <c r="X2">
        <v>0.35599999999999998</v>
      </c>
      <c r="Y2" t="s">
        <v>36</v>
      </c>
      <c r="Z2">
        <v>3.1</v>
      </c>
      <c r="AA2">
        <v>20250326</v>
      </c>
      <c r="AB2">
        <v>1.78</v>
      </c>
      <c r="AC2">
        <v>0.91590000000000005</v>
      </c>
      <c r="AD2">
        <v>0.90500000000000003</v>
      </c>
      <c r="AE2">
        <v>0.91990000000000005</v>
      </c>
      <c r="AF2">
        <v>0.90500000000000003</v>
      </c>
      <c r="AG2" t="s">
        <v>37</v>
      </c>
    </row>
    <row r="3" spans="1:33" x14ac:dyDescent="0.25">
      <c r="A3">
        <v>2</v>
      </c>
      <c r="B3" t="str">
        <f xml:space="preserve"> "10007614"</f>
        <v>10007614</v>
      </c>
      <c r="C3" t="s">
        <v>38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>
        <v>1327</v>
      </c>
      <c r="K3">
        <v>0</v>
      </c>
      <c r="L3" t="s">
        <v>35</v>
      </c>
      <c r="M3">
        <v>0.80400000000000005</v>
      </c>
      <c r="N3">
        <v>0.81020000000000003</v>
      </c>
      <c r="O3">
        <v>1.0800000000000001E-2</v>
      </c>
      <c r="P3">
        <v>0</v>
      </c>
      <c r="Q3">
        <v>0</v>
      </c>
      <c r="R3">
        <v>-20.079999999999998</v>
      </c>
      <c r="S3">
        <v>34.96</v>
      </c>
      <c r="T3">
        <v>0.99890000000000001</v>
      </c>
      <c r="U3">
        <v>1.23E-2</v>
      </c>
      <c r="V3">
        <v>5.0000000000000001E-3</v>
      </c>
      <c r="W3">
        <v>-4.9399999999999999E-2</v>
      </c>
      <c r="X3">
        <v>0.36709999999999998</v>
      </c>
      <c r="Y3" t="s">
        <v>36</v>
      </c>
      <c r="Z3">
        <v>3.2</v>
      </c>
      <c r="AA3">
        <v>20250326</v>
      </c>
      <c r="AB3" t="s">
        <v>37</v>
      </c>
      <c r="AC3">
        <v>0.81479999999999997</v>
      </c>
      <c r="AD3" t="s">
        <v>37</v>
      </c>
      <c r="AE3" t="s">
        <v>37</v>
      </c>
      <c r="AF3" t="s">
        <v>37</v>
      </c>
      <c r="AG3" t="s">
        <v>37</v>
      </c>
    </row>
    <row r="4" spans="1:33" x14ac:dyDescent="0.25">
      <c r="A4">
        <v>3</v>
      </c>
      <c r="B4" t="str">
        <f xml:space="preserve"> "10007615"</f>
        <v>10007615</v>
      </c>
      <c r="C4" t="s">
        <v>39</v>
      </c>
      <c r="D4">
        <v>0.71479999999999999</v>
      </c>
      <c r="E4">
        <v>-0.17</v>
      </c>
      <c r="F4">
        <v>0</v>
      </c>
      <c r="G4">
        <v>-1.1999999999999999E-3</v>
      </c>
      <c r="H4">
        <v>6</v>
      </c>
      <c r="I4" t="s">
        <v>40</v>
      </c>
      <c r="J4">
        <v>1209</v>
      </c>
      <c r="K4">
        <v>-6</v>
      </c>
      <c r="L4" t="s">
        <v>35</v>
      </c>
      <c r="M4">
        <v>0.70399999999999996</v>
      </c>
      <c r="N4">
        <v>0.7097</v>
      </c>
      <c r="O4">
        <v>1.0800000000000001E-2</v>
      </c>
      <c r="P4">
        <v>5.6</v>
      </c>
      <c r="Q4">
        <v>5.58</v>
      </c>
      <c r="R4">
        <v>0.27</v>
      </c>
      <c r="S4">
        <v>31.84</v>
      </c>
      <c r="T4">
        <v>0.99590000000000001</v>
      </c>
      <c r="U4">
        <v>4.0300000000000002E-2</v>
      </c>
      <c r="V4">
        <v>1.6400000000000001E-2</v>
      </c>
      <c r="W4">
        <v>-6.1499999999999999E-2</v>
      </c>
      <c r="X4">
        <v>0.37719999999999998</v>
      </c>
      <c r="Y4" t="s">
        <v>36</v>
      </c>
      <c r="Z4">
        <v>3.3</v>
      </c>
      <c r="AA4">
        <v>20250326</v>
      </c>
      <c r="AB4">
        <v>0.15</v>
      </c>
      <c r="AC4">
        <v>0.71599999999999997</v>
      </c>
      <c r="AD4">
        <v>0.71479999999999999</v>
      </c>
      <c r="AE4">
        <v>0.71479999999999999</v>
      </c>
      <c r="AF4">
        <v>0.71479999999999999</v>
      </c>
      <c r="AG4" t="s">
        <v>37</v>
      </c>
    </row>
    <row r="5" spans="1:33" x14ac:dyDescent="0.25">
      <c r="A5">
        <v>4</v>
      </c>
      <c r="B5" t="str">
        <f xml:space="preserve"> "10007616"</f>
        <v>10007616</v>
      </c>
      <c r="C5" t="s">
        <v>41</v>
      </c>
      <c r="D5">
        <v>0.61580000000000001</v>
      </c>
      <c r="E5">
        <v>-0.06</v>
      </c>
      <c r="F5">
        <v>0</v>
      </c>
      <c r="G5">
        <v>-4.0000000000000002E-4</v>
      </c>
      <c r="H5">
        <v>3</v>
      </c>
      <c r="I5" t="s">
        <v>42</v>
      </c>
      <c r="J5">
        <v>1262</v>
      </c>
      <c r="K5">
        <v>1</v>
      </c>
      <c r="L5" t="s">
        <v>35</v>
      </c>
      <c r="M5">
        <v>0.60399999999999998</v>
      </c>
      <c r="N5">
        <v>0.61180000000000001</v>
      </c>
      <c r="O5">
        <v>1.18E-2</v>
      </c>
      <c r="P5">
        <v>6.5</v>
      </c>
      <c r="Q5">
        <v>6.42</v>
      </c>
      <c r="R5">
        <v>0.28999999999999998</v>
      </c>
      <c r="S5">
        <v>27.54</v>
      </c>
      <c r="T5">
        <v>0.98780000000000001</v>
      </c>
      <c r="U5">
        <v>0.1062</v>
      </c>
      <c r="V5">
        <v>4.3200000000000002E-2</v>
      </c>
      <c r="W5">
        <v>-8.8099999999999998E-2</v>
      </c>
      <c r="X5">
        <v>0.38479999999999998</v>
      </c>
      <c r="Y5" t="s">
        <v>36</v>
      </c>
      <c r="Z5">
        <v>3.4</v>
      </c>
      <c r="AA5">
        <v>20250326</v>
      </c>
      <c r="AB5">
        <v>0.36</v>
      </c>
      <c r="AC5">
        <v>0.61619999999999997</v>
      </c>
      <c r="AD5">
        <v>0.60309999999999997</v>
      </c>
      <c r="AE5">
        <v>0.61580000000000001</v>
      </c>
      <c r="AF5">
        <v>0.60309999999999997</v>
      </c>
      <c r="AG5" t="s">
        <v>37</v>
      </c>
    </row>
    <row r="6" spans="1:33" x14ac:dyDescent="0.25">
      <c r="A6">
        <v>5</v>
      </c>
      <c r="B6" t="str">
        <f xml:space="preserve"> "10007617"</f>
        <v>10007617</v>
      </c>
      <c r="C6" t="s">
        <v>43</v>
      </c>
      <c r="D6">
        <v>0.53</v>
      </c>
      <c r="E6">
        <v>2.2799999999999998</v>
      </c>
      <c r="F6">
        <v>0</v>
      </c>
      <c r="G6">
        <v>1.18E-2</v>
      </c>
      <c r="H6">
        <v>26</v>
      </c>
      <c r="I6" t="s">
        <v>44</v>
      </c>
      <c r="J6">
        <v>2910</v>
      </c>
      <c r="K6">
        <v>20</v>
      </c>
      <c r="L6" t="s">
        <v>35</v>
      </c>
      <c r="M6">
        <v>0.504</v>
      </c>
      <c r="N6">
        <v>0.51439999999999997</v>
      </c>
      <c r="O6">
        <v>2.5999999999999999E-2</v>
      </c>
      <c r="P6">
        <v>7.55</v>
      </c>
      <c r="Q6">
        <v>7.32</v>
      </c>
      <c r="R6">
        <v>0.65</v>
      </c>
      <c r="S6">
        <v>31.59</v>
      </c>
      <c r="T6">
        <v>0.96870000000000001</v>
      </c>
      <c r="U6">
        <v>0.2356</v>
      </c>
      <c r="V6">
        <v>9.5799999999999996E-2</v>
      </c>
      <c r="W6">
        <v>-0.13880000000000001</v>
      </c>
      <c r="X6">
        <v>0.38719999999999999</v>
      </c>
      <c r="Y6" t="s">
        <v>36</v>
      </c>
      <c r="Z6">
        <v>3.5</v>
      </c>
      <c r="AA6">
        <v>20250326</v>
      </c>
      <c r="AB6">
        <v>0.86</v>
      </c>
      <c r="AC6">
        <v>0.51819999999999999</v>
      </c>
      <c r="AD6">
        <v>0.51119999999999999</v>
      </c>
      <c r="AE6">
        <v>0.53</v>
      </c>
      <c r="AF6">
        <v>0.5091</v>
      </c>
      <c r="AG6" t="s">
        <v>37</v>
      </c>
    </row>
    <row r="7" spans="1:33" x14ac:dyDescent="0.25">
      <c r="A7">
        <v>6</v>
      </c>
      <c r="B7" t="str">
        <f xml:space="preserve"> "10007618"</f>
        <v>10007618</v>
      </c>
      <c r="C7" t="s">
        <v>45</v>
      </c>
      <c r="D7">
        <v>0.4249</v>
      </c>
      <c r="E7">
        <v>1.55</v>
      </c>
      <c r="F7">
        <v>0</v>
      </c>
      <c r="G7">
        <v>6.4999999999999997E-3</v>
      </c>
      <c r="H7">
        <v>20</v>
      </c>
      <c r="I7" t="s">
        <v>46</v>
      </c>
      <c r="J7">
        <v>2708</v>
      </c>
      <c r="K7">
        <v>7</v>
      </c>
      <c r="L7" t="s">
        <v>35</v>
      </c>
      <c r="M7">
        <v>0.40400000000000003</v>
      </c>
      <c r="N7">
        <v>0.42020000000000002</v>
      </c>
      <c r="O7">
        <v>2.0899999999999998E-2</v>
      </c>
      <c r="P7">
        <v>9.42</v>
      </c>
      <c r="Q7">
        <v>8.7799999999999994</v>
      </c>
      <c r="R7">
        <v>0.52</v>
      </c>
      <c r="S7">
        <v>24.41</v>
      </c>
      <c r="T7">
        <v>0.93120000000000003</v>
      </c>
      <c r="U7">
        <v>0.4425</v>
      </c>
      <c r="V7">
        <v>0.18</v>
      </c>
      <c r="W7">
        <v>-0.21859999999999999</v>
      </c>
      <c r="X7">
        <v>0.38080000000000003</v>
      </c>
      <c r="Y7" t="s">
        <v>36</v>
      </c>
      <c r="Z7">
        <v>3.6</v>
      </c>
      <c r="AA7">
        <v>20250326</v>
      </c>
      <c r="AB7">
        <v>0.27</v>
      </c>
      <c r="AC7">
        <v>0.41839999999999999</v>
      </c>
      <c r="AD7">
        <v>0.41699999999999998</v>
      </c>
      <c r="AE7">
        <v>0.4249</v>
      </c>
      <c r="AF7">
        <v>0.40849999999999997</v>
      </c>
      <c r="AG7" t="s">
        <v>37</v>
      </c>
    </row>
    <row r="8" spans="1:33" x14ac:dyDescent="0.25">
      <c r="A8">
        <v>7</v>
      </c>
      <c r="B8" t="str">
        <f xml:space="preserve"> "10007619"</f>
        <v>10007619</v>
      </c>
      <c r="C8" t="s">
        <v>47</v>
      </c>
      <c r="D8">
        <v>0.31630000000000003</v>
      </c>
      <c r="E8">
        <v>-2.86</v>
      </c>
      <c r="F8">
        <v>-1.1599999999999999</v>
      </c>
      <c r="G8">
        <v>-9.2999999999999992E-3</v>
      </c>
      <c r="H8">
        <v>106</v>
      </c>
      <c r="I8" t="s">
        <v>48</v>
      </c>
      <c r="J8">
        <v>3261</v>
      </c>
      <c r="K8">
        <v>4</v>
      </c>
      <c r="L8" t="s">
        <v>35</v>
      </c>
      <c r="M8">
        <v>0.30399999999999999</v>
      </c>
      <c r="N8">
        <v>0.3306</v>
      </c>
      <c r="O8">
        <v>1.23E-2</v>
      </c>
      <c r="P8">
        <v>12.66</v>
      </c>
      <c r="Q8">
        <v>10.98</v>
      </c>
      <c r="R8">
        <v>0.31</v>
      </c>
      <c r="S8">
        <v>16.02</v>
      </c>
      <c r="T8">
        <v>0.86760000000000004</v>
      </c>
      <c r="U8">
        <v>0.7157</v>
      </c>
      <c r="V8">
        <v>0.29099999999999998</v>
      </c>
      <c r="W8">
        <v>-0.3226</v>
      </c>
      <c r="X8">
        <v>0.36170000000000002</v>
      </c>
      <c r="Y8" t="s">
        <v>36</v>
      </c>
      <c r="Z8">
        <v>3.7</v>
      </c>
      <c r="AA8">
        <v>20250326</v>
      </c>
      <c r="AB8">
        <v>0.55000000000000004</v>
      </c>
      <c r="AC8">
        <v>0.3256</v>
      </c>
      <c r="AD8">
        <v>0.32529999999999998</v>
      </c>
      <c r="AE8">
        <v>0.33560000000000001</v>
      </c>
      <c r="AF8">
        <v>0.315</v>
      </c>
      <c r="AG8" t="s">
        <v>37</v>
      </c>
    </row>
    <row r="9" spans="1:33" x14ac:dyDescent="0.25">
      <c r="A9">
        <v>8</v>
      </c>
      <c r="B9" t="str">
        <f xml:space="preserve"> "10007620"</f>
        <v>10007620</v>
      </c>
      <c r="C9" t="s">
        <v>49</v>
      </c>
      <c r="D9">
        <v>0.22939999999999999</v>
      </c>
      <c r="E9">
        <v>-3.61</v>
      </c>
      <c r="F9">
        <v>-1.67</v>
      </c>
      <c r="G9">
        <v>-8.6E-3</v>
      </c>
      <c r="H9">
        <v>414</v>
      </c>
      <c r="I9" t="s">
        <v>50</v>
      </c>
      <c r="J9">
        <v>5479</v>
      </c>
      <c r="K9">
        <v>14</v>
      </c>
      <c r="L9" t="s">
        <v>35</v>
      </c>
      <c r="M9">
        <v>0.20399999999999999</v>
      </c>
      <c r="N9">
        <v>0.25030000000000002</v>
      </c>
      <c r="O9">
        <v>2.5399999999999999E-2</v>
      </c>
      <c r="P9">
        <v>17.45</v>
      </c>
      <c r="Q9">
        <v>13.54</v>
      </c>
      <c r="R9">
        <v>0.63</v>
      </c>
      <c r="S9">
        <v>16.43</v>
      </c>
      <c r="T9">
        <v>0.77590000000000003</v>
      </c>
      <c r="U9">
        <v>0.99960000000000004</v>
      </c>
      <c r="V9">
        <v>0.40649999999999997</v>
      </c>
      <c r="W9">
        <v>-0.42920000000000003</v>
      </c>
      <c r="X9">
        <v>0.32869999999999999</v>
      </c>
      <c r="Y9" t="s">
        <v>36</v>
      </c>
      <c r="Z9">
        <v>3.8</v>
      </c>
      <c r="AA9">
        <v>20250326</v>
      </c>
      <c r="AB9">
        <v>0.59</v>
      </c>
      <c r="AC9">
        <v>0.23799999999999999</v>
      </c>
      <c r="AD9">
        <v>0.23949999999999999</v>
      </c>
      <c r="AE9">
        <v>0.249</v>
      </c>
      <c r="AF9">
        <v>0.2273</v>
      </c>
      <c r="AG9" t="s">
        <v>37</v>
      </c>
    </row>
    <row r="10" spans="1:33" x14ac:dyDescent="0.25">
      <c r="A10">
        <v>9</v>
      </c>
      <c r="B10" t="str">
        <f xml:space="preserve"> "10007621"</f>
        <v>10007621</v>
      </c>
      <c r="C10" t="s">
        <v>51</v>
      </c>
      <c r="D10">
        <v>0.1545</v>
      </c>
      <c r="E10">
        <v>-4.8099999999999996</v>
      </c>
      <c r="F10">
        <v>-1.1499999999999999</v>
      </c>
      <c r="G10">
        <v>-7.7999999999999996E-3</v>
      </c>
      <c r="H10">
        <v>2594</v>
      </c>
      <c r="I10" t="s">
        <v>52</v>
      </c>
      <c r="J10">
        <v>16805</v>
      </c>
      <c r="K10">
        <v>287</v>
      </c>
      <c r="L10" t="s">
        <v>35</v>
      </c>
      <c r="M10">
        <v>0.104</v>
      </c>
      <c r="N10">
        <v>0.18099999999999999</v>
      </c>
      <c r="O10">
        <v>5.0500000000000003E-2</v>
      </c>
      <c r="P10">
        <v>25.92</v>
      </c>
      <c r="Q10">
        <v>17.09</v>
      </c>
      <c r="R10">
        <v>1.26</v>
      </c>
      <c r="S10">
        <v>16.600000000000001</v>
      </c>
      <c r="T10">
        <v>0.65939999999999999</v>
      </c>
      <c r="U10">
        <v>1.2246999999999999</v>
      </c>
      <c r="V10">
        <v>0.498</v>
      </c>
      <c r="W10">
        <v>-0.51129999999999998</v>
      </c>
      <c r="X10">
        <v>0.28299999999999997</v>
      </c>
      <c r="Y10" t="s">
        <v>36</v>
      </c>
      <c r="Z10">
        <v>3.9</v>
      </c>
      <c r="AA10">
        <v>20250326</v>
      </c>
      <c r="AB10">
        <v>1.02</v>
      </c>
      <c r="AC10">
        <v>0.1623</v>
      </c>
      <c r="AD10">
        <v>0.16500000000000001</v>
      </c>
      <c r="AE10">
        <v>0.1716</v>
      </c>
      <c r="AF10">
        <v>0.15129999999999999</v>
      </c>
      <c r="AG10" t="s">
        <v>37</v>
      </c>
    </row>
    <row r="11" spans="1:33" x14ac:dyDescent="0.25">
      <c r="A11">
        <v>10</v>
      </c>
      <c r="B11" t="str">
        <f xml:space="preserve"> "10007691"</f>
        <v>10007691</v>
      </c>
      <c r="C11" t="s">
        <v>53</v>
      </c>
      <c r="D11">
        <v>1.026</v>
      </c>
      <c r="E11">
        <v>1.18</v>
      </c>
      <c r="F11">
        <v>0</v>
      </c>
      <c r="G11">
        <v>1.2E-2</v>
      </c>
      <c r="H11">
        <v>1</v>
      </c>
      <c r="I11" t="s">
        <v>54</v>
      </c>
      <c r="J11">
        <v>1178</v>
      </c>
      <c r="K11">
        <v>0</v>
      </c>
      <c r="L11" t="s">
        <v>35</v>
      </c>
      <c r="M11">
        <v>1.004</v>
      </c>
      <c r="N11">
        <v>1.0087999999999999</v>
      </c>
      <c r="O11">
        <v>2.1999999999999999E-2</v>
      </c>
      <c r="P11">
        <v>3.9</v>
      </c>
      <c r="Q11">
        <v>3.9</v>
      </c>
      <c r="R11">
        <v>0.55000000000000004</v>
      </c>
      <c r="S11">
        <v>55.42</v>
      </c>
      <c r="T11">
        <v>1</v>
      </c>
      <c r="U11">
        <v>5.9999999999999995E-4</v>
      </c>
      <c r="V11">
        <v>2.0000000000000001E-4</v>
      </c>
      <c r="W11">
        <v>-4.2099999999999999E-2</v>
      </c>
      <c r="X11">
        <v>0.34460000000000002</v>
      </c>
      <c r="Y11" t="s">
        <v>36</v>
      </c>
      <c r="Z11">
        <v>3</v>
      </c>
      <c r="AA11">
        <v>20250326</v>
      </c>
      <c r="AB11">
        <v>0.03</v>
      </c>
      <c r="AC11">
        <v>1.014</v>
      </c>
      <c r="AD11">
        <v>1.026</v>
      </c>
      <c r="AE11">
        <v>1.026</v>
      </c>
      <c r="AF11">
        <v>1.026</v>
      </c>
      <c r="AG11" t="s">
        <v>37</v>
      </c>
    </row>
    <row r="12" spans="1:33" x14ac:dyDescent="0.25">
      <c r="A12">
        <v>11</v>
      </c>
      <c r="B12" t="str">
        <f xml:space="preserve"> "10007805"</f>
        <v>10007805</v>
      </c>
      <c r="C12" t="s">
        <v>55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>
        <v>517</v>
      </c>
      <c r="K12">
        <v>0</v>
      </c>
      <c r="L12" t="s">
        <v>35</v>
      </c>
      <c r="M12">
        <v>1.054</v>
      </c>
      <c r="N12">
        <v>1.0597000000000001</v>
      </c>
      <c r="O12">
        <v>0.01</v>
      </c>
      <c r="P12">
        <v>0</v>
      </c>
      <c r="Q12">
        <v>0</v>
      </c>
      <c r="R12">
        <v>-26.32</v>
      </c>
      <c r="S12">
        <v>44.92</v>
      </c>
      <c r="T12">
        <v>1</v>
      </c>
      <c r="U12">
        <v>2.0000000000000001E-4</v>
      </c>
      <c r="V12">
        <v>1E-4</v>
      </c>
      <c r="W12">
        <v>-4.1200000000000001E-2</v>
      </c>
      <c r="X12">
        <v>0.33889999999999998</v>
      </c>
      <c r="Y12" t="s">
        <v>36</v>
      </c>
      <c r="Z12">
        <v>2.95</v>
      </c>
      <c r="AA12">
        <v>20250326</v>
      </c>
      <c r="AB12" t="s">
        <v>37</v>
      </c>
      <c r="AC12">
        <v>1.0640000000000001</v>
      </c>
      <c r="AD12" t="s">
        <v>37</v>
      </c>
      <c r="AE12" t="s">
        <v>37</v>
      </c>
      <c r="AF12" t="s">
        <v>37</v>
      </c>
      <c r="AG12" t="s">
        <v>37</v>
      </c>
    </row>
    <row r="13" spans="1:33" x14ac:dyDescent="0.25">
      <c r="A13">
        <v>12</v>
      </c>
      <c r="B13" t="str">
        <f xml:space="preserve"> "10007835"</f>
        <v>10007835</v>
      </c>
      <c r="C13" t="s">
        <v>56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>
        <v>853</v>
      </c>
      <c r="K13">
        <v>0</v>
      </c>
      <c r="L13" t="s">
        <v>35</v>
      </c>
      <c r="M13">
        <v>1.1040000000000001</v>
      </c>
      <c r="N13">
        <v>1.1096999999999999</v>
      </c>
      <c r="O13">
        <v>0.01</v>
      </c>
      <c r="P13">
        <v>0</v>
      </c>
      <c r="Q13">
        <v>0</v>
      </c>
      <c r="R13">
        <v>-27.57</v>
      </c>
      <c r="S13">
        <v>47.27</v>
      </c>
      <c r="T13">
        <v>1</v>
      </c>
      <c r="U13">
        <v>1E-4</v>
      </c>
      <c r="V13" t="s">
        <v>37</v>
      </c>
      <c r="W13">
        <v>-4.0500000000000001E-2</v>
      </c>
      <c r="X13">
        <v>0.3332</v>
      </c>
      <c r="Y13" t="s">
        <v>36</v>
      </c>
      <c r="Z13">
        <v>2.9</v>
      </c>
      <c r="AA13">
        <v>20250326</v>
      </c>
      <c r="AB13" t="s">
        <v>37</v>
      </c>
      <c r="AC13">
        <v>1.1140000000000001</v>
      </c>
      <c r="AD13" t="s">
        <v>37</v>
      </c>
      <c r="AE13" t="s">
        <v>37</v>
      </c>
      <c r="AF13" t="s">
        <v>37</v>
      </c>
      <c r="AG13" t="s">
        <v>37</v>
      </c>
    </row>
    <row r="14" spans="1:33" x14ac:dyDescent="0.25">
      <c r="A14">
        <v>13</v>
      </c>
      <c r="B14" t="str">
        <f xml:space="preserve"> "10007969"</f>
        <v>10007969</v>
      </c>
      <c r="C14" t="s">
        <v>57</v>
      </c>
      <c r="D14">
        <v>9.6500000000000002E-2</v>
      </c>
      <c r="E14">
        <v>-9.64</v>
      </c>
      <c r="F14">
        <v>-1.83</v>
      </c>
      <c r="G14">
        <v>-1.03E-2</v>
      </c>
      <c r="H14">
        <v>6485</v>
      </c>
      <c r="I14" t="s">
        <v>58</v>
      </c>
      <c r="J14">
        <v>25613</v>
      </c>
      <c r="K14">
        <v>1141</v>
      </c>
      <c r="L14" t="s">
        <v>35</v>
      </c>
      <c r="M14">
        <v>4.0000000000000001E-3</v>
      </c>
      <c r="N14">
        <v>0.1245</v>
      </c>
      <c r="O14">
        <v>9.2499999999999999E-2</v>
      </c>
      <c r="P14">
        <v>41.49</v>
      </c>
      <c r="Q14">
        <v>21.94</v>
      </c>
      <c r="R14">
        <v>2.31</v>
      </c>
      <c r="S14">
        <v>16.850000000000001</v>
      </c>
      <c r="T14">
        <v>0.52880000000000005</v>
      </c>
      <c r="U14">
        <v>1.3290999999999999</v>
      </c>
      <c r="V14">
        <v>0.54039999999999999</v>
      </c>
      <c r="W14">
        <v>-0.5454</v>
      </c>
      <c r="X14">
        <v>0.2293</v>
      </c>
      <c r="Y14" t="s">
        <v>36</v>
      </c>
      <c r="Z14">
        <v>4</v>
      </c>
      <c r="AA14">
        <v>20250326</v>
      </c>
      <c r="AB14">
        <v>1.39</v>
      </c>
      <c r="AC14">
        <v>0.10680000000000001</v>
      </c>
      <c r="AD14">
        <v>0.10680000000000001</v>
      </c>
      <c r="AE14">
        <v>0.1108</v>
      </c>
      <c r="AF14">
        <v>9.5000000000000001E-2</v>
      </c>
      <c r="AG14" t="s">
        <v>37</v>
      </c>
    </row>
    <row r="15" spans="1:33" x14ac:dyDescent="0.25">
      <c r="A15">
        <v>14</v>
      </c>
      <c r="B15" t="str">
        <f xml:space="preserve"> "10008013"</f>
        <v>10008013</v>
      </c>
      <c r="C15" t="s">
        <v>59</v>
      </c>
      <c r="D15">
        <v>5.7200000000000001E-2</v>
      </c>
      <c r="E15">
        <v>-10.76</v>
      </c>
      <c r="F15">
        <v>-3.54</v>
      </c>
      <c r="G15">
        <v>-6.8999999999999999E-3</v>
      </c>
      <c r="H15">
        <v>5633</v>
      </c>
      <c r="I15" t="s">
        <v>60</v>
      </c>
      <c r="J15">
        <v>25292</v>
      </c>
      <c r="K15">
        <v>2124</v>
      </c>
      <c r="L15" t="s">
        <v>35</v>
      </c>
      <c r="M15">
        <v>0</v>
      </c>
      <c r="N15">
        <v>8.1299999999999997E-2</v>
      </c>
      <c r="O15">
        <v>5.7200000000000001E-2</v>
      </c>
      <c r="P15">
        <v>70</v>
      </c>
      <c r="Q15">
        <v>27.87</v>
      </c>
      <c r="R15">
        <v>3.83</v>
      </c>
      <c r="S15">
        <v>17.399999999999999</v>
      </c>
      <c r="T15">
        <v>0.3982</v>
      </c>
      <c r="U15">
        <v>1.2889999999999999</v>
      </c>
      <c r="V15">
        <v>0.52410000000000001</v>
      </c>
      <c r="W15">
        <v>-0.52310000000000001</v>
      </c>
      <c r="X15">
        <v>0.1741</v>
      </c>
      <c r="Y15" t="s">
        <v>36</v>
      </c>
      <c r="Z15">
        <v>4.0999999999999996</v>
      </c>
      <c r="AA15">
        <v>20250326</v>
      </c>
      <c r="AB15">
        <v>1.73</v>
      </c>
      <c r="AC15">
        <v>6.4100000000000004E-2</v>
      </c>
      <c r="AD15">
        <v>6.3700000000000007E-2</v>
      </c>
      <c r="AE15">
        <v>6.7900000000000002E-2</v>
      </c>
      <c r="AF15">
        <v>5.6800000000000003E-2</v>
      </c>
      <c r="AG15" t="s">
        <v>37</v>
      </c>
    </row>
    <row r="16" spans="1:33" x14ac:dyDescent="0.25">
      <c r="A16">
        <v>15</v>
      </c>
      <c r="B16" t="str">
        <f xml:space="preserve"> "10008014"</f>
        <v>10008014</v>
      </c>
      <c r="C16" t="s">
        <v>61</v>
      </c>
      <c r="D16">
        <v>3.3500000000000002E-2</v>
      </c>
      <c r="E16">
        <v>-11.14</v>
      </c>
      <c r="F16">
        <v>-2.62</v>
      </c>
      <c r="G16">
        <v>-4.1999999999999997E-3</v>
      </c>
      <c r="H16">
        <v>7639</v>
      </c>
      <c r="I16" t="s">
        <v>62</v>
      </c>
      <c r="J16">
        <v>36275</v>
      </c>
      <c r="K16">
        <v>2439</v>
      </c>
      <c r="L16" t="s">
        <v>35</v>
      </c>
      <c r="M16">
        <v>0</v>
      </c>
      <c r="N16">
        <v>5.0200000000000002E-2</v>
      </c>
      <c r="O16">
        <v>3.3500000000000002E-2</v>
      </c>
      <c r="P16">
        <v>119.52</v>
      </c>
      <c r="Q16">
        <v>33.57</v>
      </c>
      <c r="R16">
        <v>5.73</v>
      </c>
      <c r="S16">
        <v>18.260000000000002</v>
      </c>
      <c r="T16">
        <v>0.28089999999999998</v>
      </c>
      <c r="U16">
        <v>1.1261000000000001</v>
      </c>
      <c r="V16">
        <v>0.45789999999999997</v>
      </c>
      <c r="W16">
        <v>-0.45350000000000001</v>
      </c>
      <c r="X16">
        <v>0.1236</v>
      </c>
      <c r="Y16" t="s">
        <v>36</v>
      </c>
      <c r="Z16">
        <v>4.2</v>
      </c>
      <c r="AA16">
        <v>20250326</v>
      </c>
      <c r="AB16">
        <v>1.51</v>
      </c>
      <c r="AC16">
        <v>3.7699999999999997E-2</v>
      </c>
      <c r="AD16">
        <v>3.7999999999999999E-2</v>
      </c>
      <c r="AE16">
        <v>4.0500000000000001E-2</v>
      </c>
      <c r="AF16">
        <v>3.3500000000000002E-2</v>
      </c>
      <c r="AG16" t="s">
        <v>37</v>
      </c>
    </row>
    <row r="17" spans="1:33" x14ac:dyDescent="0.25">
      <c r="A17">
        <v>16</v>
      </c>
      <c r="B17" t="str">
        <f xml:space="preserve"> "10008015"</f>
        <v>10008015</v>
      </c>
      <c r="C17" t="s">
        <v>63</v>
      </c>
      <c r="D17">
        <v>1.95E-2</v>
      </c>
      <c r="E17">
        <v>-12.56</v>
      </c>
      <c r="F17">
        <v>-3.94</v>
      </c>
      <c r="G17">
        <v>-2.8E-3</v>
      </c>
      <c r="H17">
        <v>4957</v>
      </c>
      <c r="I17" t="s">
        <v>64</v>
      </c>
      <c r="J17">
        <v>26523</v>
      </c>
      <c r="K17">
        <v>2508</v>
      </c>
      <c r="L17" t="s">
        <v>35</v>
      </c>
      <c r="M17">
        <v>0</v>
      </c>
      <c r="N17">
        <v>2.93E-2</v>
      </c>
      <c r="O17">
        <v>1.95E-2</v>
      </c>
      <c r="P17">
        <v>205.33</v>
      </c>
      <c r="Q17">
        <v>38.07</v>
      </c>
      <c r="R17">
        <v>7.88</v>
      </c>
      <c r="S17">
        <v>19.170000000000002</v>
      </c>
      <c r="T17">
        <v>0.18540000000000001</v>
      </c>
      <c r="U17">
        <v>0.89280000000000004</v>
      </c>
      <c r="V17">
        <v>0.36299999999999999</v>
      </c>
      <c r="W17">
        <v>-0.35759999999999997</v>
      </c>
      <c r="X17">
        <v>8.2000000000000003E-2</v>
      </c>
      <c r="Y17" t="s">
        <v>36</v>
      </c>
      <c r="Z17">
        <v>4.3</v>
      </c>
      <c r="AA17">
        <v>20250326</v>
      </c>
      <c r="AB17">
        <v>2.02</v>
      </c>
      <c r="AC17">
        <v>2.23E-2</v>
      </c>
      <c r="AD17">
        <v>2.2499999999999999E-2</v>
      </c>
      <c r="AE17">
        <v>2.41E-2</v>
      </c>
      <c r="AF17">
        <v>1.95E-2</v>
      </c>
      <c r="AG17" t="s">
        <v>37</v>
      </c>
    </row>
    <row r="18" spans="1:33" x14ac:dyDescent="0.25">
      <c r="A18">
        <v>17</v>
      </c>
      <c r="B18" t="str">
        <f xml:space="preserve"> "10008089"</f>
        <v>10008089</v>
      </c>
      <c r="C18" t="s">
        <v>65</v>
      </c>
      <c r="D18">
        <v>1.1900000000000001E-2</v>
      </c>
      <c r="E18">
        <v>-13.77</v>
      </c>
      <c r="F18">
        <v>-4.8</v>
      </c>
      <c r="G18">
        <v>-1.9E-3</v>
      </c>
      <c r="H18">
        <v>2763</v>
      </c>
      <c r="I18" t="s">
        <v>66</v>
      </c>
      <c r="J18">
        <v>20513</v>
      </c>
      <c r="K18">
        <v>1567</v>
      </c>
      <c r="L18" t="s">
        <v>35</v>
      </c>
      <c r="M18">
        <v>0</v>
      </c>
      <c r="N18">
        <v>1.6199999999999999E-2</v>
      </c>
      <c r="O18">
        <v>1.1900000000000001E-2</v>
      </c>
      <c r="P18">
        <v>336.47</v>
      </c>
      <c r="Q18">
        <v>38.56</v>
      </c>
      <c r="R18">
        <v>10.19</v>
      </c>
      <c r="S18">
        <v>20.309999999999999</v>
      </c>
      <c r="T18">
        <v>0.11459999999999999</v>
      </c>
      <c r="U18">
        <v>0.64670000000000005</v>
      </c>
      <c r="V18">
        <v>0.26300000000000001</v>
      </c>
      <c r="W18">
        <v>-0.25800000000000001</v>
      </c>
      <c r="X18">
        <v>5.0900000000000001E-2</v>
      </c>
      <c r="Y18" t="s">
        <v>36</v>
      </c>
      <c r="Z18">
        <v>4.4000000000000004</v>
      </c>
      <c r="AA18">
        <v>20250326</v>
      </c>
      <c r="AB18">
        <v>1.52</v>
      </c>
      <c r="AC18">
        <v>1.38E-2</v>
      </c>
      <c r="AD18">
        <v>1.43E-2</v>
      </c>
      <c r="AE18">
        <v>1.5100000000000001E-2</v>
      </c>
      <c r="AF18">
        <v>1.18E-2</v>
      </c>
      <c r="AG18" t="s">
        <v>37</v>
      </c>
    </row>
    <row r="19" spans="1:33" x14ac:dyDescent="0.25">
      <c r="A19">
        <v>18</v>
      </c>
      <c r="B19" t="str">
        <f xml:space="preserve"> "10008090"</f>
        <v>10008090</v>
      </c>
      <c r="C19" t="s">
        <v>67</v>
      </c>
      <c r="D19">
        <v>7.7999999999999996E-3</v>
      </c>
      <c r="E19">
        <v>-2.5</v>
      </c>
      <c r="F19">
        <v>-3.7</v>
      </c>
      <c r="G19">
        <v>-2.0000000000000001E-4</v>
      </c>
      <c r="H19">
        <v>4143</v>
      </c>
      <c r="I19" t="s">
        <v>68</v>
      </c>
      <c r="J19">
        <v>22577</v>
      </c>
      <c r="K19">
        <v>2141</v>
      </c>
      <c r="L19" t="s">
        <v>35</v>
      </c>
      <c r="M19">
        <v>0</v>
      </c>
      <c r="N19">
        <v>8.5000000000000006E-3</v>
      </c>
      <c r="O19">
        <v>7.7999999999999996E-3</v>
      </c>
      <c r="P19">
        <v>513.33000000000004</v>
      </c>
      <c r="Q19">
        <v>34.090000000000003</v>
      </c>
      <c r="R19">
        <v>12.58</v>
      </c>
      <c r="S19">
        <v>21.68</v>
      </c>
      <c r="T19">
        <v>6.6400000000000001E-2</v>
      </c>
      <c r="U19">
        <v>0.43070000000000003</v>
      </c>
      <c r="V19">
        <v>0.17510000000000001</v>
      </c>
      <c r="W19">
        <v>-0.17119999999999999</v>
      </c>
      <c r="X19">
        <v>2.9600000000000001E-2</v>
      </c>
      <c r="Y19" t="s">
        <v>36</v>
      </c>
      <c r="Z19">
        <v>4.5</v>
      </c>
      <c r="AA19">
        <v>20250326</v>
      </c>
      <c r="AB19">
        <v>3.05</v>
      </c>
      <c r="AC19">
        <v>8.0000000000000002E-3</v>
      </c>
      <c r="AD19">
        <v>9.4000000000000004E-3</v>
      </c>
      <c r="AE19">
        <v>9.7999999999999997E-3</v>
      </c>
      <c r="AF19">
        <v>7.6E-3</v>
      </c>
      <c r="AG19" t="s">
        <v>37</v>
      </c>
    </row>
    <row r="20" spans="1:33" x14ac:dyDescent="0.25">
      <c r="A20">
        <v>19</v>
      </c>
      <c r="B20" t="str">
        <f xml:space="preserve"> "10008091"</f>
        <v>10008091</v>
      </c>
      <c r="C20" t="s">
        <v>69</v>
      </c>
      <c r="D20">
        <v>5.7999999999999996E-3</v>
      </c>
      <c r="E20">
        <v>-20.55</v>
      </c>
      <c r="F20">
        <v>-4.92</v>
      </c>
      <c r="G20">
        <v>-1.5E-3</v>
      </c>
      <c r="H20">
        <v>2723</v>
      </c>
      <c r="I20" t="s">
        <v>70</v>
      </c>
      <c r="J20">
        <v>15256</v>
      </c>
      <c r="K20">
        <v>1006</v>
      </c>
      <c r="L20" t="s">
        <v>35</v>
      </c>
      <c r="M20">
        <v>0</v>
      </c>
      <c r="N20">
        <v>4.1999999999999997E-3</v>
      </c>
      <c r="O20">
        <v>5.7999999999999996E-3</v>
      </c>
      <c r="P20">
        <v>690.34</v>
      </c>
      <c r="Q20">
        <v>24.99</v>
      </c>
      <c r="R20">
        <v>15.03</v>
      </c>
      <c r="S20">
        <v>23.39</v>
      </c>
      <c r="T20">
        <v>3.6200000000000003E-2</v>
      </c>
      <c r="U20">
        <v>0.26519999999999999</v>
      </c>
      <c r="V20">
        <v>0.10780000000000001</v>
      </c>
      <c r="W20">
        <v>-0.1051</v>
      </c>
      <c r="X20">
        <v>1.6199999999999999E-2</v>
      </c>
      <c r="Y20" t="s">
        <v>36</v>
      </c>
      <c r="Z20">
        <v>4.5999999999999996</v>
      </c>
      <c r="AA20">
        <v>20250326</v>
      </c>
      <c r="AB20">
        <v>2.0499999999999998</v>
      </c>
      <c r="AC20">
        <v>7.3000000000000001E-3</v>
      </c>
      <c r="AD20">
        <v>7.1999999999999998E-3</v>
      </c>
      <c r="AE20">
        <v>7.7999999999999996E-3</v>
      </c>
      <c r="AF20">
        <v>5.7000000000000002E-3</v>
      </c>
      <c r="AG20" t="s">
        <v>37</v>
      </c>
    </row>
    <row r="21" spans="1:33" x14ac:dyDescent="0.25">
      <c r="A21">
        <v>20</v>
      </c>
      <c r="B21" t="str">
        <f xml:space="preserve"> "10008185"</f>
        <v>10008185</v>
      </c>
      <c r="C21" t="s">
        <v>71</v>
      </c>
      <c r="D21">
        <v>4.4999999999999997E-3</v>
      </c>
      <c r="E21">
        <v>-19.64</v>
      </c>
      <c r="F21">
        <v>-6.25</v>
      </c>
      <c r="G21">
        <v>-1.1000000000000001E-3</v>
      </c>
      <c r="H21">
        <v>949</v>
      </c>
      <c r="I21" t="s">
        <v>72</v>
      </c>
      <c r="J21">
        <v>14003</v>
      </c>
      <c r="K21">
        <v>360</v>
      </c>
      <c r="L21" t="s">
        <v>35</v>
      </c>
      <c r="M21">
        <v>0</v>
      </c>
      <c r="N21">
        <v>2E-3</v>
      </c>
      <c r="O21">
        <v>4.4999999999999997E-3</v>
      </c>
      <c r="P21">
        <v>889.78</v>
      </c>
      <c r="Q21">
        <v>16.64</v>
      </c>
      <c r="R21">
        <v>17.489999999999998</v>
      </c>
      <c r="S21">
        <v>25.1</v>
      </c>
      <c r="T21">
        <v>1.8700000000000001E-2</v>
      </c>
      <c r="U21">
        <v>0.15279999999999999</v>
      </c>
      <c r="V21">
        <v>6.2100000000000002E-2</v>
      </c>
      <c r="W21">
        <v>-6.0400000000000002E-2</v>
      </c>
      <c r="X21">
        <v>8.3999999999999995E-3</v>
      </c>
      <c r="Y21" t="s">
        <v>36</v>
      </c>
      <c r="Z21">
        <v>4.7</v>
      </c>
      <c r="AA21">
        <v>20250326</v>
      </c>
      <c r="AB21">
        <v>1.18</v>
      </c>
      <c r="AC21">
        <v>5.5999999999999999E-3</v>
      </c>
      <c r="AD21">
        <v>5.7000000000000002E-3</v>
      </c>
      <c r="AE21">
        <v>5.7000000000000002E-3</v>
      </c>
      <c r="AF21">
        <v>4.4000000000000003E-3</v>
      </c>
      <c r="AG21" t="s">
        <v>37</v>
      </c>
    </row>
    <row r="22" spans="1:33" x14ac:dyDescent="0.25">
      <c r="A22">
        <v>21</v>
      </c>
      <c r="B22" t="str">
        <f xml:space="preserve"> "10008186"</f>
        <v>10008186</v>
      </c>
      <c r="C22" t="s">
        <v>73</v>
      </c>
      <c r="D22">
        <v>4.1000000000000003E-3</v>
      </c>
      <c r="E22">
        <v>-12.77</v>
      </c>
      <c r="F22">
        <v>-4.6500000000000004</v>
      </c>
      <c r="G22">
        <v>-5.9999999999999995E-4</v>
      </c>
      <c r="H22">
        <v>2075</v>
      </c>
      <c r="I22" t="s">
        <v>74</v>
      </c>
      <c r="J22">
        <v>47092</v>
      </c>
      <c r="K22">
        <v>519</v>
      </c>
      <c r="L22" t="s">
        <v>35</v>
      </c>
      <c r="M22">
        <v>0</v>
      </c>
      <c r="N22">
        <v>8.9999999999999998E-4</v>
      </c>
      <c r="O22">
        <v>4.1000000000000003E-3</v>
      </c>
      <c r="P22">
        <v>976.59</v>
      </c>
      <c r="Q22">
        <v>8.89</v>
      </c>
      <c r="R22">
        <v>19.98</v>
      </c>
      <c r="S22">
        <v>27.34</v>
      </c>
      <c r="T22">
        <v>9.1000000000000004E-3</v>
      </c>
      <c r="U22">
        <v>8.1699999999999995E-2</v>
      </c>
      <c r="V22">
        <v>3.32E-2</v>
      </c>
      <c r="W22">
        <v>-3.2199999999999999E-2</v>
      </c>
      <c r="X22">
        <v>4.1000000000000003E-3</v>
      </c>
      <c r="Y22" t="s">
        <v>36</v>
      </c>
      <c r="Z22">
        <v>4.8</v>
      </c>
      <c r="AA22">
        <v>20250326</v>
      </c>
      <c r="AB22">
        <v>1.1399999999999999</v>
      </c>
      <c r="AC22">
        <v>4.7000000000000002E-3</v>
      </c>
      <c r="AD22">
        <v>4.7000000000000002E-3</v>
      </c>
      <c r="AE22">
        <v>5.1000000000000004E-3</v>
      </c>
      <c r="AF22">
        <v>4.0000000000000001E-3</v>
      </c>
      <c r="AG22" t="s">
        <v>37</v>
      </c>
    </row>
    <row r="23" spans="1:33" x14ac:dyDescent="0.25">
      <c r="A23">
        <v>22</v>
      </c>
      <c r="B23" t="str">
        <f xml:space="preserve"> "10008279"</f>
        <v>10008279</v>
      </c>
      <c r="C23" t="s">
        <v>75</v>
      </c>
      <c r="D23">
        <v>0.38069999999999998</v>
      </c>
      <c r="E23">
        <v>-1.1399999999999999</v>
      </c>
      <c r="F23">
        <v>0</v>
      </c>
      <c r="G23">
        <v>-4.4000000000000003E-3</v>
      </c>
      <c r="H23">
        <v>1</v>
      </c>
      <c r="I23">
        <v>3807</v>
      </c>
      <c r="J23">
        <v>1420</v>
      </c>
      <c r="K23">
        <v>1</v>
      </c>
      <c r="L23" t="s">
        <v>76</v>
      </c>
      <c r="M23">
        <v>0.30399999999999999</v>
      </c>
      <c r="N23">
        <v>0.40450000000000003</v>
      </c>
      <c r="O23">
        <v>7.6700000000000004E-2</v>
      </c>
      <c r="P23">
        <v>10.52</v>
      </c>
      <c r="Q23">
        <v>7.97</v>
      </c>
      <c r="R23">
        <v>1.92</v>
      </c>
      <c r="S23">
        <v>18.77</v>
      </c>
      <c r="T23">
        <v>0.75749999999999995</v>
      </c>
      <c r="U23">
        <v>0.58679999999999999</v>
      </c>
      <c r="V23">
        <v>0.75560000000000005</v>
      </c>
      <c r="W23">
        <v>-0.26519999999999999</v>
      </c>
      <c r="X23">
        <v>0.95779999999999998</v>
      </c>
      <c r="Y23" t="s">
        <v>36</v>
      </c>
      <c r="Z23">
        <v>3.7</v>
      </c>
      <c r="AA23">
        <v>20250625</v>
      </c>
      <c r="AB23">
        <v>0.04</v>
      </c>
      <c r="AC23">
        <v>0.3851</v>
      </c>
      <c r="AD23">
        <v>0.38069999999999998</v>
      </c>
      <c r="AE23">
        <v>0.38069999999999998</v>
      </c>
      <c r="AF23">
        <v>0.38069999999999998</v>
      </c>
      <c r="AG23" t="s">
        <v>37</v>
      </c>
    </row>
    <row r="24" spans="1:33" x14ac:dyDescent="0.25">
      <c r="A24">
        <v>23</v>
      </c>
      <c r="B24" t="str">
        <f xml:space="preserve"> "10008280"</f>
        <v>10008280</v>
      </c>
      <c r="C24" t="s">
        <v>77</v>
      </c>
      <c r="D24">
        <v>0.30509999999999998</v>
      </c>
      <c r="E24">
        <v>-2.27</v>
      </c>
      <c r="F24">
        <v>-0.94</v>
      </c>
      <c r="G24">
        <v>-7.1000000000000004E-3</v>
      </c>
      <c r="H24">
        <v>52</v>
      </c>
      <c r="I24" t="s">
        <v>78</v>
      </c>
      <c r="J24">
        <v>1267</v>
      </c>
      <c r="K24">
        <v>4</v>
      </c>
      <c r="L24" t="s">
        <v>76</v>
      </c>
      <c r="M24">
        <v>0.20399999999999999</v>
      </c>
      <c r="N24">
        <v>0.33700000000000002</v>
      </c>
      <c r="O24">
        <v>0.1011</v>
      </c>
      <c r="P24">
        <v>13.12</v>
      </c>
      <c r="Q24">
        <v>9.06</v>
      </c>
      <c r="R24">
        <v>2.52</v>
      </c>
      <c r="S24">
        <v>18.23</v>
      </c>
      <c r="T24">
        <v>0.69069999999999998</v>
      </c>
      <c r="U24">
        <v>0.66149999999999998</v>
      </c>
      <c r="V24">
        <v>0.8518</v>
      </c>
      <c r="W24">
        <v>-0.29149999999999998</v>
      </c>
      <c r="X24">
        <v>0.88500000000000001</v>
      </c>
      <c r="Y24" t="s">
        <v>36</v>
      </c>
      <c r="Z24">
        <v>3.8</v>
      </c>
      <c r="AA24">
        <v>20250625</v>
      </c>
      <c r="AB24">
        <v>0.94</v>
      </c>
      <c r="AC24">
        <v>0.31219999999999998</v>
      </c>
      <c r="AD24">
        <v>0.313</v>
      </c>
      <c r="AE24">
        <v>0.31990000000000002</v>
      </c>
      <c r="AF24">
        <v>0.30399999999999999</v>
      </c>
      <c r="AG24" t="s">
        <v>37</v>
      </c>
    </row>
    <row r="25" spans="1:33" x14ac:dyDescent="0.25">
      <c r="A25">
        <v>24</v>
      </c>
      <c r="B25" t="str">
        <f xml:space="preserve"> "10008281"</f>
        <v>10008281</v>
      </c>
      <c r="C25" t="s">
        <v>79</v>
      </c>
      <c r="D25">
        <v>0.24129999999999999</v>
      </c>
      <c r="E25">
        <v>-3.25</v>
      </c>
      <c r="F25">
        <v>-0.57999999999999996</v>
      </c>
      <c r="G25">
        <v>-8.0999999999999996E-3</v>
      </c>
      <c r="H25">
        <v>577</v>
      </c>
      <c r="I25" t="s">
        <v>80</v>
      </c>
      <c r="J25">
        <v>4671</v>
      </c>
      <c r="K25">
        <v>-215</v>
      </c>
      <c r="L25" t="s">
        <v>76</v>
      </c>
      <c r="M25">
        <v>0.104</v>
      </c>
      <c r="N25">
        <v>0.27679999999999999</v>
      </c>
      <c r="O25">
        <v>0.13730000000000001</v>
      </c>
      <c r="P25">
        <v>16.59</v>
      </c>
      <c r="Q25">
        <v>10.27</v>
      </c>
      <c r="R25">
        <v>3.43</v>
      </c>
      <c r="S25">
        <v>18.16</v>
      </c>
      <c r="T25">
        <v>0.61890000000000001</v>
      </c>
      <c r="U25">
        <v>0.71530000000000005</v>
      </c>
      <c r="V25">
        <v>0.92110000000000003</v>
      </c>
      <c r="W25">
        <v>-0.30930000000000002</v>
      </c>
      <c r="X25">
        <v>0.80210000000000004</v>
      </c>
      <c r="Y25" t="s">
        <v>36</v>
      </c>
      <c r="Z25">
        <v>3.9</v>
      </c>
      <c r="AA25">
        <v>20250625</v>
      </c>
      <c r="AB25">
        <v>1</v>
      </c>
      <c r="AC25">
        <v>0.24940000000000001</v>
      </c>
      <c r="AD25">
        <v>0.247</v>
      </c>
      <c r="AE25">
        <v>0.25490000000000002</v>
      </c>
      <c r="AF25">
        <v>0.23810000000000001</v>
      </c>
      <c r="AG25" t="s">
        <v>37</v>
      </c>
    </row>
    <row r="26" spans="1:33" x14ac:dyDescent="0.25">
      <c r="A26">
        <v>25</v>
      </c>
      <c r="B26" t="str">
        <f xml:space="preserve"> "10008282"</f>
        <v>10008282</v>
      </c>
      <c r="C26" t="s">
        <v>81</v>
      </c>
      <c r="D26">
        <v>0.1875</v>
      </c>
      <c r="E26">
        <v>-3.5</v>
      </c>
      <c r="F26">
        <v>-1</v>
      </c>
      <c r="G26">
        <v>-6.7999999999999996E-3</v>
      </c>
      <c r="H26">
        <v>594</v>
      </c>
      <c r="I26" t="s">
        <v>82</v>
      </c>
      <c r="J26">
        <v>3678</v>
      </c>
      <c r="K26">
        <v>113</v>
      </c>
      <c r="L26" t="s">
        <v>76</v>
      </c>
      <c r="M26">
        <v>4.0000000000000001E-3</v>
      </c>
      <c r="N26">
        <v>0.22409999999999999</v>
      </c>
      <c r="O26">
        <v>0.1835</v>
      </c>
      <c r="P26">
        <v>21.35</v>
      </c>
      <c r="Q26">
        <v>11.63</v>
      </c>
      <c r="R26">
        <v>4.58</v>
      </c>
      <c r="S26">
        <v>18.22</v>
      </c>
      <c r="T26">
        <v>0.54469999999999996</v>
      </c>
      <c r="U26">
        <v>0.74409999999999998</v>
      </c>
      <c r="V26">
        <v>0.95820000000000005</v>
      </c>
      <c r="W26">
        <v>-0.31709999999999999</v>
      </c>
      <c r="X26">
        <v>0.71309999999999996</v>
      </c>
      <c r="Y26" t="s">
        <v>36</v>
      </c>
      <c r="Z26">
        <v>4</v>
      </c>
      <c r="AA26">
        <v>20250625</v>
      </c>
      <c r="AB26">
        <v>1.1100000000000001</v>
      </c>
      <c r="AC26">
        <v>0.1943</v>
      </c>
      <c r="AD26">
        <v>0.191</v>
      </c>
      <c r="AE26">
        <v>0.2</v>
      </c>
      <c r="AF26">
        <v>0.186</v>
      </c>
      <c r="AG26" t="s">
        <v>37</v>
      </c>
    </row>
    <row r="27" spans="1:33" x14ac:dyDescent="0.25">
      <c r="A27">
        <v>26</v>
      </c>
      <c r="B27" t="str">
        <f xml:space="preserve"> "10008283"</f>
        <v>10008283</v>
      </c>
      <c r="C27" t="s">
        <v>83</v>
      </c>
      <c r="D27">
        <v>0.1447</v>
      </c>
      <c r="E27">
        <v>-3.79</v>
      </c>
      <c r="F27">
        <v>-1.23</v>
      </c>
      <c r="G27">
        <v>-5.7000000000000002E-3</v>
      </c>
      <c r="H27">
        <v>1023</v>
      </c>
      <c r="I27" t="s">
        <v>84</v>
      </c>
      <c r="J27">
        <v>5393</v>
      </c>
      <c r="K27">
        <v>225</v>
      </c>
      <c r="L27" t="s">
        <v>76</v>
      </c>
      <c r="M27">
        <v>0</v>
      </c>
      <c r="N27">
        <v>0.1789</v>
      </c>
      <c r="O27">
        <v>0.1447</v>
      </c>
      <c r="P27">
        <v>27.67</v>
      </c>
      <c r="Q27">
        <v>13.03</v>
      </c>
      <c r="R27">
        <v>6.01</v>
      </c>
      <c r="S27">
        <v>18.48</v>
      </c>
      <c r="T27">
        <v>0.4708</v>
      </c>
      <c r="U27">
        <v>0.74680000000000002</v>
      </c>
      <c r="V27">
        <v>0.9617</v>
      </c>
      <c r="W27">
        <v>-0.31459999999999999</v>
      </c>
      <c r="X27">
        <v>0.62170000000000003</v>
      </c>
      <c r="Y27" t="s">
        <v>36</v>
      </c>
      <c r="Z27">
        <v>4.0999999999999996</v>
      </c>
      <c r="AA27">
        <v>20250625</v>
      </c>
      <c r="AB27">
        <v>1.64</v>
      </c>
      <c r="AC27">
        <v>0.15040000000000001</v>
      </c>
      <c r="AD27">
        <v>0.14829999999999999</v>
      </c>
      <c r="AE27">
        <v>0.15659999999999999</v>
      </c>
      <c r="AF27">
        <v>0.1431</v>
      </c>
      <c r="AG27" t="s">
        <v>37</v>
      </c>
    </row>
    <row r="28" spans="1:33" x14ac:dyDescent="0.25">
      <c r="A28">
        <v>27</v>
      </c>
      <c r="B28" t="str">
        <f xml:space="preserve"> "10008284"</f>
        <v>10008284</v>
      </c>
      <c r="C28" t="s">
        <v>85</v>
      </c>
      <c r="D28">
        <v>0.1113</v>
      </c>
      <c r="E28">
        <v>-3.64</v>
      </c>
      <c r="F28">
        <v>-1.24</v>
      </c>
      <c r="G28">
        <v>-4.1999999999999997E-3</v>
      </c>
      <c r="H28">
        <v>1524</v>
      </c>
      <c r="I28" t="s">
        <v>86</v>
      </c>
      <c r="J28">
        <v>5702</v>
      </c>
      <c r="K28">
        <v>355</v>
      </c>
      <c r="L28" t="s">
        <v>76</v>
      </c>
      <c r="M28">
        <v>0</v>
      </c>
      <c r="N28">
        <v>0.14080000000000001</v>
      </c>
      <c r="O28">
        <v>0.1113</v>
      </c>
      <c r="P28">
        <v>35.97</v>
      </c>
      <c r="Q28">
        <v>14.38</v>
      </c>
      <c r="R28">
        <v>7.67</v>
      </c>
      <c r="S28">
        <v>18.86</v>
      </c>
      <c r="T28">
        <v>0.39960000000000001</v>
      </c>
      <c r="U28">
        <v>0.72499999999999998</v>
      </c>
      <c r="V28">
        <v>0.93359999999999999</v>
      </c>
      <c r="W28">
        <v>-0.30270000000000002</v>
      </c>
      <c r="X28">
        <v>0.53180000000000005</v>
      </c>
      <c r="Y28" t="s">
        <v>36</v>
      </c>
      <c r="Z28">
        <v>4.2</v>
      </c>
      <c r="AA28">
        <v>20250625</v>
      </c>
      <c r="AB28">
        <v>2.31</v>
      </c>
      <c r="AC28">
        <v>0.11550000000000001</v>
      </c>
      <c r="AD28">
        <v>0.11360000000000001</v>
      </c>
      <c r="AE28">
        <v>0.121</v>
      </c>
      <c r="AF28">
        <v>0.1095</v>
      </c>
      <c r="AG28" t="s">
        <v>37</v>
      </c>
    </row>
    <row r="29" spans="1:33" x14ac:dyDescent="0.25">
      <c r="A29">
        <v>28</v>
      </c>
      <c r="B29" t="str">
        <f xml:space="preserve"> "10008285"</f>
        <v>10008285</v>
      </c>
      <c r="C29" t="s">
        <v>87</v>
      </c>
      <c r="D29">
        <v>8.5599999999999996E-2</v>
      </c>
      <c r="E29">
        <v>-3.93</v>
      </c>
      <c r="F29">
        <v>-0.12</v>
      </c>
      <c r="G29">
        <v>-3.5000000000000001E-3</v>
      </c>
      <c r="H29">
        <v>6008</v>
      </c>
      <c r="I29" t="s">
        <v>88</v>
      </c>
      <c r="J29">
        <v>4348</v>
      </c>
      <c r="K29">
        <v>780</v>
      </c>
      <c r="L29" t="s">
        <v>76</v>
      </c>
      <c r="M29">
        <v>0</v>
      </c>
      <c r="N29">
        <v>0.10920000000000001</v>
      </c>
      <c r="O29">
        <v>8.5599999999999996E-2</v>
      </c>
      <c r="P29">
        <v>46.78</v>
      </c>
      <c r="Q29">
        <v>15.59</v>
      </c>
      <c r="R29">
        <v>9.5299999999999994</v>
      </c>
      <c r="S29">
        <v>19.309999999999999</v>
      </c>
      <c r="T29">
        <v>0.3332</v>
      </c>
      <c r="U29">
        <v>0.68240000000000001</v>
      </c>
      <c r="V29">
        <v>0.87860000000000005</v>
      </c>
      <c r="W29">
        <v>-0.2828</v>
      </c>
      <c r="X29">
        <v>0.44629999999999997</v>
      </c>
      <c r="Y29" t="s">
        <v>36</v>
      </c>
      <c r="Z29">
        <v>4.3</v>
      </c>
      <c r="AA29">
        <v>20250625</v>
      </c>
      <c r="AB29">
        <v>5.27</v>
      </c>
      <c r="AC29">
        <v>8.9099999999999999E-2</v>
      </c>
      <c r="AD29">
        <v>8.6400000000000005E-2</v>
      </c>
      <c r="AE29">
        <v>9.3700000000000006E-2</v>
      </c>
      <c r="AF29">
        <v>8.4199999999999997E-2</v>
      </c>
      <c r="AG29" t="s">
        <v>37</v>
      </c>
    </row>
    <row r="30" spans="1:33" x14ac:dyDescent="0.25">
      <c r="A30">
        <v>29</v>
      </c>
      <c r="B30" t="str">
        <f xml:space="preserve"> "10008286"</f>
        <v>10008286</v>
      </c>
      <c r="C30" t="s">
        <v>89</v>
      </c>
      <c r="D30">
        <v>6.6000000000000003E-2</v>
      </c>
      <c r="E30">
        <v>-4.3499999999999996</v>
      </c>
      <c r="F30">
        <v>-0.45</v>
      </c>
      <c r="G30">
        <v>-3.0000000000000001E-3</v>
      </c>
      <c r="H30" t="s">
        <v>90</v>
      </c>
      <c r="I30" t="s">
        <v>91</v>
      </c>
      <c r="J30">
        <v>5874</v>
      </c>
      <c r="K30">
        <v>1239</v>
      </c>
      <c r="L30" t="s">
        <v>76</v>
      </c>
      <c r="M30">
        <v>0</v>
      </c>
      <c r="N30">
        <v>8.3500000000000005E-2</v>
      </c>
      <c r="O30">
        <v>6.6000000000000003E-2</v>
      </c>
      <c r="P30">
        <v>60.67</v>
      </c>
      <c r="Q30">
        <v>16.559999999999999</v>
      </c>
      <c r="R30">
        <v>11.54</v>
      </c>
      <c r="S30">
        <v>19.8</v>
      </c>
      <c r="T30">
        <v>0.27289999999999998</v>
      </c>
      <c r="U30">
        <v>0.624</v>
      </c>
      <c r="V30">
        <v>0.80349999999999999</v>
      </c>
      <c r="W30">
        <v>-0.25700000000000001</v>
      </c>
      <c r="X30">
        <v>0.36780000000000002</v>
      </c>
      <c r="Y30" t="s">
        <v>36</v>
      </c>
      <c r="Z30">
        <v>4.4000000000000004</v>
      </c>
      <c r="AA30">
        <v>20250625</v>
      </c>
      <c r="AB30">
        <v>6.28</v>
      </c>
      <c r="AC30">
        <v>6.9000000000000006E-2</v>
      </c>
      <c r="AD30">
        <v>6.9000000000000006E-2</v>
      </c>
      <c r="AE30">
        <v>7.2599999999999998E-2</v>
      </c>
      <c r="AF30">
        <v>6.4799999999999996E-2</v>
      </c>
      <c r="AG30" t="s">
        <v>37</v>
      </c>
    </row>
    <row r="31" spans="1:33" x14ac:dyDescent="0.25">
      <c r="A31">
        <v>30</v>
      </c>
      <c r="B31" t="str">
        <f xml:space="preserve"> "10008287"</f>
        <v>10008287</v>
      </c>
      <c r="C31" t="s">
        <v>92</v>
      </c>
      <c r="D31">
        <v>5.1900000000000002E-2</v>
      </c>
      <c r="E31">
        <v>-3.89</v>
      </c>
      <c r="F31">
        <v>0.19</v>
      </c>
      <c r="G31">
        <v>-2.0999999999999999E-3</v>
      </c>
      <c r="H31" t="s">
        <v>93</v>
      </c>
      <c r="I31" t="s">
        <v>94</v>
      </c>
      <c r="J31">
        <v>7601</v>
      </c>
      <c r="K31">
        <v>2097</v>
      </c>
      <c r="L31" t="s">
        <v>76</v>
      </c>
      <c r="M31">
        <v>0</v>
      </c>
      <c r="N31">
        <v>6.3100000000000003E-2</v>
      </c>
      <c r="O31">
        <v>5.1900000000000002E-2</v>
      </c>
      <c r="P31">
        <v>77.150000000000006</v>
      </c>
      <c r="Q31">
        <v>16.96</v>
      </c>
      <c r="R31">
        <v>13.68</v>
      </c>
      <c r="S31">
        <v>20.43</v>
      </c>
      <c r="T31">
        <v>0.2198</v>
      </c>
      <c r="U31">
        <v>0.55549999999999999</v>
      </c>
      <c r="V31">
        <v>0.71530000000000005</v>
      </c>
      <c r="W31">
        <v>-0.22770000000000001</v>
      </c>
      <c r="X31">
        <v>0.29770000000000002</v>
      </c>
      <c r="Y31" t="s">
        <v>36</v>
      </c>
      <c r="Z31">
        <v>4.5</v>
      </c>
      <c r="AA31">
        <v>20250625</v>
      </c>
      <c r="AB31">
        <v>3.99</v>
      </c>
      <c r="AC31">
        <v>5.3999999999999999E-2</v>
      </c>
      <c r="AD31">
        <v>5.3999999999999999E-2</v>
      </c>
      <c r="AE31">
        <v>5.7200000000000001E-2</v>
      </c>
      <c r="AF31">
        <v>5.0799999999999998E-2</v>
      </c>
      <c r="AG31" t="s">
        <v>37</v>
      </c>
    </row>
    <row r="32" spans="1:33" x14ac:dyDescent="0.25">
      <c r="A32">
        <v>31</v>
      </c>
      <c r="B32" t="str">
        <f xml:space="preserve"> "10008351"</f>
        <v>10008351</v>
      </c>
      <c r="C32" t="s">
        <v>95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>
        <v>1369</v>
      </c>
      <c r="K32">
        <v>0</v>
      </c>
      <c r="L32" t="s">
        <v>76</v>
      </c>
      <c r="M32">
        <v>0.40400000000000003</v>
      </c>
      <c r="N32">
        <v>0.47889999999999999</v>
      </c>
      <c r="O32">
        <v>6.4100000000000004E-2</v>
      </c>
      <c r="P32">
        <v>0</v>
      </c>
      <c r="Q32">
        <v>0</v>
      </c>
      <c r="R32">
        <v>-10.09</v>
      </c>
      <c r="S32">
        <v>20.309999999999999</v>
      </c>
      <c r="T32">
        <v>0.81710000000000005</v>
      </c>
      <c r="U32">
        <v>0.49759999999999999</v>
      </c>
      <c r="V32">
        <v>0.64070000000000005</v>
      </c>
      <c r="W32">
        <v>-0.23280000000000001</v>
      </c>
      <c r="X32">
        <v>1.0176000000000001</v>
      </c>
      <c r="Y32" t="s">
        <v>36</v>
      </c>
      <c r="Z32">
        <v>3.6</v>
      </c>
      <c r="AA32">
        <v>20250625</v>
      </c>
      <c r="AB32" t="s">
        <v>37</v>
      </c>
      <c r="AC32">
        <v>0.46810000000000002</v>
      </c>
      <c r="AD32" t="s">
        <v>37</v>
      </c>
      <c r="AE32" t="s">
        <v>37</v>
      </c>
      <c r="AF32" t="s">
        <v>37</v>
      </c>
      <c r="AG32" t="s">
        <v>37</v>
      </c>
    </row>
    <row r="33" spans="1:33" x14ac:dyDescent="0.25">
      <c r="A33">
        <v>32</v>
      </c>
      <c r="B33" t="str">
        <f xml:space="preserve"> "10008369"</f>
        <v>10008369</v>
      </c>
      <c r="C33" t="s">
        <v>96</v>
      </c>
      <c r="D33">
        <v>4.1099999999999998E-2</v>
      </c>
      <c r="E33">
        <v>-2.38</v>
      </c>
      <c r="F33">
        <v>0.74</v>
      </c>
      <c r="G33">
        <v>-1E-3</v>
      </c>
      <c r="H33" t="s">
        <v>97</v>
      </c>
      <c r="I33" t="s">
        <v>98</v>
      </c>
      <c r="J33">
        <v>12489</v>
      </c>
      <c r="K33">
        <v>1389</v>
      </c>
      <c r="L33" t="s">
        <v>76</v>
      </c>
      <c r="M33">
        <v>0</v>
      </c>
      <c r="N33">
        <v>4.7E-2</v>
      </c>
      <c r="O33">
        <v>4.1099999999999998E-2</v>
      </c>
      <c r="P33">
        <v>97.42</v>
      </c>
      <c r="Q33">
        <v>16.96</v>
      </c>
      <c r="R33">
        <v>15.91</v>
      </c>
      <c r="S33">
        <v>21.07</v>
      </c>
      <c r="T33">
        <v>0.1741</v>
      </c>
      <c r="U33">
        <v>0.48230000000000001</v>
      </c>
      <c r="V33">
        <v>0.621</v>
      </c>
      <c r="W33">
        <v>-0.1968</v>
      </c>
      <c r="X33">
        <v>0.2369</v>
      </c>
      <c r="Y33" t="s">
        <v>36</v>
      </c>
      <c r="Z33">
        <v>4.5999999999999996</v>
      </c>
      <c r="AA33">
        <v>20250625</v>
      </c>
      <c r="AB33">
        <v>3.63</v>
      </c>
      <c r="AC33">
        <v>4.2099999999999999E-2</v>
      </c>
      <c r="AD33">
        <v>4.2099999999999999E-2</v>
      </c>
      <c r="AE33">
        <v>4.53E-2</v>
      </c>
      <c r="AF33">
        <v>3.9899999999999998E-2</v>
      </c>
      <c r="AG33" t="s">
        <v>37</v>
      </c>
    </row>
    <row r="34" spans="1:33" x14ac:dyDescent="0.25">
      <c r="A34">
        <v>33</v>
      </c>
      <c r="B34" t="str">
        <f xml:space="preserve"> "10008389"</f>
        <v>10008389</v>
      </c>
      <c r="C34" t="s">
        <v>99</v>
      </c>
      <c r="D34">
        <v>0.5464</v>
      </c>
      <c r="E34">
        <v>-1.48</v>
      </c>
      <c r="F34">
        <v>-1.53</v>
      </c>
      <c r="G34">
        <v>-8.2000000000000007E-3</v>
      </c>
      <c r="H34">
        <v>3</v>
      </c>
      <c r="I34" t="s">
        <v>100</v>
      </c>
      <c r="J34">
        <v>883</v>
      </c>
      <c r="K34">
        <v>1</v>
      </c>
      <c r="L34" t="s">
        <v>76</v>
      </c>
      <c r="M34">
        <v>0.504</v>
      </c>
      <c r="N34">
        <v>0.55940000000000001</v>
      </c>
      <c r="O34">
        <v>4.24E-2</v>
      </c>
      <c r="P34">
        <v>7.33</v>
      </c>
      <c r="Q34">
        <v>6.36</v>
      </c>
      <c r="R34">
        <v>1.06</v>
      </c>
      <c r="S34">
        <v>19.34</v>
      </c>
      <c r="T34">
        <v>0.86780000000000002</v>
      </c>
      <c r="U34">
        <v>0.40179999999999999</v>
      </c>
      <c r="V34">
        <v>0.51729999999999998</v>
      </c>
      <c r="W34">
        <v>-0.19719999999999999</v>
      </c>
      <c r="X34">
        <v>1.0623</v>
      </c>
      <c r="Y34" t="s">
        <v>36</v>
      </c>
      <c r="Z34">
        <v>3.5</v>
      </c>
      <c r="AA34">
        <v>20250625</v>
      </c>
      <c r="AB34">
        <v>0.14000000000000001</v>
      </c>
      <c r="AC34">
        <v>0.55459999999999998</v>
      </c>
      <c r="AD34">
        <v>0.5575</v>
      </c>
      <c r="AE34">
        <v>0.5575</v>
      </c>
      <c r="AF34">
        <v>0.5464</v>
      </c>
      <c r="AG34" t="s">
        <v>37</v>
      </c>
    </row>
    <row r="35" spans="1:33" x14ac:dyDescent="0.25">
      <c r="A35">
        <v>34</v>
      </c>
      <c r="B35" t="str">
        <f xml:space="preserve"> "10008591"</f>
        <v>10008591</v>
      </c>
      <c r="C35" t="s">
        <v>101</v>
      </c>
      <c r="D35">
        <v>0.30840000000000001</v>
      </c>
      <c r="E35">
        <v>-1.78</v>
      </c>
      <c r="F35">
        <v>-0.87</v>
      </c>
      <c r="G35">
        <v>-5.5999999999999999E-3</v>
      </c>
      <c r="H35">
        <v>498</v>
      </c>
      <c r="I35" t="s">
        <v>102</v>
      </c>
      <c r="J35">
        <v>2802</v>
      </c>
      <c r="K35">
        <v>76</v>
      </c>
      <c r="L35" t="s">
        <v>103</v>
      </c>
      <c r="M35">
        <v>0.30399999999999999</v>
      </c>
      <c r="N35">
        <v>0.30809999999999998</v>
      </c>
      <c r="O35">
        <v>4.4000000000000003E-3</v>
      </c>
      <c r="P35">
        <v>12.98</v>
      </c>
      <c r="Q35">
        <v>12.58</v>
      </c>
      <c r="R35">
        <v>0.11</v>
      </c>
      <c r="S35">
        <v>22.46</v>
      </c>
      <c r="T35">
        <v>0.96879999999999999</v>
      </c>
      <c r="U35">
        <v>0.40689999999999998</v>
      </c>
      <c r="V35">
        <v>5.5100000000000003E-2</v>
      </c>
      <c r="W35">
        <v>-0.20830000000000001</v>
      </c>
      <c r="X35">
        <v>0.13700000000000001</v>
      </c>
      <c r="Y35" t="s">
        <v>36</v>
      </c>
      <c r="Z35">
        <v>3.7</v>
      </c>
      <c r="AA35">
        <v>20250226</v>
      </c>
      <c r="AB35">
        <v>0.7</v>
      </c>
      <c r="AC35">
        <v>0.314</v>
      </c>
      <c r="AD35">
        <v>0.31540000000000001</v>
      </c>
      <c r="AE35">
        <v>0.32500000000000001</v>
      </c>
      <c r="AF35">
        <v>0.3019</v>
      </c>
      <c r="AG35" t="s">
        <v>37</v>
      </c>
    </row>
    <row r="36" spans="1:33" x14ac:dyDescent="0.25">
      <c r="A36">
        <v>35</v>
      </c>
      <c r="B36" t="str">
        <f xml:space="preserve"> "10008592"</f>
        <v>10008592</v>
      </c>
      <c r="C36" t="s">
        <v>104</v>
      </c>
      <c r="D36">
        <v>0.20799999999999999</v>
      </c>
      <c r="E36">
        <v>-4.72</v>
      </c>
      <c r="F36">
        <v>-1.42</v>
      </c>
      <c r="G36">
        <v>-1.03E-2</v>
      </c>
      <c r="H36">
        <v>3843</v>
      </c>
      <c r="I36" t="s">
        <v>105</v>
      </c>
      <c r="J36">
        <v>13368</v>
      </c>
      <c r="K36">
        <v>284</v>
      </c>
      <c r="L36" t="s">
        <v>103</v>
      </c>
      <c r="M36">
        <v>0.20399999999999999</v>
      </c>
      <c r="N36">
        <v>0.215</v>
      </c>
      <c r="O36">
        <v>4.0000000000000001E-3</v>
      </c>
      <c r="P36">
        <v>19.25</v>
      </c>
      <c r="Q36">
        <v>17.2</v>
      </c>
      <c r="R36">
        <v>0.1</v>
      </c>
      <c r="S36">
        <v>15.43</v>
      </c>
      <c r="T36">
        <v>0.89349999999999996</v>
      </c>
      <c r="U36">
        <v>1.0628</v>
      </c>
      <c r="V36">
        <v>0.14410000000000001</v>
      </c>
      <c r="W36">
        <v>-0.46089999999999998</v>
      </c>
      <c r="X36">
        <v>0.129</v>
      </c>
      <c r="Y36" t="s">
        <v>36</v>
      </c>
      <c r="Z36">
        <v>3.8</v>
      </c>
      <c r="AA36">
        <v>20250226</v>
      </c>
      <c r="AB36">
        <v>0.52</v>
      </c>
      <c r="AC36">
        <v>0.21829999999999999</v>
      </c>
      <c r="AD36">
        <v>0.21829999999999999</v>
      </c>
      <c r="AE36">
        <v>0.22939999999999999</v>
      </c>
      <c r="AF36">
        <v>0.2031</v>
      </c>
      <c r="AG36" t="s">
        <v>37</v>
      </c>
    </row>
    <row r="37" spans="1:33" x14ac:dyDescent="0.25">
      <c r="A37">
        <v>36</v>
      </c>
      <c r="B37" t="str">
        <f xml:space="preserve"> "10008593"</f>
        <v>10008593</v>
      </c>
      <c r="C37" t="s">
        <v>106</v>
      </c>
      <c r="D37">
        <v>0.11700000000000001</v>
      </c>
      <c r="E37">
        <v>-7.95</v>
      </c>
      <c r="F37">
        <v>-2.09</v>
      </c>
      <c r="G37">
        <v>-1.01E-2</v>
      </c>
      <c r="H37" t="s">
        <v>107</v>
      </c>
      <c r="I37" t="s">
        <v>108</v>
      </c>
      <c r="J37">
        <v>53740</v>
      </c>
      <c r="K37">
        <v>363</v>
      </c>
      <c r="L37" t="s">
        <v>103</v>
      </c>
      <c r="M37">
        <v>0.104</v>
      </c>
      <c r="N37">
        <v>0.1338</v>
      </c>
      <c r="O37">
        <v>1.2999999999999999E-2</v>
      </c>
      <c r="P37">
        <v>34.22</v>
      </c>
      <c r="Q37">
        <v>25.33</v>
      </c>
      <c r="R37">
        <v>0.32</v>
      </c>
      <c r="S37">
        <v>14.79</v>
      </c>
      <c r="T37">
        <v>0.74009999999999998</v>
      </c>
      <c r="U37">
        <v>1.8762000000000001</v>
      </c>
      <c r="V37">
        <v>0.25430000000000003</v>
      </c>
      <c r="W37">
        <v>-0.7702</v>
      </c>
      <c r="X37">
        <v>0.1085</v>
      </c>
      <c r="Y37" t="s">
        <v>36</v>
      </c>
      <c r="Z37">
        <v>3.9</v>
      </c>
      <c r="AA37">
        <v>20250226</v>
      </c>
      <c r="AB37">
        <v>1.07</v>
      </c>
      <c r="AC37">
        <v>0.12709999999999999</v>
      </c>
      <c r="AD37">
        <v>0.12740000000000001</v>
      </c>
      <c r="AE37">
        <v>0.1376</v>
      </c>
      <c r="AF37">
        <v>0.1139</v>
      </c>
      <c r="AG37" t="s">
        <v>37</v>
      </c>
    </row>
    <row r="38" spans="1:33" x14ac:dyDescent="0.25">
      <c r="A38">
        <v>37</v>
      </c>
      <c r="B38" t="str">
        <f xml:space="preserve"> "10008594"</f>
        <v>10008594</v>
      </c>
      <c r="C38" t="s">
        <v>109</v>
      </c>
      <c r="D38">
        <v>4.9799999999999997E-2</v>
      </c>
      <c r="E38">
        <v>-14.14</v>
      </c>
      <c r="F38">
        <v>-3.68</v>
      </c>
      <c r="G38">
        <v>-8.2000000000000007E-3</v>
      </c>
      <c r="H38" t="s">
        <v>110</v>
      </c>
      <c r="I38" t="s">
        <v>111</v>
      </c>
      <c r="J38">
        <v>97905</v>
      </c>
      <c r="K38">
        <v>8989</v>
      </c>
      <c r="L38" t="s">
        <v>103</v>
      </c>
      <c r="M38">
        <v>4.0000000000000001E-3</v>
      </c>
      <c r="N38">
        <v>7.1999999999999995E-2</v>
      </c>
      <c r="O38">
        <v>4.58E-2</v>
      </c>
      <c r="P38">
        <v>80.400000000000006</v>
      </c>
      <c r="Q38">
        <v>42.03</v>
      </c>
      <c r="R38">
        <v>1.1399999999999999</v>
      </c>
      <c r="S38">
        <v>14.94</v>
      </c>
      <c r="T38">
        <v>0.52280000000000004</v>
      </c>
      <c r="U38">
        <v>2.3043</v>
      </c>
      <c r="V38">
        <v>0.31230000000000002</v>
      </c>
      <c r="W38">
        <v>-0.92559999999999998</v>
      </c>
      <c r="X38">
        <v>7.7499999999999999E-2</v>
      </c>
      <c r="Y38" t="s">
        <v>36</v>
      </c>
      <c r="Z38">
        <v>4</v>
      </c>
      <c r="AA38">
        <v>20250226</v>
      </c>
      <c r="AB38">
        <v>2.04</v>
      </c>
      <c r="AC38">
        <v>5.8000000000000003E-2</v>
      </c>
      <c r="AD38">
        <v>5.8799999999999998E-2</v>
      </c>
      <c r="AE38">
        <v>6.4500000000000002E-2</v>
      </c>
      <c r="AF38">
        <v>4.9099999999999998E-2</v>
      </c>
      <c r="AG38" t="s">
        <v>37</v>
      </c>
    </row>
    <row r="39" spans="1:33" x14ac:dyDescent="0.25">
      <c r="A39">
        <v>38</v>
      </c>
      <c r="B39" t="str">
        <f xml:space="preserve"> "10008595"</f>
        <v>10008595</v>
      </c>
      <c r="C39" t="s">
        <v>112</v>
      </c>
      <c r="D39">
        <v>1.7899999999999999E-2</v>
      </c>
      <c r="E39">
        <v>-22.17</v>
      </c>
      <c r="F39">
        <v>-6.28</v>
      </c>
      <c r="G39">
        <v>-5.1000000000000004E-3</v>
      </c>
      <c r="H39" t="s">
        <v>113</v>
      </c>
      <c r="I39" t="s">
        <v>114</v>
      </c>
      <c r="J39">
        <v>83281</v>
      </c>
      <c r="K39">
        <v>3852</v>
      </c>
      <c r="L39" t="s">
        <v>103</v>
      </c>
      <c r="M39">
        <v>0</v>
      </c>
      <c r="N39">
        <v>3.27E-2</v>
      </c>
      <c r="O39">
        <v>1.7899999999999999E-2</v>
      </c>
      <c r="P39">
        <v>223.69</v>
      </c>
      <c r="Q39">
        <v>67.84</v>
      </c>
      <c r="R39">
        <v>2.84</v>
      </c>
      <c r="S39">
        <v>16.38</v>
      </c>
      <c r="T39">
        <v>0.30330000000000001</v>
      </c>
      <c r="U39">
        <v>2.0215999999999998</v>
      </c>
      <c r="V39">
        <v>0.27400000000000002</v>
      </c>
      <c r="W39">
        <v>-0.80379999999999996</v>
      </c>
      <c r="X39">
        <v>4.53E-2</v>
      </c>
      <c r="Y39" t="s">
        <v>36</v>
      </c>
      <c r="Z39">
        <v>4.0999999999999996</v>
      </c>
      <c r="AA39">
        <v>20250226</v>
      </c>
      <c r="AB39">
        <v>1.84</v>
      </c>
      <c r="AC39">
        <v>2.3E-2</v>
      </c>
      <c r="AD39">
        <v>2.2599999999999999E-2</v>
      </c>
      <c r="AE39">
        <v>2.5100000000000001E-2</v>
      </c>
      <c r="AF39">
        <v>1.7899999999999999E-2</v>
      </c>
      <c r="AG39" t="s">
        <v>37</v>
      </c>
    </row>
    <row r="40" spans="1:33" x14ac:dyDescent="0.25">
      <c r="A40">
        <v>39</v>
      </c>
      <c r="B40" t="str">
        <f xml:space="preserve"> "10008596"</f>
        <v>10008596</v>
      </c>
      <c r="C40" t="s">
        <v>115</v>
      </c>
      <c r="D40">
        <v>6.3E-3</v>
      </c>
      <c r="E40">
        <v>-23.17</v>
      </c>
      <c r="F40">
        <v>-7.35</v>
      </c>
      <c r="G40">
        <v>-1.9E-3</v>
      </c>
      <c r="H40">
        <v>9948</v>
      </c>
      <c r="I40" t="s">
        <v>116</v>
      </c>
      <c r="J40">
        <v>47416</v>
      </c>
      <c r="K40">
        <v>1597</v>
      </c>
      <c r="L40" t="s">
        <v>103</v>
      </c>
      <c r="M40">
        <v>0</v>
      </c>
      <c r="N40">
        <v>1.23E-2</v>
      </c>
      <c r="O40">
        <v>6.3E-3</v>
      </c>
      <c r="P40">
        <v>635.55999999999995</v>
      </c>
      <c r="Q40">
        <v>89.99</v>
      </c>
      <c r="R40">
        <v>5.05</v>
      </c>
      <c r="S40">
        <v>18.21</v>
      </c>
      <c r="T40">
        <v>0.1416</v>
      </c>
      <c r="U40">
        <v>1.2978000000000001</v>
      </c>
      <c r="V40">
        <v>0.1759</v>
      </c>
      <c r="W40">
        <v>-0.5131</v>
      </c>
      <c r="X40">
        <v>2.1299999999999999E-2</v>
      </c>
      <c r="Y40" t="s">
        <v>36</v>
      </c>
      <c r="Z40">
        <v>4.2</v>
      </c>
      <c r="AA40">
        <v>20250226</v>
      </c>
      <c r="AB40">
        <v>0.9</v>
      </c>
      <c r="AC40">
        <v>8.2000000000000007E-3</v>
      </c>
      <c r="AD40">
        <v>8.0999999999999996E-3</v>
      </c>
      <c r="AE40">
        <v>9.1999999999999998E-3</v>
      </c>
      <c r="AF40">
        <v>6.3E-3</v>
      </c>
      <c r="AG40" t="s">
        <v>37</v>
      </c>
    </row>
    <row r="41" spans="1:33" x14ac:dyDescent="0.25">
      <c r="A41">
        <v>40</v>
      </c>
      <c r="B41" t="str">
        <f xml:space="preserve"> "10008597"</f>
        <v>10008597</v>
      </c>
      <c r="C41" t="s">
        <v>117</v>
      </c>
      <c r="D41">
        <v>3.0999999999999999E-3</v>
      </c>
      <c r="E41">
        <v>-13.89</v>
      </c>
      <c r="F41">
        <v>-8.82</v>
      </c>
      <c r="G41">
        <v>-5.0000000000000001E-4</v>
      </c>
      <c r="H41">
        <v>3279</v>
      </c>
      <c r="I41" t="s">
        <v>118</v>
      </c>
      <c r="J41">
        <v>26891</v>
      </c>
      <c r="K41">
        <v>956</v>
      </c>
      <c r="L41" t="s">
        <v>103</v>
      </c>
      <c r="M41">
        <v>0</v>
      </c>
      <c r="N41">
        <v>3.8E-3</v>
      </c>
      <c r="O41">
        <v>3.0999999999999999E-3</v>
      </c>
      <c r="P41">
        <v>1291.6099999999999</v>
      </c>
      <c r="Q41">
        <v>68.2</v>
      </c>
      <c r="R41">
        <v>7.47</v>
      </c>
      <c r="S41">
        <v>21.19</v>
      </c>
      <c r="T41">
        <v>5.28E-2</v>
      </c>
      <c r="U41">
        <v>0.62329999999999997</v>
      </c>
      <c r="V41">
        <v>8.4500000000000006E-2</v>
      </c>
      <c r="W41">
        <v>-0.2455</v>
      </c>
      <c r="X41">
        <v>8.0000000000000002E-3</v>
      </c>
      <c r="Y41" t="s">
        <v>36</v>
      </c>
      <c r="Z41">
        <v>4.3</v>
      </c>
      <c r="AA41">
        <v>20250226</v>
      </c>
      <c r="AB41">
        <v>0.9</v>
      </c>
      <c r="AC41">
        <v>3.5999999999999999E-3</v>
      </c>
      <c r="AD41">
        <v>3.7000000000000002E-3</v>
      </c>
      <c r="AE41">
        <v>4.1999999999999997E-3</v>
      </c>
      <c r="AF41">
        <v>3.0999999999999999E-3</v>
      </c>
      <c r="AG41" t="s">
        <v>37</v>
      </c>
    </row>
    <row r="42" spans="1:33" x14ac:dyDescent="0.25">
      <c r="A42">
        <v>41</v>
      </c>
      <c r="B42" t="str">
        <f xml:space="preserve"> "10008598"</f>
        <v>10008598</v>
      </c>
      <c r="C42" t="s">
        <v>119</v>
      </c>
      <c r="D42">
        <v>2E-3</v>
      </c>
      <c r="E42">
        <v>-4.76</v>
      </c>
      <c r="F42">
        <v>0</v>
      </c>
      <c r="G42">
        <v>-1E-4</v>
      </c>
      <c r="H42">
        <v>924</v>
      </c>
      <c r="I42" t="s">
        <v>120</v>
      </c>
      <c r="J42">
        <v>22350</v>
      </c>
      <c r="K42">
        <v>-117</v>
      </c>
      <c r="L42" t="s">
        <v>103</v>
      </c>
      <c r="M42">
        <v>0</v>
      </c>
      <c r="N42">
        <v>1E-3</v>
      </c>
      <c r="O42">
        <v>2E-3</v>
      </c>
      <c r="P42">
        <v>2002</v>
      </c>
      <c r="Q42">
        <v>32.03</v>
      </c>
      <c r="R42">
        <v>9.94</v>
      </c>
      <c r="S42">
        <v>24.61</v>
      </c>
      <c r="T42">
        <v>1.6E-2</v>
      </c>
      <c r="U42">
        <v>0.23130000000000001</v>
      </c>
      <c r="V42">
        <v>3.1399999999999997E-2</v>
      </c>
      <c r="W42">
        <v>-9.0899999999999995E-2</v>
      </c>
      <c r="X42">
        <v>2.3999999999999998E-3</v>
      </c>
      <c r="Y42" t="s">
        <v>36</v>
      </c>
      <c r="Z42">
        <v>4.4000000000000004</v>
      </c>
      <c r="AA42">
        <v>20250226</v>
      </c>
      <c r="AB42">
        <v>0.52</v>
      </c>
      <c r="AC42">
        <v>2.0999999999999999E-3</v>
      </c>
      <c r="AD42">
        <v>2.0999999999999999E-3</v>
      </c>
      <c r="AE42">
        <v>2.2000000000000001E-3</v>
      </c>
      <c r="AF42">
        <v>1.9E-3</v>
      </c>
      <c r="AG42" t="s">
        <v>37</v>
      </c>
    </row>
    <row r="43" spans="1:33" x14ac:dyDescent="0.25">
      <c r="A43">
        <v>42</v>
      </c>
      <c r="B43" t="str">
        <f xml:space="preserve"> "10008599"</f>
        <v>10008599</v>
      </c>
      <c r="C43" t="s">
        <v>121</v>
      </c>
      <c r="D43">
        <v>1.4E-3</v>
      </c>
      <c r="E43">
        <v>-6.67</v>
      </c>
      <c r="F43">
        <v>-6.67</v>
      </c>
      <c r="G43">
        <v>-1E-4</v>
      </c>
      <c r="H43">
        <v>1683</v>
      </c>
      <c r="I43" t="s">
        <v>122</v>
      </c>
      <c r="J43">
        <v>38449</v>
      </c>
      <c r="K43">
        <v>-20</v>
      </c>
      <c r="L43" t="s">
        <v>103</v>
      </c>
      <c r="M43">
        <v>0</v>
      </c>
      <c r="N43">
        <v>2.0000000000000001E-4</v>
      </c>
      <c r="O43">
        <v>1.4E-3</v>
      </c>
      <c r="P43">
        <v>2860</v>
      </c>
      <c r="Q43">
        <v>10.87</v>
      </c>
      <c r="R43">
        <v>12.42</v>
      </c>
      <c r="S43">
        <v>27.93</v>
      </c>
      <c r="T43">
        <v>3.8E-3</v>
      </c>
      <c r="U43">
        <v>6.5100000000000005E-2</v>
      </c>
      <c r="V43">
        <v>8.8000000000000005E-3</v>
      </c>
      <c r="W43">
        <v>-2.5499999999999998E-2</v>
      </c>
      <c r="X43">
        <v>5.9999999999999995E-4</v>
      </c>
      <c r="Y43" t="s">
        <v>36</v>
      </c>
      <c r="Z43">
        <v>4.5</v>
      </c>
      <c r="AA43">
        <v>20250226</v>
      </c>
      <c r="AB43">
        <v>0.64</v>
      </c>
      <c r="AC43">
        <v>1.5E-3</v>
      </c>
      <c r="AD43">
        <v>1.4E-3</v>
      </c>
      <c r="AE43">
        <v>1.6000000000000001E-3</v>
      </c>
      <c r="AF43">
        <v>1.2999999999999999E-3</v>
      </c>
      <c r="AG43" t="s">
        <v>37</v>
      </c>
    </row>
    <row r="44" spans="1:33" x14ac:dyDescent="0.25">
      <c r="A44">
        <v>43</v>
      </c>
      <c r="B44" t="str">
        <f xml:space="preserve"> "10008667"</f>
        <v>10008667</v>
      </c>
      <c r="C44" t="s">
        <v>123</v>
      </c>
      <c r="D44">
        <v>0.41</v>
      </c>
      <c r="E44">
        <v>-1.06</v>
      </c>
      <c r="F44">
        <v>0</v>
      </c>
      <c r="G44">
        <v>-4.4000000000000003E-3</v>
      </c>
      <c r="H44">
        <v>52</v>
      </c>
      <c r="I44" t="s">
        <v>124</v>
      </c>
      <c r="J44">
        <v>1277</v>
      </c>
      <c r="K44">
        <v>18</v>
      </c>
      <c r="L44" t="s">
        <v>103</v>
      </c>
      <c r="M44">
        <v>0.40400000000000003</v>
      </c>
      <c r="N44">
        <v>0.4073</v>
      </c>
      <c r="O44">
        <v>6.0000000000000001E-3</v>
      </c>
      <c r="P44">
        <v>9.77</v>
      </c>
      <c r="Q44">
        <v>9.7100000000000009</v>
      </c>
      <c r="R44">
        <v>0.15</v>
      </c>
      <c r="S44">
        <v>30.08</v>
      </c>
      <c r="T44">
        <v>0.99390000000000001</v>
      </c>
      <c r="U44">
        <v>0.10050000000000001</v>
      </c>
      <c r="V44">
        <v>1.3599999999999999E-2</v>
      </c>
      <c r="W44">
        <v>-8.9099999999999999E-2</v>
      </c>
      <c r="X44">
        <v>0.1371</v>
      </c>
      <c r="Y44" t="s">
        <v>36</v>
      </c>
      <c r="Z44">
        <v>3.6</v>
      </c>
      <c r="AA44">
        <v>20250226</v>
      </c>
      <c r="AB44">
        <v>0.65</v>
      </c>
      <c r="AC44">
        <v>0.41439999999999999</v>
      </c>
      <c r="AD44">
        <v>0.41189999999999999</v>
      </c>
      <c r="AE44">
        <v>0.42299999999999999</v>
      </c>
      <c r="AF44">
        <v>0.40410000000000001</v>
      </c>
      <c r="AG44" t="s">
        <v>37</v>
      </c>
    </row>
    <row r="45" spans="1:33" x14ac:dyDescent="0.25">
      <c r="A45">
        <v>44</v>
      </c>
      <c r="B45" t="str">
        <f xml:space="preserve"> "10008685"</f>
        <v>10008685</v>
      </c>
      <c r="C45" t="s">
        <v>125</v>
      </c>
      <c r="D45">
        <v>0.50739999999999996</v>
      </c>
      <c r="E45">
        <v>-1.28</v>
      </c>
      <c r="F45">
        <v>0</v>
      </c>
      <c r="G45">
        <v>-6.6E-3</v>
      </c>
      <c r="H45">
        <v>8</v>
      </c>
      <c r="I45" t="s">
        <v>126</v>
      </c>
      <c r="J45">
        <v>677</v>
      </c>
      <c r="K45">
        <v>-1</v>
      </c>
      <c r="L45" t="s">
        <v>103</v>
      </c>
      <c r="M45">
        <v>0.504</v>
      </c>
      <c r="N45">
        <v>0.50590000000000002</v>
      </c>
      <c r="O45">
        <v>3.3999999999999998E-3</v>
      </c>
      <c r="P45">
        <v>7.89</v>
      </c>
      <c r="Q45">
        <v>7.88</v>
      </c>
      <c r="R45">
        <v>0.08</v>
      </c>
      <c r="S45">
        <v>32.81</v>
      </c>
      <c r="T45">
        <v>0.99919999999999998</v>
      </c>
      <c r="U45">
        <v>1.61E-2</v>
      </c>
      <c r="V45">
        <v>2.2000000000000001E-3</v>
      </c>
      <c r="W45">
        <v>-5.5100000000000003E-2</v>
      </c>
      <c r="X45">
        <v>0.13400000000000001</v>
      </c>
      <c r="Y45" t="s">
        <v>36</v>
      </c>
      <c r="Z45">
        <v>3.5</v>
      </c>
      <c r="AA45">
        <v>20250226</v>
      </c>
      <c r="AB45">
        <v>0.28000000000000003</v>
      </c>
      <c r="AC45">
        <v>0.51400000000000001</v>
      </c>
      <c r="AD45">
        <v>0.50849999999999995</v>
      </c>
      <c r="AE45">
        <v>0.52500000000000002</v>
      </c>
      <c r="AF45">
        <v>0.50739999999999996</v>
      </c>
      <c r="AG45" t="s">
        <v>37</v>
      </c>
    </row>
    <row r="46" spans="1:33" x14ac:dyDescent="0.25">
      <c r="A46">
        <v>45</v>
      </c>
      <c r="B46" t="str">
        <f xml:space="preserve"> "10008709"</f>
        <v>10008709</v>
      </c>
      <c r="C46" t="s">
        <v>127</v>
      </c>
      <c r="D46">
        <v>0.61819999999999997</v>
      </c>
      <c r="E46">
        <v>0.63</v>
      </c>
      <c r="F46">
        <v>0</v>
      </c>
      <c r="G46">
        <v>3.8999999999999998E-3</v>
      </c>
      <c r="H46">
        <v>1</v>
      </c>
      <c r="I46">
        <v>6182</v>
      </c>
      <c r="J46">
        <v>188</v>
      </c>
      <c r="K46">
        <v>-1</v>
      </c>
      <c r="L46" t="s">
        <v>103</v>
      </c>
      <c r="M46">
        <v>0.60399999999999998</v>
      </c>
      <c r="N46">
        <v>0.60680000000000001</v>
      </c>
      <c r="O46">
        <v>1.4200000000000001E-2</v>
      </c>
      <c r="P46">
        <v>6.48</v>
      </c>
      <c r="Q46">
        <v>6.48</v>
      </c>
      <c r="R46">
        <v>0.35</v>
      </c>
      <c r="S46">
        <v>55.47</v>
      </c>
      <c r="T46">
        <v>0.99990000000000001</v>
      </c>
      <c r="U46">
        <v>1.5E-3</v>
      </c>
      <c r="V46">
        <v>2.0000000000000001E-4</v>
      </c>
      <c r="W46">
        <v>-4.8099999999999997E-2</v>
      </c>
      <c r="X46">
        <v>0.1303</v>
      </c>
      <c r="Y46" t="s">
        <v>36</v>
      </c>
      <c r="Z46">
        <v>3.4</v>
      </c>
      <c r="AA46">
        <v>20250226</v>
      </c>
      <c r="AB46">
        <v>0.08</v>
      </c>
      <c r="AC46">
        <v>0.61429999999999996</v>
      </c>
      <c r="AD46">
        <v>0.61819999999999997</v>
      </c>
      <c r="AE46">
        <v>0.61819999999999997</v>
      </c>
      <c r="AF46">
        <v>0.61819999999999997</v>
      </c>
      <c r="AG46" t="s">
        <v>37</v>
      </c>
    </row>
    <row r="47" spans="1:33" x14ac:dyDescent="0.25">
      <c r="A47">
        <v>46</v>
      </c>
      <c r="B47" t="str">
        <f xml:space="preserve"> "10008711"</f>
        <v>10008711</v>
      </c>
      <c r="C47" t="s">
        <v>128</v>
      </c>
      <c r="D47">
        <v>0.6411</v>
      </c>
      <c r="E47">
        <v>-0.73</v>
      </c>
      <c r="F47">
        <v>0</v>
      </c>
      <c r="G47">
        <v>-4.7000000000000002E-3</v>
      </c>
      <c r="H47">
        <v>10</v>
      </c>
      <c r="I47" t="s">
        <v>129</v>
      </c>
      <c r="J47">
        <v>316</v>
      </c>
      <c r="K47">
        <v>0</v>
      </c>
      <c r="L47" t="s">
        <v>76</v>
      </c>
      <c r="M47">
        <v>0.60399999999999998</v>
      </c>
      <c r="N47">
        <v>0.6452</v>
      </c>
      <c r="O47">
        <v>3.7100000000000001E-2</v>
      </c>
      <c r="P47">
        <v>6.25</v>
      </c>
      <c r="Q47">
        <v>5.68</v>
      </c>
      <c r="R47">
        <v>0.93</v>
      </c>
      <c r="S47">
        <v>20.97</v>
      </c>
      <c r="T47">
        <v>0.90890000000000004</v>
      </c>
      <c r="U47">
        <v>0.30769999999999997</v>
      </c>
      <c r="V47">
        <v>0.39610000000000001</v>
      </c>
      <c r="W47">
        <v>-0.16159999999999999</v>
      </c>
      <c r="X47">
        <v>1.091</v>
      </c>
      <c r="Y47" t="s">
        <v>36</v>
      </c>
      <c r="Z47">
        <v>3.4</v>
      </c>
      <c r="AA47">
        <v>20250625</v>
      </c>
      <c r="AB47">
        <v>1.41</v>
      </c>
      <c r="AC47">
        <v>0.64580000000000004</v>
      </c>
      <c r="AD47">
        <v>0.63959999999999995</v>
      </c>
      <c r="AE47">
        <v>0.65200000000000002</v>
      </c>
      <c r="AF47">
        <v>0.63959999999999995</v>
      </c>
      <c r="AG47" t="s">
        <v>37</v>
      </c>
    </row>
    <row r="48" spans="1:33" x14ac:dyDescent="0.25">
      <c r="A48">
        <v>47</v>
      </c>
      <c r="B48" t="str">
        <f xml:space="preserve"> "10008811"</f>
        <v>10008811</v>
      </c>
      <c r="C48" t="s">
        <v>130</v>
      </c>
      <c r="D48">
        <v>0.59330000000000005</v>
      </c>
      <c r="E48">
        <v>0.03</v>
      </c>
      <c r="F48">
        <v>0</v>
      </c>
      <c r="G48">
        <v>2.0000000000000001E-4</v>
      </c>
      <c r="H48">
        <v>4</v>
      </c>
      <c r="I48" t="s">
        <v>131</v>
      </c>
      <c r="J48">
        <v>909</v>
      </c>
      <c r="K48">
        <v>4</v>
      </c>
      <c r="L48" t="s">
        <v>132</v>
      </c>
      <c r="M48">
        <v>0.504</v>
      </c>
      <c r="N48">
        <v>0.60729999999999995</v>
      </c>
      <c r="O48">
        <v>8.9300000000000004E-2</v>
      </c>
      <c r="P48">
        <v>6.75</v>
      </c>
      <c r="Q48">
        <v>5.53</v>
      </c>
      <c r="R48">
        <v>2.23</v>
      </c>
      <c r="S48">
        <v>20.29</v>
      </c>
      <c r="T48">
        <v>0.82</v>
      </c>
      <c r="U48">
        <v>0.37959999999999999</v>
      </c>
      <c r="V48">
        <v>0.82320000000000004</v>
      </c>
      <c r="W48">
        <v>-0.1852</v>
      </c>
      <c r="X48">
        <v>1.6420999999999999</v>
      </c>
      <c r="Y48" t="s">
        <v>36</v>
      </c>
      <c r="Z48">
        <v>3.5</v>
      </c>
      <c r="AA48">
        <v>20250924</v>
      </c>
      <c r="AB48">
        <v>7.0000000000000007E-2</v>
      </c>
      <c r="AC48">
        <v>0.59309999999999996</v>
      </c>
      <c r="AD48">
        <v>0.58640000000000003</v>
      </c>
      <c r="AE48">
        <v>0.59330000000000005</v>
      </c>
      <c r="AF48">
        <v>0.58640000000000003</v>
      </c>
      <c r="AG48" t="s">
        <v>37</v>
      </c>
    </row>
    <row r="49" spans="1:33" x14ac:dyDescent="0.25">
      <c r="A49">
        <v>48</v>
      </c>
      <c r="B49" t="str">
        <f xml:space="preserve"> "10008812"</f>
        <v>10008812</v>
      </c>
      <c r="C49" t="s">
        <v>133</v>
      </c>
      <c r="D49">
        <v>0.50519999999999998</v>
      </c>
      <c r="E49">
        <v>-1.71</v>
      </c>
      <c r="F49">
        <v>-0.84</v>
      </c>
      <c r="G49">
        <v>-8.8000000000000005E-3</v>
      </c>
      <c r="H49">
        <v>12</v>
      </c>
      <c r="I49" t="s">
        <v>134</v>
      </c>
      <c r="J49">
        <v>123</v>
      </c>
      <c r="K49">
        <v>12</v>
      </c>
      <c r="L49" t="s">
        <v>132</v>
      </c>
      <c r="M49">
        <v>0.40400000000000003</v>
      </c>
      <c r="N49">
        <v>0.53339999999999999</v>
      </c>
      <c r="O49">
        <v>0.1012</v>
      </c>
      <c r="P49">
        <v>7.93</v>
      </c>
      <c r="Q49">
        <v>6.13</v>
      </c>
      <c r="R49">
        <v>2.5299999999999998</v>
      </c>
      <c r="S49">
        <v>18.95</v>
      </c>
      <c r="T49">
        <v>0.77400000000000002</v>
      </c>
      <c r="U49">
        <v>0.43490000000000001</v>
      </c>
      <c r="V49">
        <v>0.94310000000000005</v>
      </c>
      <c r="W49">
        <v>-0.20519999999999999</v>
      </c>
      <c r="X49">
        <v>1.5745</v>
      </c>
      <c r="Y49" t="s">
        <v>36</v>
      </c>
      <c r="Z49">
        <v>3.6</v>
      </c>
      <c r="AA49">
        <v>20250924</v>
      </c>
      <c r="AB49">
        <v>1.32</v>
      </c>
      <c r="AC49">
        <v>0.51400000000000001</v>
      </c>
      <c r="AD49">
        <v>0.503</v>
      </c>
      <c r="AE49">
        <v>0.51890000000000003</v>
      </c>
      <c r="AF49">
        <v>0.503</v>
      </c>
      <c r="AG49" t="s">
        <v>37</v>
      </c>
    </row>
    <row r="50" spans="1:33" x14ac:dyDescent="0.25">
      <c r="A50">
        <v>49</v>
      </c>
      <c r="B50" t="str">
        <f xml:space="preserve"> "10008813"</f>
        <v>10008813</v>
      </c>
      <c r="C50" t="s">
        <v>135</v>
      </c>
      <c r="D50">
        <v>0.43090000000000001</v>
      </c>
      <c r="E50">
        <v>-1.98</v>
      </c>
      <c r="F50">
        <v>-0.87</v>
      </c>
      <c r="G50">
        <v>-8.6999999999999994E-3</v>
      </c>
      <c r="H50">
        <v>5</v>
      </c>
      <c r="I50" t="s">
        <v>136</v>
      </c>
      <c r="J50">
        <v>300</v>
      </c>
      <c r="K50">
        <v>5</v>
      </c>
      <c r="L50" t="s">
        <v>132</v>
      </c>
      <c r="M50">
        <v>0.30399999999999999</v>
      </c>
      <c r="N50">
        <v>0.46489999999999998</v>
      </c>
      <c r="O50">
        <v>0.12690000000000001</v>
      </c>
      <c r="P50">
        <v>9.2899999999999991</v>
      </c>
      <c r="Q50">
        <v>6.72</v>
      </c>
      <c r="R50">
        <v>3.17</v>
      </c>
      <c r="S50">
        <v>18.73</v>
      </c>
      <c r="T50">
        <v>0.72350000000000003</v>
      </c>
      <c r="U50">
        <v>0.4839</v>
      </c>
      <c r="V50">
        <v>1.0494000000000001</v>
      </c>
      <c r="W50">
        <v>-0.22239999999999999</v>
      </c>
      <c r="X50">
        <v>1.4925999999999999</v>
      </c>
      <c r="Y50" t="s">
        <v>36</v>
      </c>
      <c r="Z50">
        <v>3.7</v>
      </c>
      <c r="AA50">
        <v>20250924</v>
      </c>
      <c r="AB50">
        <v>0.28000000000000003</v>
      </c>
      <c r="AC50">
        <v>0.43959999999999999</v>
      </c>
      <c r="AD50">
        <v>0.42799999999999999</v>
      </c>
      <c r="AE50">
        <v>0.43769999999999998</v>
      </c>
      <c r="AF50">
        <v>0.42799999999999999</v>
      </c>
      <c r="AG50" t="s">
        <v>37</v>
      </c>
    </row>
    <row r="51" spans="1:33" x14ac:dyDescent="0.25">
      <c r="A51">
        <v>50</v>
      </c>
      <c r="B51" t="str">
        <f xml:space="preserve"> "10008814"</f>
        <v>10008814</v>
      </c>
      <c r="C51" t="s">
        <v>137</v>
      </c>
      <c r="D51">
        <v>0.37380000000000002</v>
      </c>
      <c r="E51">
        <v>0.78</v>
      </c>
      <c r="F51">
        <v>0</v>
      </c>
      <c r="G51">
        <v>2.8999999999999998E-3</v>
      </c>
      <c r="H51">
        <v>3</v>
      </c>
      <c r="I51" t="s">
        <v>138</v>
      </c>
      <c r="J51">
        <v>243</v>
      </c>
      <c r="K51">
        <v>3</v>
      </c>
      <c r="L51" t="s">
        <v>132</v>
      </c>
      <c r="M51">
        <v>0.20399999999999999</v>
      </c>
      <c r="N51">
        <v>0.40200000000000002</v>
      </c>
      <c r="O51">
        <v>0.16980000000000001</v>
      </c>
      <c r="P51">
        <v>10.71</v>
      </c>
      <c r="Q51">
        <v>7.17</v>
      </c>
      <c r="R51">
        <v>4.24</v>
      </c>
      <c r="S51">
        <v>19.54</v>
      </c>
      <c r="T51">
        <v>0.66959999999999997</v>
      </c>
      <c r="U51">
        <v>0.52400000000000002</v>
      </c>
      <c r="V51">
        <v>1.1364000000000001</v>
      </c>
      <c r="W51">
        <v>-0.2359</v>
      </c>
      <c r="X51">
        <v>1.3988</v>
      </c>
      <c r="Y51" t="s">
        <v>36</v>
      </c>
      <c r="Z51">
        <v>3.8</v>
      </c>
      <c r="AA51">
        <v>20250924</v>
      </c>
      <c r="AB51">
        <v>0.24</v>
      </c>
      <c r="AC51">
        <v>0.37090000000000001</v>
      </c>
      <c r="AD51">
        <v>0.36919999999999997</v>
      </c>
      <c r="AE51">
        <v>0.37380000000000002</v>
      </c>
      <c r="AF51">
        <v>0.36919999999999997</v>
      </c>
      <c r="AG51" t="s">
        <v>37</v>
      </c>
    </row>
    <row r="52" spans="1:33" x14ac:dyDescent="0.25">
      <c r="A52">
        <v>51</v>
      </c>
      <c r="B52" t="str">
        <f xml:space="preserve"> "10008815"</f>
        <v>10008815</v>
      </c>
      <c r="C52" t="s">
        <v>139</v>
      </c>
      <c r="D52">
        <v>0.31380000000000002</v>
      </c>
      <c r="E52">
        <v>0.26</v>
      </c>
      <c r="F52">
        <v>0</v>
      </c>
      <c r="G52">
        <v>8.0000000000000004E-4</v>
      </c>
      <c r="H52">
        <v>15</v>
      </c>
      <c r="I52" t="s">
        <v>140</v>
      </c>
      <c r="J52">
        <v>491</v>
      </c>
      <c r="K52">
        <v>7</v>
      </c>
      <c r="L52" t="s">
        <v>132</v>
      </c>
      <c r="M52">
        <v>0.104</v>
      </c>
      <c r="N52">
        <v>0.34489999999999998</v>
      </c>
      <c r="O52">
        <v>0.20979999999999999</v>
      </c>
      <c r="P52">
        <v>12.76</v>
      </c>
      <c r="Q52">
        <v>7.83</v>
      </c>
      <c r="R52">
        <v>5.24</v>
      </c>
      <c r="S52">
        <v>19.45</v>
      </c>
      <c r="T52">
        <v>0.61350000000000005</v>
      </c>
      <c r="U52">
        <v>0.55349999999999999</v>
      </c>
      <c r="V52">
        <v>1.2002999999999999</v>
      </c>
      <c r="W52">
        <v>-0.245</v>
      </c>
      <c r="X52">
        <v>1.2959000000000001</v>
      </c>
      <c r="Y52" t="s">
        <v>36</v>
      </c>
      <c r="Z52">
        <v>3.9</v>
      </c>
      <c r="AA52">
        <v>20250924</v>
      </c>
      <c r="AB52">
        <v>0.37</v>
      </c>
      <c r="AC52">
        <v>0.313</v>
      </c>
      <c r="AD52">
        <v>0.30549999999999999</v>
      </c>
      <c r="AE52">
        <v>0.31869999999999998</v>
      </c>
      <c r="AF52">
        <v>0.30549999999999999</v>
      </c>
      <c r="AG52" t="s">
        <v>37</v>
      </c>
    </row>
    <row r="53" spans="1:33" x14ac:dyDescent="0.25">
      <c r="A53">
        <v>52</v>
      </c>
      <c r="B53" t="str">
        <f xml:space="preserve"> "10008816"</f>
        <v>10008816</v>
      </c>
      <c r="C53" t="s">
        <v>141</v>
      </c>
      <c r="D53">
        <v>0.25440000000000002</v>
      </c>
      <c r="E53">
        <v>-2.6</v>
      </c>
      <c r="F53">
        <v>-3.01</v>
      </c>
      <c r="G53">
        <v>-6.7999999999999996E-3</v>
      </c>
      <c r="H53">
        <v>109</v>
      </c>
      <c r="I53" t="s">
        <v>142</v>
      </c>
      <c r="J53">
        <v>1065</v>
      </c>
      <c r="K53">
        <v>45</v>
      </c>
      <c r="L53" t="s">
        <v>132</v>
      </c>
      <c r="M53">
        <v>4.0000000000000001E-3</v>
      </c>
      <c r="N53">
        <v>0.29370000000000002</v>
      </c>
      <c r="O53">
        <v>0.25040000000000001</v>
      </c>
      <c r="P53">
        <v>15.74</v>
      </c>
      <c r="Q53">
        <v>8.76</v>
      </c>
      <c r="R53">
        <v>6.25</v>
      </c>
      <c r="S53">
        <v>18.87</v>
      </c>
      <c r="T53">
        <v>0.55640000000000001</v>
      </c>
      <c r="U53">
        <v>0.57120000000000004</v>
      </c>
      <c r="V53">
        <v>1.2387999999999999</v>
      </c>
      <c r="W53">
        <v>-0.24940000000000001</v>
      </c>
      <c r="X53">
        <v>1.1870000000000001</v>
      </c>
      <c r="Y53" t="s">
        <v>36</v>
      </c>
      <c r="Z53">
        <v>4</v>
      </c>
      <c r="AA53">
        <v>20250924</v>
      </c>
      <c r="AB53">
        <v>1.43</v>
      </c>
      <c r="AC53">
        <v>0.26119999999999999</v>
      </c>
      <c r="AD53">
        <v>0.25829999999999997</v>
      </c>
      <c r="AE53">
        <v>0.2661</v>
      </c>
      <c r="AF53">
        <v>0.25440000000000002</v>
      </c>
      <c r="AG53" t="s">
        <v>37</v>
      </c>
    </row>
    <row r="54" spans="1:33" x14ac:dyDescent="0.25">
      <c r="A54">
        <v>53</v>
      </c>
      <c r="B54" t="str">
        <f xml:space="preserve"> "10008817"</f>
        <v>10008817</v>
      </c>
      <c r="C54" t="s">
        <v>143</v>
      </c>
      <c r="D54">
        <v>0.21809999999999999</v>
      </c>
      <c r="E54">
        <v>-0.14000000000000001</v>
      </c>
      <c r="F54">
        <v>0</v>
      </c>
      <c r="G54">
        <v>-2.9999999999999997E-4</v>
      </c>
      <c r="H54">
        <v>100</v>
      </c>
      <c r="I54" t="s">
        <v>144</v>
      </c>
      <c r="J54">
        <v>899</v>
      </c>
      <c r="K54">
        <v>85</v>
      </c>
      <c r="L54" t="s">
        <v>132</v>
      </c>
      <c r="M54">
        <v>0</v>
      </c>
      <c r="N54">
        <v>0.2482</v>
      </c>
      <c r="O54">
        <v>0.21809999999999999</v>
      </c>
      <c r="P54">
        <v>18.36</v>
      </c>
      <c r="Q54">
        <v>9.17</v>
      </c>
      <c r="R54">
        <v>7.84</v>
      </c>
      <c r="S54">
        <v>19.64</v>
      </c>
      <c r="T54">
        <v>0.49959999999999999</v>
      </c>
      <c r="U54">
        <v>0.57699999999999996</v>
      </c>
      <c r="V54">
        <v>1.2514000000000001</v>
      </c>
      <c r="W54">
        <v>-0.24909999999999999</v>
      </c>
      <c r="X54">
        <v>1.0751999999999999</v>
      </c>
      <c r="Y54" t="s">
        <v>36</v>
      </c>
      <c r="Z54">
        <v>4.0999999999999996</v>
      </c>
      <c r="AA54">
        <v>20250924</v>
      </c>
      <c r="AB54">
        <v>1.43</v>
      </c>
      <c r="AC54">
        <v>0.21840000000000001</v>
      </c>
      <c r="AD54">
        <v>0.2172</v>
      </c>
      <c r="AE54">
        <v>0.2205</v>
      </c>
      <c r="AF54">
        <v>0.20899999999999999</v>
      </c>
      <c r="AG54" t="s">
        <v>37</v>
      </c>
    </row>
    <row r="55" spans="1:33" x14ac:dyDescent="0.25">
      <c r="A55">
        <v>54</v>
      </c>
      <c r="B55" t="str">
        <f xml:space="preserve"> "10008818"</f>
        <v>10008818</v>
      </c>
      <c r="C55" t="s">
        <v>145</v>
      </c>
      <c r="D55">
        <v>0.17780000000000001</v>
      </c>
      <c r="E55">
        <v>-0.95</v>
      </c>
      <c r="F55">
        <v>0</v>
      </c>
      <c r="G55">
        <v>-1.6999999999999999E-3</v>
      </c>
      <c r="H55">
        <v>13</v>
      </c>
      <c r="I55" t="s">
        <v>146</v>
      </c>
      <c r="J55">
        <v>1007</v>
      </c>
      <c r="K55">
        <v>7</v>
      </c>
      <c r="L55" t="s">
        <v>132</v>
      </c>
      <c r="M55">
        <v>0</v>
      </c>
      <c r="N55">
        <v>0.20810000000000001</v>
      </c>
      <c r="O55">
        <v>0.17780000000000001</v>
      </c>
      <c r="P55">
        <v>22.52</v>
      </c>
      <c r="Q55">
        <v>10</v>
      </c>
      <c r="R55">
        <v>9.34</v>
      </c>
      <c r="S55">
        <v>19.59</v>
      </c>
      <c r="T55">
        <v>0.44409999999999999</v>
      </c>
      <c r="U55">
        <v>0.57130000000000003</v>
      </c>
      <c r="V55">
        <v>1.2390000000000001</v>
      </c>
      <c r="W55">
        <v>-0.24440000000000001</v>
      </c>
      <c r="X55">
        <v>0.96340000000000003</v>
      </c>
      <c r="Y55" t="s">
        <v>36</v>
      </c>
      <c r="Z55">
        <v>4.2</v>
      </c>
      <c r="AA55">
        <v>20250924</v>
      </c>
      <c r="AB55">
        <v>0.09</v>
      </c>
      <c r="AC55">
        <v>0.17949999999999999</v>
      </c>
      <c r="AD55">
        <v>0.17280000000000001</v>
      </c>
      <c r="AE55">
        <v>0.18360000000000001</v>
      </c>
      <c r="AF55">
        <v>0.17280000000000001</v>
      </c>
      <c r="AG55" t="s">
        <v>37</v>
      </c>
    </row>
    <row r="56" spans="1:33" x14ac:dyDescent="0.25">
      <c r="A56">
        <v>55</v>
      </c>
      <c r="B56" t="str">
        <f xml:space="preserve"> "10008819"</f>
        <v>10008819</v>
      </c>
      <c r="C56" t="s">
        <v>147</v>
      </c>
      <c r="D56">
        <v>0.14199999999999999</v>
      </c>
      <c r="E56">
        <v>-3.27</v>
      </c>
      <c r="F56">
        <v>-0.42</v>
      </c>
      <c r="G56">
        <v>-4.7999999999999996E-3</v>
      </c>
      <c r="H56">
        <v>343</v>
      </c>
      <c r="I56" t="s">
        <v>148</v>
      </c>
      <c r="J56">
        <v>2949</v>
      </c>
      <c r="K56">
        <v>233</v>
      </c>
      <c r="L56" t="s">
        <v>132</v>
      </c>
      <c r="M56">
        <v>0</v>
      </c>
      <c r="N56">
        <v>0.17330000000000001</v>
      </c>
      <c r="O56">
        <v>0.14199999999999999</v>
      </c>
      <c r="P56">
        <v>28.2</v>
      </c>
      <c r="Q56">
        <v>11.02</v>
      </c>
      <c r="R56">
        <v>10.94</v>
      </c>
      <c r="S56">
        <v>19.420000000000002</v>
      </c>
      <c r="T56">
        <v>0.39090000000000003</v>
      </c>
      <c r="U56">
        <v>0.55530000000000002</v>
      </c>
      <c r="V56">
        <v>1.2042999999999999</v>
      </c>
      <c r="W56">
        <v>-0.23569999999999999</v>
      </c>
      <c r="X56">
        <v>0.85419999999999996</v>
      </c>
      <c r="Y56" t="s">
        <v>36</v>
      </c>
      <c r="Z56">
        <v>4.3</v>
      </c>
      <c r="AA56">
        <v>20250924</v>
      </c>
      <c r="AB56">
        <v>1.52</v>
      </c>
      <c r="AC56">
        <v>0.14680000000000001</v>
      </c>
      <c r="AD56">
        <v>0.14630000000000001</v>
      </c>
      <c r="AE56">
        <v>0.15060000000000001</v>
      </c>
      <c r="AF56">
        <v>0.14199999999999999</v>
      </c>
      <c r="AG56" t="s">
        <v>37</v>
      </c>
    </row>
    <row r="57" spans="1:33" x14ac:dyDescent="0.25">
      <c r="A57">
        <v>56</v>
      </c>
      <c r="B57" t="str">
        <f xml:space="preserve"> "10008891"</f>
        <v>10008891</v>
      </c>
      <c r="C57" t="s">
        <v>149</v>
      </c>
      <c r="D57">
        <v>0.1174</v>
      </c>
      <c r="E57">
        <v>-4.55</v>
      </c>
      <c r="F57">
        <v>-0.09</v>
      </c>
      <c r="G57">
        <v>-5.5999999999999999E-3</v>
      </c>
      <c r="H57">
        <v>317</v>
      </c>
      <c r="I57" t="s">
        <v>150</v>
      </c>
      <c r="J57">
        <v>1515</v>
      </c>
      <c r="K57">
        <v>232</v>
      </c>
      <c r="L57" t="s">
        <v>132</v>
      </c>
      <c r="M57">
        <v>0</v>
      </c>
      <c r="N57">
        <v>0.14330000000000001</v>
      </c>
      <c r="O57">
        <v>0.1174</v>
      </c>
      <c r="P57">
        <v>34.11</v>
      </c>
      <c r="Q57">
        <v>11.63</v>
      </c>
      <c r="R57">
        <v>12.82</v>
      </c>
      <c r="S57">
        <v>19.760000000000002</v>
      </c>
      <c r="T57">
        <v>0.34089999999999998</v>
      </c>
      <c r="U57">
        <v>0.53049999999999997</v>
      </c>
      <c r="V57">
        <v>1.1504000000000001</v>
      </c>
      <c r="W57">
        <v>-0.22359999999999999</v>
      </c>
      <c r="X57">
        <v>0.74970000000000003</v>
      </c>
      <c r="Y57" t="s">
        <v>36</v>
      </c>
      <c r="Z57">
        <v>4.4000000000000004</v>
      </c>
      <c r="AA57">
        <v>20250924</v>
      </c>
      <c r="AB57">
        <v>1.23</v>
      </c>
      <c r="AC57">
        <v>0.123</v>
      </c>
      <c r="AD57">
        <v>0.1275</v>
      </c>
      <c r="AE57">
        <v>0.1275</v>
      </c>
      <c r="AF57">
        <v>0.1168</v>
      </c>
      <c r="AG57" t="s">
        <v>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</dc:creator>
  <cp:lastModifiedBy>Wang Robert</cp:lastModifiedBy>
  <dcterms:created xsi:type="dcterms:W3CDTF">2025-02-13T02:40:01Z</dcterms:created>
  <dcterms:modified xsi:type="dcterms:W3CDTF">2025-02-13T02:40:14Z</dcterms:modified>
</cp:coreProperties>
</file>