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75" yWindow="390" windowWidth="10455" windowHeight="7905" activeTab="3"/>
  </bookViews>
  <sheets>
    <sheet name="Budget" sheetId="4" r:id="rId1"/>
    <sheet name="Sheet1" sheetId="7" state="hidden" r:id="rId2"/>
    <sheet name="Summary" sheetId="1" state="hidden" r:id="rId3"/>
    <sheet name="2010 Schedule" sheetId="5" r:id="rId4"/>
    <sheet name="Missions" sheetId="6" r:id="rId5"/>
    <sheet name="Sheet2" sheetId="8" r:id="rId6"/>
  </sheets>
  <definedNames>
    <definedName name="_xlnm.Print_Area" localSheetId="3">'2010 Schedule'!$A$7:$F$20</definedName>
    <definedName name="_xlnm.Print_Area" localSheetId="2">Summary!$A$58:$P$79</definedName>
    <definedName name="_xlnm.Print_Titles" localSheetId="2">Summary!$58:$58</definedName>
  </definedNames>
  <calcPr calcId="144525"/>
  <pivotCaches>
    <pivotCache cacheId="1" r:id="rId7"/>
  </pivotCaches>
</workbook>
</file>

<file path=xl/calcChain.xml><?xml version="1.0" encoding="utf-8"?>
<calcChain xmlns="http://schemas.openxmlformats.org/spreadsheetml/2006/main">
  <c r="B11" i="5" l="1"/>
  <c r="B55" i="5"/>
  <c r="F15" i="4"/>
  <c r="F14" i="4"/>
  <c r="C14" i="4"/>
  <c r="C15" i="4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F1" i="1"/>
  <c r="D1" i="1"/>
  <c r="F80" i="1"/>
  <c r="F81" i="1"/>
  <c r="F82" i="1" s="1"/>
  <c r="E80" i="1"/>
</calcChain>
</file>

<file path=xl/sharedStrings.xml><?xml version="1.0" encoding="utf-8"?>
<sst xmlns="http://schemas.openxmlformats.org/spreadsheetml/2006/main" count="207" uniqueCount="136">
  <si>
    <t>Order</t>
  </si>
  <si>
    <t>Name</t>
  </si>
  <si>
    <t>Tasks</t>
  </si>
  <si>
    <t>Pt</t>
  </si>
  <si>
    <t>Owner</t>
  </si>
  <si>
    <t>Due date</t>
  </si>
  <si>
    <t>Status</t>
  </si>
  <si>
    <t>Details</t>
  </si>
  <si>
    <t>Raise House</t>
  </si>
  <si>
    <t>Natalie</t>
  </si>
  <si>
    <t>Align 2 shared Yellow Arrows in same direction</t>
  </si>
  <si>
    <t>Next to last</t>
  </si>
  <si>
    <t>Not started</t>
  </si>
  <si>
    <t>Wait until last to program</t>
  </si>
  <si>
    <t>Alyssa</t>
  </si>
  <si>
    <t>Move computer to green grid area (near house) for 10 pts</t>
  </si>
  <si>
    <t>Grand Total</t>
  </si>
  <si>
    <t>Sum of Pt</t>
  </si>
  <si>
    <t>Mission</t>
  </si>
  <si>
    <t>Time</t>
  </si>
  <si>
    <t>Align Arrows</t>
  </si>
  <si>
    <t>Drilling Machine</t>
  </si>
  <si>
    <t>Computer</t>
  </si>
  <si>
    <t>Katie</t>
  </si>
  <si>
    <t>Alyssa Total</t>
  </si>
  <si>
    <t>Natalie Total</t>
  </si>
  <si>
    <t>Katie Total</t>
  </si>
  <si>
    <t>started</t>
  </si>
  <si>
    <t>11/15/08</t>
  </si>
  <si>
    <t>leveeGETbuoy</t>
  </si>
  <si>
    <t>Values</t>
  </si>
  <si>
    <t>Total Sum of Time</t>
  </si>
  <si>
    <t>Total Sum of Pt</t>
  </si>
  <si>
    <t>Sum of Time</t>
  </si>
  <si>
    <t>10 pts for raising the drill assembly</t>
  </si>
  <si>
    <t>Was Natalie, now Alyssa or Katie</t>
  </si>
  <si>
    <t>Program</t>
  </si>
  <si>
    <t>Attachment</t>
  </si>
  <si>
    <t>Position</t>
  </si>
  <si>
    <t>1st Level Tourament</t>
  </si>
  <si>
    <t>2nd level Tournament</t>
  </si>
  <si>
    <t>Build Field Set up Kit</t>
  </si>
  <si>
    <t>ROBOT GAME</t>
  </si>
  <si>
    <t>PROJECT</t>
  </si>
  <si>
    <t>Share challenge info
Related problems
Brainstorm research</t>
  </si>
  <si>
    <t>Goals:  1/2 missions?
point level, 
have fun</t>
  </si>
  <si>
    <t>NOTES</t>
  </si>
  <si>
    <t>GENERAL</t>
  </si>
  <si>
    <t>Read Missions &amp; Q&amp;A 
Design chassis
Simple programs
Learn sensors
Discuss strategy</t>
  </si>
  <si>
    <t>Finish design
Perform easiest 2 missions
Strategy &amp; design for other missions</t>
  </si>
  <si>
    <t>Share research
Select problem
Begin solutions
Pick someone to interview</t>
  </si>
  <si>
    <t>Share research
Brainstorm Solutions</t>
  </si>
  <si>
    <t xml:space="preserve">Check Game Q&amp;A &amp; FLL website
</t>
  </si>
  <si>
    <t>Decide on the problem
How will team share findings?</t>
  </si>
  <si>
    <t xml:space="preserve">Check Game Q&amp;A &amp; FLL website
Re-assess Team Goals
</t>
  </si>
  <si>
    <t>Design and program robot
50% of robot related goals</t>
  </si>
  <si>
    <t>Finish preparing materials to share findings
Brainstorm what to present</t>
  </si>
  <si>
    <t>Begin writing up presentation</t>
  </si>
  <si>
    <t xml:space="preserve">Check Game Q&amp;A &amp; FLL website
Finalize Team Goals
</t>
  </si>
  <si>
    <t>100 % of robot goals, most of the time.  Test in different lighting conditions.</t>
  </si>
  <si>
    <t>Final touches on presentation.  Rehearse to 5 minute time limit.</t>
  </si>
  <si>
    <t>Complete Fine Tuning
Make sure all robot related goals can be met</t>
  </si>
  <si>
    <t>Fine tune presentation.  Practice Q&amp;A</t>
  </si>
  <si>
    <t>Date</t>
  </si>
  <si>
    <t>Rules</t>
  </si>
  <si>
    <t>Field Set Up</t>
  </si>
  <si>
    <t>Game Q&amp;A</t>
  </si>
  <si>
    <t>TARGET SPOT Required Condition: Parked with at least one of its drive wheels or treads touching the round target</t>
  </si>
  <si>
    <t>= 25 Points</t>
  </si>
  <si>
    <t>(blank)</t>
  </si>
  <si>
    <t>(blank) Total</t>
  </si>
  <si>
    <t>logic using switch statement</t>
  </si>
  <si>
    <t>using touch sensor,  calibrating light sensor.</t>
  </si>
  <si>
    <t>Arshia</t>
  </si>
  <si>
    <t>Backup</t>
  </si>
  <si>
    <t>Erikka</t>
  </si>
  <si>
    <t>Make sure everything is right</t>
  </si>
  <si>
    <t>Make sure we follow rules</t>
  </si>
  <si>
    <t>Keep the team up to date</t>
  </si>
  <si>
    <t>Documents</t>
  </si>
  <si>
    <t>Tournament</t>
  </si>
  <si>
    <t>Field Kit</t>
  </si>
  <si>
    <t>Registration</t>
  </si>
  <si>
    <t>xtra Battery</t>
  </si>
  <si>
    <t>Tax</t>
  </si>
  <si>
    <t>Shipping</t>
  </si>
  <si>
    <t>Per Person</t>
  </si>
  <si>
    <t>Total</t>
  </si>
  <si>
    <t>6th graders</t>
  </si>
  <si>
    <t>4th graders</t>
  </si>
  <si>
    <t>Team 6757</t>
  </si>
  <si>
    <t>Team 5969</t>
  </si>
  <si>
    <t>Points</t>
  </si>
  <si>
    <t>Notes</t>
  </si>
  <si>
    <t xml:space="preserve">Owner </t>
  </si>
  <si>
    <t>Kristina</t>
  </si>
  <si>
    <t>Grace</t>
  </si>
  <si>
    <t>Jessica</t>
  </si>
  <si>
    <t>Athena</t>
  </si>
  <si>
    <t>Mission Name</t>
  </si>
  <si>
    <t>Predecessors</t>
  </si>
  <si>
    <t>Goals</t>
  </si>
  <si>
    <t>Done</t>
  </si>
  <si>
    <t>Due Date</t>
  </si>
  <si>
    <t>Finish  writing up presentation</t>
  </si>
  <si>
    <t>25% of robot related goals and increase reliability</t>
  </si>
  <si>
    <t>50 % of robot goals, most of the time.  Test in different lighting conditions.</t>
  </si>
  <si>
    <t>75 % of robot goals, most of the time.  Test in different lighting conditions.</t>
  </si>
  <si>
    <t>Make sure all scoring strategies are legal &amp; worth points
Update missions &amp; rules if they change
Sequence Missions</t>
  </si>
  <si>
    <t>Dry Run</t>
  </si>
  <si>
    <t>Jobs:</t>
  </si>
  <si>
    <t>Research</t>
  </si>
  <si>
    <t>Programming</t>
  </si>
  <si>
    <t>Project Management</t>
  </si>
  <si>
    <t>Meetings</t>
  </si>
  <si>
    <t>Review Progress</t>
  </si>
  <si>
    <t>Q&amp;A Updates</t>
  </si>
  <si>
    <t>Programming/Building</t>
  </si>
  <si>
    <t>Break</t>
  </si>
  <si>
    <t>Wrap up</t>
  </si>
  <si>
    <t>Clean up</t>
  </si>
  <si>
    <t>Mins</t>
  </si>
  <si>
    <t>Gather info for the challenge</t>
  </si>
  <si>
    <t>Create presentation</t>
  </si>
  <si>
    <t>decisions about programming the robot</t>
  </si>
  <si>
    <t>decisions about the design of the robot</t>
  </si>
  <si>
    <t>keep project on track, agree to schedules</t>
  </si>
  <si>
    <t>Presentation</t>
  </si>
  <si>
    <t>Difficulty</t>
  </si>
  <si>
    <t>PossiblePts</t>
  </si>
  <si>
    <t>week</t>
  </si>
  <si>
    <t>Today:</t>
  </si>
  <si>
    <t>Chassis/Design</t>
  </si>
  <si>
    <t>Mission Manager</t>
  </si>
  <si>
    <t>Tournament Manager</t>
  </si>
  <si>
    <t>Resource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</si>
</sst>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0" fillId="0" borderId="2" xfId="0" pivotButton="1" applyBorder="1" applyAlignment="1">
      <alignment horizontal="center"/>
    </xf>
    <xf numFmtId="16" fontId="0" fillId="0" borderId="1" xfId="0" applyNumberFormat="1" applyBorder="1" applyAlignment="1">
      <alignment vertical="top" wrapText="1"/>
    </xf>
    <xf numFmtId="0" fontId="0" fillId="0" borderId="0" xfId="0" applyFill="1"/>
    <xf numFmtId="0" fontId="0" fillId="0" borderId="9" xfId="0" applyNumberFormat="1" applyBorder="1" applyAlignment="1">
      <alignment horizontal="center" vertical="center"/>
    </xf>
    <xf numFmtId="0" fontId="0" fillId="4" borderId="1" xfId="0" applyFill="1" applyBorder="1"/>
    <xf numFmtId="0" fontId="0" fillId="0" borderId="12" xfId="0" applyFill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3" borderId="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4" xfId="0" applyFont="1" applyFill="1" applyBorder="1"/>
    <xf numFmtId="0" fontId="3" fillId="5" borderId="5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22" xfId="0" applyBorder="1"/>
    <xf numFmtId="0" fontId="0" fillId="0" borderId="2" xfId="0" applyBorder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16" fontId="0" fillId="0" borderId="17" xfId="0" applyNumberForma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16" fontId="0" fillId="0" borderId="19" xfId="0" applyNumberForma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4" fillId="6" borderId="4" xfId="1" applyBorder="1" applyAlignment="1">
      <alignment horizontal="left" vertical="top" wrapText="1"/>
    </xf>
    <xf numFmtId="0" fontId="6" fillId="8" borderId="13" xfId="3" applyBorder="1" applyAlignment="1">
      <alignment horizontal="left" vertical="top" wrapText="1"/>
    </xf>
    <xf numFmtId="0" fontId="6" fillId="8" borderId="16" xfId="3" applyBorder="1" applyAlignment="1">
      <alignment horizontal="left" vertical="top" wrapText="1"/>
    </xf>
    <xf numFmtId="0" fontId="6" fillId="8" borderId="18" xfId="3" applyBorder="1" applyAlignment="1">
      <alignment horizontal="left" vertical="top" wrapText="1"/>
    </xf>
    <xf numFmtId="16" fontId="1" fillId="0" borderId="17" xfId="2" applyNumberFormat="1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16" fontId="4" fillId="0" borderId="17" xfId="1" applyNumberFormat="1" applyFill="1" applyBorder="1" applyAlignment="1">
      <alignment horizontal="left" vertical="top" wrapText="1"/>
    </xf>
    <xf numFmtId="0" fontId="4" fillId="0" borderId="13" xfId="1" applyFill="1" applyBorder="1" applyAlignment="1">
      <alignment horizontal="left" vertical="top" wrapText="1"/>
    </xf>
    <xf numFmtId="16" fontId="4" fillId="6" borderId="4" xfId="1" applyNumberFormat="1" applyBorder="1" applyAlignment="1">
      <alignment horizontal="left" vertical="top" wrapText="1"/>
    </xf>
    <xf numFmtId="0" fontId="4" fillId="6" borderId="15" xfId="1" applyBorder="1" applyAlignment="1">
      <alignment horizontal="left" vertical="top" wrapText="1"/>
    </xf>
    <xf numFmtId="0" fontId="4" fillId="6" borderId="15" xfId="1" applyBorder="1" applyAlignment="1">
      <alignment wrapText="1"/>
    </xf>
    <xf numFmtId="14" fontId="0" fillId="0" borderId="0" xfId="0" applyNumberFormat="1"/>
    <xf numFmtId="16" fontId="6" fillId="8" borderId="14" xfId="3" applyNumberFormat="1" applyBorder="1" applyAlignment="1">
      <alignment horizontal="left" vertical="top" wrapText="1"/>
    </xf>
    <xf numFmtId="16" fontId="6" fillId="8" borderId="17" xfId="3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2" xfId="0" applyBorder="1" applyAlignment="1"/>
    <xf numFmtId="0" fontId="0" fillId="0" borderId="2" xfId="0" applyBorder="1" applyAlignment="1"/>
    <xf numFmtId="165" fontId="0" fillId="0" borderId="2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0" borderId="13" xfId="0" applyNumberFormat="1" applyBorder="1" applyAlignment="1">
      <alignment vertical="top"/>
    </xf>
    <xf numFmtId="0" fontId="0" fillId="0" borderId="13" xfId="0" applyBorder="1"/>
    <xf numFmtId="0" fontId="0" fillId="0" borderId="13" xfId="0" applyBorder="1" applyAlignment="1"/>
    <xf numFmtId="0" fontId="0" fillId="0" borderId="13" xfId="0" applyBorder="1" applyAlignment="1">
      <alignment vertical="top"/>
    </xf>
    <xf numFmtId="9" fontId="4" fillId="6" borderId="22" xfId="1" applyNumberFormat="1" applyBorder="1" applyAlignment="1">
      <alignment vertical="top"/>
    </xf>
    <xf numFmtId="9" fontId="6" fillId="8" borderId="22" xfId="3" applyNumberFormat="1" applyBorder="1" applyAlignment="1">
      <alignment vertical="top"/>
    </xf>
    <xf numFmtId="0" fontId="0" fillId="0" borderId="2" xfId="0" applyFill="1" applyBorder="1"/>
    <xf numFmtId="16" fontId="0" fillId="0" borderId="22" xfId="0" applyNumberFormat="1" applyBorder="1" applyAlignment="1"/>
    <xf numFmtId="16" fontId="0" fillId="0" borderId="22" xfId="0" applyNumberFormat="1" applyBorder="1" applyAlignment="1">
      <alignment vertical="top"/>
    </xf>
    <xf numFmtId="16" fontId="0" fillId="2" borderId="17" xfId="0" applyNumberFormat="1" applyFill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center" vertical="top"/>
    </xf>
    <xf numFmtId="0" fontId="7" fillId="0" borderId="22" xfId="0" applyFont="1" applyBorder="1" applyAlignment="1">
      <alignment vertical="top"/>
    </xf>
    <xf numFmtId="16" fontId="0" fillId="0" borderId="2" xfId="0" applyNumberFormat="1" applyBorder="1" applyAlignment="1">
      <alignment vertical="top"/>
    </xf>
    <xf numFmtId="9" fontId="4" fillId="6" borderId="2" xfId="1" applyNumberFormat="1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ill>
        <patternFill patternType="solid">
          <bgColor rgb="FFFFFF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 patternType="solid">
          <bgColor rgb="FFFF0000"/>
        </patternFill>
      </fill>
    </dxf>
    <dxf>
      <font>
        <color auto="1"/>
      </font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alignment horizontal="center" vertical="center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0439.881458796299" createdVersion="3" refreshedVersion="3" minRefreshableVersion="3" recordCount="21">
  <cacheSource type="worksheet">
    <worksheetSource ref="G58:N79" sheet="Summary"/>
  </cacheSource>
  <cacheFields count="8">
    <cacheField name="Mission" numFmtId="0">
      <sharedItems containsString="0" containsBlank="1" containsNumber="1" containsInteger="1" minValue="1" maxValue="18" count="19">
        <m/>
        <n v="14"/>
        <n v="5"/>
        <n v="12"/>
        <n v="1"/>
        <n v="13" u="1"/>
        <n v="15" u="1"/>
        <n v="2" u="1"/>
        <n v="6" u="1"/>
        <n v="16" u="1"/>
        <n v="17" u="1"/>
        <n v="18" u="1"/>
        <n v="7" u="1"/>
        <n v="3" u="1"/>
        <n v="8" u="1"/>
        <n v="9" u="1"/>
        <n v="10" u="1"/>
        <n v="11" u="1"/>
        <n v="4" u="1"/>
      </sharedItems>
    </cacheField>
    <cacheField name="Pt" numFmtId="0">
      <sharedItems containsBlank="1" containsMixedTypes="1" containsNumber="1" containsInteger="1" minValue="10" maxValue="40"/>
    </cacheField>
    <cacheField name="Time" numFmtId="0">
      <sharedItems containsString="0" containsBlank="1" containsNumber="1" containsInteger="1" minValue="8" maxValue="8"/>
    </cacheField>
    <cacheField name="Order" numFmtId="0">
      <sharedItems containsBlank="1" count="2">
        <m/>
        <s v="Next to last"/>
      </sharedItems>
    </cacheField>
    <cacheField name="Owner" numFmtId="0">
      <sharedItems containsBlank="1" count="12">
        <m/>
        <s v="Katie"/>
        <s v="Alyssa"/>
        <s v="Natalie"/>
        <s v="Alyssa?" u="1"/>
        <s v="Open" u="1"/>
        <s v="Katie?" u="1"/>
        <s v="Erikka &amp; Katie" u="1"/>
        <s v="Katie &amp; Alyssa" u="1"/>
        <s v="Erikka" u="1"/>
        <s v="Arshia &amp; Natalie" u="1"/>
        <s v="Arshia" u="1"/>
      </sharedItems>
    </cacheField>
    <cacheField name="Due date" numFmtId="16">
      <sharedItems containsNonDate="0" containsDate="1" containsString="0" containsBlank="1" minDate="2008-10-26T00:00:00" maxDate="2008-12-02T00:00:00" count="9">
        <m/>
        <d v="2008-11-22T00:00:00"/>
        <d v="2008-11-15T00:00:00"/>
        <d v="2008-12-01T00:00:00"/>
        <d v="2008-11-09T00:00:00" u="1"/>
        <d v="2008-11-28T00:00:00" u="1"/>
        <d v="2008-11-02T00:00:00" u="1"/>
        <d v="2008-10-26T00:00:00" u="1"/>
        <d v="2008-11-24T00:00:00" u="1"/>
      </sharedItems>
    </cacheField>
    <cacheField name="Status" numFmtId="0">
      <sharedItems containsBlank="1" count="5">
        <m/>
        <s v="started"/>
        <s v="Not started"/>
        <s v="Not working" u="1"/>
        <s v="Working" u="1"/>
      </sharedItems>
    </cacheField>
    <cacheField name="Details" numFmtId="0">
      <sharedItems containsBlank="1" count="3">
        <m/>
        <s v="Was Natalie, now Alyssa or Katie"/>
        <s v="Wait until last to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= 25 Points"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1"/>
    <n v="10"/>
    <n v="8"/>
    <x v="0"/>
    <x v="1"/>
    <x v="1"/>
    <x v="1"/>
    <x v="1"/>
  </r>
  <r>
    <x v="2"/>
    <n v="40"/>
    <n v="8"/>
    <x v="1"/>
    <x v="2"/>
    <x v="2"/>
    <x v="2"/>
    <x v="2"/>
  </r>
  <r>
    <x v="3"/>
    <n v="10"/>
    <n v="8"/>
    <x v="0"/>
    <x v="2"/>
    <x v="3"/>
    <x v="2"/>
    <x v="0"/>
  </r>
  <r>
    <x v="4"/>
    <n v="25"/>
    <n v="8"/>
    <x v="0"/>
    <x v="3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Position="0" applyNumberFormats="0" applyBorderFormats="0" applyFontFormats="0" applyPatternFormats="0" applyAlignmentFormats="0" applyWidthHeightFormats="1" dataCaption="Values" updatedVersion="3" minRefreshableVersion="3" showCalcMbrs="0" useAutoFormatting="1" itemPrintTitles="1" mergeItem="1" createdVersion="3" indent="0" compact="0" compactData="0" gridDropZones="1" multipleFieldFilters="0">
  <location ref="B3:N19" firstHeaderRow="1" firstDataRow="3" firstDataCol="5"/>
  <pivotFields count="8">
    <pivotField axis="axisRow" compact="0" outline="0" showAll="0" defaultSubtotal="0">
      <items count="19">
        <item x="4"/>
        <item m="1" x="7"/>
        <item m="1" x="13"/>
        <item m="1" x="18"/>
        <item x="2"/>
        <item m="1" x="8"/>
        <item m="1" x="12"/>
        <item m="1" x="14"/>
        <item m="1" x="15"/>
        <item m="1" x="16"/>
        <item m="1" x="17"/>
        <item x="3"/>
        <item m="1" x="5"/>
        <item x="1"/>
        <item m="1" x="6"/>
        <item m="1" x="9"/>
        <item m="1" x="10"/>
        <item m="1" x="11"/>
        <item x="0"/>
      </items>
    </pivotField>
    <pivotField dataField="1"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multipleItemSelectionAllowed="1" showAll="0">
      <items count="13">
        <item x="2"/>
        <item m="1" x="4"/>
        <item m="1" x="11"/>
        <item m="1" x="10"/>
        <item m="1" x="9"/>
        <item m="1" x="7"/>
        <item m="1" x="8"/>
        <item m="1" x="6"/>
        <item x="3"/>
        <item m="1" x="5"/>
        <item x="1"/>
        <item x="0"/>
        <item t="default"/>
      </items>
    </pivotField>
    <pivotField axis="axisRow" compact="0" outline="0" showAll="0" defaultSubtotal="0">
      <items count="9">
        <item n="11/15/08" sd="0" x="2"/>
        <item m="1" x="6"/>
        <item m="1" x="7"/>
        <item m="1" x="4"/>
        <item x="1"/>
        <item m="1" x="8"/>
        <item m="1" x="5"/>
        <item x="3"/>
        <item x="0"/>
      </items>
    </pivotField>
    <pivotField axis="axisCol" compact="0" outline="0" showAll="0">
      <items count="6">
        <item m="1" x="4"/>
        <item m="1" x="3"/>
        <item x="1"/>
        <item x="2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</pivotFields>
  <rowFields count="5">
    <field x="4"/>
    <field x="0"/>
    <field x="5"/>
    <field x="3"/>
    <field x="7"/>
  </rowFields>
  <rowItems count="14">
    <i>
      <x/>
      <x v="4"/>
      <x/>
    </i>
    <i r="1">
      <x v="11"/>
      <x v="7"/>
      <x v="1"/>
      <x v="2"/>
    </i>
    <i t="default" r="3">
      <x v="1"/>
    </i>
    <i t="default">
      <x/>
    </i>
    <i>
      <x v="8"/>
      <x/>
      <x v="4"/>
      <x v="1"/>
      <x v="2"/>
    </i>
    <i t="default" r="3">
      <x v="1"/>
    </i>
    <i t="default">
      <x v="8"/>
    </i>
    <i>
      <x v="10"/>
      <x v="13"/>
      <x v="4"/>
      <x v="1"/>
      <x v="1"/>
    </i>
    <i t="default" r="3">
      <x v="1"/>
    </i>
    <i t="default">
      <x v="10"/>
    </i>
    <i>
      <x v="11"/>
      <x v="18"/>
      <x v="8"/>
      <x v="1"/>
      <x v="2"/>
    </i>
    <i t="default" r="3">
      <x v="1"/>
    </i>
    <i t="default">
      <x v="11"/>
    </i>
    <i t="grand">
      <x/>
    </i>
  </rowItems>
  <colFields count="2">
    <field x="-2"/>
    <field x="6"/>
  </colFields>
  <colItems count="8">
    <i>
      <x/>
      <x v="2"/>
    </i>
    <i r="1">
      <x v="3"/>
    </i>
    <i r="1">
      <x v="4"/>
    </i>
    <i i="1">
      <x v="1"/>
      <x v="2"/>
    </i>
    <i r="1" i="1">
      <x v="3"/>
    </i>
    <i r="1" i="1">
      <x v="4"/>
    </i>
    <i t="grand">
      <x/>
    </i>
    <i t="grand" i="1">
      <x/>
    </i>
  </colItems>
  <dataFields count="2">
    <dataField name="Sum of Pt" fld="1" baseField="0" baseItem="0"/>
    <dataField name="Sum of Time" fld="2" baseField="0" baseItem="0"/>
  </dataFields>
  <formats count="8">
    <format dxfId="7">
      <pivotArea outline="0" collapsedLevelsAreSubtotals="1" fieldPosition="0"/>
    </format>
    <format dxfId="6">
      <pivotArea field="6" grandRow="1" outline="0" collapsedLevelsAreSubtotals="1" axis="axisCol" fieldPosition="1">
        <references count="1">
          <reference field="6" count="1" selected="0">
            <x v="1"/>
          </reference>
        </references>
      </pivotArea>
    </format>
    <format dxfId="5">
      <pivotArea field="6" grandRow="1" outline="0" collapsedLevelsAreSubtotals="1" axis="axisCol" fieldPosition="1">
        <references count="1">
          <reference field="6" count="1" selected="0">
            <x v="0"/>
          </reference>
        </references>
      </pivotArea>
    </format>
    <format dxfId="4">
      <pivotArea field="6" grandRow="1" outline="0" collapsedLevelsAreSubtotals="1" axis="axisCol" fieldPosition="1">
        <references count="1">
          <reference field="6" count="1" selected="0">
            <x v="4"/>
          </reference>
        </references>
      </pivotArea>
    </format>
    <format dxfId="3">
      <pivotArea field="6" grandRow="1" outline="0" collapsedLevelsAreSubtotals="1" axis="axisCol" fieldPosition="1">
        <references count="1">
          <reference field="6" count="1" selected="0">
            <x v="3"/>
          </reference>
        </references>
      </pivotArea>
    </format>
    <format dxfId="2">
      <pivotArea field="6" grandRow="1" outline="0" collapsedLevelsAreSubtotals="1" axis="axisCol" fieldPosition="1">
        <references count="1">
          <reference field="6" count="1" selected="0">
            <x v="3"/>
          </reference>
        </references>
      </pivotArea>
    </format>
    <format dxfId="1">
      <pivotArea type="all" dataOnly="0" outline="0" fieldPosition="0"/>
    </format>
    <format dxfId="0">
      <pivotArea field="6" grandRow="1" outline="0" collapsedLevelsAreSubtotals="1" axis="axisCol" fieldPosition="1">
        <references count="1"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3" totalsRowShown="0">
  <autoFilter ref="A1:H3"/>
  <tableColumns count="8">
    <tableColumn id="1" name="Mission"/>
    <tableColumn id="2" name="Pt"/>
    <tableColumn id="3" name="Time"/>
    <tableColumn id="4" name="Order"/>
    <tableColumn id="5" name="Owner"/>
    <tableColumn id="6" name="Due date" dataDxfId="8"/>
    <tableColumn id="7" name="Status"/>
    <tableColumn id="8" name="Detai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zoomScale="90" zoomScaleNormal="90" workbookViewId="0">
      <selection activeCell="C9" sqref="C9"/>
    </sheetView>
  </sheetViews>
  <sheetFormatPr defaultRowHeight="15" x14ac:dyDescent="0.25"/>
  <cols>
    <col min="1" max="1" width="13.42578125" customWidth="1"/>
    <col min="2" max="2" width="24.140625" bestFit="1" customWidth="1"/>
    <col min="3" max="3" width="12.7109375" customWidth="1"/>
    <col min="4" max="6" width="11" customWidth="1"/>
    <col min="7" max="9" width="11.28515625" customWidth="1"/>
    <col min="10" max="10" width="12" customWidth="1"/>
    <col min="11" max="11" width="14.42578125" customWidth="1"/>
    <col min="12" max="12" width="17" customWidth="1"/>
    <col min="13" max="13" width="6.5703125" customWidth="1"/>
    <col min="14" max="14" width="5.85546875" customWidth="1"/>
    <col min="15" max="15" width="16" customWidth="1"/>
    <col min="16" max="16" width="11.28515625" customWidth="1"/>
    <col min="17" max="19" width="11" customWidth="1"/>
    <col min="20" max="20" width="11.28515625" customWidth="1"/>
    <col min="21" max="21" width="3" customWidth="1"/>
    <col min="22" max="22" width="16" bestFit="1" customWidth="1"/>
    <col min="23" max="23" width="11.28515625" bestFit="1" customWidth="1"/>
  </cols>
  <sheetData>
    <row r="1" spans="2:7" ht="15" customHeight="1" x14ac:dyDescent="0.25"/>
    <row r="3" spans="2:7" ht="15" customHeight="1" x14ac:dyDescent="0.25"/>
    <row r="5" spans="2:7" ht="15" customHeight="1" x14ac:dyDescent="0.25"/>
    <row r="7" spans="2:7" ht="15" customHeight="1" x14ac:dyDescent="0.25">
      <c r="C7" t="s">
        <v>88</v>
      </c>
      <c r="D7" t="s">
        <v>91</v>
      </c>
      <c r="F7" t="s">
        <v>89</v>
      </c>
      <c r="G7" t="s">
        <v>90</v>
      </c>
    </row>
    <row r="8" spans="2:7" x14ac:dyDescent="0.25">
      <c r="B8" s="24" t="s">
        <v>80</v>
      </c>
      <c r="C8" s="40">
        <v>50</v>
      </c>
      <c r="F8" s="42">
        <v>871.79</v>
      </c>
    </row>
    <row r="9" spans="2:7" ht="15" customHeight="1" x14ac:dyDescent="0.25">
      <c r="B9" s="24" t="s">
        <v>81</v>
      </c>
      <c r="C9" s="40">
        <v>65</v>
      </c>
      <c r="F9" s="42"/>
    </row>
    <row r="10" spans="2:7" x14ac:dyDescent="0.25">
      <c r="B10" s="24" t="s">
        <v>82</v>
      </c>
      <c r="C10" s="40">
        <v>200</v>
      </c>
      <c r="F10" s="42"/>
    </row>
    <row r="11" spans="2:7" ht="15" customHeight="1" x14ac:dyDescent="0.25">
      <c r="B11" s="24" t="s">
        <v>83</v>
      </c>
      <c r="C11" s="40">
        <v>54.95</v>
      </c>
      <c r="F11" s="42"/>
    </row>
    <row r="12" spans="2:7" ht="15" customHeight="1" x14ac:dyDescent="0.25">
      <c r="B12" s="24" t="s">
        <v>85</v>
      </c>
      <c r="C12" s="40">
        <v>19.2</v>
      </c>
      <c r="F12" s="42"/>
    </row>
    <row r="13" spans="2:7" ht="15" customHeight="1" x14ac:dyDescent="0.25">
      <c r="B13" s="24" t="s">
        <v>84</v>
      </c>
      <c r="C13" s="40">
        <v>26.4</v>
      </c>
      <c r="F13" s="42"/>
    </row>
    <row r="14" spans="2:7" x14ac:dyDescent="0.25">
      <c r="B14" s="41" t="s">
        <v>87</v>
      </c>
      <c r="C14" s="40">
        <f>SUM(C8:C13)</f>
        <v>415.54999999999995</v>
      </c>
      <c r="F14" s="42">
        <f>SUM(F8:F13)</f>
        <v>871.79</v>
      </c>
    </row>
    <row r="15" spans="2:7" x14ac:dyDescent="0.25">
      <c r="B15" s="24" t="s">
        <v>86</v>
      </c>
      <c r="C15" s="39">
        <f>C14/5</f>
        <v>83.109999999999985</v>
      </c>
      <c r="F15" s="39">
        <f>F8/4</f>
        <v>217.94749999999999</v>
      </c>
    </row>
    <row r="17" ht="15" customHeight="1" x14ac:dyDescent="0.25"/>
    <row r="19" ht="15" customHeight="1" x14ac:dyDescent="0.25"/>
    <row r="21" ht="15" customHeight="1" x14ac:dyDescent="0.25"/>
    <row r="23" ht="15" customHeight="1" x14ac:dyDescent="0.25"/>
    <row r="25" ht="15" customHeight="1" x14ac:dyDescent="0.25"/>
    <row r="27" ht="15" customHeight="1" x14ac:dyDescent="0.25"/>
    <row r="29" ht="15" customHeight="1" x14ac:dyDescent="0.25"/>
    <row r="30" ht="15.75" thickBo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1" max="1" width="9.5703125" customWidth="1"/>
    <col min="6" max="6" width="10.7109375" customWidth="1"/>
  </cols>
  <sheetData>
    <row r="1" spans="1:8" x14ac:dyDescent="0.25">
      <c r="A1" t="s">
        <v>18</v>
      </c>
      <c r="B1" t="s">
        <v>3</v>
      </c>
      <c r="C1" t="s">
        <v>19</v>
      </c>
      <c r="D1" t="s">
        <v>0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14</v>
      </c>
      <c r="B2">
        <v>10</v>
      </c>
      <c r="C2">
        <v>8</v>
      </c>
      <c r="E2" t="s">
        <v>23</v>
      </c>
      <c r="F2" s="62">
        <v>39774</v>
      </c>
      <c r="G2" t="s">
        <v>27</v>
      </c>
      <c r="H2" t="s">
        <v>35</v>
      </c>
    </row>
    <row r="3" spans="1:8" x14ac:dyDescent="0.25">
      <c r="A3">
        <v>1</v>
      </c>
      <c r="B3">
        <v>25</v>
      </c>
      <c r="C3">
        <v>8</v>
      </c>
      <c r="E3" t="s">
        <v>9</v>
      </c>
      <c r="F3" s="62">
        <v>39774</v>
      </c>
      <c r="G3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zoomScale="80" zoomScaleNormal="80" workbookViewId="0">
      <selection activeCell="G1" sqref="G1"/>
    </sheetView>
  </sheetViews>
  <sheetFormatPr defaultRowHeight="15" x14ac:dyDescent="0.25"/>
  <cols>
    <col min="1" max="1" width="10.7109375" customWidth="1"/>
    <col min="2" max="2" width="11.7109375" customWidth="1"/>
    <col min="3" max="3" width="10.7109375" customWidth="1"/>
    <col min="4" max="4" width="12.7109375" customWidth="1"/>
    <col min="5" max="5" width="19.140625" customWidth="1"/>
    <col min="6" max="6" width="33.7109375" customWidth="1"/>
    <col min="7" max="12" width="20.140625" customWidth="1"/>
    <col min="13" max="13" width="21.5703125" customWidth="1"/>
    <col min="14" max="14" width="24.85546875" customWidth="1"/>
    <col min="15" max="15" width="9.7109375" customWidth="1"/>
  </cols>
  <sheetData>
    <row r="1" spans="2:14" ht="15" customHeight="1" thickBot="1" x14ac:dyDescent="0.3">
      <c r="D1">
        <f>360*9</f>
        <v>3240</v>
      </c>
      <c r="F1">
        <f>2520/360</f>
        <v>7</v>
      </c>
    </row>
    <row r="2" spans="2:14" ht="15" customHeight="1" thickBot="1" x14ac:dyDescent="0.3"/>
    <row r="3" spans="2:14" ht="15" customHeight="1" x14ac:dyDescent="0.25">
      <c r="B3" s="20"/>
      <c r="C3" s="10"/>
      <c r="D3" s="10"/>
      <c r="E3" s="10"/>
      <c r="F3" s="10"/>
      <c r="G3" s="11" t="s">
        <v>30</v>
      </c>
      <c r="H3" s="11" t="s">
        <v>6</v>
      </c>
      <c r="I3" s="10"/>
      <c r="J3" s="10"/>
      <c r="K3" s="10"/>
      <c r="L3" s="10"/>
      <c r="M3" s="10"/>
      <c r="N3" s="12"/>
    </row>
    <row r="4" spans="2:14" ht="15" customHeight="1" x14ac:dyDescent="0.25">
      <c r="B4" s="38"/>
      <c r="C4" s="37"/>
      <c r="D4" s="37"/>
      <c r="E4" s="37"/>
      <c r="F4" s="37"/>
      <c r="G4" s="87" t="s">
        <v>17</v>
      </c>
      <c r="H4" s="88"/>
      <c r="I4" s="88"/>
      <c r="J4" s="87" t="s">
        <v>33</v>
      </c>
      <c r="K4" s="88"/>
      <c r="L4" s="88"/>
      <c r="M4" s="87" t="s">
        <v>32</v>
      </c>
      <c r="N4" s="91" t="s">
        <v>31</v>
      </c>
    </row>
    <row r="5" spans="2:14" ht="15" customHeight="1" x14ac:dyDescent="0.25">
      <c r="B5" s="13" t="s">
        <v>4</v>
      </c>
      <c r="C5" s="14" t="s">
        <v>18</v>
      </c>
      <c r="D5" s="14" t="s">
        <v>5</v>
      </c>
      <c r="E5" s="14" t="s">
        <v>0</v>
      </c>
      <c r="F5" s="14" t="s">
        <v>7</v>
      </c>
      <c r="G5" s="36" t="s">
        <v>27</v>
      </c>
      <c r="H5" s="36" t="s">
        <v>12</v>
      </c>
      <c r="I5" s="36" t="s">
        <v>69</v>
      </c>
      <c r="J5" s="36" t="s">
        <v>27</v>
      </c>
      <c r="K5" s="36" t="s">
        <v>12</v>
      </c>
      <c r="L5" s="36" t="s">
        <v>69</v>
      </c>
      <c r="M5" s="88"/>
      <c r="N5" s="92"/>
    </row>
    <row r="6" spans="2:14" ht="15" customHeight="1" x14ac:dyDescent="0.25">
      <c r="B6" s="89" t="s">
        <v>14</v>
      </c>
      <c r="C6" s="36">
        <v>5</v>
      </c>
      <c r="D6" s="87" t="s">
        <v>28</v>
      </c>
      <c r="E6" s="88"/>
      <c r="F6" s="88"/>
      <c r="G6" s="5"/>
      <c r="H6" s="5">
        <v>40</v>
      </c>
      <c r="I6" s="5"/>
      <c r="J6" s="5"/>
      <c r="K6" s="5">
        <v>8</v>
      </c>
      <c r="L6" s="5"/>
      <c r="M6" s="5">
        <v>40</v>
      </c>
      <c r="N6" s="6">
        <v>8</v>
      </c>
    </row>
    <row r="7" spans="2:14" ht="15" customHeight="1" x14ac:dyDescent="0.25">
      <c r="B7" s="90"/>
      <c r="C7" s="87">
        <v>12</v>
      </c>
      <c r="D7" s="95">
        <v>39783</v>
      </c>
      <c r="E7" s="36" t="s">
        <v>69</v>
      </c>
      <c r="F7" s="36" t="s">
        <v>69</v>
      </c>
      <c r="G7" s="5"/>
      <c r="H7" s="5">
        <v>10</v>
      </c>
      <c r="I7" s="5"/>
      <c r="J7" s="5"/>
      <c r="K7" s="5">
        <v>8</v>
      </c>
      <c r="L7" s="5"/>
      <c r="M7" s="5">
        <v>10</v>
      </c>
      <c r="N7" s="6">
        <v>8</v>
      </c>
    </row>
    <row r="8" spans="2:14" ht="15" customHeight="1" x14ac:dyDescent="0.25">
      <c r="B8" s="90"/>
      <c r="C8" s="88"/>
      <c r="D8" s="88"/>
      <c r="E8" s="87" t="s">
        <v>70</v>
      </c>
      <c r="F8" s="88"/>
      <c r="G8" s="5"/>
      <c r="H8" s="5">
        <v>10</v>
      </c>
      <c r="I8" s="5"/>
      <c r="J8" s="5"/>
      <c r="K8" s="5">
        <v>8</v>
      </c>
      <c r="L8" s="5"/>
      <c r="M8" s="5">
        <v>10</v>
      </c>
      <c r="N8" s="6">
        <v>8</v>
      </c>
    </row>
    <row r="9" spans="2:14" ht="15" customHeight="1" x14ac:dyDescent="0.25">
      <c r="B9" s="89" t="s">
        <v>24</v>
      </c>
      <c r="C9" s="88"/>
      <c r="D9" s="88"/>
      <c r="E9" s="88"/>
      <c r="F9" s="88"/>
      <c r="G9" s="5"/>
      <c r="H9" s="5">
        <v>50</v>
      </c>
      <c r="I9" s="5"/>
      <c r="J9" s="5"/>
      <c r="K9" s="5">
        <v>16</v>
      </c>
      <c r="L9" s="5"/>
      <c r="M9" s="5">
        <v>50</v>
      </c>
      <c r="N9" s="6">
        <v>16</v>
      </c>
    </row>
    <row r="10" spans="2:14" ht="15" customHeight="1" x14ac:dyDescent="0.25">
      <c r="B10" s="89" t="s">
        <v>9</v>
      </c>
      <c r="C10" s="87">
        <v>1</v>
      </c>
      <c r="D10" s="95">
        <v>39774</v>
      </c>
      <c r="E10" s="36" t="s">
        <v>69</v>
      </c>
      <c r="F10" s="36" t="s">
        <v>69</v>
      </c>
      <c r="G10" s="5">
        <v>25</v>
      </c>
      <c r="H10" s="5"/>
      <c r="I10" s="5"/>
      <c r="J10" s="5">
        <v>8</v>
      </c>
      <c r="K10" s="5"/>
      <c r="L10" s="5"/>
      <c r="M10" s="5">
        <v>25</v>
      </c>
      <c r="N10" s="6">
        <v>8</v>
      </c>
    </row>
    <row r="11" spans="2:14" ht="15" customHeight="1" x14ac:dyDescent="0.25">
      <c r="B11" s="90"/>
      <c r="C11" s="88"/>
      <c r="D11" s="88"/>
      <c r="E11" s="87" t="s">
        <v>70</v>
      </c>
      <c r="F11" s="88"/>
      <c r="G11" s="5">
        <v>25</v>
      </c>
      <c r="H11" s="5"/>
      <c r="I11" s="5"/>
      <c r="J11" s="5">
        <v>8</v>
      </c>
      <c r="K11" s="5"/>
      <c r="L11" s="5"/>
      <c r="M11" s="5">
        <v>25</v>
      </c>
      <c r="N11" s="6">
        <v>8</v>
      </c>
    </row>
    <row r="12" spans="2:14" ht="15" customHeight="1" x14ac:dyDescent="0.25">
      <c r="B12" s="89" t="s">
        <v>25</v>
      </c>
      <c r="C12" s="88"/>
      <c r="D12" s="88"/>
      <c r="E12" s="88"/>
      <c r="F12" s="88"/>
      <c r="G12" s="5">
        <v>25</v>
      </c>
      <c r="H12" s="5"/>
      <c r="I12" s="5"/>
      <c r="J12" s="5">
        <v>8</v>
      </c>
      <c r="K12" s="5"/>
      <c r="L12" s="5"/>
      <c r="M12" s="5">
        <v>25</v>
      </c>
      <c r="N12" s="6">
        <v>8</v>
      </c>
    </row>
    <row r="13" spans="2:14" ht="15" customHeight="1" x14ac:dyDescent="0.25">
      <c r="B13" s="89" t="s">
        <v>23</v>
      </c>
      <c r="C13" s="87">
        <v>14</v>
      </c>
      <c r="D13" s="95">
        <v>39774</v>
      </c>
      <c r="E13" s="36" t="s">
        <v>69</v>
      </c>
      <c r="F13" s="36" t="s">
        <v>35</v>
      </c>
      <c r="G13" s="5">
        <v>10</v>
      </c>
      <c r="H13" s="5"/>
      <c r="I13" s="5"/>
      <c r="J13" s="5">
        <v>8</v>
      </c>
      <c r="K13" s="5"/>
      <c r="L13" s="5"/>
      <c r="M13" s="5">
        <v>10</v>
      </c>
      <c r="N13" s="6">
        <v>8</v>
      </c>
    </row>
    <row r="14" spans="2:14" ht="15" customHeight="1" x14ac:dyDescent="0.25">
      <c r="B14" s="90"/>
      <c r="C14" s="88"/>
      <c r="D14" s="88"/>
      <c r="E14" s="87" t="s">
        <v>70</v>
      </c>
      <c r="F14" s="88"/>
      <c r="G14" s="5">
        <v>10</v>
      </c>
      <c r="H14" s="5"/>
      <c r="I14" s="5"/>
      <c r="J14" s="5">
        <v>8</v>
      </c>
      <c r="K14" s="5"/>
      <c r="L14" s="5"/>
      <c r="M14" s="5">
        <v>10</v>
      </c>
      <c r="N14" s="6">
        <v>8</v>
      </c>
    </row>
    <row r="15" spans="2:14" x14ac:dyDescent="0.25">
      <c r="B15" s="89" t="s">
        <v>26</v>
      </c>
      <c r="C15" s="88"/>
      <c r="D15" s="88"/>
      <c r="E15" s="88"/>
      <c r="F15" s="88"/>
      <c r="G15" s="5">
        <v>10</v>
      </c>
      <c r="H15" s="5"/>
      <c r="I15" s="5"/>
      <c r="J15" s="5">
        <v>8</v>
      </c>
      <c r="K15" s="5"/>
      <c r="L15" s="5"/>
      <c r="M15" s="5">
        <v>10</v>
      </c>
      <c r="N15" s="6">
        <v>8</v>
      </c>
    </row>
    <row r="16" spans="2:14" ht="15" customHeight="1" x14ac:dyDescent="0.25">
      <c r="B16" s="89" t="s">
        <v>69</v>
      </c>
      <c r="C16" s="87" t="s">
        <v>69</v>
      </c>
      <c r="D16" s="87" t="s">
        <v>69</v>
      </c>
      <c r="E16" s="36" t="s">
        <v>69</v>
      </c>
      <c r="F16" s="36" t="s">
        <v>69</v>
      </c>
      <c r="G16" s="5"/>
      <c r="H16" s="5"/>
      <c r="I16" s="5">
        <v>0</v>
      </c>
      <c r="J16" s="5"/>
      <c r="K16" s="5"/>
      <c r="L16" s="5"/>
      <c r="M16" s="5">
        <v>0</v>
      </c>
      <c r="N16" s="6"/>
    </row>
    <row r="17" spans="2:14" ht="15" customHeight="1" x14ac:dyDescent="0.25">
      <c r="B17" s="90"/>
      <c r="C17" s="88"/>
      <c r="D17" s="88"/>
      <c r="E17" s="87" t="s">
        <v>70</v>
      </c>
      <c r="F17" s="88"/>
      <c r="G17" s="5"/>
      <c r="H17" s="5"/>
      <c r="I17" s="5">
        <v>0</v>
      </c>
      <c r="J17" s="5"/>
      <c r="K17" s="5"/>
      <c r="L17" s="5"/>
      <c r="M17" s="5">
        <v>0</v>
      </c>
      <c r="N17" s="6"/>
    </row>
    <row r="18" spans="2:14" ht="15" customHeight="1" x14ac:dyDescent="0.25">
      <c r="B18" s="89" t="s">
        <v>70</v>
      </c>
      <c r="C18" s="88"/>
      <c r="D18" s="88"/>
      <c r="E18" s="88"/>
      <c r="F18" s="88"/>
      <c r="G18" s="5"/>
      <c r="H18" s="5"/>
      <c r="I18" s="5">
        <v>0</v>
      </c>
      <c r="J18" s="5"/>
      <c r="K18" s="5"/>
      <c r="L18" s="5"/>
      <c r="M18" s="5">
        <v>0</v>
      </c>
      <c r="N18" s="6"/>
    </row>
    <row r="19" spans="2:14" ht="15" customHeight="1" thickBot="1" x14ac:dyDescent="0.3">
      <c r="B19" s="93" t="s">
        <v>16</v>
      </c>
      <c r="C19" s="94"/>
      <c r="D19" s="94"/>
      <c r="E19" s="94"/>
      <c r="F19" s="94"/>
      <c r="G19" s="7">
        <v>35</v>
      </c>
      <c r="H19" s="8">
        <v>50</v>
      </c>
      <c r="I19" s="28">
        <v>0</v>
      </c>
      <c r="J19" s="7">
        <v>16</v>
      </c>
      <c r="K19" s="8">
        <v>16</v>
      </c>
      <c r="L19" s="28"/>
      <c r="M19" s="17">
        <v>85</v>
      </c>
      <c r="N19" s="9">
        <v>32</v>
      </c>
    </row>
    <row r="20" spans="2:14" ht="15" customHeight="1" x14ac:dyDescent="0.25"/>
    <row r="21" spans="2:14" ht="15" customHeight="1" x14ac:dyDescent="0.25"/>
    <row r="22" spans="2:14" ht="15" customHeight="1" x14ac:dyDescent="0.25"/>
    <row r="23" spans="2:14" s="16" customFormat="1" ht="15" customHeight="1" x14ac:dyDescent="0.25">
      <c r="H23"/>
      <c r="I23"/>
      <c r="J23"/>
      <c r="K23"/>
      <c r="L23"/>
      <c r="M23"/>
    </row>
    <row r="24" spans="2:14" s="16" customFormat="1" ht="15" customHeight="1" x14ac:dyDescent="0.25">
      <c r="H24"/>
      <c r="I24"/>
      <c r="J24"/>
      <c r="K24"/>
      <c r="L24"/>
      <c r="M24"/>
    </row>
    <row r="25" spans="2:14" s="16" customFormat="1" ht="15" customHeight="1" x14ac:dyDescent="0.25">
      <c r="H25"/>
      <c r="I25"/>
      <c r="J25"/>
      <c r="K25"/>
      <c r="L25"/>
      <c r="M25"/>
    </row>
    <row r="26" spans="2:14" s="16" customFormat="1" ht="15" customHeight="1" x14ac:dyDescent="0.25">
      <c r="H26"/>
      <c r="I26"/>
      <c r="J26"/>
      <c r="K26"/>
      <c r="L26"/>
      <c r="M26"/>
    </row>
    <row r="27" spans="2:14" s="16" customFormat="1" ht="15" customHeight="1" x14ac:dyDescent="0.25">
      <c r="H27"/>
      <c r="I27"/>
      <c r="J27"/>
      <c r="K27"/>
      <c r="L27"/>
      <c r="M27"/>
    </row>
    <row r="28" spans="2:14" ht="15" customHeight="1" x14ac:dyDescent="0.25"/>
    <row r="29" spans="2:14" ht="15" customHeight="1" x14ac:dyDescent="0.25"/>
    <row r="30" spans="2:14" ht="15" customHeight="1" x14ac:dyDescent="0.25"/>
    <row r="31" spans="2:14" ht="15" customHeight="1" x14ac:dyDescent="0.25"/>
    <row r="32" spans="2:14" ht="15.75" customHeight="1" thickBot="1" x14ac:dyDescent="0.3"/>
    <row r="35" ht="15" customHeight="1" x14ac:dyDescent="0.25"/>
    <row r="37" ht="15" customHeight="1" x14ac:dyDescent="0.25"/>
    <row r="38" ht="15" customHeight="1" x14ac:dyDescent="0.25"/>
    <row r="44" ht="15" customHeight="1" x14ac:dyDescent="0.25"/>
    <row r="45" ht="15" customHeight="1" x14ac:dyDescent="0.25"/>
    <row r="49" spans="1:15" ht="15" customHeight="1" x14ac:dyDescent="0.25"/>
    <row r="50" spans="1:15" ht="15.75" customHeight="1" thickBot="1" x14ac:dyDescent="0.3"/>
    <row r="57" spans="1:15" ht="15.75" thickBot="1" x14ac:dyDescent="0.3"/>
    <row r="58" spans="1:15" ht="16.5" thickBot="1" x14ac:dyDescent="0.3">
      <c r="A58" s="18" t="s">
        <v>0</v>
      </c>
      <c r="B58" s="18" t="s">
        <v>36</v>
      </c>
      <c r="C58" s="18" t="s">
        <v>37</v>
      </c>
      <c r="D58" s="18" t="s">
        <v>38</v>
      </c>
      <c r="E58" s="3" t="s">
        <v>1</v>
      </c>
      <c r="F58" s="4" t="s">
        <v>2</v>
      </c>
      <c r="G58" s="3" t="s">
        <v>18</v>
      </c>
      <c r="H58" s="4" t="s">
        <v>3</v>
      </c>
      <c r="I58" s="4" t="s">
        <v>19</v>
      </c>
      <c r="J58" s="4" t="s">
        <v>0</v>
      </c>
      <c r="K58" s="4" t="s">
        <v>4</v>
      </c>
      <c r="L58" s="4" t="s">
        <v>5</v>
      </c>
      <c r="M58" s="4" t="s">
        <v>6</v>
      </c>
      <c r="N58" s="4" t="s">
        <v>7</v>
      </c>
    </row>
    <row r="59" spans="1:15" ht="72" customHeight="1" thickBot="1" x14ac:dyDescent="0.3">
      <c r="A59" s="1"/>
      <c r="B59" s="1"/>
      <c r="C59" s="1"/>
      <c r="D59" s="1"/>
      <c r="E59" s="2"/>
      <c r="F59" s="1" t="s">
        <v>67</v>
      </c>
      <c r="G59" s="2"/>
      <c r="H59" s="1" t="s">
        <v>68</v>
      </c>
      <c r="I59" s="1"/>
      <c r="J59" s="1"/>
      <c r="K59" s="1"/>
      <c r="L59" s="15"/>
      <c r="M59" s="1"/>
      <c r="N59" s="1"/>
    </row>
    <row r="60" spans="1:15" ht="33" customHeight="1" thickBot="1" x14ac:dyDescent="0.3">
      <c r="A60" s="1"/>
      <c r="B60" s="1"/>
      <c r="C60" s="1"/>
      <c r="D60" s="1"/>
      <c r="E60" s="2"/>
      <c r="F60" s="1"/>
      <c r="G60" s="2"/>
      <c r="H60" s="1"/>
      <c r="I60" s="1"/>
      <c r="J60" s="1"/>
      <c r="K60" s="1"/>
      <c r="L60" s="15"/>
      <c r="M60" s="1"/>
      <c r="N60" s="1"/>
    </row>
    <row r="61" spans="1:15" ht="36" customHeight="1" thickBot="1" x14ac:dyDescent="0.3">
      <c r="A61" s="1"/>
      <c r="B61" s="1"/>
      <c r="C61" s="1"/>
      <c r="D61" s="1"/>
      <c r="E61" s="2"/>
      <c r="F61" s="1"/>
      <c r="G61" s="2"/>
      <c r="H61" s="1"/>
      <c r="I61" s="1"/>
      <c r="J61" s="1"/>
      <c r="K61" s="1"/>
      <c r="L61" s="15"/>
      <c r="M61" s="1"/>
      <c r="N61" s="1"/>
    </row>
    <row r="62" spans="1:15" ht="52.5" customHeight="1" thickBot="1" x14ac:dyDescent="0.3">
      <c r="A62" s="1"/>
      <c r="B62" s="1"/>
      <c r="C62" s="1"/>
      <c r="D62" s="1"/>
      <c r="E62" s="2"/>
      <c r="F62" s="1"/>
      <c r="G62" s="2"/>
      <c r="H62" s="1"/>
      <c r="I62" s="1"/>
      <c r="J62" s="1"/>
      <c r="K62" s="1"/>
      <c r="L62" s="15"/>
      <c r="M62" s="1"/>
      <c r="N62" s="1"/>
      <c r="O62" s="21"/>
    </row>
    <row r="63" spans="1:15" ht="51" customHeight="1" thickBot="1" x14ac:dyDescent="0.3">
      <c r="A63" s="1"/>
      <c r="B63" s="1"/>
      <c r="C63" s="1"/>
      <c r="D63" s="1"/>
      <c r="E63" s="2"/>
      <c r="F63" s="1"/>
      <c r="G63" s="2"/>
      <c r="H63" s="1"/>
      <c r="I63" s="1"/>
      <c r="J63" s="1"/>
      <c r="K63" s="1"/>
      <c r="L63" s="15"/>
      <c r="M63" s="1"/>
      <c r="N63" s="1"/>
    </row>
    <row r="64" spans="1:15" ht="15.75" thickBot="1" x14ac:dyDescent="0.3">
      <c r="A64" s="1"/>
      <c r="B64" s="1"/>
      <c r="C64" s="1"/>
      <c r="D64" s="1"/>
      <c r="E64" s="2"/>
      <c r="F64" s="1"/>
      <c r="G64" s="2"/>
      <c r="H64" s="1"/>
      <c r="I64" s="1"/>
      <c r="J64" s="1"/>
      <c r="K64" s="1"/>
      <c r="L64" s="15"/>
      <c r="M64" s="1"/>
      <c r="N64" s="1"/>
      <c r="O64" s="21"/>
    </row>
    <row r="65" spans="1:16" ht="59.25" customHeight="1" thickBot="1" x14ac:dyDescent="0.3">
      <c r="A65" s="1"/>
      <c r="B65" s="1"/>
      <c r="C65" s="1"/>
      <c r="D65" s="1"/>
      <c r="E65" s="2"/>
      <c r="F65" s="1"/>
      <c r="G65" s="2"/>
      <c r="H65" s="1"/>
      <c r="I65" s="1"/>
      <c r="J65" s="1"/>
      <c r="K65" s="1"/>
      <c r="L65" s="15"/>
      <c r="M65" s="1"/>
      <c r="N65" s="1"/>
      <c r="O65" s="22"/>
      <c r="P65" s="19" t="s">
        <v>29</v>
      </c>
    </row>
    <row r="66" spans="1:16" ht="61.5" customHeight="1" thickBot="1" x14ac:dyDescent="0.3">
      <c r="A66" s="1"/>
      <c r="B66" s="1"/>
      <c r="C66" s="1"/>
      <c r="D66" s="1"/>
      <c r="E66" s="2"/>
      <c r="F66" s="1"/>
      <c r="G66" s="2"/>
      <c r="H66" s="1"/>
      <c r="I66" s="1"/>
      <c r="J66" s="1"/>
      <c r="K66" s="1"/>
      <c r="L66" s="15"/>
      <c r="M66" s="1"/>
      <c r="N66" s="1"/>
      <c r="O66" s="22"/>
    </row>
    <row r="67" spans="1:16" ht="21" customHeight="1" thickBot="1" x14ac:dyDescent="0.3">
      <c r="A67" s="1"/>
      <c r="B67" s="1"/>
      <c r="C67" s="1"/>
      <c r="D67" s="1"/>
      <c r="E67" s="2"/>
      <c r="F67" s="1"/>
      <c r="G67" s="2"/>
      <c r="H67" s="1"/>
      <c r="I67" s="1"/>
      <c r="J67" s="1"/>
      <c r="K67" s="1"/>
      <c r="L67" s="15"/>
      <c r="M67" s="1"/>
      <c r="N67" s="1"/>
    </row>
    <row r="68" spans="1:16" ht="27.75" customHeight="1" thickBot="1" x14ac:dyDescent="0.3">
      <c r="A68" s="1"/>
      <c r="B68" s="1"/>
      <c r="C68" s="1"/>
      <c r="D68" s="1"/>
      <c r="E68" s="2"/>
      <c r="F68" s="1"/>
      <c r="G68" s="2"/>
      <c r="H68" s="1"/>
      <c r="I68" s="1"/>
      <c r="J68" s="1"/>
      <c r="K68" s="1"/>
      <c r="L68" s="15"/>
      <c r="M68" s="1"/>
      <c r="N68" s="1"/>
    </row>
    <row r="69" spans="1:16" ht="29.25" customHeight="1" thickBot="1" x14ac:dyDescent="0.3">
      <c r="A69" s="1"/>
      <c r="B69" s="1"/>
      <c r="C69" s="1"/>
      <c r="D69" s="1"/>
      <c r="E69" s="2"/>
      <c r="F69" s="1"/>
      <c r="G69" s="2"/>
      <c r="H69" s="1"/>
      <c r="I69" s="1"/>
      <c r="J69" s="1"/>
      <c r="K69" s="1"/>
      <c r="L69" s="15"/>
      <c r="M69" s="1"/>
      <c r="N69" s="1"/>
    </row>
    <row r="70" spans="1:16" ht="19.5" customHeight="1" thickBot="1" x14ac:dyDescent="0.3">
      <c r="A70" s="1"/>
      <c r="B70" s="1"/>
      <c r="C70" s="1"/>
      <c r="D70" s="1"/>
      <c r="E70" s="2"/>
      <c r="F70" s="1"/>
      <c r="G70" s="2"/>
      <c r="H70" s="1"/>
      <c r="I70" s="1"/>
      <c r="J70" s="1"/>
      <c r="K70" s="1"/>
      <c r="L70" s="15"/>
      <c r="M70" s="1"/>
      <c r="N70" s="1"/>
    </row>
    <row r="71" spans="1:16" ht="45" customHeight="1" thickBot="1" x14ac:dyDescent="0.3">
      <c r="A71" s="1"/>
      <c r="B71" s="1"/>
      <c r="C71" s="1"/>
      <c r="D71" s="1"/>
      <c r="E71" s="2"/>
      <c r="F71" s="1"/>
      <c r="G71" s="2"/>
      <c r="H71" s="1"/>
      <c r="I71" s="1"/>
      <c r="J71" s="1"/>
      <c r="K71" s="1"/>
      <c r="L71" s="15"/>
      <c r="M71" s="1"/>
      <c r="N71" s="1"/>
      <c r="O71" s="21"/>
    </row>
    <row r="72" spans="1:16" ht="122.25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5"/>
      <c r="M72" s="1"/>
      <c r="N72" s="1"/>
    </row>
    <row r="73" spans="1:16" ht="32.25" customHeight="1" thickBot="1" x14ac:dyDescent="0.3">
      <c r="A73" s="1"/>
      <c r="B73" s="1"/>
      <c r="C73" s="1"/>
      <c r="D73" s="1"/>
      <c r="E73" s="2"/>
      <c r="F73" s="1"/>
      <c r="G73" s="2"/>
      <c r="H73" s="1"/>
      <c r="I73" s="1"/>
      <c r="J73" s="1"/>
      <c r="K73" s="1"/>
      <c r="L73" s="15"/>
      <c r="M73" s="1"/>
      <c r="N73" s="1"/>
    </row>
    <row r="74" spans="1:16" ht="61.5" customHeight="1" thickBot="1" x14ac:dyDescent="0.3">
      <c r="A74" s="1"/>
      <c r="B74" s="1"/>
      <c r="C74" s="1"/>
      <c r="D74" s="1"/>
      <c r="E74" s="2"/>
      <c r="F74" s="1"/>
      <c r="G74" s="2"/>
      <c r="H74" s="1"/>
      <c r="I74" s="1"/>
      <c r="J74" s="1"/>
      <c r="K74" s="1"/>
      <c r="L74" s="15"/>
      <c r="M74" s="1"/>
      <c r="N74" s="1"/>
      <c r="O74" s="22"/>
    </row>
    <row r="75" spans="1:16" ht="64.5" customHeight="1" thickBot="1" x14ac:dyDescent="0.3">
      <c r="A75" s="1"/>
      <c r="B75" s="1"/>
      <c r="C75" s="1"/>
      <c r="D75" s="1"/>
      <c r="E75" s="2"/>
      <c r="F75" s="1"/>
      <c r="G75" s="2"/>
      <c r="H75" s="1"/>
      <c r="I75" s="1"/>
      <c r="J75" s="1"/>
      <c r="K75" s="1"/>
      <c r="L75" s="15"/>
      <c r="M75" s="1"/>
      <c r="N75" s="1"/>
    </row>
    <row r="76" spans="1:16" ht="31.5" hidden="1" customHeight="1" thickBot="1" x14ac:dyDescent="0.3">
      <c r="A76" s="1">
        <v>96</v>
      </c>
      <c r="B76" s="1"/>
      <c r="C76" s="1"/>
      <c r="D76" s="1"/>
      <c r="E76" s="2" t="s">
        <v>22</v>
      </c>
      <c r="F76" s="1" t="s">
        <v>15</v>
      </c>
      <c r="G76" s="2">
        <v>14</v>
      </c>
      <c r="H76" s="1">
        <v>10</v>
      </c>
      <c r="I76" s="1">
        <v>8</v>
      </c>
      <c r="J76" s="1"/>
      <c r="K76" s="1" t="s">
        <v>23</v>
      </c>
      <c r="L76" s="15">
        <v>39774</v>
      </c>
      <c r="M76" s="15" t="s">
        <v>27</v>
      </c>
      <c r="N76" s="1" t="s">
        <v>35</v>
      </c>
    </row>
    <row r="77" spans="1:16" ht="39" hidden="1" customHeight="1" thickBot="1" x14ac:dyDescent="0.3">
      <c r="A77" s="1">
        <v>97</v>
      </c>
      <c r="B77" s="1"/>
      <c r="C77" s="1"/>
      <c r="D77" s="1"/>
      <c r="E77" s="2" t="s">
        <v>20</v>
      </c>
      <c r="F77" s="1" t="s">
        <v>10</v>
      </c>
      <c r="G77" s="2">
        <v>5</v>
      </c>
      <c r="H77" s="1">
        <v>40</v>
      </c>
      <c r="I77" s="1">
        <v>8</v>
      </c>
      <c r="J77" s="1" t="s">
        <v>11</v>
      </c>
      <c r="K77" s="1" t="s">
        <v>14</v>
      </c>
      <c r="L77" s="15">
        <v>39767</v>
      </c>
      <c r="M77" s="1" t="s">
        <v>12</v>
      </c>
      <c r="N77" s="1" t="s">
        <v>13</v>
      </c>
    </row>
    <row r="78" spans="1:16" ht="24" hidden="1" customHeight="1" thickBot="1" x14ac:dyDescent="0.3">
      <c r="A78" s="1">
        <v>98</v>
      </c>
      <c r="B78" s="1"/>
      <c r="C78" s="1"/>
      <c r="D78" s="1"/>
      <c r="E78" s="2" t="s">
        <v>21</v>
      </c>
      <c r="F78" s="1" t="s">
        <v>34</v>
      </c>
      <c r="G78" s="2">
        <v>12</v>
      </c>
      <c r="H78" s="1">
        <v>10</v>
      </c>
      <c r="I78" s="1">
        <v>8</v>
      </c>
      <c r="J78" s="1"/>
      <c r="K78" s="1" t="s">
        <v>14</v>
      </c>
      <c r="L78" s="15">
        <v>39783</v>
      </c>
      <c r="M78" s="1" t="s">
        <v>12</v>
      </c>
      <c r="N78" s="1"/>
    </row>
    <row r="79" spans="1:16" ht="15.75" hidden="1" thickBot="1" x14ac:dyDescent="0.3">
      <c r="A79" s="1">
        <v>99</v>
      </c>
      <c r="B79" s="1"/>
      <c r="C79" s="1"/>
      <c r="D79" s="1"/>
      <c r="E79" s="2" t="s">
        <v>8</v>
      </c>
      <c r="F79" s="1" t="s">
        <v>8</v>
      </c>
      <c r="G79" s="2">
        <v>1</v>
      </c>
      <c r="H79" s="1">
        <v>25</v>
      </c>
      <c r="I79" s="1">
        <v>8</v>
      </c>
      <c r="J79" s="1"/>
      <c r="K79" s="1" t="s">
        <v>9</v>
      </c>
      <c r="L79" s="15">
        <v>39774</v>
      </c>
      <c r="M79" s="1" t="s">
        <v>27</v>
      </c>
      <c r="N79" s="1"/>
    </row>
    <row r="80" spans="1:16" x14ac:dyDescent="0.25">
      <c r="E80">
        <f>SUM(H59:H79)</f>
        <v>85</v>
      </c>
      <c r="F80">
        <f>SUM(I59:I79)</f>
        <v>32</v>
      </c>
    </row>
    <row r="81" spans="6:6" x14ac:dyDescent="0.25">
      <c r="F81">
        <f>60*2.5</f>
        <v>150</v>
      </c>
    </row>
    <row r="82" spans="6:6" x14ac:dyDescent="0.25">
      <c r="F82">
        <f>F81/18</f>
        <v>8.3333333333333339</v>
      </c>
    </row>
  </sheetData>
  <sortState ref="A59:M79">
    <sortCondition ref="A58"/>
  </sortState>
  <mergeCells count="26">
    <mergeCell ref="N4:N5"/>
    <mergeCell ref="B16:B17"/>
    <mergeCell ref="B18:F18"/>
    <mergeCell ref="B19:F19"/>
    <mergeCell ref="C7:C8"/>
    <mergeCell ref="C10:C11"/>
    <mergeCell ref="C13:C14"/>
    <mergeCell ref="C16:C17"/>
    <mergeCell ref="D7:D8"/>
    <mergeCell ref="D10:D11"/>
    <mergeCell ref="D13:D14"/>
    <mergeCell ref="D16:D17"/>
    <mergeCell ref="E8:F8"/>
    <mergeCell ref="E11:F11"/>
    <mergeCell ref="E14:F14"/>
    <mergeCell ref="E17:F17"/>
    <mergeCell ref="G4:I4"/>
    <mergeCell ref="J4:L4"/>
    <mergeCell ref="M4:M5"/>
    <mergeCell ref="B13:B14"/>
    <mergeCell ref="B15:F15"/>
    <mergeCell ref="B6:B8"/>
    <mergeCell ref="B9:F9"/>
    <mergeCell ref="B10:B11"/>
    <mergeCell ref="B12:F12"/>
    <mergeCell ref="D6:F6"/>
  </mergeCells>
  <printOptions gridLines="1"/>
  <pageMargins left="0.2" right="0.17" top="0.25" bottom="0.25" header="0.3" footer="0.3"/>
  <pageSetup scale="85"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57"/>
  <sheetViews>
    <sheetView tabSelected="1" workbookViewId="0">
      <pane ySplit="7" topLeftCell="A8" activePane="bottomLeft" state="frozen"/>
      <selection pane="bottomLeft" activeCell="F46" sqref="F46"/>
    </sheetView>
  </sheetViews>
  <sheetFormatPr defaultRowHeight="15" x14ac:dyDescent="0.25"/>
  <cols>
    <col min="1" max="1" width="7.5703125" style="23" customWidth="1"/>
    <col min="2" max="2" width="9.140625" style="23"/>
    <col min="3" max="3" width="22.85546875" style="23" customWidth="1"/>
    <col min="4" max="4" width="38.28515625" customWidth="1"/>
    <col min="5" max="5" width="27.140625" customWidth="1"/>
    <col min="6" max="6" width="23.85546875" customWidth="1"/>
    <col min="7" max="7" width="25.7109375" customWidth="1"/>
    <col min="10" max="10" width="40.42578125" bestFit="1" customWidth="1"/>
  </cols>
  <sheetData>
    <row r="6" spans="1:10" ht="15.75" thickBot="1" x14ac:dyDescent="0.3">
      <c r="D6" s="24"/>
      <c r="E6" s="24"/>
      <c r="F6" s="24"/>
    </row>
    <row r="7" spans="1:10" ht="15.75" thickBot="1" x14ac:dyDescent="0.3">
      <c r="A7" s="30" t="s">
        <v>130</v>
      </c>
      <c r="B7" s="31" t="s">
        <v>63</v>
      </c>
      <c r="C7" s="31" t="s">
        <v>47</v>
      </c>
      <c r="D7" s="32" t="s">
        <v>42</v>
      </c>
      <c r="E7" s="32" t="s">
        <v>46</v>
      </c>
      <c r="F7" s="32" t="s">
        <v>43</v>
      </c>
      <c r="G7" s="33" t="s">
        <v>46</v>
      </c>
    </row>
    <row r="8" spans="1:10" ht="45.75" thickBot="1" x14ac:dyDescent="0.3">
      <c r="A8" s="34">
        <v>1</v>
      </c>
      <c r="B8" s="59">
        <v>40774</v>
      </c>
      <c r="C8" s="51" t="s">
        <v>52</v>
      </c>
      <c r="D8" s="51" t="s">
        <v>41</v>
      </c>
      <c r="E8" s="51" t="s">
        <v>102</v>
      </c>
      <c r="F8" s="51" t="s">
        <v>44</v>
      </c>
      <c r="G8" s="51" t="s">
        <v>102</v>
      </c>
    </row>
    <row r="9" spans="1:10" ht="75" x14ac:dyDescent="0.25">
      <c r="A9" s="45">
        <v>2</v>
      </c>
      <c r="B9" s="63">
        <v>40782</v>
      </c>
      <c r="C9" s="60" t="s">
        <v>45</v>
      </c>
      <c r="D9" s="61" t="s">
        <v>48</v>
      </c>
      <c r="E9" s="60" t="s">
        <v>131</v>
      </c>
      <c r="F9" s="35" t="s">
        <v>50</v>
      </c>
      <c r="G9" s="53"/>
      <c r="J9" s="29" t="s">
        <v>71</v>
      </c>
    </row>
    <row r="10" spans="1:10" ht="45" x14ac:dyDescent="0.25">
      <c r="A10" s="45">
        <v>3</v>
      </c>
      <c r="B10" s="64">
        <v>40789</v>
      </c>
      <c r="C10" s="26" t="s">
        <v>52</v>
      </c>
      <c r="D10" s="26" t="s">
        <v>49</v>
      </c>
      <c r="E10" s="52"/>
      <c r="F10" s="26" t="s">
        <v>51</v>
      </c>
      <c r="G10" s="54"/>
      <c r="J10" t="s">
        <v>72</v>
      </c>
    </row>
    <row r="11" spans="1:10" ht="45" x14ac:dyDescent="0.25">
      <c r="A11" s="45">
        <v>4</v>
      </c>
      <c r="B11" s="64">
        <f t="shared" ref="B11:B21" si="0">B10+7</f>
        <v>40796</v>
      </c>
      <c r="C11" s="26" t="s">
        <v>52</v>
      </c>
      <c r="D11" s="26" t="s">
        <v>55</v>
      </c>
      <c r="E11" s="52"/>
      <c r="F11" s="26" t="s">
        <v>53</v>
      </c>
      <c r="G11" s="54"/>
    </row>
    <row r="12" spans="1:10" ht="75" x14ac:dyDescent="0.25">
      <c r="A12" s="45">
        <v>5</v>
      </c>
      <c r="B12" s="64">
        <f t="shared" si="0"/>
        <v>40803</v>
      </c>
      <c r="C12" s="26" t="s">
        <v>54</v>
      </c>
      <c r="D12" s="26" t="s">
        <v>108</v>
      </c>
      <c r="E12" s="52"/>
      <c r="F12" s="26" t="s">
        <v>56</v>
      </c>
      <c r="G12" s="54"/>
    </row>
    <row r="13" spans="1:10" ht="75" x14ac:dyDescent="0.25">
      <c r="A13" s="45">
        <v>6</v>
      </c>
      <c r="B13" s="81">
        <f t="shared" si="0"/>
        <v>40810</v>
      </c>
      <c r="C13" s="26" t="s">
        <v>52</v>
      </c>
      <c r="D13" s="26" t="s">
        <v>105</v>
      </c>
      <c r="E13" s="26"/>
      <c r="F13" s="26" t="s">
        <v>56</v>
      </c>
      <c r="G13" s="48"/>
    </row>
    <row r="14" spans="1:10" ht="60" x14ac:dyDescent="0.25">
      <c r="A14" s="45">
        <v>7</v>
      </c>
      <c r="B14" s="81">
        <f t="shared" si="0"/>
        <v>40817</v>
      </c>
      <c r="C14" s="26" t="s">
        <v>58</v>
      </c>
      <c r="D14" s="26" t="s">
        <v>106</v>
      </c>
      <c r="E14" s="26"/>
      <c r="F14" s="26" t="s">
        <v>57</v>
      </c>
      <c r="G14" s="48"/>
    </row>
    <row r="15" spans="1:10" ht="45" x14ac:dyDescent="0.25">
      <c r="A15" s="45">
        <v>8</v>
      </c>
      <c r="B15" s="81">
        <f t="shared" si="0"/>
        <v>40824</v>
      </c>
      <c r="C15" s="26" t="s">
        <v>52</v>
      </c>
      <c r="D15" s="26" t="s">
        <v>107</v>
      </c>
      <c r="E15" s="26"/>
      <c r="F15" s="26" t="s">
        <v>104</v>
      </c>
      <c r="G15" s="48"/>
    </row>
    <row r="16" spans="1:10" ht="45" x14ac:dyDescent="0.25">
      <c r="A16" s="45">
        <v>9</v>
      </c>
      <c r="B16" s="55">
        <f t="shared" si="0"/>
        <v>40831</v>
      </c>
      <c r="C16" s="56"/>
      <c r="D16" s="26" t="s">
        <v>59</v>
      </c>
      <c r="E16" s="26"/>
      <c r="F16" s="26" t="s">
        <v>60</v>
      </c>
      <c r="G16" s="48"/>
    </row>
    <row r="17" spans="1:7" ht="45" x14ac:dyDescent="0.25">
      <c r="A17" s="45">
        <v>10</v>
      </c>
      <c r="B17" s="55">
        <f t="shared" si="0"/>
        <v>40838</v>
      </c>
      <c r="C17" s="56"/>
      <c r="D17" s="26" t="s">
        <v>61</v>
      </c>
      <c r="E17" s="26"/>
      <c r="F17" s="26" t="s">
        <v>62</v>
      </c>
      <c r="G17" s="48"/>
    </row>
    <row r="18" spans="1:7" x14ac:dyDescent="0.25">
      <c r="A18" s="45">
        <v>11</v>
      </c>
      <c r="B18" s="57">
        <f t="shared" si="0"/>
        <v>40845</v>
      </c>
      <c r="C18" s="58"/>
      <c r="D18" s="26"/>
      <c r="E18" s="26"/>
      <c r="F18" s="26" t="s">
        <v>109</v>
      </c>
      <c r="G18" s="48"/>
    </row>
    <row r="19" spans="1:7" x14ac:dyDescent="0.25">
      <c r="A19" s="45">
        <v>12</v>
      </c>
      <c r="B19" s="57">
        <f t="shared" si="0"/>
        <v>40852</v>
      </c>
      <c r="C19" s="58" t="s">
        <v>39</v>
      </c>
      <c r="D19" s="26"/>
      <c r="E19" s="26"/>
      <c r="F19" s="26"/>
      <c r="G19" s="48"/>
    </row>
    <row r="20" spans="1:7" x14ac:dyDescent="0.25">
      <c r="A20" s="45">
        <v>13</v>
      </c>
      <c r="B20" s="47">
        <f t="shared" si="0"/>
        <v>40859</v>
      </c>
      <c r="C20" s="26" t="s">
        <v>40</v>
      </c>
      <c r="D20" s="26"/>
      <c r="E20" s="26"/>
      <c r="F20" s="26"/>
      <c r="G20" s="48"/>
    </row>
    <row r="21" spans="1:7" ht="15.75" thickBot="1" x14ac:dyDescent="0.3">
      <c r="A21" s="46">
        <v>14</v>
      </c>
      <c r="B21" s="49">
        <f t="shared" si="0"/>
        <v>40866</v>
      </c>
      <c r="C21" s="27" t="s">
        <v>40</v>
      </c>
      <c r="D21" s="27"/>
      <c r="E21" s="27"/>
      <c r="F21" s="27"/>
      <c r="G21" s="50"/>
    </row>
    <row r="28" spans="1:7" x14ac:dyDescent="0.25">
      <c r="C28" s="25" t="s">
        <v>79</v>
      </c>
      <c r="D28" s="24"/>
      <c r="E28" s="24"/>
      <c r="F28" s="24" t="s">
        <v>4</v>
      </c>
      <c r="G28" s="24" t="s">
        <v>74</v>
      </c>
    </row>
    <row r="29" spans="1:7" x14ac:dyDescent="0.25">
      <c r="C29" s="23" t="s">
        <v>65</v>
      </c>
      <c r="D29" t="s">
        <v>76</v>
      </c>
      <c r="F29" t="s">
        <v>95</v>
      </c>
      <c r="G29" t="s">
        <v>97</v>
      </c>
    </row>
    <row r="30" spans="1:7" x14ac:dyDescent="0.25">
      <c r="C30" s="23" t="s">
        <v>64</v>
      </c>
      <c r="D30" t="s">
        <v>77</v>
      </c>
      <c r="F30" t="s">
        <v>14</v>
      </c>
      <c r="G30" t="s">
        <v>98</v>
      </c>
    </row>
    <row r="31" spans="1:7" x14ac:dyDescent="0.25">
      <c r="C31" s="23" t="s">
        <v>66</v>
      </c>
      <c r="D31" t="s">
        <v>78</v>
      </c>
      <c r="F31" t="s">
        <v>14</v>
      </c>
      <c r="G31" t="s">
        <v>98</v>
      </c>
    </row>
    <row r="33" spans="2:6" x14ac:dyDescent="0.25">
      <c r="C33" s="25"/>
    </row>
    <row r="36" spans="2:6" x14ac:dyDescent="0.25">
      <c r="C36" s="25" t="s">
        <v>110</v>
      </c>
    </row>
    <row r="37" spans="2:6" x14ac:dyDescent="0.25">
      <c r="C37" s="23" t="s">
        <v>111</v>
      </c>
      <c r="D37" t="s">
        <v>97</v>
      </c>
      <c r="F37" s="65" t="s">
        <v>122</v>
      </c>
    </row>
    <row r="38" spans="2:6" x14ac:dyDescent="0.25">
      <c r="C38" s="23" t="s">
        <v>127</v>
      </c>
      <c r="D38" t="s">
        <v>96</v>
      </c>
      <c r="F38" s="65" t="s">
        <v>123</v>
      </c>
    </row>
    <row r="39" spans="2:6" x14ac:dyDescent="0.25">
      <c r="C39" s="23" t="s">
        <v>132</v>
      </c>
      <c r="D39" t="s">
        <v>9</v>
      </c>
      <c r="F39" s="65" t="s">
        <v>125</v>
      </c>
    </row>
    <row r="40" spans="2:6" x14ac:dyDescent="0.25">
      <c r="C40" s="23" t="s">
        <v>112</v>
      </c>
      <c r="D40" t="s">
        <v>23</v>
      </c>
      <c r="F40" s="65" t="s">
        <v>124</v>
      </c>
    </row>
    <row r="41" spans="2:6" x14ac:dyDescent="0.25">
      <c r="C41" s="23" t="s">
        <v>135</v>
      </c>
      <c r="D41" t="s">
        <v>14</v>
      </c>
      <c r="F41" s="65"/>
    </row>
    <row r="42" spans="2:6" x14ac:dyDescent="0.25">
      <c r="C42" s="23" t="s">
        <v>113</v>
      </c>
      <c r="D42" t="s">
        <v>75</v>
      </c>
      <c r="F42" s="65" t="s">
        <v>126</v>
      </c>
    </row>
    <row r="43" spans="2:6" x14ac:dyDescent="0.25">
      <c r="C43" s="23" t="s">
        <v>134</v>
      </c>
      <c r="D43" t="s">
        <v>73</v>
      </c>
    </row>
    <row r="44" spans="2:6" x14ac:dyDescent="0.25">
      <c r="C44" s="23" t="s">
        <v>133</v>
      </c>
      <c r="D44" t="s">
        <v>95</v>
      </c>
    </row>
    <row r="47" spans="2:6" x14ac:dyDescent="0.25">
      <c r="B47" s="23" t="s">
        <v>121</v>
      </c>
      <c r="C47" s="25" t="s">
        <v>114</v>
      </c>
    </row>
    <row r="48" spans="2:6" x14ac:dyDescent="0.25">
      <c r="B48" s="23">
        <v>5</v>
      </c>
      <c r="C48" s="23" t="s">
        <v>115</v>
      </c>
    </row>
    <row r="49" spans="2:6" x14ac:dyDescent="0.25">
      <c r="B49" s="23">
        <v>5</v>
      </c>
      <c r="C49" s="23" t="s">
        <v>116</v>
      </c>
    </row>
    <row r="50" spans="2:6" x14ac:dyDescent="0.25">
      <c r="B50" s="23">
        <v>45</v>
      </c>
      <c r="C50" s="23" t="s">
        <v>117</v>
      </c>
    </row>
    <row r="51" spans="2:6" x14ac:dyDescent="0.25">
      <c r="B51" s="23">
        <v>5</v>
      </c>
      <c r="C51" s="23" t="s">
        <v>118</v>
      </c>
    </row>
    <row r="52" spans="2:6" x14ac:dyDescent="0.25">
      <c r="B52" s="23">
        <v>45</v>
      </c>
      <c r="C52" s="23" t="s">
        <v>117</v>
      </c>
    </row>
    <row r="53" spans="2:6" x14ac:dyDescent="0.25">
      <c r="B53" s="23">
        <v>10</v>
      </c>
      <c r="C53" s="23" t="s">
        <v>119</v>
      </c>
    </row>
    <row r="54" spans="2:6" x14ac:dyDescent="0.25">
      <c r="B54" s="23">
        <v>5</v>
      </c>
      <c r="C54" s="23" t="s">
        <v>120</v>
      </c>
    </row>
    <row r="55" spans="2:6" x14ac:dyDescent="0.25">
      <c r="B55" s="23">
        <f>SUM(B48:B54)</f>
        <v>120</v>
      </c>
    </row>
    <row r="57" spans="2:6" x14ac:dyDescent="0.25">
      <c r="F57" s="65"/>
    </row>
  </sheetData>
  <pageMargins left="0.2" right="0.2" top="0.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4.85546875" customWidth="1"/>
    <col min="3" max="3" width="35.42578125" customWidth="1"/>
    <col min="4" max="4" width="48" customWidth="1"/>
    <col min="5" max="5" width="10.7109375" bestFit="1" customWidth="1"/>
    <col min="6" max="6" width="14.5703125" customWidth="1"/>
    <col min="10" max="10" width="13.7109375" bestFit="1" customWidth="1"/>
    <col min="11" max="11" width="13.7109375" customWidth="1"/>
    <col min="12" max="12" width="15.42578125" customWidth="1"/>
    <col min="14" max="14" width="11.42578125" customWidth="1"/>
  </cols>
  <sheetData>
    <row r="1" spans="1:15" x14ac:dyDescent="0.25">
      <c r="A1" t="s">
        <v>0</v>
      </c>
      <c r="B1" s="43" t="s">
        <v>18</v>
      </c>
      <c r="C1" s="43" t="s">
        <v>1</v>
      </c>
      <c r="D1" s="43" t="s">
        <v>101</v>
      </c>
      <c r="E1" s="43" t="s">
        <v>92</v>
      </c>
      <c r="F1" s="43" t="s">
        <v>94</v>
      </c>
      <c r="G1" s="43" t="s">
        <v>19</v>
      </c>
      <c r="H1" s="43" t="s">
        <v>0</v>
      </c>
      <c r="I1" s="43" t="s">
        <v>128</v>
      </c>
      <c r="J1" s="43" t="s">
        <v>99</v>
      </c>
      <c r="K1" s="43" t="s">
        <v>93</v>
      </c>
      <c r="L1" s="43" t="s">
        <v>100</v>
      </c>
      <c r="M1" s="43" t="s">
        <v>103</v>
      </c>
      <c r="N1" s="43" t="s">
        <v>6</v>
      </c>
      <c r="O1" s="78" t="s">
        <v>129</v>
      </c>
    </row>
    <row r="2" spans="1:15" x14ac:dyDescent="0.25">
      <c r="B2" s="70"/>
      <c r="C2" s="43"/>
      <c r="D2" s="68"/>
      <c r="E2" s="68"/>
      <c r="F2" s="68"/>
      <c r="G2" s="68"/>
      <c r="H2" s="66"/>
      <c r="I2" s="66"/>
      <c r="J2" s="66"/>
      <c r="K2" s="66"/>
      <c r="L2" s="82"/>
      <c r="M2" s="66"/>
      <c r="N2" s="76"/>
    </row>
    <row r="3" spans="1:15" x14ac:dyDescent="0.25">
      <c r="B3" s="71"/>
      <c r="C3" s="44"/>
      <c r="D3" s="69"/>
      <c r="E3" s="69"/>
      <c r="F3" s="69"/>
      <c r="G3" s="69"/>
      <c r="H3" s="67"/>
      <c r="I3" s="67"/>
      <c r="J3" s="67"/>
      <c r="K3" s="67"/>
      <c r="L3" s="67"/>
      <c r="M3" s="67"/>
      <c r="N3" s="67"/>
    </row>
    <row r="4" spans="1:15" x14ac:dyDescent="0.25">
      <c r="B4" s="71"/>
      <c r="C4" s="44"/>
      <c r="D4" s="69"/>
      <c r="E4" s="69"/>
      <c r="F4" s="69"/>
      <c r="G4" s="69"/>
      <c r="H4" s="67"/>
      <c r="I4" s="67"/>
      <c r="J4" s="67"/>
      <c r="K4" s="67"/>
      <c r="L4" s="67"/>
      <c r="M4" s="67"/>
      <c r="N4" s="86"/>
    </row>
    <row r="5" spans="1:15" x14ac:dyDescent="0.25">
      <c r="B5" s="70"/>
      <c r="C5" s="43"/>
      <c r="D5" s="68"/>
      <c r="E5" s="68"/>
      <c r="F5" s="68"/>
      <c r="G5" s="68"/>
      <c r="H5" s="66"/>
      <c r="I5" s="66"/>
      <c r="J5" s="66"/>
      <c r="K5" s="66"/>
      <c r="L5" s="66"/>
      <c r="M5" s="66"/>
      <c r="N5" s="77"/>
    </row>
    <row r="6" spans="1:15" x14ac:dyDescent="0.25">
      <c r="B6" s="70"/>
      <c r="C6" s="43"/>
      <c r="D6" s="68"/>
      <c r="E6" s="68"/>
      <c r="F6" s="68"/>
      <c r="G6" s="68"/>
      <c r="H6" s="66"/>
      <c r="I6" s="66"/>
      <c r="J6" s="66"/>
      <c r="K6" s="66"/>
      <c r="L6" s="66"/>
      <c r="M6" s="66"/>
      <c r="N6" s="66"/>
    </row>
    <row r="7" spans="1:15" x14ac:dyDescent="0.25">
      <c r="B7" s="70"/>
      <c r="C7" s="43"/>
      <c r="D7" s="68"/>
      <c r="E7" s="68"/>
      <c r="F7" s="68"/>
      <c r="G7" s="68"/>
      <c r="H7" s="68"/>
      <c r="I7" s="68"/>
      <c r="J7" s="68"/>
      <c r="K7" s="68"/>
      <c r="L7" s="68"/>
      <c r="M7" s="79"/>
      <c r="N7" s="68"/>
    </row>
    <row r="8" spans="1:15" x14ac:dyDescent="0.25">
      <c r="B8" s="70"/>
      <c r="C8" s="43"/>
      <c r="D8" s="68"/>
      <c r="E8" s="68"/>
      <c r="F8" s="68"/>
      <c r="G8" s="68"/>
      <c r="H8" s="66"/>
      <c r="I8" s="66"/>
      <c r="J8" s="66"/>
      <c r="K8" s="66"/>
      <c r="L8" s="66"/>
      <c r="M8" s="80"/>
      <c r="N8" s="66"/>
    </row>
    <row r="9" spans="1:15" x14ac:dyDescent="0.25">
      <c r="B9" s="70"/>
      <c r="C9" s="43"/>
      <c r="D9" s="68"/>
      <c r="E9" s="68"/>
      <c r="F9" s="68"/>
      <c r="G9" s="68"/>
      <c r="H9" s="66"/>
      <c r="I9" s="66"/>
      <c r="J9" s="66"/>
      <c r="K9" s="66"/>
      <c r="L9" s="66"/>
      <c r="M9" s="80"/>
      <c r="N9" s="66"/>
    </row>
    <row r="10" spans="1:15" x14ac:dyDescent="0.25">
      <c r="B10" s="70"/>
      <c r="C10" s="43"/>
      <c r="D10" s="68"/>
      <c r="E10" s="83"/>
      <c r="F10" s="66"/>
      <c r="G10" s="66"/>
      <c r="H10" s="66"/>
      <c r="I10" s="66"/>
      <c r="J10" s="84"/>
      <c r="K10" s="68"/>
      <c r="L10" s="68"/>
      <c r="M10" s="68"/>
      <c r="N10" s="68"/>
    </row>
    <row r="11" spans="1:15" x14ac:dyDescent="0.25">
      <c r="B11" s="71"/>
      <c r="C11" s="44"/>
      <c r="D11" s="69"/>
      <c r="E11" s="69"/>
      <c r="F11" s="69"/>
      <c r="G11" s="69"/>
      <c r="H11" s="67"/>
      <c r="I11" s="67"/>
      <c r="J11" s="67"/>
      <c r="K11" s="67"/>
      <c r="L11" s="67"/>
      <c r="M11" s="67"/>
      <c r="N11" s="67"/>
    </row>
    <row r="12" spans="1:15" x14ac:dyDescent="0.25">
      <c r="B12" s="70"/>
      <c r="C12" s="43"/>
      <c r="D12" s="68"/>
      <c r="E12" s="68"/>
      <c r="F12" s="68"/>
      <c r="G12" s="68"/>
      <c r="H12" s="66"/>
      <c r="I12" s="66"/>
      <c r="J12" s="66"/>
      <c r="K12" s="66"/>
      <c r="L12" s="66"/>
      <c r="M12" s="80"/>
      <c r="N12" s="66"/>
    </row>
    <row r="13" spans="1:15" x14ac:dyDescent="0.25">
      <c r="B13" s="70"/>
      <c r="C13" s="43"/>
      <c r="D13" s="68"/>
      <c r="E13" s="68"/>
      <c r="F13" s="68"/>
      <c r="G13" s="68"/>
      <c r="H13" s="66"/>
      <c r="I13" s="66"/>
      <c r="J13" s="66"/>
      <c r="K13" s="66"/>
      <c r="L13" s="66"/>
      <c r="M13" s="66"/>
      <c r="N13" s="77"/>
    </row>
    <row r="14" spans="1:15" x14ac:dyDescent="0.25">
      <c r="B14" s="70"/>
      <c r="C14" s="43"/>
      <c r="D14" s="68"/>
      <c r="E14" s="68"/>
      <c r="F14" s="68"/>
      <c r="G14" s="68"/>
      <c r="H14" s="66"/>
      <c r="I14" s="66"/>
      <c r="J14" s="66"/>
      <c r="K14" s="66"/>
      <c r="L14" s="66"/>
      <c r="M14" s="66"/>
      <c r="N14" s="66"/>
    </row>
    <row r="15" spans="1:15" x14ac:dyDescent="0.25">
      <c r="B15" s="70"/>
      <c r="C15" s="43"/>
      <c r="D15" s="68"/>
      <c r="E15" s="68"/>
      <c r="F15" s="68"/>
      <c r="G15" s="68"/>
      <c r="H15" s="66"/>
      <c r="I15" s="66"/>
      <c r="J15" s="66"/>
      <c r="K15" s="66"/>
      <c r="L15" s="66"/>
      <c r="M15" s="66"/>
      <c r="N15" s="66"/>
    </row>
    <row r="16" spans="1:15" x14ac:dyDescent="0.25">
      <c r="B16" s="70"/>
      <c r="C16" s="43"/>
      <c r="D16" s="68"/>
      <c r="E16" s="68"/>
      <c r="F16" s="68"/>
      <c r="G16" s="68"/>
      <c r="H16" s="66"/>
      <c r="I16" s="66"/>
      <c r="J16" s="66"/>
      <c r="K16" s="66"/>
      <c r="L16" s="66"/>
      <c r="M16" s="66"/>
      <c r="N16" s="76"/>
    </row>
    <row r="17" spans="2:14" x14ac:dyDescent="0.25">
      <c r="B17" s="71"/>
      <c r="C17" s="4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2:14" x14ac:dyDescent="0.25">
      <c r="B18" s="70"/>
      <c r="C18" s="43"/>
      <c r="D18" s="68"/>
      <c r="E18" s="68"/>
      <c r="F18" s="68"/>
      <c r="G18" s="68"/>
      <c r="H18" s="66"/>
      <c r="I18" s="66"/>
      <c r="J18" s="66"/>
      <c r="K18" s="66"/>
      <c r="L18" s="66"/>
      <c r="M18" s="66"/>
      <c r="N18" s="66"/>
    </row>
    <row r="19" spans="2:14" x14ac:dyDescent="0.25">
      <c r="B19" s="71"/>
      <c r="C19" s="44"/>
      <c r="D19" s="69"/>
      <c r="E19" s="69"/>
      <c r="F19" s="69"/>
      <c r="G19" s="69"/>
      <c r="H19" s="67"/>
      <c r="I19" s="67"/>
      <c r="J19" s="67"/>
      <c r="K19" s="67"/>
      <c r="L19" s="67"/>
      <c r="M19" s="85"/>
      <c r="N19" s="67"/>
    </row>
    <row r="20" spans="2:14" x14ac:dyDescent="0.25">
      <c r="B20" s="72"/>
      <c r="C20" s="73"/>
      <c r="D20" s="74"/>
      <c r="E20" s="74"/>
      <c r="F20" s="74"/>
      <c r="G20" s="74"/>
      <c r="H20" s="75"/>
      <c r="I20" s="75"/>
      <c r="J20" s="75"/>
      <c r="K20" s="75"/>
      <c r="L20" s="75"/>
      <c r="M20" s="75"/>
      <c r="N20" s="75"/>
    </row>
  </sheetData>
  <sortState ref="A2:O20">
    <sortCondition ref="A2:A20"/>
  </sortState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Budget</vt:lpstr>
      <vt:lpstr>Sheet1</vt:lpstr>
      <vt:lpstr>Summary</vt:lpstr>
      <vt:lpstr>2010 Schedule</vt:lpstr>
      <vt:lpstr>Missions</vt:lpstr>
      <vt:lpstr>Sheet2</vt:lpstr>
      <vt:lpstr>'2010 Schedule'!Print_Area</vt:lpstr>
      <vt:lpstr>Summary!Print_Area</vt:lpstr>
      <vt:lpstr>Summary!Print_Titles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 </cp:lastModifiedBy>
  <cp:lastPrinted>2009-09-20T00:03:16Z</cp:lastPrinted>
  <dcterms:created xsi:type="dcterms:W3CDTF">2008-10-26T04:13:12Z</dcterms:created>
  <dcterms:modified xsi:type="dcterms:W3CDTF">2011-09-04T01:24:19Z</dcterms:modified>
</cp:coreProperties>
</file>