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hidden" name="Poverty" sheetId="2" r:id="rId4"/>
    <sheet state="hidden" name="Poverty Family Census Table" sheetId="3" r:id="rId5"/>
    <sheet state="hidden" name="%Ppl Foodstamps Census Table" sheetId="4" r:id="rId6"/>
    <sheet state="visible" name="Indicator Info" sheetId="5" r:id="rId7"/>
  </sheets>
  <definedNames>
    <definedName hidden="1" localSheetId="4" name="_xlnm._FilterDatabase">'Indicator Info'!$A$1:$AE$27</definedName>
  </definedNames>
  <calcPr/>
</workbook>
</file>

<file path=xl/sharedStrings.xml><?xml version="1.0" encoding="utf-8"?>
<sst xmlns="http://schemas.openxmlformats.org/spreadsheetml/2006/main" count="3477" uniqueCount="919">
  <si>
    <t>Category</t>
  </si>
  <si>
    <t>Opportunity</t>
  </si>
  <si>
    <t>GEO.id</t>
  </si>
  <si>
    <t>Goal 1</t>
  </si>
  <si>
    <t>Goal</t>
  </si>
  <si>
    <t>Poverty</t>
  </si>
  <si>
    <t>Goal 1 Composite</t>
  </si>
  <si>
    <t>poverty</t>
  </si>
  <si>
    <t>Indicator</t>
  </si>
  <si>
    <t>INDICATOR 1.2.1.n1 Current poverty levels as defined by USA, by sections of the population. {family}</t>
  </si>
  <si>
    <t>INDICATOR 1.2.1.n1 Current poverty levels as defined by USA, by sections of the population. {single women}</t>
  </si>
  <si>
    <t>INDICATOR 1.3.1n4 Percent of people covered by at least one social protection benefit, by sections of the population.</t>
  </si>
  <si>
    <t>Goal 4</t>
  </si>
  <si>
    <t>Goal 4 Composite</t>
  </si>
  <si>
    <t>GEO.id2</t>
  </si>
  <si>
    <t>Census ID</t>
  </si>
  <si>
    <t>S1702</t>
  </si>
  <si>
    <t>GEO.display-label</t>
  </si>
  <si>
    <t xml:space="preserve">Goal 8 </t>
  </si>
  <si>
    <t>S2201</t>
  </si>
  <si>
    <t>HC01_EST_VC01</t>
  </si>
  <si>
    <t>HC01_MOE_VC01</t>
  </si>
  <si>
    <t>HC02_EST_VC01</t>
  </si>
  <si>
    <t>Goal 8</t>
  </si>
  <si>
    <t>Goal 8 Composite</t>
  </si>
  <si>
    <t>Column Header in Census Data</t>
  </si>
  <si>
    <t>All families  - Percent below poverty level; Estimate; Families</t>
  </si>
  <si>
    <t>% Female, no Husband under Poverty Level</t>
  </si>
  <si>
    <t>Percent households receiving food stamps/SNAP; Estimate; Households</t>
  </si>
  <si>
    <t>Census Tract</t>
  </si>
  <si>
    <t>% Family Poverty</t>
  </si>
  <si>
    <t>% Female Poverty</t>
  </si>
  <si>
    <t>% Hshld Foodstamps</t>
  </si>
  <si>
    <t>Census Tract 103, Allegheny County, Pennsylvania</t>
  </si>
  <si>
    <t xml:space="preserve">Goal 9 </t>
  </si>
  <si>
    <t>Id</t>
  </si>
  <si>
    <t>Id2</t>
  </si>
  <si>
    <t>Geography</t>
  </si>
  <si>
    <t>All families  - Total; Estimate; Families</t>
  </si>
  <si>
    <t>All families  - Total; Margin of Error; Families</t>
  </si>
  <si>
    <t>Goal 9</t>
  </si>
  <si>
    <t>Goal 9 Composite</t>
  </si>
  <si>
    <t>Female householder, no husband present - Percent below poverty level; Estimate; Families</t>
  </si>
  <si>
    <t>Goal 11</t>
  </si>
  <si>
    <t>0500000US42003</t>
  </si>
  <si>
    <t>Allegheny County, Pennsylvania</t>
  </si>
  <si>
    <t>Goal 11 Composite</t>
  </si>
  <si>
    <t>1400000US42003010300</t>
  </si>
  <si>
    <t>1400000US42003020100</t>
  </si>
  <si>
    <t>Opportunity Composite</t>
  </si>
  <si>
    <t>Census Tract 201, Allegheny County, Pennsylvania</t>
  </si>
  <si>
    <t>1400000US42003020300</t>
  </si>
  <si>
    <t>Census Tract 203, Allegheny County, Pennsylvania</t>
  </si>
  <si>
    <t>1400000US42003030500</t>
  </si>
  <si>
    <t>Census Tract 305, Allegheny County, Pennsylvania</t>
  </si>
  <si>
    <t>1400000US42003040200</t>
  </si>
  <si>
    <t>Census Tract 402, Allegheny County, Pennsylvania</t>
  </si>
  <si>
    <t>1400000US42003040400</t>
  </si>
  <si>
    <t>Census Tract 404, Allegheny County, Pennsylvania</t>
  </si>
  <si>
    <t>1400000US42003040500</t>
  </si>
  <si>
    <t>Census Tract 405, Allegheny County, Pennsylvania</t>
  </si>
  <si>
    <t>1400000US42003040600</t>
  </si>
  <si>
    <t>Census Tract 406, Allegheny County, Pennsylvania</t>
  </si>
  <si>
    <t>INDICATOR 4.2.2n1 Percentage of 2, 3, and 4 year children attending preschool programs, by section of population.</t>
  </si>
  <si>
    <t>INDICATOR 4.3.1n1 Percentage of adults with did not complete high school or high school equivalency, by section of population. {%s high school completeion}</t>
  </si>
  <si>
    <t>1400000US42003040900</t>
  </si>
  <si>
    <t>Census Tract 409, Allegheny County, Pennsylvania</t>
  </si>
  <si>
    <t>1400000US42003050100</t>
  </si>
  <si>
    <t>Census Tract 501, Allegheny County, Pennsylvania</t>
  </si>
  <si>
    <t xml:space="preserve">INDICATOR 8.6.1n1 Employment rate of youth ages 15 - 21, by section of the population. </t>
  </si>
  <si>
    <t>INDICATOR 8.6.1n2 High school completion rate, by section of the population.</t>
  </si>
  <si>
    <t>1400000US42003050600</t>
  </si>
  <si>
    <t>Census Tract 506, Allegheny County, Pennsylvania</t>
  </si>
  <si>
    <t>1400000US42003050900</t>
  </si>
  <si>
    <t>Census Tract 509, Allegheny County, Pennsylvania</t>
  </si>
  <si>
    <t>[Service occupations; Estimate; Manufacturing]</t>
  </si>
  <si>
    <t>1400000US42003051000</t>
  </si>
  <si>
    <t>Census Tract 510, Allegheny County, Pennsylvania</t>
  </si>
  <si>
    <t>1400000US42003051100</t>
  </si>
  <si>
    <t>[Total employed]</t>
  </si>
  <si>
    <t>Census Tract 511, Allegheny County, Pennsylvania</t>
  </si>
  <si>
    <t>INDICATOR 9.2.2n1 Ratio of manufacturing jobs to all jobs, by section of population.</t>
  </si>
  <si>
    <t>INDICATOR 9.c.1n1 Availability of high speed data services. (percentage of homes)</t>
  </si>
  <si>
    <t>1400000US42003060300</t>
  </si>
  <si>
    <t>Census Tract 603, Allegheny County, Pennsylvania</t>
  </si>
  <si>
    <t>1400000US42003060500</t>
  </si>
  <si>
    <t>TARGET 11.3.1n2 Ratio of available housing stock to population growth. (affordability)</t>
  </si>
  <si>
    <t>Census Tract 605, Allegheny County, Pennsylvania</t>
  </si>
  <si>
    <t>1400000US42003070300</t>
  </si>
  <si>
    <t>Census Tract 703, Allegheny County, Pennsylvania</t>
  </si>
  <si>
    <t>1400000US42003070500</t>
  </si>
  <si>
    <t>Census Tract 705, Allegheny County, Pennsylvania</t>
  </si>
  <si>
    <t>1400000US42003070600</t>
  </si>
  <si>
    <t>Census Tract 706, Allegheny County, Pennsylvania</t>
  </si>
  <si>
    <t>1400000US42003070800</t>
  </si>
  <si>
    <t>Census Tract 708, Allegheny County, Pennsylvania</t>
  </si>
  <si>
    <t>1400000US42003070900</t>
  </si>
  <si>
    <t>Census Tract 709, Allegheny County, Pennsylvania</t>
  </si>
  <si>
    <t>1400000US42003080200</t>
  </si>
  <si>
    <t>Census Tract 802, Allegheny County, Pennsylvania</t>
  </si>
  <si>
    <t>1400000US42003080400</t>
  </si>
  <si>
    <t>Census Tract 804, Allegheny County, Pennsylvania</t>
  </si>
  <si>
    <t>S1401</t>
  </si>
  <si>
    <t>1400000US42003080600</t>
  </si>
  <si>
    <t>Census Tract 806, Allegheny County, Pennsylvania</t>
  </si>
  <si>
    <t>1400000US42003080700</t>
  </si>
  <si>
    <t>Census Tract 807, Allegheny County, Pennsylvania</t>
  </si>
  <si>
    <t>S2301</t>
  </si>
  <si>
    <t>S1501</t>
  </si>
  <si>
    <t>1400000US42003080900</t>
  </si>
  <si>
    <t>Census Tract 809, Allegheny County, Pennsylvania</t>
  </si>
  <si>
    <t>1400000US42003090100</t>
  </si>
  <si>
    <t>Census Tract 901, Allegheny County, Pennsylvania</t>
  </si>
  <si>
    <t>S2045</t>
  </si>
  <si>
    <t>1400000US42003090200</t>
  </si>
  <si>
    <t>Census Tract 902, Allegheny County, Pennsylvania</t>
  </si>
  <si>
    <t>B28003</t>
  </si>
  <si>
    <t>1400000US42003090300</t>
  </si>
  <si>
    <t>Census Tract 903, Allegheny County, Pennsylvania</t>
  </si>
  <si>
    <t>1400000US42003100500</t>
  </si>
  <si>
    <t>Census Tract 1005, Allegheny County, Pennsylvania</t>
  </si>
  <si>
    <t>B25063</t>
  </si>
  <si>
    <t>1400000US42003101100</t>
  </si>
  <si>
    <t>Census Tract 1011, Allegheny County, Pennsylvania</t>
  </si>
  <si>
    <t>1400000US42003101400</t>
  </si>
  <si>
    <t>Census Tract 1014, Allegheny County, Pennsylvania</t>
  </si>
  <si>
    <t>1400000US42003101600</t>
  </si>
  <si>
    <t>Census Tract 1016, Allegheny County, Pennsylvania</t>
  </si>
  <si>
    <t>1400000US42003101700</t>
  </si>
  <si>
    <t>Census Tract 1017, Allegheny County, Pennsylvania</t>
  </si>
  <si>
    <t>1400000US42003101800</t>
  </si>
  <si>
    <t>Census Tract 1018, Allegheny County, Pennsylvania</t>
  </si>
  <si>
    <t>Percent of kids in Nursery school, preschool</t>
  </si>
  <si>
    <t>1400000US42003110200</t>
  </si>
  <si>
    <t>Census Tract 1102, Allegheny County, Pennsylvania</t>
  </si>
  <si>
    <t>Percent;  Population 25 years and over  9th to 12th grade, no diploma</t>
  </si>
  <si>
    <t>1400000US42003110600</t>
  </si>
  <si>
    <t>Census Tract 1106, Allegheny County, Pennsylvania</t>
  </si>
  <si>
    <t>1400000US42003111300</t>
  </si>
  <si>
    <t>Census Tract 1113, Allegheny County, Pennsylvania</t>
  </si>
  <si>
    <t>1400000US42003111400</t>
  </si>
  <si>
    <t>Unemployment rate; Estimate; AGE - 16 to 19 years</t>
  </si>
  <si>
    <t>Census Tract 1114, Allegheny County, Pennsylvania</t>
  </si>
  <si>
    <t>1400000US42003111500</t>
  </si>
  <si>
    <t>Census Tract 1115, Allegheny County, Pennsylvania</t>
  </si>
  <si>
    <t>Percent; Estimate; Percent high school graduate or higher</t>
  </si>
  <si>
    <t>Service occupations; Estimate; Manufacturing</t>
  </si>
  <si>
    <t>Total</t>
  </si>
  <si>
    <t>Estimate; Has a computer: - With a broadband Internet subscription (Divided by Total Number of HH per Census Tract to find rate)</t>
  </si>
  <si>
    <t>1400000US42003120300</t>
  </si>
  <si>
    <t>Census Tract 1203, Allegheny County, Pennsylvania</t>
  </si>
  <si>
    <t>1400000US42003120400</t>
  </si>
  <si>
    <t>Census Tract 1204, Allegheny County, Pennsylvania</t>
  </si>
  <si>
    <t>Percent; GROSS RENT AS A PERCENTAGE OF HOUSEHOLD INCOME  35.0 percent or more</t>
  </si>
  <si>
    <t>1400000US42003120700</t>
  </si>
  <si>
    <t>Census Tract 1207, Allegheny County, Pennsylvania</t>
  </si>
  <si>
    <t>1400000US42003120800</t>
  </si>
  <si>
    <t>Census Tract 1208, Allegheny County, Pennsylvania</t>
  </si>
  <si>
    <t>1400000US42003130100</t>
  </si>
  <si>
    <t>Census Tract 1301, Allegheny County, Pennsylvania</t>
  </si>
  <si>
    <t>1400000US42003130200</t>
  </si>
  <si>
    <t>Census Tract 1302, Allegheny County, Pennsylvania</t>
  </si>
  <si>
    <t>1400000US42003130300</t>
  </si>
  <si>
    <t>Census Tract 1303, Allegheny County, Pennsylvania</t>
  </si>
  <si>
    <t>1400000US42003130400</t>
  </si>
  <si>
    <t>Census Tract 1304, Allegheny County, Pennsylvania</t>
  </si>
  <si>
    <t>1400000US42003130600</t>
  </si>
  <si>
    <t>Census Tract 1306, Allegheny County, Pennsylvania</t>
  </si>
  <si>
    <t>1400000US42003140100</t>
  </si>
  <si>
    <t>Census Tract 1401, Allegheny County, Pennsylvania</t>
  </si>
  <si>
    <t>1400000US42003140200</t>
  </si>
  <si>
    <t>Census Tract 1402, Allegheny County, Pennsylvania</t>
  </si>
  <si>
    <t>1400000US42003140300</t>
  </si>
  <si>
    <t>Census Tract 1403, Allegheny County, Pennsylvania</t>
  </si>
  <si>
    <t>1400000US42003140400</t>
  </si>
  <si>
    <t>Census Tract 1404, Allegheny County, Pennsylvania</t>
  </si>
  <si>
    <t>1400000US42003140500</t>
  </si>
  <si>
    <t>Census Tract 1405, Allegheny County, Pennsylvania</t>
  </si>
  <si>
    <t>1400000US42003140600</t>
  </si>
  <si>
    <t>Census Tract 1406, Allegheny County, Pennsylvania</t>
  </si>
  <si>
    <t>1400000US42003140800</t>
  </si>
  <si>
    <t>Census Tract 1408, Allegheny County, Pennsylvania</t>
  </si>
  <si>
    <t>1400000US42003141000</t>
  </si>
  <si>
    <t>Census Tract 1410, Allegheny County, Pennsylvania</t>
  </si>
  <si>
    <t>1400000US42003141100</t>
  </si>
  <si>
    <t>Census Tract 1411, Allegheny County, Pennsylvania</t>
  </si>
  <si>
    <t>1400000US42003141300</t>
  </si>
  <si>
    <t>Census Tract 1413, Allegheny County, Pennsylvania</t>
  </si>
  <si>
    <t>1400000US42003141400</t>
  </si>
  <si>
    <t>Census Tract 1414, Allegheny County, Pennsylvania</t>
  </si>
  <si>
    <t>1400000US42003151600</t>
  </si>
  <si>
    <t>Census Tract 1516, Allegheny County, Pennsylvania</t>
  </si>
  <si>
    <t>1400000US42003151700</t>
  </si>
  <si>
    <t>Census Tract 1517, Allegheny County, Pennsylvania</t>
  </si>
  <si>
    <t>1400000US42003160800</t>
  </si>
  <si>
    <t>Census Tract 1608, Allegheny County, Pennsylvania</t>
  </si>
  <si>
    <t>1400000US42003160900</t>
  </si>
  <si>
    <t>Census Tract 1609, Allegheny County, Pennsylvania</t>
  </si>
  <si>
    <t>1400000US42003170200</t>
  </si>
  <si>
    <t>Census Tract 1702, Allegheny County, Pennsylvania</t>
  </si>
  <si>
    <t>1400000US42003170600</t>
  </si>
  <si>
    <t>Census Tract 1706, Allegheny County, Pennsylvania</t>
  </si>
  <si>
    <t>1400000US42003180300</t>
  </si>
  <si>
    <t>Census Tract 1803, Allegheny County, Pennsylvania</t>
  </si>
  <si>
    <t>1400000US42003180700</t>
  </si>
  <si>
    <t>Census Tract 1807, Allegheny County, Pennsylvania</t>
  </si>
  <si>
    <t>1400000US42003190300</t>
  </si>
  <si>
    <t>Census Tract 1903, Allegheny County, Pennsylvania</t>
  </si>
  <si>
    <t>1400000US42003191100</t>
  </si>
  <si>
    <t>Census Tract 1911, Allegheny County, Pennsylvania</t>
  </si>
  <si>
    <t>1400000US42003191400</t>
  </si>
  <si>
    <t>Census Tract 1914, Allegheny County, Pennsylvania</t>
  </si>
  <si>
    <t>1400000US42003191500</t>
  </si>
  <si>
    <t>Census Tract 1915, Allegheny County, Pennsylvania</t>
  </si>
  <si>
    <t>1400000US42003191600</t>
  </si>
  <si>
    <t>Census Tract 1916, Allegheny County, Pennsylvania</t>
  </si>
  <si>
    <t>1400000US42003191700</t>
  </si>
  <si>
    <t>Census Tract 1917, Allegheny County, Pennsylvania</t>
  </si>
  <si>
    <t>1400000US42003191800</t>
  </si>
  <si>
    <t>Census Tract 1918, Allegheny County, Pennsylvania</t>
  </si>
  <si>
    <t>1400000US42003191900</t>
  </si>
  <si>
    <t>Census Tract 1919, Allegheny County, Pennsylvania</t>
  </si>
  <si>
    <t>1400000US42003192000</t>
  </si>
  <si>
    <t>Census Tract 1920, Allegheny County, Pennsylvania</t>
  </si>
  <si>
    <t>1400000US42003202200</t>
  </si>
  <si>
    <t>Census Tract 2022, Allegheny County, Pennsylvania</t>
  </si>
  <si>
    <t>1400000US42003202300</t>
  </si>
  <si>
    <t>Census Tract 2023, Allegheny County, Pennsylvania</t>
  </si>
  <si>
    <t>1400000US42003210700</t>
  </si>
  <si>
    <t>Census Tract 2107, Allegheny County, Pennsylvania</t>
  </si>
  <si>
    <t>1400000US42003220600</t>
  </si>
  <si>
    <t>Census Tract 2206, Allegheny County, Pennsylvania</t>
  </si>
  <si>
    <t>1400000US42003240600</t>
  </si>
  <si>
    <t>Census Tract 2406, Allegheny County, Pennsylvania</t>
  </si>
  <si>
    <t>1400000US42003241200</t>
  </si>
  <si>
    <t>Census Tract 2412, Allegheny County, Pennsylvania</t>
  </si>
  <si>
    <t>1400000US42003250300</t>
  </si>
  <si>
    <t>Census Tract 2503, Allegheny County, Pennsylvania</t>
  </si>
  <si>
    <t>1400000US42003250700</t>
  </si>
  <si>
    <t>Census Tract 2507, Allegheny County, Pennsylvania</t>
  </si>
  <si>
    <t>1400000US42003250900</t>
  </si>
  <si>
    <t>Census Tract 2509, Allegheny County, Pennsylvania</t>
  </si>
  <si>
    <t>1400000US42003260200</t>
  </si>
  <si>
    <t>Census Tract 2602, Allegheny County, Pennsylvania</t>
  </si>
  <si>
    <t>1400000US42003260700</t>
  </si>
  <si>
    <t>Census Tract 2607, Allegheny County, Pennsylvania</t>
  </si>
  <si>
    <t>1400000US42003260900</t>
  </si>
  <si>
    <t>Census Tract 2609, Allegheny County, Pennsylvania</t>
  </si>
  <si>
    <t>1400000US42003261200</t>
  </si>
  <si>
    <t>Census Tract 2612, Allegheny County, Pennsylvania</t>
  </si>
  <si>
    <t>1400000US42003261400</t>
  </si>
  <si>
    <t>Census Tract 2614, Allegheny County, Pennsylvania</t>
  </si>
  <si>
    <t>1400000US42003261500</t>
  </si>
  <si>
    <t>Census Tract 2615, Allegheny County, Pennsylvania</t>
  </si>
  <si>
    <t>1400000US42003262000</t>
  </si>
  <si>
    <t>Census Tract 2620, Allegheny County, Pennsylvania</t>
  </si>
  <si>
    <t>1400000US42003270100</t>
  </si>
  <si>
    <t>Census Tract 2701, Allegheny County, Pennsylvania</t>
  </si>
  <si>
    <t>1400000US42003270300</t>
  </si>
  <si>
    <t>Census Tract 2703, Allegheny County, Pennsylvania</t>
  </si>
  <si>
    <t>1400000US42003270400</t>
  </si>
  <si>
    <t>Census Tract 2704, Allegheny County, Pennsylvania</t>
  </si>
  <si>
    <t>1400000US42003270800</t>
  </si>
  <si>
    <t>Census Tract 2708, Allegheny County, Pennsylvania</t>
  </si>
  <si>
    <t>1400000US42003271500</t>
  </si>
  <si>
    <t>Census Tract 2715, Allegheny County, Pennsylvania</t>
  </si>
  <si>
    <t>-</t>
  </si>
  <si>
    <t>1400000US42003281400</t>
  </si>
  <si>
    <t>Census Tract 2814, Allegheny County, Pennsylvania</t>
  </si>
  <si>
    <t>1400000US42003281500</t>
  </si>
  <si>
    <t>Census Tract 2815, Allegheny County, Pennsylvania</t>
  </si>
  <si>
    <t>1400000US42003290100</t>
  </si>
  <si>
    <t>Census Tract 2901, Allegheny County, Pennsylvania</t>
  </si>
  <si>
    <t>1400000US42003290200</t>
  </si>
  <si>
    <t>Census Tract 2902, Allegheny County, Pennsylvania</t>
  </si>
  <si>
    <t>1400000US42003290400</t>
  </si>
  <si>
    <t>Census Tract 2904, Allegheny County, Pennsylvania</t>
  </si>
  <si>
    <t>1400000US42003300100</t>
  </si>
  <si>
    <t>Census Tract 3001, Allegheny County, Pennsylvania</t>
  </si>
  <si>
    <t>1400000US42003310200</t>
  </si>
  <si>
    <t>Census Tract 3102, Allegheny County, Pennsylvania</t>
  </si>
  <si>
    <t>1400000US42003310300</t>
  </si>
  <si>
    <t>Census Tract 3103, Allegheny County, Pennsylvania</t>
  </si>
  <si>
    <t>1400000US42003320400</t>
  </si>
  <si>
    <t>Census Tract 3204, Allegheny County, Pennsylvania</t>
  </si>
  <si>
    <t>1400000US42003320600</t>
  </si>
  <si>
    <t>Census Tract 3206, Allegheny County, Pennsylvania</t>
  </si>
  <si>
    <t>1400000US42003320700</t>
  </si>
  <si>
    <t>Census Tract 3207, Allegheny County, Pennsylvania</t>
  </si>
  <si>
    <t>1400000US42003401100</t>
  </si>
  <si>
    <t>Census Tract 4011, Allegheny County, Pennsylvania</t>
  </si>
  <si>
    <t>1400000US42003401200</t>
  </si>
  <si>
    <t>Census Tract 4012, Allegheny County, Pennsylvania</t>
  </si>
  <si>
    <t>1400000US42003401300</t>
  </si>
  <si>
    <t>Census Tract 4013, Allegheny County, Pennsylvania</t>
  </si>
  <si>
    <t>1400000US42003402000</t>
  </si>
  <si>
    <t>Census Tract 4020, Allegheny County, Pennsylvania</t>
  </si>
  <si>
    <t>1400000US42003403500</t>
  </si>
  <si>
    <t>Census Tract 4035, Allegheny County, Pennsylvania</t>
  </si>
  <si>
    <t>1400000US42003404000</t>
  </si>
  <si>
    <t>Census Tract 4040, Allegheny County, Pennsylvania</t>
  </si>
  <si>
    <t>1400000US42003405000</t>
  </si>
  <si>
    <t>Census Tract 4050, Allegheny County, Pennsylvania</t>
  </si>
  <si>
    <t>1400000US42003406000</t>
  </si>
  <si>
    <t>Census Tract 4060, Allegheny County, Pennsylvania</t>
  </si>
  <si>
    <t>1400000US42003407001</t>
  </si>
  <si>
    <t>Census Tract 4070.01, Allegheny County, Pennsylvania</t>
  </si>
  <si>
    <t>1400000US42003407002</t>
  </si>
  <si>
    <t>Census Tract 4070.02, Allegheny County, Pennsylvania</t>
  </si>
  <si>
    <t>1400000US42003408001</t>
  </si>
  <si>
    <t>Census Tract 4080.01, Allegheny County, Pennsylvania</t>
  </si>
  <si>
    <t>1400000US42003408002</t>
  </si>
  <si>
    <t>Census Tract 4080.02, Allegheny County, Pennsylvania</t>
  </si>
  <si>
    <t>1400000US42003409000</t>
  </si>
  <si>
    <t>Census Tract 4090, Allegheny County, Pennsylvania</t>
  </si>
  <si>
    <t>1400000US42003410000</t>
  </si>
  <si>
    <t>Census Tract 4100, Allegheny County, Pennsylvania</t>
  </si>
  <si>
    <t>1400000US42003411000</t>
  </si>
  <si>
    <t>Census Tract 4110, Allegheny County, Pennsylvania</t>
  </si>
  <si>
    <t>1400000US42003412001</t>
  </si>
  <si>
    <t>Census Tract 4120.01, Allegheny County, Pennsylvania</t>
  </si>
  <si>
    <t>1400000US42003412002</t>
  </si>
  <si>
    <t>Census Tract 4120.02, Allegheny County, Pennsylvania</t>
  </si>
  <si>
    <t>1400000US42003413100</t>
  </si>
  <si>
    <t>Census Tract 4131, Allegheny County, Pennsylvania</t>
  </si>
  <si>
    <t>1400000US42003413201</t>
  </si>
  <si>
    <t>Census Tract 4132.01, Allegheny County, Pennsylvania</t>
  </si>
  <si>
    <t>1400000US42003413202</t>
  </si>
  <si>
    <t>Census Tract 4132.02, Allegheny County, Pennsylvania</t>
  </si>
  <si>
    <t>1400000US42003413300</t>
  </si>
  <si>
    <t>Census Tract 4133, Allegheny County, Pennsylvania</t>
  </si>
  <si>
    <t>1400000US42003413400</t>
  </si>
  <si>
    <t>Census Tract 4134, Allegheny County, Pennsylvania</t>
  </si>
  <si>
    <t>1400000US42003413500</t>
  </si>
  <si>
    <t>Census Tract 4135, Allegheny County, Pennsylvania</t>
  </si>
  <si>
    <t>1400000US42003414101</t>
  </si>
  <si>
    <t>Census Tract 4141.01, Allegheny County, Pennsylvania</t>
  </si>
  <si>
    <t>1400000US42003414102</t>
  </si>
  <si>
    <t>Census Tract 4141.02, Allegheny County, Pennsylvania</t>
  </si>
  <si>
    <t>1400000US42003414200</t>
  </si>
  <si>
    <t>Census Tract 4142, Allegheny County, Pennsylvania</t>
  </si>
  <si>
    <t>1400000US42003415001</t>
  </si>
  <si>
    <t>Census Tract 4150.01, Allegheny County, Pennsylvania</t>
  </si>
  <si>
    <t>1400000US42003415002</t>
  </si>
  <si>
    <t>Census Tract 4150.02, Allegheny County, Pennsylvania</t>
  </si>
  <si>
    <t>1400000US42003416000</t>
  </si>
  <si>
    <t>Census Tract 4160, Allegheny County, Pennsylvania</t>
  </si>
  <si>
    <t>1400000US42003417100</t>
  </si>
  <si>
    <t>Census Tract 4171, Allegheny County, Pennsylvania</t>
  </si>
  <si>
    <t>1400000US42003417200</t>
  </si>
  <si>
    <t>Census Tract 4172, Allegheny County, Pennsylvania</t>
  </si>
  <si>
    <t>1400000US42003418000</t>
  </si>
  <si>
    <t>Census Tract 4180, Allegheny County, Pennsylvania</t>
  </si>
  <si>
    <t>1400000US42003419000</t>
  </si>
  <si>
    <t>Census Tract 4190, Allegheny County, Pennsylvania</t>
  </si>
  <si>
    <t>1400000US42003420000</t>
  </si>
  <si>
    <t>Census Tract 4200, Allegheny County, Pennsylvania</t>
  </si>
  <si>
    <t>1400000US42003421100</t>
  </si>
  <si>
    <t>Census Tract 4211, Allegheny County, Pennsylvania</t>
  </si>
  <si>
    <t>1400000US42003421200</t>
  </si>
  <si>
    <t>Census Tract 4212, Allegheny County, Pennsylvania</t>
  </si>
  <si>
    <t>1400000US42003422000</t>
  </si>
  <si>
    <t>Census Tract 4220, Allegheny County, Pennsylvania</t>
  </si>
  <si>
    <t>1400000US42003423000</t>
  </si>
  <si>
    <t>Census Tract 4230, Allegheny County, Pennsylvania</t>
  </si>
  <si>
    <t>1400000US42003424000</t>
  </si>
  <si>
    <t>Census Tract 4240, Allegheny County, Pennsylvania</t>
  </si>
  <si>
    <t>1400000US42003425000</t>
  </si>
  <si>
    <t>Census Tract 4250, Allegheny County, Pennsylvania</t>
  </si>
  <si>
    <t>1400000US42003426300</t>
  </si>
  <si>
    <t>Census Tract 4263, Allegheny County, Pennsylvania</t>
  </si>
  <si>
    <t>1400000US42003426400</t>
  </si>
  <si>
    <t>Census Tract 4264, Allegheny County, Pennsylvania</t>
  </si>
  <si>
    <t>1400000US42003426700</t>
  </si>
  <si>
    <t>Census Tract 4267, Allegheny County, Pennsylvania</t>
  </si>
  <si>
    <t>1400000US42003426800</t>
  </si>
  <si>
    <t>Census Tract 4268, Allegheny County, Pennsylvania</t>
  </si>
  <si>
    <t>1400000US42003427000</t>
  </si>
  <si>
    <t>Census Tract 4270, Allegheny County, Pennsylvania</t>
  </si>
  <si>
    <t>1400000US42003427100</t>
  </si>
  <si>
    <t>Census Tract 4271, Allegheny County, Pennsylvania</t>
  </si>
  <si>
    <t>1400000US42003427200</t>
  </si>
  <si>
    <t>Census Tract 4272, Allegheny County, Pennsylvania</t>
  </si>
  <si>
    <t>1400000US42003428100</t>
  </si>
  <si>
    <t>Census Tract 4281, Allegheny County, Pennsylvania</t>
  </si>
  <si>
    <t>1400000US42003428200</t>
  </si>
  <si>
    <t>Census Tract 4282, Allegheny County, Pennsylvania</t>
  </si>
  <si>
    <t>1400000US42003429100</t>
  </si>
  <si>
    <t>Census Tract 4291, Allegheny County, Pennsylvania</t>
  </si>
  <si>
    <t>1400000US42003429201</t>
  </si>
  <si>
    <t>Census Tract 4292.01, Allegheny County, Pennsylvania</t>
  </si>
  <si>
    <t>1400000US42003429202</t>
  </si>
  <si>
    <t>Census Tract 4292.02, Allegheny County, Pennsylvania</t>
  </si>
  <si>
    <t>1400000US42003429300</t>
  </si>
  <si>
    <t>Census Tract 4293, Allegheny County, Pennsylvania</t>
  </si>
  <si>
    <t>1400000US42003429400</t>
  </si>
  <si>
    <t>Census Tract 4294, Allegheny County, Pennsylvania</t>
  </si>
  <si>
    <t>1400000US42003429500</t>
  </si>
  <si>
    <t>Census Tract 4295, Allegheny County, Pennsylvania</t>
  </si>
  <si>
    <t>1400000US42003429600</t>
  </si>
  <si>
    <t>Census Tract 4296, Allegheny County, Pennsylvania</t>
  </si>
  <si>
    <t>1400000US42003429700</t>
  </si>
  <si>
    <t>Census Tract 4297, Allegheny County, Pennsylvania</t>
  </si>
  <si>
    <t>1400000US42003430100</t>
  </si>
  <si>
    <t>Census Tract 4301, Allegheny County, Pennsylvania</t>
  </si>
  <si>
    <t>1400000US42003430200</t>
  </si>
  <si>
    <t>Census Tract 4302, Allegheny County, Pennsylvania</t>
  </si>
  <si>
    <t>1400000US42003431100</t>
  </si>
  <si>
    <t>Census Tract 4311, Allegheny County, Pennsylvania</t>
  </si>
  <si>
    <t>1400000US42003431400</t>
  </si>
  <si>
    <t>Census Tract 4314, Allegheny County, Pennsylvania</t>
  </si>
  <si>
    <t>1400000US42003431500</t>
  </si>
  <si>
    <t>Census Tract 4315, Allegheny County, Pennsylvania</t>
  </si>
  <si>
    <t>1400000US42003432300</t>
  </si>
  <si>
    <t>Census Tract 4323, Allegheny County, Pennsylvania</t>
  </si>
  <si>
    <t>1400000US42003432400</t>
  </si>
  <si>
    <t>Census Tract 4324, Allegheny County, Pennsylvania</t>
  </si>
  <si>
    <t>1400000US42003434000</t>
  </si>
  <si>
    <t>Census Tract 4340, Allegheny County, Pennsylvania</t>
  </si>
  <si>
    <t>1400000US42003435000</t>
  </si>
  <si>
    <t>Census Tract 4350, Allegheny County, Pennsylvania</t>
  </si>
  <si>
    <t>1400000US42003437000</t>
  </si>
  <si>
    <t>Census Tract 4370, Allegheny County, Pennsylvania</t>
  </si>
  <si>
    <t>1400000US42003439000</t>
  </si>
  <si>
    <t>Census Tract 4390, Allegheny County, Pennsylvania</t>
  </si>
  <si>
    <t>1400000US42003445500</t>
  </si>
  <si>
    <t>Census Tract 4455, Allegheny County, Pennsylvania</t>
  </si>
  <si>
    <t>1400000US42003446000</t>
  </si>
  <si>
    <t>Census Tract 4460, Allegheny County, Pennsylvania</t>
  </si>
  <si>
    <t>1400000US42003447000</t>
  </si>
  <si>
    <t>Census Tract 4470, Allegheny County, Pennsylvania</t>
  </si>
  <si>
    <t>1400000US42003448000</t>
  </si>
  <si>
    <t>Census Tract 4480, Allegheny County, Pennsylvania</t>
  </si>
  <si>
    <t>1400000US42003449000</t>
  </si>
  <si>
    <t>Census Tract 4490, Allegheny County, Pennsylvania</t>
  </si>
  <si>
    <t>1400000US42003450700</t>
  </si>
  <si>
    <t>Census Tract 4507, Allegheny County, Pennsylvania</t>
  </si>
  <si>
    <t>1400000US42003450800</t>
  </si>
  <si>
    <t>Census Tract 4508, Allegheny County, Pennsylvania</t>
  </si>
  <si>
    <t>1400000US42003451101</t>
  </si>
  <si>
    <t>Census Tract 4511.01, Allegheny County, Pennsylvania</t>
  </si>
  <si>
    <t>1400000US42003451102</t>
  </si>
  <si>
    <t>Census Tract 4511.02, Allegheny County, Pennsylvania</t>
  </si>
  <si>
    <t>1400000US42003451104</t>
  </si>
  <si>
    <t>Census Tract 4511.04, Allegheny County, Pennsylvania</t>
  </si>
  <si>
    <t>1400000US42003451105</t>
  </si>
  <si>
    <t>Census Tract 4511.05, Allegheny County, Pennsylvania</t>
  </si>
  <si>
    <t>1400000US42003451300</t>
  </si>
  <si>
    <t>Census Tract 4513, Allegheny County, Pennsylvania</t>
  </si>
  <si>
    <t>1400000US42003452000</t>
  </si>
  <si>
    <t>Census Tract 4520, Allegheny County, Pennsylvania</t>
  </si>
  <si>
    <t>1400000US42003453003</t>
  </si>
  <si>
    <t>Census Tract 4530.03, Allegheny County, Pennsylvania</t>
  </si>
  <si>
    <t>1400000US42003453004</t>
  </si>
  <si>
    <t>Census Tract 4530.04, Allegheny County, Pennsylvania</t>
  </si>
  <si>
    <t>1400000US42003455000</t>
  </si>
  <si>
    <t>Census Tract 4550, Allegheny County, Pennsylvania</t>
  </si>
  <si>
    <t>1400000US42003456001</t>
  </si>
  <si>
    <t>Census Tract 4560.01, Allegheny County, Pennsylvania</t>
  </si>
  <si>
    <t>1400000US42003456003</t>
  </si>
  <si>
    <t>Census Tract 4560.03, Allegheny County, Pennsylvania</t>
  </si>
  <si>
    <t>1400000US42003456004</t>
  </si>
  <si>
    <t>Census Tract 4560.04, Allegheny County, Pennsylvania</t>
  </si>
  <si>
    <t>1400000US42003457100</t>
  </si>
  <si>
    <t>Census Tract 4571, Allegheny County, Pennsylvania</t>
  </si>
  <si>
    <t>1400000US42003457200</t>
  </si>
  <si>
    <t>Census Tract 4572, Allegheny County, Pennsylvania</t>
  </si>
  <si>
    <t>1400000US42003458000</t>
  </si>
  <si>
    <t>Census Tract 4580, Allegheny County, Pennsylvania</t>
  </si>
  <si>
    <t>1400000US42003459101</t>
  </si>
  <si>
    <t>Census Tract 4591.01, Allegheny County, Pennsylvania</t>
  </si>
  <si>
    <t>1400000US42003459102</t>
  </si>
  <si>
    <t>Census Tract 4591.02, Allegheny County, Pennsylvania</t>
  </si>
  <si>
    <t>1400000US42003459201</t>
  </si>
  <si>
    <t>Census Tract 4592.01, Allegheny County, Pennsylvania</t>
  </si>
  <si>
    <t>1400000US42003459202</t>
  </si>
  <si>
    <t>Census Tract 4592.02, Allegheny County, Pennsylvania</t>
  </si>
  <si>
    <t>1400000US42003460001</t>
  </si>
  <si>
    <t>Census Tract 4600.01, Allegheny County, Pennsylvania</t>
  </si>
  <si>
    <t>1400000US42003460002</t>
  </si>
  <si>
    <t>Census Tract 4600.02, Allegheny County, Pennsylvania</t>
  </si>
  <si>
    <t>1400000US42003461000</t>
  </si>
  <si>
    <t>Census Tract 4610, Allegheny County, Pennsylvania</t>
  </si>
  <si>
    <t>1400000US42003462100</t>
  </si>
  <si>
    <t>Census Tract 4621, Allegheny County, Pennsylvania</t>
  </si>
  <si>
    <t>1400000US42003462600</t>
  </si>
  <si>
    <t>Census Tract 4626, Allegheny County, Pennsylvania</t>
  </si>
  <si>
    <t>1400000US42003463900</t>
  </si>
  <si>
    <t>Census Tract 4639, Allegheny County, Pennsylvania</t>
  </si>
  <si>
    <t>1400000US42003464300</t>
  </si>
  <si>
    <t>Census Tract 4643, Allegheny County, Pennsylvania</t>
  </si>
  <si>
    <t>1400000US42003464400</t>
  </si>
  <si>
    <t>Census Tract 4644, Allegheny County, Pennsylvania</t>
  </si>
  <si>
    <t>1400000US42003465600</t>
  </si>
  <si>
    <t>Census Tract 4656, Allegheny County, Pennsylvania</t>
  </si>
  <si>
    <t>1400000US42003465800</t>
  </si>
  <si>
    <t>Census Tract 4658, Allegheny County, Pennsylvania</t>
  </si>
  <si>
    <t>1400000US42003468700</t>
  </si>
  <si>
    <t>Census Tract 4687, Allegheny County, Pennsylvania</t>
  </si>
  <si>
    <t>1400000US42003468800</t>
  </si>
  <si>
    <t>Census Tract 4688, Allegheny County, Pennsylvania</t>
  </si>
  <si>
    <t>1400000US42003468900</t>
  </si>
  <si>
    <t>Census Tract 4689, Allegheny County, Pennsylvania</t>
  </si>
  <si>
    <t>1400000US42003469000</t>
  </si>
  <si>
    <t>Census Tract 4690, Allegheny County, Pennsylvania</t>
  </si>
  <si>
    <t>1400000US42003470300</t>
  </si>
  <si>
    <t>Census Tract 4703, Allegheny County, Pennsylvania</t>
  </si>
  <si>
    <t>1400000US42003470400</t>
  </si>
  <si>
    <t>Census Tract 4704, Allegheny County, Pennsylvania</t>
  </si>
  <si>
    <t>1400000US42003470501</t>
  </si>
  <si>
    <t>Census Tract 4705.01, Allegheny County, Pennsylvania</t>
  </si>
  <si>
    <t>1400000US42003470502</t>
  </si>
  <si>
    <t>Census Tract 4705.02, Allegheny County, Pennsylvania</t>
  </si>
  <si>
    <t>1400000US42003470600</t>
  </si>
  <si>
    <t>Census Tract 4706, Allegheny County, Pennsylvania</t>
  </si>
  <si>
    <t>1400000US42003471000</t>
  </si>
  <si>
    <t>Census Tract 4710, Allegheny County, Pennsylvania</t>
  </si>
  <si>
    <t>1400000US42003472100</t>
  </si>
  <si>
    <t>Census Tract 4721, Allegheny County, Pennsylvania</t>
  </si>
  <si>
    <t>1400000US42003472200</t>
  </si>
  <si>
    <t>Census Tract 4722, Allegheny County, Pennsylvania</t>
  </si>
  <si>
    <t>1400000US42003472300</t>
  </si>
  <si>
    <t>Census Tract 4723, Allegheny County, Pennsylvania</t>
  </si>
  <si>
    <t>1400000US42003472400</t>
  </si>
  <si>
    <t>Census Tract 4724, Allegheny County, Pennsylvania</t>
  </si>
  <si>
    <t>1400000US42003473100</t>
  </si>
  <si>
    <t>Census Tract 4731, Allegheny County, Pennsylvania</t>
  </si>
  <si>
    <t>1400000US42003473200</t>
  </si>
  <si>
    <t>Census Tract 4732, Allegheny County, Pennsylvania</t>
  </si>
  <si>
    <t>1400000US42003473300</t>
  </si>
  <si>
    <t>Census Tract 4733, Allegheny County, Pennsylvania</t>
  </si>
  <si>
    <t>1400000US42003473401</t>
  </si>
  <si>
    <t>Census Tract 4734.01, Allegheny County, Pennsylvania</t>
  </si>
  <si>
    <t>1400000US42003473402</t>
  </si>
  <si>
    <t>Census Tract 4734.02, Allegheny County, Pennsylvania</t>
  </si>
  <si>
    <t>1400000US42003473500</t>
  </si>
  <si>
    <t>Census Tract 4735, Allegheny County, Pennsylvania</t>
  </si>
  <si>
    <t>1400000US42003473601</t>
  </si>
  <si>
    <t>Census Tract 4736.01, Allegheny County, Pennsylvania</t>
  </si>
  <si>
    <t>1400000US42003473602</t>
  </si>
  <si>
    <t>Census Tract 4736.02, Allegheny County, Pennsylvania</t>
  </si>
  <si>
    <t>1400000US42003474101</t>
  </si>
  <si>
    <t>Census Tract 4741.01, Allegheny County, Pennsylvania</t>
  </si>
  <si>
    <t>1400000US42003474102</t>
  </si>
  <si>
    <t>Census Tract 4741.02, Allegheny County, Pennsylvania</t>
  </si>
  <si>
    <t>1400000US42003474201</t>
  </si>
  <si>
    <t>Census Tract 4742.01, Allegheny County, Pennsylvania</t>
  </si>
  <si>
    <t>1400000US42003474202</t>
  </si>
  <si>
    <t>Census Tract 4742.02, Allegheny County, Pennsylvania</t>
  </si>
  <si>
    <t>1400000US42003474203</t>
  </si>
  <si>
    <t>Census Tract 4742.03, Allegheny County, Pennsylvania</t>
  </si>
  <si>
    <t>1400000US42003475101</t>
  </si>
  <si>
    <t>Census Tract 4751.01, Allegheny County, Pennsylvania</t>
  </si>
  <si>
    <t>1400000US42003475102</t>
  </si>
  <si>
    <t>Census Tract 4751.02, Allegheny County, Pennsylvania</t>
  </si>
  <si>
    <t>1400000US42003475200</t>
  </si>
  <si>
    <t>Census Tract 4752, Allegheny County, Pennsylvania</t>
  </si>
  <si>
    <t>1400000US42003475301</t>
  </si>
  <si>
    <t>Census Tract 4753.01, Allegheny County, Pennsylvania</t>
  </si>
  <si>
    <t>1400000US42003475303</t>
  </si>
  <si>
    <t>Census Tract 4753.03, Allegheny County, Pennsylvania</t>
  </si>
  <si>
    <t>1400000US42003475304</t>
  </si>
  <si>
    <t>Census Tract 4753.04, Allegheny County, Pennsylvania</t>
  </si>
  <si>
    <t>1400000US42003475401</t>
  </si>
  <si>
    <t>Census Tract 4754.01, Allegheny County, Pennsylvania</t>
  </si>
  <si>
    <t>1400000US42003475402</t>
  </si>
  <si>
    <t>Census Tract 4754.02, Allegheny County, Pennsylvania</t>
  </si>
  <si>
    <t>1400000US42003476100</t>
  </si>
  <si>
    <t>Census Tract 4761, Allegheny County, Pennsylvania</t>
  </si>
  <si>
    <t>1400000US42003476200</t>
  </si>
  <si>
    <t>Census Tract 4762, Allegheny County, Pennsylvania</t>
  </si>
  <si>
    <t>1400000US42003477100</t>
  </si>
  <si>
    <t>Census Tract 4771, Allegheny County, Pennsylvania</t>
  </si>
  <si>
    <t>1400000US42003477200</t>
  </si>
  <si>
    <t>Census Tract 4772, Allegheny County, Pennsylvania</t>
  </si>
  <si>
    <t>1400000US42003477300</t>
  </si>
  <si>
    <t>Census Tract 4773, Allegheny County, Pennsylvania</t>
  </si>
  <si>
    <t>1400000US42003478100</t>
  </si>
  <si>
    <t>Census Tract 4781, Allegheny County, Pennsylvania</t>
  </si>
  <si>
    <t>1400000US42003478200</t>
  </si>
  <si>
    <t>Census Tract 4782, Allegheny County, Pennsylvania</t>
  </si>
  <si>
    <t>1400000US42003479000</t>
  </si>
  <si>
    <t>Census Tract 4790, Allegheny County, Pennsylvania</t>
  </si>
  <si>
    <t>1400000US42003480101</t>
  </si>
  <si>
    <t>Census Tract 4801.01, Allegheny County, Pennsylvania</t>
  </si>
  <si>
    <t>1400000US42003480102</t>
  </si>
  <si>
    <t>Census Tract 4801.02, Allegheny County, Pennsylvania</t>
  </si>
  <si>
    <t>1400000US42003480200</t>
  </si>
  <si>
    <t>Census Tract 4802, Allegheny County, Pennsylvania</t>
  </si>
  <si>
    <t>1400000US42003480300</t>
  </si>
  <si>
    <t>Census Tract 4803, Allegheny County, Pennsylvania</t>
  </si>
  <si>
    <t>1400000US42003480400</t>
  </si>
  <si>
    <t>Census Tract 4804, Allegheny County, Pennsylvania</t>
  </si>
  <si>
    <t>1400000US42003481000</t>
  </si>
  <si>
    <t>Census Tract 4810, Allegheny County, Pennsylvania</t>
  </si>
  <si>
    <t>1400000US42003482500</t>
  </si>
  <si>
    <t>Census Tract 4825, Allegheny County, Pennsylvania</t>
  </si>
  <si>
    <t>1400000US42003483800</t>
  </si>
  <si>
    <t>Census Tract 4838, Allegheny County, Pennsylvania</t>
  </si>
  <si>
    <t>1400000US42003484300</t>
  </si>
  <si>
    <t>Census Tract 4843, Allegheny County, Pennsylvania</t>
  </si>
  <si>
    <t>1400000US42003484500</t>
  </si>
  <si>
    <t>Census Tract 4845, Allegheny County, Pennsylvania</t>
  </si>
  <si>
    <t>1400000US42003484600</t>
  </si>
  <si>
    <t>Census Tract 4846, Allegheny County, Pennsylvania</t>
  </si>
  <si>
    <t>1400000US42003485000</t>
  </si>
  <si>
    <t>Census Tract 4850, Allegheny County, Pennsylvania</t>
  </si>
  <si>
    <t>1400000US42003486700</t>
  </si>
  <si>
    <t>Census Tract 4867, Allegheny County, Pennsylvania</t>
  </si>
  <si>
    <t>1400000US42003486800</t>
  </si>
  <si>
    <t>Census Tract 4868, Allegheny County, Pennsylvania</t>
  </si>
  <si>
    <t>1400000US42003486900</t>
  </si>
  <si>
    <t>Census Tract 4869, Allegheny County, Pennsylvania</t>
  </si>
  <si>
    <t>1400000US42003487000</t>
  </si>
  <si>
    <t>Census Tract 4870, Allegheny County, Pennsylvania</t>
  </si>
  <si>
    <t>1400000US42003488100</t>
  </si>
  <si>
    <t>Census Tract 4881, Allegheny County, Pennsylvania</t>
  </si>
  <si>
    <t>1400000US42003488200</t>
  </si>
  <si>
    <t>Census Tract 4882, Allegheny County, Pennsylvania</t>
  </si>
  <si>
    <t>1400000US42003488300</t>
  </si>
  <si>
    <t>Census Tract 4883, Allegheny County, Pennsylvania</t>
  </si>
  <si>
    <t>1400000US42003488400</t>
  </si>
  <si>
    <t>Census Tract 4884, Allegheny County, Pennsylvania</t>
  </si>
  <si>
    <t>1400000US42003488500</t>
  </si>
  <si>
    <t>Census Tract 4885, Allegheny County, Pennsylvania</t>
  </si>
  <si>
    <t>1400000US42003488600</t>
  </si>
  <si>
    <t>Census Tract 4886, Allegheny County, Pennsylvania</t>
  </si>
  <si>
    <t>1400000US42003489001</t>
  </si>
  <si>
    <t>Census Tract 4890.01, Allegheny County, Pennsylvania</t>
  </si>
  <si>
    <t>1400000US42003489002</t>
  </si>
  <si>
    <t>Census Tract 4890.02, Allegheny County, Pennsylvania</t>
  </si>
  <si>
    <t>1400000US42003490002</t>
  </si>
  <si>
    <t>Census Tract 4900.02, Allegheny County, Pennsylvania</t>
  </si>
  <si>
    <t>1400000US42003490003</t>
  </si>
  <si>
    <t>Census Tract 4900.03, Allegheny County, Pennsylvania</t>
  </si>
  <si>
    <t>1400000US42003490004</t>
  </si>
  <si>
    <t>Census Tract 4900.04, Allegheny County, Pennsylvania</t>
  </si>
  <si>
    <t>1400000US42003491101</t>
  </si>
  <si>
    <t>Census Tract 4911.01, Allegheny County, Pennsylvania</t>
  </si>
  <si>
    <t>1400000US42003491200</t>
  </si>
  <si>
    <t>Census Tract 4912, Allegheny County, Pennsylvania</t>
  </si>
  <si>
    <t>1400000US42003492700</t>
  </si>
  <si>
    <t>Census Tract 4927, Allegheny County, Pennsylvania</t>
  </si>
  <si>
    <t>1400000US42003492800</t>
  </si>
  <si>
    <t>Census Tract 4928, Allegheny County, Pennsylvania</t>
  </si>
  <si>
    <t>1400000US42003492900</t>
  </si>
  <si>
    <t>Census Tract 4929, Allegheny County, Pennsylvania</t>
  </si>
  <si>
    <t>1400000US42003494000</t>
  </si>
  <si>
    <t>Census Tract 4940, Allegheny County, Pennsylvania</t>
  </si>
  <si>
    <t>1400000US42003495000</t>
  </si>
  <si>
    <t>Census Tract 4950, Allegheny County, Pennsylvania</t>
  </si>
  <si>
    <t>1400000US42003496101</t>
  </si>
  <si>
    <t>Census Tract 4961.01, Allegheny County, Pennsylvania</t>
  </si>
  <si>
    <t>1400000US42003496102</t>
  </si>
  <si>
    <t>Census Tract 4961.02, Allegheny County, Pennsylvania</t>
  </si>
  <si>
    <t>1400000US42003496200</t>
  </si>
  <si>
    <t>Census Tract 4962, Allegheny County, Pennsylvania</t>
  </si>
  <si>
    <t>1400000US42003497000</t>
  </si>
  <si>
    <t>Census Tract 4970, Allegheny County, Pennsylvania</t>
  </si>
  <si>
    <t>1400000US42003498000</t>
  </si>
  <si>
    <t>Census Tract 4980, Allegheny County, Pennsylvania</t>
  </si>
  <si>
    <t>1400000US42003499300</t>
  </si>
  <si>
    <t>Census Tract 4993, Allegheny County, Pennsylvania</t>
  </si>
  <si>
    <t>1400000US42003499400</t>
  </si>
  <si>
    <t>Census Tract 4994, Allegheny County, Pennsylvania</t>
  </si>
  <si>
    <t>1400000US42003500300</t>
  </si>
  <si>
    <t>Census Tract 5003, Allegheny County, Pennsylvania</t>
  </si>
  <si>
    <t>1400000US42003501000</t>
  </si>
  <si>
    <t>Census Tract 5010, Allegheny County, Pennsylvania</t>
  </si>
  <si>
    <t>1400000US42003503002</t>
  </si>
  <si>
    <t>Census Tract 5030.02, Allegheny County, Pennsylvania</t>
  </si>
  <si>
    <t>1400000US42003504100</t>
  </si>
  <si>
    <t>Census Tract 5041, Allegheny County, Pennsylvania</t>
  </si>
  <si>
    <t>1400000US42003507000</t>
  </si>
  <si>
    <t>Census Tract 5070, Allegheny County, Pennsylvania</t>
  </si>
  <si>
    <t>1400000US42003508000</t>
  </si>
  <si>
    <t>Census Tract 5080, Allegheny County, Pennsylvania</t>
  </si>
  <si>
    <t>1400000US42003509400</t>
  </si>
  <si>
    <t>Census Tract 5094, Allegheny County, Pennsylvania</t>
  </si>
  <si>
    <t>1400000US42003510000</t>
  </si>
  <si>
    <t>Census Tract 5100, Allegheny County, Pennsylvania</t>
  </si>
  <si>
    <t>1400000US42003512000</t>
  </si>
  <si>
    <t>Census Tract 5120, Allegheny County, Pennsylvania</t>
  </si>
  <si>
    <t>1400000US42003512800</t>
  </si>
  <si>
    <t>Census Tract 5128, Allegheny County, Pennsylvania</t>
  </si>
  <si>
    <t>1400000US42003512900</t>
  </si>
  <si>
    <t>Census Tract 5129, Allegheny County, Pennsylvania</t>
  </si>
  <si>
    <t>1400000US42003513800</t>
  </si>
  <si>
    <t>Census Tract 5138, Allegheny County, Pennsylvania</t>
  </si>
  <si>
    <t>1400000US42003514000</t>
  </si>
  <si>
    <t>Census Tract 5140, Allegheny County, Pennsylvania</t>
  </si>
  <si>
    <t>1400000US42003515100</t>
  </si>
  <si>
    <t>Census Tract 5151, Allegheny County, Pennsylvania</t>
  </si>
  <si>
    <t>1400000US42003515200</t>
  </si>
  <si>
    <t>Census Tract 5152, Allegheny County, Pennsylvania</t>
  </si>
  <si>
    <t>1400000US42003515300</t>
  </si>
  <si>
    <t>Census Tract 5153, Allegheny County, Pennsylvania</t>
  </si>
  <si>
    <t>1400000US42003515401</t>
  </si>
  <si>
    <t>Census Tract 5154.01, Allegheny County, Pennsylvania</t>
  </si>
  <si>
    <t>1400000US42003516100</t>
  </si>
  <si>
    <t>Census Tract 5161, Allegheny County, Pennsylvania</t>
  </si>
  <si>
    <t>1400000US42003516200</t>
  </si>
  <si>
    <t>Census Tract 5162, Allegheny County, Pennsylvania</t>
  </si>
  <si>
    <t>1400000US42003517000</t>
  </si>
  <si>
    <t>Census Tract 5170, Allegheny County, Pennsylvania</t>
  </si>
  <si>
    <t>1400000US42003518001</t>
  </si>
  <si>
    <t>Census Tract 5180.01, Allegheny County, Pennsylvania</t>
  </si>
  <si>
    <t>1400000US42003519000</t>
  </si>
  <si>
    <t>Census Tract 5190, Allegheny County, Pennsylvania</t>
  </si>
  <si>
    <t>1400000US42003520001</t>
  </si>
  <si>
    <t>Census Tract 5200.01, Allegheny County, Pennsylvania</t>
  </si>
  <si>
    <t>1400000US42003520002</t>
  </si>
  <si>
    <t>Census Tract 5200.02, Allegheny County, Pennsylvania</t>
  </si>
  <si>
    <t>1400000US42003521100</t>
  </si>
  <si>
    <t>Census Tract 5211, Allegheny County, Pennsylvania</t>
  </si>
  <si>
    <t>1400000US42003521200</t>
  </si>
  <si>
    <t>Census Tract 5212, Allegheny County, Pennsylvania</t>
  </si>
  <si>
    <t>1400000US42003521301</t>
  </si>
  <si>
    <t>Census Tract 5213.01, Allegheny County, Pennsylvania</t>
  </si>
  <si>
    <t>1400000US42003521302</t>
  </si>
  <si>
    <t>Census Tract 5213.02, Allegheny County, Pennsylvania</t>
  </si>
  <si>
    <t>1400000US42003521401</t>
  </si>
  <si>
    <t>Census Tract 5214.01, Allegheny County, Pennsylvania</t>
  </si>
  <si>
    <t>1400000US42003521402</t>
  </si>
  <si>
    <t>Census Tract 5214.02, Allegheny County, Pennsylvania</t>
  </si>
  <si>
    <t>1400000US42003521500</t>
  </si>
  <si>
    <t>Census Tract 5215, Allegheny County, Pennsylvania</t>
  </si>
  <si>
    <t>1400000US42003522000</t>
  </si>
  <si>
    <t>Census Tract 5220, Allegheny County, Pennsylvania</t>
  </si>
  <si>
    <t>1400000US42003523100</t>
  </si>
  <si>
    <t>Census Tract 5231, Allegheny County, Pennsylvania</t>
  </si>
  <si>
    <t>1400000US42003523200</t>
  </si>
  <si>
    <t>Census Tract 5232, Allegheny County, Pennsylvania</t>
  </si>
  <si>
    <t>1400000US42003523300</t>
  </si>
  <si>
    <t>Census Tract 5233, Allegheny County, Pennsylvania</t>
  </si>
  <si>
    <t>1400000US42003523400</t>
  </si>
  <si>
    <t>Census Tract 5234, Allegheny County, Pennsylvania</t>
  </si>
  <si>
    <t>1400000US42003523501</t>
  </si>
  <si>
    <t>Census Tract 5235.01, Allegheny County, Pennsylvania</t>
  </si>
  <si>
    <t>1400000US42003523502</t>
  </si>
  <si>
    <t>Census Tract 5235.02, Allegheny County, Pennsylvania</t>
  </si>
  <si>
    <t>1400000US42003523600</t>
  </si>
  <si>
    <t>Census Tract 5236, Allegheny County, Pennsylvania</t>
  </si>
  <si>
    <t>1400000US42003523701</t>
  </si>
  <si>
    <t>Census Tract 5237.01, Allegheny County, Pennsylvania</t>
  </si>
  <si>
    <t>1400000US42003523702</t>
  </si>
  <si>
    <t>Census Tract 5237.02, Allegheny County, Pennsylvania</t>
  </si>
  <si>
    <t>1400000US42003523800</t>
  </si>
  <si>
    <t>Census Tract 5238, Allegheny County, Pennsylvania</t>
  </si>
  <si>
    <t>1400000US42003524000</t>
  </si>
  <si>
    <t>Census Tract 5240, Allegheny County, Pennsylvania</t>
  </si>
  <si>
    <t>1400000US42003525100</t>
  </si>
  <si>
    <t>Census Tract 5251, Allegheny County, Pennsylvania</t>
  </si>
  <si>
    <t>1400000US42003525200</t>
  </si>
  <si>
    <t>Census Tract 5252, Allegheny County, Pennsylvania</t>
  </si>
  <si>
    <t>1400000US42003525300</t>
  </si>
  <si>
    <t>Census Tract 5253, Allegheny County, Pennsylvania</t>
  </si>
  <si>
    <t>1400000US42003526101</t>
  </si>
  <si>
    <t>Census Tract 5261.01, Allegheny County, Pennsylvania</t>
  </si>
  <si>
    <t>1400000US42003526102</t>
  </si>
  <si>
    <t>Census Tract 5261.02, Allegheny County, Pennsylvania</t>
  </si>
  <si>
    <t>1400000US42003526201</t>
  </si>
  <si>
    <t>Census Tract 5262.01, Allegheny County, Pennsylvania</t>
  </si>
  <si>
    <t>1400000US42003526202</t>
  </si>
  <si>
    <t>Census Tract 5262.02, Allegheny County, Pennsylvania</t>
  </si>
  <si>
    <t>1400000US42003526301</t>
  </si>
  <si>
    <t>Census Tract 5263.01, Allegheny County, Pennsylvania</t>
  </si>
  <si>
    <t>1400000US42003526302</t>
  </si>
  <si>
    <t>Census Tract 5263.02, Allegheny County, Pennsylvania</t>
  </si>
  <si>
    <t>1400000US42003550900</t>
  </si>
  <si>
    <t>Census Tract 5509, Allegheny County, Pennsylvania</t>
  </si>
  <si>
    <t>1400000US42003551200</t>
  </si>
  <si>
    <t>Census Tract 5512, Allegheny County, Pennsylvania</t>
  </si>
  <si>
    <t>1400000US42003551300</t>
  </si>
  <si>
    <t>Census Tract 5513, Allegheny County, Pennsylvania</t>
  </si>
  <si>
    <t>1400000US42003551900</t>
  </si>
  <si>
    <t>Census Tract 5519, Allegheny County, Pennsylvania</t>
  </si>
  <si>
    <t>1400000US42003552000</t>
  </si>
  <si>
    <t>Census Tract 5520, Allegheny County, Pennsylvania</t>
  </si>
  <si>
    <t>1400000US42003552100</t>
  </si>
  <si>
    <t>Census Tract 5521, Allegheny County, Pennsylvania</t>
  </si>
  <si>
    <t>1400000US42003552200</t>
  </si>
  <si>
    <t>Census Tract 5522, Allegheny County, Pennsylvania</t>
  </si>
  <si>
    <t>1400000US42003552300</t>
  </si>
  <si>
    <t>Census Tract 5523, Allegheny County, Pennsylvania</t>
  </si>
  <si>
    <t>1400000US42003552400</t>
  </si>
  <si>
    <t>Census Tract 5524, Allegheny County, Pennsylvania</t>
  </si>
  <si>
    <t>1400000US42003560400</t>
  </si>
  <si>
    <t>Census Tract 5604, Allegheny County, Pennsylvania</t>
  </si>
  <si>
    <t>1400000US42003560500</t>
  </si>
  <si>
    <t>Census Tract 5605, Allegheny County, Pennsylvania</t>
  </si>
  <si>
    <t>1400000US42003560600</t>
  </si>
  <si>
    <t>Census Tract 5606, Allegheny County, Pennsylvania</t>
  </si>
  <si>
    <t>1400000US42003561000</t>
  </si>
  <si>
    <t>Census Tract 5610, Allegheny County, Pennsylvania</t>
  </si>
  <si>
    <t>1400000US42003561100</t>
  </si>
  <si>
    <t>Census Tract 5611, Allegheny County, Pennsylvania</t>
  </si>
  <si>
    <t>1400000US42003561200</t>
  </si>
  <si>
    <t>Census Tract 5612, Allegheny County, Pennsylvania</t>
  </si>
  <si>
    <t>1400000US42003561400</t>
  </si>
  <si>
    <t>Census Tract 5614, Allegheny County, Pennsylvania</t>
  </si>
  <si>
    <t>1400000US42003561500</t>
  </si>
  <si>
    <t>Census Tract 5615, Allegheny County, Pennsylvania</t>
  </si>
  <si>
    <t>1400000US42003561600</t>
  </si>
  <si>
    <t>Census Tract 5616, Allegheny County, Pennsylvania</t>
  </si>
  <si>
    <t>1400000US42003561700</t>
  </si>
  <si>
    <t>Census Tract 5617, Allegheny County, Pennsylvania</t>
  </si>
  <si>
    <t>1400000US42003561900</t>
  </si>
  <si>
    <t>Census Tract 5619, Allegheny County, Pennsylvania</t>
  </si>
  <si>
    <t>1400000US42003562000</t>
  </si>
  <si>
    <t>Census Tract 5620, Allegheny County, Pennsylvania</t>
  </si>
  <si>
    <t>1400000US42003562300</t>
  </si>
  <si>
    <t>Census Tract 5623, Allegheny County, Pennsylvania</t>
  </si>
  <si>
    <t>1400000US42003562400</t>
  </si>
  <si>
    <t>Census Tract 5624, Allegheny County, Pennsylvania</t>
  </si>
  <si>
    <t>1400000US42003562500</t>
  </si>
  <si>
    <t>Census Tract 5625, Allegheny County, Pennsylvania</t>
  </si>
  <si>
    <t>1400000US42003562600</t>
  </si>
  <si>
    <t>Census Tract 5626, Allegheny County, Pennsylvania</t>
  </si>
  <si>
    <t>1400000US42003562700</t>
  </si>
  <si>
    <t>Census Tract 5627, Allegheny County, Pennsylvania</t>
  </si>
  <si>
    <t>1400000US42003562800</t>
  </si>
  <si>
    <t>Census Tract 5628, Allegheny County, Pennsylvania</t>
  </si>
  <si>
    <t>1400000US42003562900</t>
  </si>
  <si>
    <t>Census Tract 5629, Allegheny County, Pennsylvania</t>
  </si>
  <si>
    <t>1400000US42003563000</t>
  </si>
  <si>
    <t>Census Tract 5630, Allegheny County, Pennsylvania</t>
  </si>
  <si>
    <t>1400000US42003563100</t>
  </si>
  <si>
    <t>Census Tract 5631, Allegheny County, Pennsylvania</t>
  </si>
  <si>
    <t>1400000US42003563200</t>
  </si>
  <si>
    <t>Census Tract 5632, Allegheny County, Pennsylvania</t>
  </si>
  <si>
    <t>1400000US42003563300</t>
  </si>
  <si>
    <t>Census Tract 5633, Allegheny County, Pennsylvania</t>
  </si>
  <si>
    <t>1400000US42003563800</t>
  </si>
  <si>
    <t>Census Tract 5638, Allegheny County, Pennsylvania</t>
  </si>
  <si>
    <t>1400000US42003563900</t>
  </si>
  <si>
    <t>Census Tract 5639, Allegheny County, Pennsylvania</t>
  </si>
  <si>
    <t>1400000US42003564000</t>
  </si>
  <si>
    <t>Census Tract 5640, Allegheny County, Pennsylvania</t>
  </si>
  <si>
    <t>1400000US42003564100</t>
  </si>
  <si>
    <t>Census Tract 5641, Allegheny County, Pennsylvania</t>
  </si>
  <si>
    <t>1400000US42003564200</t>
  </si>
  <si>
    <t>Census Tract 5642, Allegheny County, Pennsylvania</t>
  </si>
  <si>
    <t>1400000US42003564400</t>
  </si>
  <si>
    <t>Census Tract 5644, Allegheny County, Pennsylvania</t>
  </si>
  <si>
    <t>1400000US42003564500</t>
  </si>
  <si>
    <t>Census Tract 5645, Allegheny County, Pennsylvania</t>
  </si>
  <si>
    <t>1400000US42003980000</t>
  </si>
  <si>
    <t>Census Tract 9800, Allegheny County, Pennsylvania</t>
  </si>
  <si>
    <t>1400000US42003980100</t>
  </si>
  <si>
    <t>Census Tract 9801, Allegheny County, Pennsylvania</t>
  </si>
  <si>
    <t>1400000US42003980300</t>
  </si>
  <si>
    <t>Census Tract 9803, Allegheny County, Pennsylvania</t>
  </si>
  <si>
    <t>1400000US42003980400</t>
  </si>
  <si>
    <t>Census Tract 9804, Allegheny County, Pennsylvania</t>
  </si>
  <si>
    <t>1400000US42003980500</t>
  </si>
  <si>
    <t>Census Tract 9805, Allegheny County, Pennsylvania</t>
  </si>
  <si>
    <t>1400000US42003980600</t>
  </si>
  <si>
    <t>Census Tract 9806, Allegheny County, Pennsylvania</t>
  </si>
  <si>
    <t>1400000US42003980700</t>
  </si>
  <si>
    <t>Census Tract 9807, Allegheny County, Pennsylvania</t>
  </si>
  <si>
    <t>1400000US42003980800</t>
  </si>
  <si>
    <t>Census Tract 9808, Allegheny County, Pennsylvania</t>
  </si>
  <si>
    <t>1400000US42003980900</t>
  </si>
  <si>
    <t>Census Tract 9809, Allegheny County, Pennsylvania</t>
  </si>
  <si>
    <t>1400000US42003981000</t>
  </si>
  <si>
    <t>Census Tract 9810, Allegheny County, Pennsylvania</t>
  </si>
  <si>
    <t>1400000US42003981100</t>
  </si>
  <si>
    <t>Census Tract 9811, Allegheny County, Pennsylvania</t>
  </si>
  <si>
    <t>1400000US42003981200</t>
  </si>
  <si>
    <t>Census Tract 9812, Allegheny County, Pennsylvania</t>
  </si>
  <si>
    <t>1400000US42003981800</t>
  </si>
  <si>
    <t>Census Tract 9818, Allegheny County, Pennsylvania</t>
  </si>
  <si>
    <t>1400000US42003982200</t>
  </si>
  <si>
    <t>Census Tract 9822, Allegheny County, Pennsylvania</t>
  </si>
  <si>
    <t>HC02_MOE_VC01</t>
  </si>
  <si>
    <t>HC03_EST_VC01</t>
  </si>
  <si>
    <t>HC03_MOE_VC01</t>
  </si>
  <si>
    <t>HC04_EST_VC01</t>
  </si>
  <si>
    <t>Total; Estimate; Households</t>
  </si>
  <si>
    <t>Total; Margin of Error; Households</t>
  </si>
  <si>
    <t>Percent; Estimate; Households</t>
  </si>
  <si>
    <t>Percent; Margin of Error; Households</t>
  </si>
  <si>
    <t>Households receiving food stamps/SNAP; Estimate; Households</t>
  </si>
  <si>
    <t>Households receiving food stamps/SNAP; Margin of Error; Households</t>
  </si>
  <si>
    <t>0400000US42</t>
  </si>
  <si>
    <t>Pennsylvania</t>
  </si>
  <si>
    <t>(X)</t>
  </si>
  <si>
    <t>Standard Deviation</t>
  </si>
  <si>
    <t>Median</t>
  </si>
  <si>
    <t>Mean</t>
  </si>
  <si>
    <t>Minimum</t>
  </si>
  <si>
    <t>1st Quartile</t>
  </si>
  <si>
    <t>3rd Quartile</t>
  </si>
  <si>
    <t>Maximum</t>
  </si>
  <si>
    <t>Vibrancy Category</t>
  </si>
  <si>
    <t>Relevant SDG</t>
  </si>
  <si>
    <t>Detail SDG</t>
  </si>
  <si>
    <t>Geographic level</t>
  </si>
  <si>
    <t>Link to dataset OR census table number</t>
  </si>
  <si>
    <t>Data source</t>
  </si>
  <si>
    <t>Column Name Orig Source</t>
  </si>
  <si>
    <t>% family Poverty</t>
  </si>
  <si>
    <t>US Census</t>
  </si>
  <si>
    <t>% Women Poverty</t>
  </si>
  <si>
    <t>% Households Foodstamps/SNAP</t>
  </si>
  <si>
    <t>Education</t>
  </si>
  <si>
    <t>% of kids in Nursery school, preschool</t>
  </si>
  <si>
    <t xml:space="preserve">Percent of kids in Nursery School </t>
  </si>
  <si>
    <t>% of adults who did not complete high school or high school equivelency</t>
  </si>
  <si>
    <t>Economic Growth</t>
  </si>
  <si>
    <t>Infrastructure / Industrialization</t>
  </si>
  <si>
    <t>Ratio of the amount of manufacturering jobs to total people in labor force</t>
  </si>
  <si>
    <t>Ratio of households with a computer and access to broadbands to total households</t>
  </si>
  <si>
    <t xml:space="preserve">Housing </t>
  </si>
  <si>
    <t>Percent of households where rent is over 35% of their income</t>
  </si>
  <si>
    <t>STANDARD DEVIATION</t>
  </si>
  <si>
    <t>MEDIAN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</si>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</sst>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0"/>
    <numFmt numFmtId="166" formatCode="0.0000"/>
  </numFmts>
  <fonts count="13">
    <font>
      <sz val="11.0"/>
      <color rgb="FF000000"/>
      <name val="Calibri"/>
    </font>
    <font>
      <b/>
    </font>
    <font/>
    <font>
      <sz val="11.0"/>
      <color rgb="FF000000"/>
      <name val="Docs-Calibri"/>
    </font>
    <font>
      <color rgb="FF000000"/>
      <name val="Roboto"/>
    </font>
    <font>
      <u/>
      <color rgb="FF0000FF"/>
    </font>
    <font>
      <color rgb="FF000000"/>
      <name val="Arial"/>
    </font>
    <font>
      <sz val="10.0"/>
      <color rgb="FF3E3C39"/>
      <name val="Arial"/>
    </font>
    <font>
      <sz val="9.0"/>
      <color rgb="FF4E4B47"/>
      <name val="Arial"/>
    </font>
    <font>
      <sz val="8.0"/>
      <color rgb="FF3E3C39"/>
      <name val="Arial"/>
    </font>
    <font>
      <sz val="11.0"/>
      <name val="Calibri"/>
    </font>
    <font>
      <sz val="11.0"/>
      <color rgb="FF000000"/>
      <name val="Inconsolata"/>
    </font>
    <font>
      <sz val="11.0"/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EEEEEE"/>
        <bgColor rgb="FFEEEEEE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2" fillId="2" fontId="2" numFmtId="0" xfId="0" applyAlignment="1" applyBorder="1" applyFill="1" applyFont="1">
      <alignment readingOrder="0"/>
    </xf>
    <xf borderId="3" fillId="3" fontId="3" numFmtId="0" xfId="0" applyAlignment="1" applyBorder="1" applyFill="1" applyFont="1">
      <alignment horizontal="left" readingOrder="0"/>
    </xf>
    <xf borderId="0" fillId="4" fontId="4" numFmtId="0" xfId="0" applyAlignment="1" applyFill="1" applyFont="1">
      <alignment readingOrder="0"/>
    </xf>
    <xf borderId="2" fillId="5" fontId="2" numFmtId="0" xfId="0" applyAlignment="1" applyBorder="1" applyFill="1" applyFont="1">
      <alignment readingOrder="0"/>
    </xf>
    <xf borderId="0" fillId="0" fontId="5" numFmtId="0" xfId="0" applyAlignment="1" applyFont="1">
      <alignment readingOrder="0"/>
    </xf>
    <xf borderId="3" fillId="6" fontId="2" numFmtId="0" xfId="0" applyAlignment="1" applyBorder="1" applyFill="1" applyFont="1">
      <alignment readingOrder="0"/>
    </xf>
    <xf borderId="2" fillId="7" fontId="2" numFmtId="0" xfId="0" applyAlignment="1" applyBorder="1" applyFill="1" applyFont="1">
      <alignment readingOrder="0"/>
    </xf>
    <xf borderId="0" fillId="8" fontId="2" numFmtId="0" xfId="0" applyAlignment="1" applyFill="1" applyFont="1">
      <alignment readingOrder="0"/>
    </xf>
    <xf borderId="3" fillId="9" fontId="2" numFmtId="0" xfId="0" applyAlignment="1" applyBorder="1" applyFill="1" applyFont="1">
      <alignment readingOrder="0"/>
    </xf>
    <xf borderId="0" fillId="8" fontId="2" numFmtId="0" xfId="0" applyFont="1"/>
    <xf borderId="2" fillId="10" fontId="2" numFmtId="0" xfId="0" applyAlignment="1" applyBorder="1" applyFill="1" applyFont="1">
      <alignment readingOrder="0"/>
    </xf>
    <xf borderId="3" fillId="11" fontId="2" numFmtId="0" xfId="0" applyAlignment="1" applyBorder="1" applyFill="1" applyFont="1">
      <alignment readingOrder="0"/>
    </xf>
    <xf borderId="0" fillId="8" fontId="0" numFmtId="0" xfId="0" applyAlignment="1" applyFont="1">
      <alignment readingOrder="0" shrinkToFit="0" vertical="bottom" wrapText="0"/>
    </xf>
    <xf borderId="2" fillId="12" fontId="2" numFmtId="0" xfId="0" applyAlignment="1" applyBorder="1" applyFill="1" applyFont="1">
      <alignment readingOrder="0"/>
    </xf>
    <xf borderId="0" fillId="8" fontId="0" numFmtId="0" xfId="0" applyAlignment="1" applyFont="1">
      <alignment horizontal="right" readingOrder="0" shrinkToFit="0" vertical="bottom" wrapText="0"/>
    </xf>
    <xf borderId="3" fillId="13" fontId="2" numFmtId="0" xfId="0" applyAlignment="1" applyBorder="1" applyFill="1" applyFont="1">
      <alignment readingOrder="0"/>
    </xf>
    <xf borderId="4" fillId="14" fontId="2" numFmtId="0" xfId="0" applyAlignment="1" applyBorder="1" applyFill="1" applyFont="1">
      <alignment readingOrder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5" fillId="0" fontId="2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readingOrder="0" shrinkToFit="0" vertical="top" wrapText="1"/>
    </xf>
    <xf borderId="5" fillId="0" fontId="0" numFmtId="0" xfId="0" applyAlignment="1" applyBorder="1" applyFont="1">
      <alignment readingOrder="0" shrinkToFit="0" vertical="top" wrapText="0"/>
    </xf>
    <xf borderId="0" fillId="0" fontId="0" numFmtId="0" xfId="0" applyAlignment="1" applyFont="1">
      <alignment readingOrder="0" shrinkToFit="0" vertical="top" wrapText="0"/>
    </xf>
    <xf borderId="5" fillId="0" fontId="6" numFmtId="0" xfId="0" applyAlignment="1" applyBorder="1" applyFont="1">
      <alignment readingOrder="0" shrinkToFit="0" vertical="top" wrapText="1"/>
    </xf>
    <xf borderId="6" fillId="0" fontId="6" numFmtId="0" xfId="0" applyAlignment="1" applyBorder="1" applyFont="1">
      <alignment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5" fillId="4" fontId="6" numFmtId="0" xfId="0" applyAlignment="1" applyBorder="1" applyFont="1">
      <alignment readingOrder="0" shrinkToFit="0" vertical="top" wrapText="1"/>
    </xf>
    <xf borderId="0" fillId="14" fontId="6" numFmtId="0" xfId="0" applyAlignment="1" applyFont="1">
      <alignment readingOrder="0" shrinkToFit="0" vertical="top" wrapText="1"/>
    </xf>
    <xf borderId="0" fillId="0" fontId="7" numFmtId="0" xfId="0" applyAlignment="1" applyFont="1">
      <alignment horizontal="left" readingOrder="0"/>
    </xf>
    <xf borderId="5" fillId="4" fontId="4" numFmtId="0" xfId="0" applyAlignment="1" applyBorder="1" applyFont="1">
      <alignment readingOrder="0"/>
    </xf>
    <xf borderId="5" fillId="0" fontId="7" numFmtId="0" xfId="0" applyAlignment="1" applyBorder="1" applyFont="1">
      <alignment horizontal="left" readingOrder="0"/>
    </xf>
    <xf borderId="0" fillId="0" fontId="8" numFmtId="0" xfId="0" applyAlignment="1" applyFont="1">
      <alignment horizontal="left" readingOrder="0"/>
    </xf>
    <xf borderId="5" fillId="0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5" fillId="15" fontId="9" numFmtId="0" xfId="0" applyAlignment="1" applyBorder="1" applyFill="1" applyFont="1">
      <alignment horizontal="left" readingOrder="0"/>
    </xf>
    <xf borderId="0" fillId="15" fontId="9" numFmtId="0" xfId="0" applyAlignment="1" applyFont="1">
      <alignment horizontal="left" readingOrder="0"/>
    </xf>
    <xf borderId="5" fillId="0" fontId="2" numFmtId="0" xfId="0" applyBorder="1" applyFont="1"/>
    <xf borderId="0" fillId="14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5" fillId="0" fontId="10" numFmtId="0" xfId="0" applyAlignment="1" applyBorder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5" fillId="0" fontId="0" numFmtId="0" xfId="0" applyAlignment="1" applyBorder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5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14" fontId="0" numFmtId="0" xfId="0" applyAlignment="1" applyFont="1">
      <alignment readingOrder="0" shrinkToFit="0" vertical="bottom" wrapText="1"/>
    </xf>
    <xf borderId="0" fillId="0" fontId="0" numFmtId="0" xfId="0" applyAlignment="1" applyFont="1">
      <alignment horizontal="right" readingOrder="0" shrinkToFit="0" vertical="bottom" wrapText="0"/>
    </xf>
    <xf borderId="5" fillId="0" fontId="10" numFmtId="0" xfId="0" applyAlignment="1" applyBorder="1" applyFont="1">
      <alignment horizontal="right" vertical="bottom"/>
    </xf>
    <xf borderId="0" fillId="0" fontId="10" numFmtId="0" xfId="0" applyAlignment="1" applyFont="1">
      <alignment horizontal="right" vertical="bottom"/>
    </xf>
    <xf borderId="5" fillId="0" fontId="0" numFmtId="0" xfId="0" applyAlignment="1" applyBorder="1" applyFont="1">
      <alignment horizontal="right"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14" fontId="0" numFmtId="0" xfId="0" applyAlignment="1" applyFont="1">
      <alignment horizontal="right" readingOrder="0" shrinkToFit="0" vertical="bottom" wrapText="0"/>
    </xf>
    <xf borderId="3" fillId="16" fontId="1" numFmtId="0" xfId="0" applyAlignment="1" applyBorder="1" applyFill="1" applyFont="1">
      <alignment readingOrder="0" shrinkToFit="0" wrapText="0"/>
    </xf>
    <xf borderId="3" fillId="16" fontId="1" numFmtId="165" xfId="0" applyAlignment="1" applyBorder="1" applyFont="1" applyNumberFormat="1">
      <alignment horizontal="center" readingOrder="0"/>
    </xf>
    <xf borderId="3" fillId="16" fontId="1" numFmtId="2" xfId="0" applyAlignment="1" applyBorder="1" applyFont="1" applyNumberFormat="1">
      <alignment horizontal="center" readingOrder="0"/>
    </xf>
    <xf borderId="3" fillId="16" fontId="1" numFmtId="0" xfId="0" applyAlignment="1" applyBorder="1" applyFont="1">
      <alignment horizontal="center" readingOrder="0"/>
    </xf>
    <xf borderId="3" fillId="16" fontId="1" numFmtId="0" xfId="0" applyAlignment="1" applyBorder="1" applyFont="1">
      <alignment horizontal="left" readingOrder="0"/>
    </xf>
    <xf borderId="3" fillId="16" fontId="1" numFmtId="0" xfId="0" applyAlignment="1" applyBorder="1" applyFont="1">
      <alignment horizontal="center" readingOrder="0" shrinkToFit="0" wrapText="0"/>
    </xf>
    <xf borderId="0" fillId="0" fontId="2" numFmtId="166" xfId="0" applyFont="1" applyNumberFormat="1"/>
    <xf borderId="0" fillId="0" fontId="2" numFmtId="0" xfId="0" applyAlignment="1" applyFont="1">
      <alignment readingOrder="0"/>
    </xf>
    <xf borderId="0" fillId="4" fontId="11" numFmtId="0" xfId="0" applyFont="1"/>
    <xf borderId="0" fillId="4" fontId="12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1"/>
    </xf>
    <xf borderId="0" fillId="17" fontId="2" numFmtId="0" xfId="0" applyFill="1" applyFont="1"/>
    <xf borderId="0" fillId="0" fontId="2" numFmtId="164" xfId="0" applyFont="1" applyNumberFormat="1"/>
    <xf borderId="0" fillId="0" fontId="2" numFmtId="0" xfId="0" applyAlignment="1" applyFont="1">
      <alignment shrinkToFit="0" wrapText="0"/>
    </xf>
    <xf borderId="0" fillId="0" fontId="2" numFmtId="165" xfId="0" applyFont="1" applyNumberFormat="1"/>
    <xf borderId="0" fillId="0" fontId="2" numFmtId="2" xfId="0" applyFont="1" applyNumberFormat="1"/>
    <xf borderId="0" fillId="0" fontId="2" numFmtId="0" xfId="0" applyAlignment="1" applyFont="1">
      <alignment horizontal="left"/>
    </xf>
    <xf borderId="0" fillId="18" fontId="2" numFmtId="0" xfId="0" applyAlignment="1" applyFill="1" applyFont="1">
      <alignment readingOrder="0"/>
    </xf>
    <xf borderId="0" fillId="10" fontId="1" numFmtId="166" xfId="0" applyFont="1" applyNumberFormat="1"/>
    <xf borderId="0" fillId="14" fontId="0" numFmtId="0" xfId="0" applyAlignment="1" applyFont="1">
      <alignment readingOrder="0" shrinkToFit="0" vertical="bottom" wrapText="0"/>
    </xf>
    <xf borderId="5" fillId="0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18" fontId="1" numFmtId="166" xfId="0" applyAlignment="1" applyFont="1" applyNumberFormat="1">
      <alignment readingOrder="0"/>
    </xf>
    <xf borderId="5" fillId="16" fontId="10" numFmtId="0" xfId="0" applyAlignment="1" applyBorder="1" applyFont="1">
      <alignment horizontal="right" vertical="bottom"/>
    </xf>
    <xf borderId="0" fillId="16" fontId="10" numFmtId="0" xfId="0" applyAlignment="1" applyFont="1">
      <alignment horizontal="right" vertical="bottom"/>
    </xf>
    <xf borderId="5" fillId="18" fontId="2" numFmtId="0" xfId="0" applyAlignment="1" applyBorder="1" applyFont="1">
      <alignment readingOrder="0"/>
    </xf>
    <xf borderId="0" fillId="14" fontId="2" numFmtId="0" xfId="0" applyAlignment="1" applyFont="1">
      <alignment readingOrder="0"/>
    </xf>
    <xf borderId="0" fillId="18" fontId="2" numFmtId="164" xfId="0" applyAlignment="1" applyFont="1" applyNumberFormat="1">
      <alignment readingOrder="0"/>
    </xf>
    <xf borderId="5" fillId="16" fontId="10" numFmtId="0" xfId="0" applyAlignment="1" applyBorder="1" applyFont="1">
      <alignment horizontal="right" vertical="bottom"/>
    </xf>
    <xf borderId="0" fillId="16" fontId="10" numFmtId="0" xfId="0" applyAlignment="1" applyFont="1">
      <alignment horizontal="right" vertical="bottom"/>
    </xf>
    <xf borderId="5" fillId="0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geo.id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eo.i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29"/>
    <col customWidth="1" min="2" max="2" width="35.71"/>
    <col customWidth="1" min="3" max="4" width="26.43"/>
    <col customWidth="1" min="5" max="5" width="17.0"/>
    <col customWidth="1" min="6" max="6" width="28.14"/>
    <col customWidth="1" min="7" max="7" width="46.29"/>
    <col customWidth="1" min="8" max="8" width="17.57"/>
    <col customWidth="1" min="9" max="10" width="28.14"/>
    <col customWidth="1" min="11" max="11" width="19.14"/>
    <col customWidth="1" min="12" max="13" width="46.29"/>
    <col customWidth="1" min="14" max="14" width="40.14"/>
    <col customWidth="1" min="15" max="15" width="46.29"/>
    <col customWidth="1" min="16" max="16" width="17.57"/>
    <col customWidth="1" min="17" max="18" width="46.29"/>
    <col customWidth="1" min="19" max="19" width="20.0"/>
    <col customWidth="1" min="20" max="20" width="46.29"/>
  </cols>
  <sheetData>
    <row r="1" ht="18.0" customHeight="1">
      <c r="A1" s="2"/>
      <c r="B1" s="4" t="s">
        <v>3</v>
      </c>
      <c r="C1" s="4" t="s">
        <v>3</v>
      </c>
      <c r="D1" s="4" t="s">
        <v>3</v>
      </c>
      <c r="E1" s="5" t="s">
        <v>6</v>
      </c>
      <c r="F1" s="7" t="s">
        <v>12</v>
      </c>
      <c r="G1" s="7" t="s">
        <v>12</v>
      </c>
      <c r="H1" s="9" t="s">
        <v>13</v>
      </c>
      <c r="I1" s="10" t="s">
        <v>18</v>
      </c>
      <c r="J1" s="10" t="s">
        <v>23</v>
      </c>
      <c r="K1" s="12" t="s">
        <v>24</v>
      </c>
      <c r="L1" s="14" t="s">
        <v>34</v>
      </c>
      <c r="M1" s="14"/>
      <c r="N1" s="14" t="s">
        <v>40</v>
      </c>
      <c r="O1" s="14" t="s">
        <v>34</v>
      </c>
      <c r="P1" s="15" t="s">
        <v>41</v>
      </c>
      <c r="Q1" s="17" t="s">
        <v>43</v>
      </c>
      <c r="R1" s="17" t="s">
        <v>43</v>
      </c>
      <c r="S1" s="19" t="s">
        <v>46</v>
      </c>
      <c r="T1" s="20" t="s">
        <v>49</v>
      </c>
    </row>
    <row r="2">
      <c r="A2" s="21"/>
      <c r="B2" s="22" t="s">
        <v>9</v>
      </c>
      <c r="C2" s="22" t="s">
        <v>10</v>
      </c>
      <c r="D2" s="23" t="s">
        <v>11</v>
      </c>
      <c r="E2" s="24"/>
      <c r="F2" s="22" t="s">
        <v>63</v>
      </c>
      <c r="G2" s="23" t="s">
        <v>64</v>
      </c>
      <c r="H2" s="25"/>
      <c r="I2" s="23" t="s">
        <v>69</v>
      </c>
      <c r="J2" s="23" t="s">
        <v>70</v>
      </c>
      <c r="K2" s="26"/>
      <c r="L2" s="27" t="s">
        <v>75</v>
      </c>
      <c r="M2" s="23" t="s">
        <v>79</v>
      </c>
      <c r="N2" s="23" t="s">
        <v>81</v>
      </c>
      <c r="O2" s="23" t="s">
        <v>82</v>
      </c>
      <c r="P2" s="28"/>
      <c r="Q2" s="29" t="s">
        <v>86</v>
      </c>
      <c r="R2" s="30" t="s">
        <v>86</v>
      </c>
      <c r="S2" s="31"/>
      <c r="T2" s="32"/>
    </row>
    <row r="3" ht="14.25" customHeight="1">
      <c r="B3" s="3" t="s">
        <v>16</v>
      </c>
      <c r="C3" s="33" t="s">
        <v>16</v>
      </c>
      <c r="D3" s="33" t="s">
        <v>19</v>
      </c>
      <c r="E3" s="34"/>
      <c r="F3" s="6" t="s">
        <v>102</v>
      </c>
      <c r="H3" s="35"/>
      <c r="I3" s="33" t="s">
        <v>107</v>
      </c>
      <c r="J3" s="36" t="s">
        <v>108</v>
      </c>
      <c r="K3" s="37"/>
      <c r="L3" s="38" t="s">
        <v>113</v>
      </c>
      <c r="M3" s="38" t="s">
        <v>113</v>
      </c>
      <c r="N3" s="38" t="s">
        <v>113</v>
      </c>
      <c r="O3" s="3" t="s">
        <v>116</v>
      </c>
      <c r="P3" s="39"/>
      <c r="Q3" s="40" t="s">
        <v>121</v>
      </c>
      <c r="S3" s="41"/>
      <c r="T3" s="42"/>
    </row>
    <row r="4" ht="14.25" customHeight="1">
      <c r="A4" s="43" t="s">
        <v>29</v>
      </c>
      <c r="B4" s="44" t="s">
        <v>30</v>
      </c>
      <c r="C4" s="44" t="s">
        <v>31</v>
      </c>
      <c r="D4" s="44" t="s">
        <v>32</v>
      </c>
      <c r="E4" s="45"/>
      <c r="F4" s="46" t="s">
        <v>132</v>
      </c>
      <c r="G4" s="46" t="s">
        <v>135</v>
      </c>
      <c r="H4" s="47"/>
      <c r="I4" s="48" t="s">
        <v>141</v>
      </c>
      <c r="J4" s="48" t="s">
        <v>145</v>
      </c>
      <c r="K4" s="37"/>
      <c r="L4" s="38" t="s">
        <v>146</v>
      </c>
      <c r="M4" s="48" t="s">
        <v>147</v>
      </c>
      <c r="N4" s="48"/>
      <c r="O4" s="48" t="s">
        <v>148</v>
      </c>
      <c r="P4" s="49"/>
      <c r="Q4" s="50" t="s">
        <v>153</v>
      </c>
      <c r="R4" s="48"/>
      <c r="S4" s="47"/>
      <c r="T4" s="51"/>
    </row>
    <row r="5" ht="14.25" customHeight="1">
      <c r="A5" t="s">
        <v>33</v>
      </c>
      <c r="B5">
        <f>vlookup(A5,Poverty!$A$7:$B$408,2,false)</f>
        <v>38.1</v>
      </c>
      <c r="C5" s="52">
        <f>vlookup(A5,Poverty!$A$7:$C$408,3,false)</f>
        <v>51.2</v>
      </c>
      <c r="D5" s="52">
        <f>vlookup(A5,Poverty!$A$7:$D$408,4,false)</f>
        <v>21.6</v>
      </c>
      <c r="E5" s="53"/>
      <c r="F5" s="54">
        <v>0.8</v>
      </c>
      <c r="G5" s="54">
        <v>9.1</v>
      </c>
      <c r="H5" s="55"/>
      <c r="I5" s="52">
        <v>15.7</v>
      </c>
      <c r="J5" s="52">
        <v>84.4</v>
      </c>
      <c r="K5" s="55"/>
      <c r="L5" s="52">
        <v>1.4</v>
      </c>
      <c r="M5" s="56">
        <v>1524.0</v>
      </c>
      <c r="N5" s="56">
        <f t="shared" ref="N5:N392" si="1">L5/(L5+M5)</f>
        <v>0.0009177920545</v>
      </c>
      <c r="O5" s="56">
        <v>79.72509</v>
      </c>
      <c r="P5" s="53"/>
      <c r="Q5" s="54">
        <v>45.5</v>
      </c>
      <c r="R5" s="52"/>
      <c r="S5" s="55"/>
      <c r="T5" s="57"/>
    </row>
    <row r="6" ht="14.25" customHeight="1">
      <c r="A6" t="s">
        <v>50</v>
      </c>
      <c r="B6">
        <f>vlookup(A6,Poverty!$A$7:$B$408,2,false)</f>
        <v>11.5</v>
      </c>
      <c r="C6" s="52">
        <f>vlookup(A6,Poverty!$A$7:$C$408,3,false)</f>
        <v>33.3</v>
      </c>
      <c r="D6" s="52">
        <f>vlookup(A6,Poverty!$A$7:$D$408,4,false)</f>
        <v>10</v>
      </c>
      <c r="E6" s="53"/>
      <c r="F6" s="54">
        <v>2.0</v>
      </c>
      <c r="G6" s="54">
        <v>1.4</v>
      </c>
      <c r="H6" s="55"/>
      <c r="I6" s="52">
        <v>8.7</v>
      </c>
      <c r="J6" s="52">
        <v>99.1</v>
      </c>
      <c r="K6" s="55"/>
      <c r="L6" s="52">
        <v>34.3</v>
      </c>
      <c r="M6" s="56">
        <v>3054.0</v>
      </c>
      <c r="N6" s="56">
        <f t="shared" si="1"/>
        <v>0.01110643396</v>
      </c>
      <c r="O6" s="56">
        <v>82.27848</v>
      </c>
      <c r="P6" s="53"/>
      <c r="Q6" s="54">
        <v>33.5</v>
      </c>
      <c r="R6" s="52"/>
      <c r="S6" s="55"/>
      <c r="T6" s="57"/>
    </row>
    <row r="7" ht="14.25" customHeight="1">
      <c r="A7" t="s">
        <v>52</v>
      </c>
      <c r="B7">
        <f>vlookup(A7,Poverty!$A$7:$B$408,2,false)</f>
        <v>0</v>
      </c>
      <c r="C7" s="52">
        <f>vlookup(A7,Poverty!$A$7:$C$408,3,false)</f>
        <v>0</v>
      </c>
      <c r="D7" s="52">
        <f>vlookup(A7,Poverty!$A$7:$D$408,4,false)</f>
        <v>1.6</v>
      </c>
      <c r="E7" s="53"/>
      <c r="F7" s="54">
        <v>16.1</v>
      </c>
      <c r="G7" s="54">
        <v>0.4</v>
      </c>
      <c r="H7" s="37"/>
      <c r="I7" s="38" t="s">
        <v>266</v>
      </c>
      <c r="J7" s="52">
        <v>99.8</v>
      </c>
      <c r="K7" s="55"/>
      <c r="L7" s="52">
        <v>0.0</v>
      </c>
      <c r="M7" s="56">
        <v>767.0</v>
      </c>
      <c r="N7" s="56">
        <f t="shared" si="1"/>
        <v>0</v>
      </c>
      <c r="O7" s="56">
        <v>92.19969</v>
      </c>
      <c r="P7" s="53"/>
      <c r="Q7" s="54">
        <v>28.8</v>
      </c>
      <c r="R7" s="52"/>
      <c r="S7" s="55"/>
      <c r="T7" s="57"/>
    </row>
    <row r="8" ht="14.25" customHeight="1">
      <c r="A8" t="s">
        <v>54</v>
      </c>
      <c r="B8">
        <f>vlookup(A8,Poverty!$A$7:$B$408,2,false)</f>
        <v>34.7</v>
      </c>
      <c r="C8" s="52">
        <f>vlookup(A8,Poverty!$A$7:$C$408,3,false)</f>
        <v>39.6</v>
      </c>
      <c r="D8" s="52">
        <f>vlookup(A8,Poverty!$A$7:$D$408,4,false)</f>
        <v>39.4</v>
      </c>
      <c r="E8" s="53"/>
      <c r="F8" s="54">
        <v>17.4</v>
      </c>
      <c r="G8" s="54">
        <v>15.5</v>
      </c>
      <c r="H8" s="55"/>
      <c r="I8" s="52">
        <v>100.0</v>
      </c>
      <c r="J8" s="52">
        <v>82.5</v>
      </c>
      <c r="K8" s="55"/>
      <c r="L8" s="52">
        <v>0.0</v>
      </c>
      <c r="M8" s="56">
        <v>663.0</v>
      </c>
      <c r="N8" s="56">
        <f t="shared" si="1"/>
        <v>0</v>
      </c>
      <c r="O8" s="56">
        <v>52.37226</v>
      </c>
      <c r="P8" s="53"/>
      <c r="Q8" s="54">
        <v>43.1</v>
      </c>
      <c r="R8" s="52"/>
      <c r="S8" s="55"/>
      <c r="T8" s="57"/>
    </row>
    <row r="9" ht="14.25" customHeight="1">
      <c r="A9" t="s">
        <v>56</v>
      </c>
      <c r="B9">
        <f>vlookup(A9,Poverty!$A$7:$B$408,2,false)</f>
        <v>28</v>
      </c>
      <c r="C9" s="52">
        <f>vlookup(A9,Poverty!$A$7:$C$408,3,false)</f>
        <v>42.1</v>
      </c>
      <c r="D9" s="52">
        <f>vlookup(A9,Poverty!$A$7:$D$408,4,false)</f>
        <v>39.4</v>
      </c>
      <c r="E9" s="53"/>
      <c r="F9" s="54">
        <v>0.7</v>
      </c>
      <c r="G9" s="54">
        <v>8.0</v>
      </c>
      <c r="H9" s="55"/>
      <c r="I9" s="52">
        <v>4.2</v>
      </c>
      <c r="J9" s="52">
        <v>90.8</v>
      </c>
      <c r="K9" s="55"/>
      <c r="L9" s="52">
        <v>0.0</v>
      </c>
      <c r="M9" s="56">
        <v>650.0</v>
      </c>
      <c r="N9" s="56">
        <f t="shared" si="1"/>
        <v>0</v>
      </c>
      <c r="O9" s="56">
        <v>65.81876</v>
      </c>
      <c r="P9" s="53"/>
      <c r="Q9" s="54">
        <v>46.1</v>
      </c>
      <c r="R9" s="52"/>
      <c r="S9" s="55"/>
      <c r="T9" s="57"/>
    </row>
    <row r="10" ht="14.25" customHeight="1">
      <c r="A10" t="s">
        <v>58</v>
      </c>
      <c r="B10">
        <f>vlookup(A10,Poverty!$A$7:$B$408,2,false)</f>
        <v>10.9</v>
      </c>
      <c r="C10" s="52">
        <f>vlookup(A10,Poverty!$A$7:$C$408,3,false)</f>
        <v>20</v>
      </c>
      <c r="D10" s="52">
        <f>vlookup(A10,Poverty!$A$7:$D$408,4,false)</f>
        <v>0</v>
      </c>
      <c r="E10" s="53"/>
      <c r="F10" s="54">
        <v>0.0</v>
      </c>
      <c r="G10" s="54">
        <v>0.9</v>
      </c>
      <c r="H10" s="55"/>
      <c r="I10" s="52">
        <v>32.8</v>
      </c>
      <c r="J10" s="52">
        <v>99.3</v>
      </c>
      <c r="K10" s="55"/>
      <c r="L10" s="52">
        <v>0.0</v>
      </c>
      <c r="M10" s="56">
        <v>779.0</v>
      </c>
      <c r="N10" s="56">
        <f t="shared" si="1"/>
        <v>0</v>
      </c>
      <c r="O10" s="56">
        <v>75.93985</v>
      </c>
      <c r="P10" s="53"/>
      <c r="Q10" s="54">
        <v>84.0</v>
      </c>
      <c r="R10" s="52"/>
      <c r="S10" s="55"/>
      <c r="T10" s="57"/>
    </row>
    <row r="11" ht="14.25" customHeight="1">
      <c r="A11" t="s">
        <v>60</v>
      </c>
      <c r="B11">
        <f>vlookup(A11,Poverty!$A$7:$B$408,2,false)</f>
        <v>49.2</v>
      </c>
      <c r="C11" s="52">
        <f>vlookup(A11,Poverty!$A$7:$C$408,3,false)</f>
        <v>63.6</v>
      </c>
      <c r="D11" s="52">
        <f>vlookup(A11,Poverty!$A$7:$D$408,4,false)</f>
        <v>1.2</v>
      </c>
      <c r="E11" s="53"/>
      <c r="F11" s="54">
        <v>0.2</v>
      </c>
      <c r="G11" s="54">
        <v>4.1</v>
      </c>
      <c r="H11" s="55"/>
      <c r="I11" s="52">
        <v>17.3</v>
      </c>
      <c r="J11" s="52">
        <v>94.5</v>
      </c>
      <c r="K11" s="55"/>
      <c r="L11" s="52">
        <v>0.0</v>
      </c>
      <c r="M11" s="56">
        <v>2033.0</v>
      </c>
      <c r="N11" s="56">
        <f t="shared" si="1"/>
        <v>0</v>
      </c>
      <c r="O11" s="56">
        <v>89.48763</v>
      </c>
      <c r="P11" s="53"/>
      <c r="Q11" s="54">
        <v>85.8</v>
      </c>
      <c r="R11" s="52"/>
      <c r="S11" s="55"/>
      <c r="T11" s="57"/>
    </row>
    <row r="12" ht="14.25" customHeight="1">
      <c r="A12" t="s">
        <v>62</v>
      </c>
      <c r="B12">
        <f>vlookup(A12,Poverty!$A$7:$B$408,2,false)</f>
        <v>13.4</v>
      </c>
      <c r="C12" s="52">
        <f>vlookup(A12,Poverty!$A$7:$C$408,3,false)</f>
        <v>0</v>
      </c>
      <c r="D12" s="52">
        <f>vlookup(A12,Poverty!$A$7:$D$408,4,false)</f>
        <v>1</v>
      </c>
      <c r="E12" s="53"/>
      <c r="F12" s="54">
        <v>0.0</v>
      </c>
      <c r="G12" s="54">
        <v>0.0</v>
      </c>
      <c r="H12" s="55"/>
      <c r="I12" s="52">
        <v>0.0</v>
      </c>
      <c r="J12" s="52">
        <v>73.6</v>
      </c>
      <c r="K12" s="55"/>
      <c r="L12" s="52">
        <v>0.0</v>
      </c>
      <c r="M12" s="56">
        <v>1293.0</v>
      </c>
      <c r="N12" s="56">
        <f t="shared" si="1"/>
        <v>0</v>
      </c>
      <c r="O12" s="56">
        <v>83.8565</v>
      </c>
      <c r="P12" s="53"/>
      <c r="Q12" s="54">
        <v>72.9</v>
      </c>
      <c r="R12" s="52"/>
      <c r="S12" s="55"/>
      <c r="T12" s="57"/>
    </row>
    <row r="13" ht="14.25" customHeight="1">
      <c r="A13" t="s">
        <v>66</v>
      </c>
      <c r="B13">
        <f>vlookup(A13,Poverty!$A$7:$B$408,2,false)</f>
        <v>30.4</v>
      </c>
      <c r="C13" s="52">
        <f>vlookup(A13,Poverty!$A$7:$C$408,3,false)</f>
        <v>49.2</v>
      </c>
      <c r="D13" s="52">
        <f>vlookup(A13,Poverty!$A$7:$D$408,4,false)</f>
        <v>13.4</v>
      </c>
      <c r="E13" s="53"/>
      <c r="F13" s="54">
        <v>0.0</v>
      </c>
      <c r="G13" s="54">
        <v>4.6</v>
      </c>
      <c r="H13" s="55"/>
      <c r="I13" s="52">
        <v>42.6</v>
      </c>
      <c r="J13" s="52">
        <v>90.1</v>
      </c>
      <c r="K13" s="55"/>
      <c r="L13" s="52">
        <v>0.0</v>
      </c>
      <c r="M13" s="56">
        <v>1445.0</v>
      </c>
      <c r="N13" s="56">
        <f t="shared" si="1"/>
        <v>0</v>
      </c>
      <c r="O13" s="56">
        <v>78.49379</v>
      </c>
      <c r="P13" s="53"/>
      <c r="Q13" s="54">
        <v>65.8</v>
      </c>
      <c r="R13" s="52"/>
      <c r="S13" s="55"/>
      <c r="T13" s="57"/>
    </row>
    <row r="14" ht="14.25" customHeight="1">
      <c r="A14" t="s">
        <v>68</v>
      </c>
      <c r="B14">
        <f>vlookup(A14,Poverty!$A$7:$B$408,2,false)</f>
        <v>42.3</v>
      </c>
      <c r="C14" s="52">
        <f>vlookup(A14,Poverty!$A$7:$C$408,3,false)</f>
        <v>55.7</v>
      </c>
      <c r="D14" s="52">
        <f>vlookup(A14,Poverty!$A$7:$D$408,4,false)</f>
        <v>55.4</v>
      </c>
      <c r="E14" s="53"/>
      <c r="F14" s="54">
        <v>6.3</v>
      </c>
      <c r="G14" s="54">
        <v>14.6</v>
      </c>
      <c r="H14" s="55"/>
      <c r="I14" s="52">
        <v>53.8</v>
      </c>
      <c r="J14" s="52">
        <v>77.8</v>
      </c>
      <c r="K14" s="55"/>
      <c r="L14" s="52">
        <v>0.0</v>
      </c>
      <c r="M14" s="56">
        <v>792.0</v>
      </c>
      <c r="N14" s="56">
        <f t="shared" si="1"/>
        <v>0</v>
      </c>
      <c r="O14" s="56">
        <v>46.88755</v>
      </c>
      <c r="P14" s="53"/>
      <c r="Q14" s="54">
        <v>34.3</v>
      </c>
      <c r="R14" s="52"/>
      <c r="S14" s="55"/>
      <c r="T14" s="57"/>
    </row>
    <row r="15" ht="14.25" customHeight="1">
      <c r="A15" t="s">
        <v>72</v>
      </c>
      <c r="B15">
        <f>vlookup(A15,Poverty!$A$7:$B$408,2,false)</f>
        <v>13.1</v>
      </c>
      <c r="C15" s="52">
        <f>vlookup(A15,Poverty!$A$7:$C$408,3,false)</f>
        <v>27.4</v>
      </c>
      <c r="D15" s="52">
        <f>vlookup(A15,Poverty!$A$7:$D$408,4,false)</f>
        <v>20.8</v>
      </c>
      <c r="E15" s="53"/>
      <c r="F15" s="54">
        <v>0.0</v>
      </c>
      <c r="G15" s="54">
        <v>4.9</v>
      </c>
      <c r="H15" s="55"/>
      <c r="I15" s="52">
        <v>47.1</v>
      </c>
      <c r="J15" s="52">
        <v>91.2</v>
      </c>
      <c r="K15" s="55"/>
      <c r="L15" s="52">
        <v>0.0</v>
      </c>
      <c r="M15" s="56">
        <v>858.0</v>
      </c>
      <c r="N15" s="56">
        <f t="shared" si="1"/>
        <v>0</v>
      </c>
      <c r="O15" s="56">
        <v>61.36865</v>
      </c>
      <c r="P15" s="53"/>
      <c r="Q15" s="54">
        <v>43.7</v>
      </c>
      <c r="R15" s="52"/>
      <c r="S15" s="55"/>
      <c r="T15" s="57"/>
    </row>
    <row r="16" ht="14.25" customHeight="1">
      <c r="A16" t="s">
        <v>74</v>
      </c>
      <c r="B16">
        <f>vlookup(A16,Poverty!$A$7:$B$408,2,false)</f>
        <v>53.6</v>
      </c>
      <c r="C16" s="52">
        <f>vlookup(A16,Poverty!$A$7:$C$408,3,false)</f>
        <v>43.6</v>
      </c>
      <c r="D16" s="52">
        <f>vlookup(A16,Poverty!$A$7:$D$408,4,false)</f>
        <v>55.7</v>
      </c>
      <c r="E16" s="53"/>
      <c r="F16" s="54">
        <v>6.3</v>
      </c>
      <c r="G16" s="54">
        <v>11.2</v>
      </c>
      <c r="H16" s="55"/>
      <c r="I16" s="52">
        <v>100.0</v>
      </c>
      <c r="J16" s="52">
        <v>87.4</v>
      </c>
      <c r="K16" s="55"/>
      <c r="L16" s="52">
        <v>0.0</v>
      </c>
      <c r="M16" s="56">
        <v>391.0</v>
      </c>
      <c r="N16" s="56">
        <f t="shared" si="1"/>
        <v>0</v>
      </c>
      <c r="O16" s="56">
        <v>44.17722</v>
      </c>
      <c r="P16" s="53"/>
      <c r="Q16" s="54">
        <v>22.2</v>
      </c>
      <c r="R16" s="52"/>
      <c r="S16" s="55"/>
      <c r="T16" s="57"/>
    </row>
    <row r="17" ht="14.25" customHeight="1">
      <c r="A17" t="s">
        <v>77</v>
      </c>
      <c r="B17">
        <f>vlookup(A17,Poverty!$A$7:$B$408,2,false)</f>
        <v>60.1</v>
      </c>
      <c r="C17" s="52">
        <f>vlookup(A17,Poverty!$A$7:$C$408,3,false)</f>
        <v>60.6</v>
      </c>
      <c r="D17" s="52">
        <f>vlookup(A17,Poverty!$A$7:$D$408,4,false)</f>
        <v>30.9</v>
      </c>
      <c r="E17" s="53"/>
      <c r="F17" s="54">
        <v>2.9</v>
      </c>
      <c r="G17" s="54">
        <v>7.6</v>
      </c>
      <c r="H17" s="55"/>
      <c r="I17" s="52">
        <v>7.6</v>
      </c>
      <c r="J17" s="52">
        <v>91.7</v>
      </c>
      <c r="K17" s="55"/>
      <c r="L17" s="52">
        <v>0.0</v>
      </c>
      <c r="M17" s="56">
        <v>817.0</v>
      </c>
      <c r="N17" s="56">
        <f t="shared" si="1"/>
        <v>0</v>
      </c>
      <c r="O17" s="56">
        <v>66.85083</v>
      </c>
      <c r="P17" s="53"/>
      <c r="Q17" s="54">
        <v>56.5</v>
      </c>
      <c r="R17" s="52"/>
      <c r="S17" s="55"/>
      <c r="T17" s="57"/>
    </row>
    <row r="18" ht="14.25" customHeight="1">
      <c r="A18" t="s">
        <v>80</v>
      </c>
      <c r="B18">
        <f>vlookup(A18,Poverty!$A$7:$B$408,2,false)</f>
        <v>0</v>
      </c>
      <c r="C18" s="52">
        <f>vlookup(A18,Poverty!$A$7:$C$408,3,false)</f>
        <v>0</v>
      </c>
      <c r="D18" s="52">
        <f>vlookup(A18,Poverty!$A$7:$D$408,4,false)</f>
        <v>70.7</v>
      </c>
      <c r="E18" s="53"/>
      <c r="F18" s="54">
        <v>0.0</v>
      </c>
      <c r="G18" s="54">
        <v>22.0</v>
      </c>
      <c r="H18" s="55"/>
      <c r="I18" s="52">
        <v>0.0</v>
      </c>
      <c r="J18" s="52">
        <v>75.8</v>
      </c>
      <c r="K18" s="55"/>
      <c r="L18" s="52">
        <v>0.0</v>
      </c>
      <c r="M18" s="56">
        <v>54.0</v>
      </c>
      <c r="N18" s="56">
        <f t="shared" si="1"/>
        <v>0</v>
      </c>
      <c r="O18" s="56">
        <v>46.34146</v>
      </c>
      <c r="P18" s="53"/>
      <c r="Q18" s="54">
        <v>21.1</v>
      </c>
      <c r="R18" s="52"/>
      <c r="S18" s="55"/>
      <c r="T18" s="57"/>
    </row>
    <row r="19" ht="14.25" customHeight="1">
      <c r="A19" t="s">
        <v>84</v>
      </c>
      <c r="B19">
        <f>vlookup(A19,Poverty!$A$7:$B$408,2,false)</f>
        <v>16.4</v>
      </c>
      <c r="C19" s="52">
        <f>vlookup(A19,Poverty!$A$7:$C$408,3,false)</f>
        <v>39.3</v>
      </c>
      <c r="D19" s="52">
        <f>vlookup(A19,Poverty!$A$7:$D$408,4,false)</f>
        <v>16.7</v>
      </c>
      <c r="E19" s="53"/>
      <c r="F19" s="54">
        <v>0.0</v>
      </c>
      <c r="G19" s="54">
        <v>4.7</v>
      </c>
      <c r="H19" s="55"/>
      <c r="I19" s="52">
        <v>100.0</v>
      </c>
      <c r="J19" s="52">
        <v>92.6</v>
      </c>
      <c r="K19" s="55"/>
      <c r="L19" s="52">
        <v>0.0</v>
      </c>
      <c r="M19" s="56">
        <v>1527.0</v>
      </c>
      <c r="N19" s="56">
        <f t="shared" si="1"/>
        <v>0</v>
      </c>
      <c r="O19" s="56">
        <v>78.97271</v>
      </c>
      <c r="P19" s="53"/>
      <c r="Q19" s="54">
        <v>30.5</v>
      </c>
      <c r="R19" s="52"/>
      <c r="S19" s="55"/>
      <c r="T19" s="57"/>
    </row>
    <row r="20" ht="14.25" customHeight="1">
      <c r="A20" t="s">
        <v>87</v>
      </c>
      <c r="B20">
        <f>vlookup(A20,Poverty!$A$7:$B$408,2,false)</f>
        <v>5.4</v>
      </c>
      <c r="C20" s="52">
        <f>vlookup(A20,Poverty!$A$7:$C$408,3,false)</f>
        <v>15.6</v>
      </c>
      <c r="D20" s="52">
        <f>vlookup(A20,Poverty!$A$7:$D$408,4,false)</f>
        <v>14.4</v>
      </c>
      <c r="E20" s="53"/>
      <c r="F20" s="54">
        <v>7.6</v>
      </c>
      <c r="G20" s="54">
        <v>4.9</v>
      </c>
      <c r="H20" s="55"/>
      <c r="I20" s="52">
        <v>0.0</v>
      </c>
      <c r="J20" s="52">
        <v>92.3</v>
      </c>
      <c r="K20" s="55"/>
      <c r="L20" s="52">
        <v>0.0</v>
      </c>
      <c r="M20" s="56">
        <v>865.0</v>
      </c>
      <c r="N20" s="56">
        <f t="shared" si="1"/>
        <v>0</v>
      </c>
      <c r="O20" s="56">
        <v>72.6257</v>
      </c>
      <c r="P20" s="53"/>
      <c r="Q20" s="54">
        <v>39.8</v>
      </c>
      <c r="R20" s="52"/>
      <c r="S20" s="55"/>
      <c r="T20" s="57"/>
    </row>
    <row r="21" ht="14.25" customHeight="1">
      <c r="A21" t="s">
        <v>89</v>
      </c>
      <c r="B21">
        <f>vlookup(A21,Poverty!$A$7:$B$408,2,false)</f>
        <v>0</v>
      </c>
      <c r="C21" s="52">
        <f>vlookup(A21,Poverty!$A$7:$C$408,3,false)</f>
        <v>0</v>
      </c>
      <c r="D21" s="52">
        <f>vlookup(A21,Poverty!$A$7:$D$408,4,false)</f>
        <v>0.9</v>
      </c>
      <c r="E21" s="53"/>
      <c r="F21" s="54">
        <v>3.2</v>
      </c>
      <c r="G21" s="54">
        <v>2.3</v>
      </c>
      <c r="H21" s="55"/>
      <c r="I21" s="52">
        <v>0.0</v>
      </c>
      <c r="J21" s="52">
        <v>96.7</v>
      </c>
      <c r="K21" s="55"/>
      <c r="L21" s="52">
        <v>0.0</v>
      </c>
      <c r="M21" s="56">
        <v>1413.0</v>
      </c>
      <c r="N21" s="56">
        <f t="shared" si="1"/>
        <v>0</v>
      </c>
      <c r="O21" s="56">
        <v>93.59087</v>
      </c>
      <c r="P21" s="53"/>
      <c r="Q21" s="54">
        <v>37.1</v>
      </c>
      <c r="R21" s="52"/>
      <c r="S21" s="55"/>
      <c r="T21" s="57"/>
    </row>
    <row r="22" ht="14.25" customHeight="1">
      <c r="A22" t="s">
        <v>91</v>
      </c>
      <c r="B22">
        <f>vlookup(A22,Poverty!$A$7:$B$408,2,false)</f>
        <v>9.6</v>
      </c>
      <c r="C22" s="52">
        <f>vlookup(A22,Poverty!$A$7:$C$408,3,false)</f>
        <v>27.6</v>
      </c>
      <c r="D22" s="52">
        <f>vlookup(A22,Poverty!$A$7:$D$408,4,false)</f>
        <v>1.5</v>
      </c>
      <c r="E22" s="53"/>
      <c r="F22" s="54">
        <v>1.9</v>
      </c>
      <c r="G22" s="54">
        <v>0.4</v>
      </c>
      <c r="H22" s="37"/>
      <c r="I22" s="38" t="s">
        <v>266</v>
      </c>
      <c r="J22" s="52">
        <v>99.5</v>
      </c>
      <c r="K22" s="55"/>
      <c r="L22" s="52">
        <v>0.0</v>
      </c>
      <c r="M22" s="56">
        <v>2163.0</v>
      </c>
      <c r="N22" s="56">
        <f t="shared" si="1"/>
        <v>0</v>
      </c>
      <c r="O22" s="56">
        <v>92.73337</v>
      </c>
      <c r="P22" s="53"/>
      <c r="Q22" s="54">
        <v>33.6</v>
      </c>
      <c r="R22" s="52"/>
      <c r="S22" s="55"/>
      <c r="T22" s="57"/>
    </row>
    <row r="23" ht="14.25" customHeight="1">
      <c r="A23" t="s">
        <v>93</v>
      </c>
      <c r="B23">
        <f>vlookup(A23,Poverty!$A$7:$B$408,2,false)</f>
        <v>0</v>
      </c>
      <c r="C23" s="52">
        <f>vlookup(A23,Poverty!$A$7:$C$408,3,false)</f>
        <v>0</v>
      </c>
      <c r="D23" s="52">
        <f>vlookup(A23,Poverty!$A$7:$D$408,4,false)</f>
        <v>0.8</v>
      </c>
      <c r="E23" s="53"/>
      <c r="F23" s="54">
        <v>5.8</v>
      </c>
      <c r="G23" s="54">
        <v>0.0</v>
      </c>
      <c r="H23" s="55"/>
      <c r="I23" s="52">
        <v>33.3</v>
      </c>
      <c r="J23" s="52">
        <v>99.7</v>
      </c>
      <c r="K23" s="55"/>
      <c r="L23" s="52">
        <v>0.0</v>
      </c>
      <c r="M23" s="56">
        <v>1370.0</v>
      </c>
      <c r="N23" s="56">
        <f t="shared" si="1"/>
        <v>0</v>
      </c>
      <c r="O23" s="56">
        <v>92.2407</v>
      </c>
      <c r="P23" s="53"/>
      <c r="Q23" s="54">
        <v>39.1</v>
      </c>
      <c r="R23" s="52"/>
      <c r="S23" s="55"/>
      <c r="T23" s="57"/>
    </row>
    <row r="24" ht="14.25" customHeight="1">
      <c r="A24" t="s">
        <v>95</v>
      </c>
      <c r="B24">
        <f>vlookup(A24,Poverty!$A$7:$B$408,2,false)</f>
        <v>4.3</v>
      </c>
      <c r="C24" s="52">
        <f>vlookup(A24,Poverty!$A$7:$C$408,3,false)</f>
        <v>0</v>
      </c>
      <c r="D24" s="52">
        <f>vlookup(A24,Poverty!$A$7:$D$408,4,false)</f>
        <v>0</v>
      </c>
      <c r="E24" s="53"/>
      <c r="F24" s="54">
        <v>12.4</v>
      </c>
      <c r="G24" s="54">
        <v>0.3</v>
      </c>
      <c r="H24" s="37"/>
      <c r="I24" s="38" t="s">
        <v>266</v>
      </c>
      <c r="J24" s="52">
        <v>98.4</v>
      </c>
      <c r="K24" s="55"/>
      <c r="L24" s="52">
        <v>0.0</v>
      </c>
      <c r="M24" s="56">
        <v>1180.0</v>
      </c>
      <c r="N24" s="56">
        <f t="shared" si="1"/>
        <v>0</v>
      </c>
      <c r="O24" s="56">
        <v>90.54307</v>
      </c>
      <c r="P24" s="53"/>
      <c r="Q24" s="54">
        <v>59.2</v>
      </c>
      <c r="R24" s="52"/>
      <c r="S24" s="55"/>
      <c r="T24" s="57"/>
    </row>
    <row r="25" ht="14.25" customHeight="1">
      <c r="A25" t="s">
        <v>97</v>
      </c>
      <c r="B25">
        <f>vlookup(A25,Poverty!$A$7:$B$408,2,false)</f>
        <v>9.5</v>
      </c>
      <c r="C25" s="52">
        <f>vlookup(A25,Poverty!$A$7:$C$408,3,false)</f>
        <v>55.6</v>
      </c>
      <c r="D25" s="52">
        <f>vlookup(A25,Poverty!$A$7:$D$408,4,false)</f>
        <v>1</v>
      </c>
      <c r="E25" s="53"/>
      <c r="F25" s="54">
        <v>1.8</v>
      </c>
      <c r="G25" s="54">
        <v>2.7</v>
      </c>
      <c r="H25" s="55"/>
      <c r="I25" s="52">
        <v>33.3</v>
      </c>
      <c r="J25" s="52">
        <v>95.4</v>
      </c>
      <c r="K25" s="55"/>
      <c r="L25" s="52">
        <v>0.0</v>
      </c>
      <c r="M25" s="56">
        <v>2185.0</v>
      </c>
      <c r="N25" s="56">
        <f t="shared" si="1"/>
        <v>0</v>
      </c>
      <c r="O25" s="56">
        <v>88.70445</v>
      </c>
      <c r="P25" s="53"/>
      <c r="Q25" s="54">
        <v>62.5</v>
      </c>
      <c r="R25" s="52"/>
      <c r="S25" s="55"/>
      <c r="T25" s="57"/>
    </row>
    <row r="26" ht="14.25" customHeight="1">
      <c r="A26" t="s">
        <v>99</v>
      </c>
      <c r="B26">
        <f>vlookup(A26,Poverty!$A$7:$B$408,2,false)</f>
        <v>16.1</v>
      </c>
      <c r="C26" s="52">
        <f>vlookup(A26,Poverty!$A$7:$C$408,3,false)</f>
        <v>38.5</v>
      </c>
      <c r="D26" s="52">
        <f>vlookup(A26,Poverty!$A$7:$D$408,4,false)</f>
        <v>17.7</v>
      </c>
      <c r="E26" s="53"/>
      <c r="F26" s="54">
        <v>0.0</v>
      </c>
      <c r="G26" s="54">
        <v>1.7</v>
      </c>
      <c r="H26" s="55"/>
      <c r="I26" s="52">
        <v>0.0</v>
      </c>
      <c r="J26" s="52">
        <v>96.1</v>
      </c>
      <c r="K26" s="55"/>
      <c r="L26" s="52">
        <v>0.0</v>
      </c>
      <c r="M26" s="56">
        <v>977.0</v>
      </c>
      <c r="N26" s="56">
        <f t="shared" si="1"/>
        <v>0</v>
      </c>
      <c r="O26" s="56">
        <v>66.36051</v>
      </c>
      <c r="P26" s="53"/>
      <c r="Q26" s="54">
        <v>37.4</v>
      </c>
      <c r="R26" s="52"/>
      <c r="S26" s="55"/>
      <c r="T26" s="57"/>
    </row>
    <row r="27" ht="14.25" customHeight="1">
      <c r="A27" t="s">
        <v>101</v>
      </c>
      <c r="B27">
        <f>vlookup(A27,Poverty!$A$7:$B$408,2,false)</f>
        <v>16.3</v>
      </c>
      <c r="C27" s="52">
        <f>vlookup(A27,Poverty!$A$7:$C$408,3,false)</f>
        <v>32.7</v>
      </c>
      <c r="D27" s="52">
        <f>vlookup(A27,Poverty!$A$7:$D$408,4,false)</f>
        <v>5.7</v>
      </c>
      <c r="E27" s="53"/>
      <c r="F27" s="54">
        <v>0.9</v>
      </c>
      <c r="G27" s="54">
        <v>0.0</v>
      </c>
      <c r="H27" s="55"/>
      <c r="I27" s="52">
        <v>0.0</v>
      </c>
      <c r="J27" s="52">
        <v>99.7</v>
      </c>
      <c r="K27" s="55"/>
      <c r="L27" s="52">
        <v>18.2</v>
      </c>
      <c r="M27" s="56">
        <v>962.0</v>
      </c>
      <c r="N27" s="56">
        <f t="shared" si="1"/>
        <v>0.01856763926</v>
      </c>
      <c r="O27" s="56">
        <v>82.85714</v>
      </c>
      <c r="P27" s="53"/>
      <c r="Q27" s="54">
        <v>55.9</v>
      </c>
      <c r="R27" s="52"/>
      <c r="S27" s="55"/>
      <c r="T27" s="57"/>
    </row>
    <row r="28" ht="14.25" customHeight="1">
      <c r="A28" t="s">
        <v>104</v>
      </c>
      <c r="B28">
        <f>vlookup(A28,Poverty!$A$7:$B$408,2,false)</f>
        <v>1.9</v>
      </c>
      <c r="C28" s="52">
        <f>vlookup(A28,Poverty!$A$7:$C$408,3,false)</f>
        <v>28.6</v>
      </c>
      <c r="D28" s="52">
        <f>vlookup(A28,Poverty!$A$7:$D$408,4,false)</f>
        <v>3.6</v>
      </c>
      <c r="E28" s="53"/>
      <c r="F28" s="54">
        <v>4.8</v>
      </c>
      <c r="G28" s="54">
        <v>1.0</v>
      </c>
      <c r="H28" s="55"/>
      <c r="I28" s="52">
        <v>17.1</v>
      </c>
      <c r="J28" s="52">
        <v>98.8</v>
      </c>
      <c r="K28" s="55"/>
      <c r="L28" s="52">
        <v>0.0</v>
      </c>
      <c r="M28" s="56">
        <v>1323.0</v>
      </c>
      <c r="N28" s="56">
        <f t="shared" si="1"/>
        <v>0</v>
      </c>
      <c r="O28" s="56">
        <v>84.01109</v>
      </c>
      <c r="P28" s="53"/>
      <c r="Q28" s="54">
        <v>27.8</v>
      </c>
      <c r="R28" s="52"/>
      <c r="S28" s="55"/>
      <c r="T28" s="57"/>
    </row>
    <row r="29" ht="14.25" customHeight="1">
      <c r="A29" t="s">
        <v>106</v>
      </c>
      <c r="B29">
        <f>vlookup(A29,Poverty!$A$7:$B$408,2,false)</f>
        <v>13.3</v>
      </c>
      <c r="C29" s="52">
        <f>vlookup(A29,Poverty!$A$7:$C$408,3,false)</f>
        <v>19.1</v>
      </c>
      <c r="D29" s="52">
        <f>vlookup(A29,Poverty!$A$7:$D$408,4,false)</f>
        <v>9.5</v>
      </c>
      <c r="E29" s="53"/>
      <c r="F29" s="54">
        <v>3.1</v>
      </c>
      <c r="G29" s="54">
        <v>1.3</v>
      </c>
      <c r="H29" s="55"/>
      <c r="I29" s="52">
        <v>0.0</v>
      </c>
      <c r="J29" s="52">
        <v>97.9</v>
      </c>
      <c r="K29" s="55"/>
      <c r="L29" s="52">
        <v>0.0</v>
      </c>
      <c r="M29" s="56">
        <v>1143.0</v>
      </c>
      <c r="N29" s="56">
        <f t="shared" si="1"/>
        <v>0</v>
      </c>
      <c r="O29" s="56">
        <v>81.28295</v>
      </c>
      <c r="P29" s="53"/>
      <c r="Q29" s="54">
        <v>36.0</v>
      </c>
      <c r="R29" s="52"/>
      <c r="S29" s="55"/>
      <c r="T29" s="57"/>
    </row>
    <row r="30" ht="14.25" customHeight="1">
      <c r="A30" t="s">
        <v>110</v>
      </c>
      <c r="B30">
        <f>vlookup(A30,Poverty!$A$7:$B$408,2,false)</f>
        <v>8.6</v>
      </c>
      <c r="C30" s="52">
        <f>vlookup(A30,Poverty!$A$7:$C$408,3,false)</f>
        <v>26.7</v>
      </c>
      <c r="D30" s="52">
        <f>vlookup(A30,Poverty!$A$7:$D$408,4,false)</f>
        <v>7.1</v>
      </c>
      <c r="E30" s="53"/>
      <c r="F30" s="54">
        <v>1.4</v>
      </c>
      <c r="G30" s="54">
        <v>3.3</v>
      </c>
      <c r="H30" s="55"/>
      <c r="I30" s="52">
        <v>0.0</v>
      </c>
      <c r="J30" s="52">
        <v>95.2</v>
      </c>
      <c r="K30" s="55"/>
      <c r="L30" s="52">
        <v>0.0</v>
      </c>
      <c r="M30" s="56">
        <v>1250.0</v>
      </c>
      <c r="N30" s="56">
        <f t="shared" si="1"/>
        <v>0</v>
      </c>
      <c r="O30" s="56">
        <v>82.00202</v>
      </c>
      <c r="P30" s="53"/>
      <c r="Q30" s="54">
        <v>25.9</v>
      </c>
      <c r="R30" s="52"/>
      <c r="S30" s="55"/>
      <c r="T30" s="57"/>
    </row>
    <row r="31" ht="14.25" customHeight="1">
      <c r="A31" t="s">
        <v>112</v>
      </c>
      <c r="B31">
        <f>vlookup(A31,Poverty!$A$7:$B$408,2,false)</f>
        <v>10.5</v>
      </c>
      <c r="C31" s="52">
        <f>vlookup(A31,Poverty!$A$7:$C$408,3,false)</f>
        <v>10.8</v>
      </c>
      <c r="D31" s="52">
        <f>vlookup(A31,Poverty!$A$7:$D$408,4,false)</f>
        <v>8.8</v>
      </c>
      <c r="E31" s="53"/>
      <c r="F31" s="54">
        <v>6.3</v>
      </c>
      <c r="G31" s="54">
        <v>7.5</v>
      </c>
      <c r="H31" s="55"/>
      <c r="I31" s="52">
        <v>0.0</v>
      </c>
      <c r="J31" s="52">
        <v>88.4</v>
      </c>
      <c r="K31" s="55"/>
      <c r="L31" s="52">
        <v>0.0</v>
      </c>
      <c r="M31" s="56">
        <v>1313.0</v>
      </c>
      <c r="N31" s="56">
        <f t="shared" si="1"/>
        <v>0</v>
      </c>
      <c r="O31" s="56">
        <v>70.41306</v>
      </c>
      <c r="P31" s="53"/>
      <c r="Q31" s="54">
        <v>21.6</v>
      </c>
      <c r="R31" s="52"/>
      <c r="S31" s="55"/>
      <c r="T31" s="57"/>
    </row>
    <row r="32" ht="14.25" customHeight="1">
      <c r="A32" t="s">
        <v>115</v>
      </c>
      <c r="B32">
        <f>vlookup(A32,Poverty!$A$7:$B$408,2,false)</f>
        <v>12.1</v>
      </c>
      <c r="C32" s="52">
        <f>vlookup(A32,Poverty!$A$7:$C$408,3,false)</f>
        <v>14.1</v>
      </c>
      <c r="D32" s="52">
        <f>vlookup(A32,Poverty!$A$7:$D$408,4,false)</f>
        <v>14</v>
      </c>
      <c r="E32" s="53"/>
      <c r="F32" s="54">
        <v>5.6</v>
      </c>
      <c r="G32" s="54">
        <v>6.5</v>
      </c>
      <c r="H32" s="37"/>
      <c r="I32" s="38" t="s">
        <v>266</v>
      </c>
      <c r="J32" s="52">
        <v>92.6</v>
      </c>
      <c r="K32" s="55"/>
      <c r="L32" s="52">
        <v>26.1</v>
      </c>
      <c r="M32" s="56">
        <v>1636.0</v>
      </c>
      <c r="N32" s="56">
        <f t="shared" si="1"/>
        <v>0.01570302629</v>
      </c>
      <c r="O32" s="56">
        <v>72.39819</v>
      </c>
      <c r="P32" s="53"/>
      <c r="Q32" s="54">
        <v>32.8</v>
      </c>
      <c r="R32" s="52"/>
      <c r="S32" s="55"/>
      <c r="T32" s="57"/>
    </row>
    <row r="33" ht="14.25" customHeight="1">
      <c r="A33" t="s">
        <v>118</v>
      </c>
      <c r="B33">
        <f>vlookup(A33,Poverty!$A$7:$B$408,2,false)</f>
        <v>5.4</v>
      </c>
      <c r="C33" s="52">
        <f>vlookup(A33,Poverty!$A$7:$C$408,3,false)</f>
        <v>13.8</v>
      </c>
      <c r="D33" s="52">
        <f>vlookup(A33,Poverty!$A$7:$D$408,4,false)</f>
        <v>11.6</v>
      </c>
      <c r="E33" s="53"/>
      <c r="F33" s="54">
        <v>15.9</v>
      </c>
      <c r="G33" s="54">
        <v>5.2</v>
      </c>
      <c r="H33" s="55"/>
      <c r="I33" s="52">
        <v>61.0</v>
      </c>
      <c r="J33" s="52">
        <v>92.1</v>
      </c>
      <c r="K33" s="55"/>
      <c r="L33" s="52">
        <v>0.0</v>
      </c>
      <c r="M33" s="56">
        <v>991.0</v>
      </c>
      <c r="N33" s="56">
        <f t="shared" si="1"/>
        <v>0</v>
      </c>
      <c r="O33" s="56">
        <v>74.03628</v>
      </c>
      <c r="P33" s="53"/>
      <c r="Q33" s="54">
        <v>42.6</v>
      </c>
      <c r="R33" s="52"/>
      <c r="S33" s="55"/>
      <c r="T33" s="57"/>
    </row>
    <row r="34" ht="14.25" customHeight="1">
      <c r="A34" t="s">
        <v>120</v>
      </c>
      <c r="B34">
        <f>vlookup(A34,Poverty!$A$7:$B$408,2,false)</f>
        <v>15.5</v>
      </c>
      <c r="C34" s="52">
        <f>vlookup(A34,Poverty!$A$7:$C$408,3,false)</f>
        <v>27.6</v>
      </c>
      <c r="D34" s="52">
        <f>vlookup(A34,Poverty!$A$7:$D$408,4,false)</f>
        <v>19.2</v>
      </c>
      <c r="E34" s="53"/>
      <c r="F34" s="54">
        <v>7.1</v>
      </c>
      <c r="G34" s="54">
        <v>7.3</v>
      </c>
      <c r="H34" s="55"/>
      <c r="I34" s="52">
        <v>0.0</v>
      </c>
      <c r="J34" s="52">
        <v>91.9</v>
      </c>
      <c r="K34" s="55"/>
      <c r="L34" s="52">
        <v>11.1</v>
      </c>
      <c r="M34" s="56">
        <v>1035.0</v>
      </c>
      <c r="N34" s="56">
        <f t="shared" si="1"/>
        <v>0.01061084026</v>
      </c>
      <c r="O34" s="56">
        <v>71.31868</v>
      </c>
      <c r="P34" s="53"/>
      <c r="Q34" s="54">
        <v>47.4</v>
      </c>
      <c r="R34" s="52"/>
      <c r="S34" s="55"/>
      <c r="T34" s="57"/>
    </row>
    <row r="35" ht="14.25" customHeight="1">
      <c r="A35" t="s">
        <v>123</v>
      </c>
      <c r="B35">
        <f>vlookup(A35,Poverty!$A$7:$B$408,2,false)</f>
        <v>6.6</v>
      </c>
      <c r="C35" s="52">
        <f>vlookup(A35,Poverty!$A$7:$C$408,3,false)</f>
        <v>15</v>
      </c>
      <c r="D35" s="52">
        <f>vlookup(A35,Poverty!$A$7:$D$408,4,false)</f>
        <v>7.7</v>
      </c>
      <c r="E35" s="53"/>
      <c r="F35" s="54">
        <v>0.0</v>
      </c>
      <c r="G35" s="54">
        <v>5.2</v>
      </c>
      <c r="H35" s="55"/>
      <c r="I35" s="52">
        <v>60.0</v>
      </c>
      <c r="J35" s="52">
        <v>94.6</v>
      </c>
      <c r="K35" s="55"/>
      <c r="L35" s="52">
        <v>0.0</v>
      </c>
      <c r="M35" s="56">
        <v>1810.0</v>
      </c>
      <c r="N35" s="56">
        <f t="shared" si="1"/>
        <v>0</v>
      </c>
      <c r="O35" s="56">
        <v>80.89025</v>
      </c>
      <c r="P35" s="53"/>
      <c r="Q35" s="54">
        <v>39.5</v>
      </c>
      <c r="R35" s="52"/>
      <c r="S35" s="55"/>
      <c r="T35" s="57"/>
    </row>
    <row r="36" ht="14.25" customHeight="1">
      <c r="A36" t="s">
        <v>125</v>
      </c>
      <c r="B36">
        <f>vlookup(A36,Poverty!$A$7:$B$408,2,false)</f>
        <v>7.7</v>
      </c>
      <c r="C36" s="52">
        <f>vlookup(A36,Poverty!$A$7:$C$408,3,false)</f>
        <v>24.2</v>
      </c>
      <c r="D36" s="52">
        <f>vlookup(A36,Poverty!$A$7:$D$408,4,false)</f>
        <v>8.5</v>
      </c>
      <c r="E36" s="53"/>
      <c r="F36" s="54">
        <v>6.8</v>
      </c>
      <c r="G36" s="54">
        <v>7.2</v>
      </c>
      <c r="H36" s="55"/>
      <c r="I36" s="52">
        <v>53.3</v>
      </c>
      <c r="J36" s="52">
        <v>93.8</v>
      </c>
      <c r="K36" s="55"/>
      <c r="L36" s="52">
        <v>0.0</v>
      </c>
      <c r="M36" s="56">
        <v>1681.0</v>
      </c>
      <c r="N36" s="56">
        <f t="shared" si="1"/>
        <v>0</v>
      </c>
      <c r="O36" s="56">
        <v>74.4511</v>
      </c>
      <c r="P36" s="53"/>
      <c r="Q36" s="54">
        <v>49.9</v>
      </c>
      <c r="R36" s="52"/>
      <c r="S36" s="55"/>
      <c r="T36" s="57"/>
    </row>
    <row r="37" ht="14.25" customHeight="1">
      <c r="A37" t="s">
        <v>127</v>
      </c>
      <c r="B37">
        <f>vlookup(A37,Poverty!$A$7:$B$408,2,false)</f>
        <v>47.3</v>
      </c>
      <c r="C37" s="52">
        <f>vlookup(A37,Poverty!$A$7:$C$408,3,false)</f>
        <v>57.1</v>
      </c>
      <c r="D37" s="52">
        <f>vlookup(A37,Poverty!$A$7:$D$408,4,false)</f>
        <v>52.8</v>
      </c>
      <c r="E37" s="53"/>
      <c r="F37" s="54">
        <v>13.6</v>
      </c>
      <c r="G37" s="54">
        <v>13.9</v>
      </c>
      <c r="H37" s="55"/>
      <c r="I37" s="52">
        <v>52.0</v>
      </c>
      <c r="J37" s="52">
        <v>87.1</v>
      </c>
      <c r="K37" s="55"/>
      <c r="L37" s="52">
        <v>13.5</v>
      </c>
      <c r="M37" s="56">
        <v>281.0</v>
      </c>
      <c r="N37" s="56">
        <f t="shared" si="1"/>
        <v>0.04584040747</v>
      </c>
      <c r="O37" s="56">
        <v>73.61809</v>
      </c>
      <c r="P37" s="53"/>
      <c r="Q37" s="54">
        <v>62.8</v>
      </c>
      <c r="R37" s="52"/>
      <c r="S37" s="55"/>
      <c r="T37" s="57"/>
    </row>
    <row r="38" ht="14.25" customHeight="1">
      <c r="A38" t="s">
        <v>129</v>
      </c>
      <c r="B38">
        <f>vlookup(A38,Poverty!$A$7:$B$408,2,false)</f>
        <v>29.7</v>
      </c>
      <c r="C38" s="52">
        <f>vlookup(A38,Poverty!$A$7:$C$408,3,false)</f>
        <v>49.1</v>
      </c>
      <c r="D38" s="52">
        <f>vlookup(A38,Poverty!$A$7:$D$408,4,false)</f>
        <v>27.2</v>
      </c>
      <c r="E38" s="53"/>
      <c r="F38" s="54">
        <v>4.5</v>
      </c>
      <c r="G38" s="54">
        <v>2.1</v>
      </c>
      <c r="H38" s="55"/>
      <c r="I38" s="52">
        <v>26.9</v>
      </c>
      <c r="J38" s="52">
        <v>95.1</v>
      </c>
      <c r="K38" s="55"/>
      <c r="L38" s="52">
        <v>0.0</v>
      </c>
      <c r="M38" s="56">
        <v>658.0</v>
      </c>
      <c r="N38" s="56">
        <f t="shared" si="1"/>
        <v>0</v>
      </c>
      <c r="O38" s="56">
        <v>72.61346</v>
      </c>
      <c r="P38" s="53"/>
      <c r="Q38" s="54">
        <v>43.0</v>
      </c>
      <c r="R38" s="52"/>
      <c r="S38" s="55"/>
      <c r="T38" s="57"/>
    </row>
    <row r="39" ht="14.25" customHeight="1">
      <c r="A39" t="s">
        <v>131</v>
      </c>
      <c r="B39">
        <f>vlookup(A39,Poverty!$A$7:$B$408,2,false)</f>
        <v>4.9</v>
      </c>
      <c r="C39" s="52">
        <f>vlookup(A39,Poverty!$A$7:$C$408,3,false)</f>
        <v>0</v>
      </c>
      <c r="D39" s="52">
        <f>vlookup(A39,Poverty!$A$7:$D$408,4,false)</f>
        <v>2</v>
      </c>
      <c r="E39" s="53"/>
      <c r="F39" s="54">
        <v>9.4</v>
      </c>
      <c r="G39" s="54">
        <v>5.7</v>
      </c>
      <c r="H39" s="55"/>
      <c r="I39" s="52">
        <v>0.0</v>
      </c>
      <c r="J39" s="52">
        <v>94.8</v>
      </c>
      <c r="K39" s="55"/>
      <c r="L39" s="52">
        <v>0.0</v>
      </c>
      <c r="M39" s="56">
        <v>1537.0</v>
      </c>
      <c r="N39" s="56">
        <f t="shared" si="1"/>
        <v>0</v>
      </c>
      <c r="O39" s="56">
        <v>84.55696</v>
      </c>
      <c r="P39" s="53"/>
      <c r="Q39" s="54">
        <v>30.5</v>
      </c>
      <c r="R39" s="52"/>
      <c r="S39" s="55"/>
      <c r="T39" s="57"/>
    </row>
    <row r="40" ht="14.25" customHeight="1">
      <c r="A40" t="s">
        <v>134</v>
      </c>
      <c r="B40">
        <f>vlookup(A40,Poverty!$A$7:$B$408,2,false)</f>
        <v>7.6</v>
      </c>
      <c r="C40" s="52">
        <f>vlookup(A40,Poverty!$A$7:$C$408,3,false)</f>
        <v>7.7</v>
      </c>
      <c r="D40" s="52">
        <f>vlookup(A40,Poverty!$A$7:$D$408,4,false)</f>
        <v>10</v>
      </c>
      <c r="E40" s="53"/>
      <c r="F40" s="54">
        <v>10.2</v>
      </c>
      <c r="G40" s="54">
        <v>1.5</v>
      </c>
      <c r="H40" s="55"/>
      <c r="I40" s="52">
        <v>46.0</v>
      </c>
      <c r="J40" s="52">
        <v>98.0</v>
      </c>
      <c r="K40" s="55"/>
      <c r="L40" s="52">
        <v>0.0</v>
      </c>
      <c r="M40" s="56">
        <v>2465.0</v>
      </c>
      <c r="N40" s="56">
        <f t="shared" si="1"/>
        <v>0</v>
      </c>
      <c r="O40" s="56">
        <v>77.60521</v>
      </c>
      <c r="P40" s="53"/>
      <c r="Q40" s="54">
        <v>38.9</v>
      </c>
      <c r="R40" s="52"/>
      <c r="S40" s="55"/>
      <c r="T40" s="57"/>
    </row>
    <row r="41" ht="14.25" customHeight="1">
      <c r="A41" t="s">
        <v>137</v>
      </c>
      <c r="B41">
        <f>vlookup(A41,Poverty!$A$7:$B$408,2,false)</f>
        <v>9.5</v>
      </c>
      <c r="C41" s="52">
        <f>vlookup(A41,Poverty!$A$7:$C$408,3,false)</f>
        <v>15.2</v>
      </c>
      <c r="D41" s="52">
        <f>vlookup(A41,Poverty!$A$7:$D$408,4,false)</f>
        <v>9.5</v>
      </c>
      <c r="E41" s="53"/>
      <c r="F41" s="54">
        <v>7.5</v>
      </c>
      <c r="G41" s="54">
        <v>2.0</v>
      </c>
      <c r="H41" s="55"/>
      <c r="I41" s="52">
        <v>0.0</v>
      </c>
      <c r="J41" s="52">
        <v>96.0</v>
      </c>
      <c r="K41" s="55"/>
      <c r="L41" s="52">
        <v>0.0</v>
      </c>
      <c r="M41" s="56">
        <v>1258.0</v>
      </c>
      <c r="N41" s="56">
        <f t="shared" si="1"/>
        <v>0</v>
      </c>
      <c r="O41" s="56">
        <v>84.33515</v>
      </c>
      <c r="P41" s="53"/>
      <c r="Q41" s="54">
        <v>39.1</v>
      </c>
      <c r="R41" s="52"/>
      <c r="S41" s="55"/>
      <c r="T41" s="57"/>
    </row>
    <row r="42" ht="14.25" customHeight="1">
      <c r="A42" t="s">
        <v>139</v>
      </c>
      <c r="B42">
        <f>vlookup(A42,Poverty!$A$7:$B$408,2,false)</f>
        <v>11.6</v>
      </c>
      <c r="C42" s="52">
        <f>vlookup(A42,Poverty!$A$7:$C$408,3,false)</f>
        <v>12.2</v>
      </c>
      <c r="D42" s="52">
        <f>vlookup(A42,Poverty!$A$7:$D$408,4,false)</f>
        <v>22.4</v>
      </c>
      <c r="E42" s="53"/>
      <c r="F42" s="54">
        <v>4.6</v>
      </c>
      <c r="G42" s="54">
        <v>6.7</v>
      </c>
      <c r="H42" s="55"/>
      <c r="I42" s="52">
        <v>0.0</v>
      </c>
      <c r="J42" s="52">
        <v>93.2</v>
      </c>
      <c r="K42" s="55"/>
      <c r="L42" s="52">
        <v>0.0</v>
      </c>
      <c r="M42" s="56">
        <v>1636.0</v>
      </c>
      <c r="N42" s="56">
        <f t="shared" si="1"/>
        <v>0</v>
      </c>
      <c r="O42" s="56">
        <v>79.03704</v>
      </c>
      <c r="P42" s="53"/>
      <c r="Q42" s="54">
        <v>42.4</v>
      </c>
      <c r="R42" s="52"/>
      <c r="S42" s="55"/>
      <c r="T42" s="57"/>
    </row>
    <row r="43" ht="14.25" customHeight="1">
      <c r="A43" t="s">
        <v>142</v>
      </c>
      <c r="B43">
        <f>vlookup(A43,Poverty!$A$7:$B$408,2,false)</f>
        <v>31.5</v>
      </c>
      <c r="C43" s="52">
        <f>vlookup(A43,Poverty!$A$7:$C$408,3,false)</f>
        <v>58.8</v>
      </c>
      <c r="D43" s="52">
        <f>vlookup(A43,Poverty!$A$7:$D$408,4,false)</f>
        <v>37.2</v>
      </c>
      <c r="E43" s="53"/>
      <c r="F43" s="54">
        <v>1.7</v>
      </c>
      <c r="G43" s="54">
        <v>7.7</v>
      </c>
      <c r="H43" s="55"/>
      <c r="I43" s="52">
        <v>45.5</v>
      </c>
      <c r="J43" s="52">
        <v>88.4</v>
      </c>
      <c r="K43" s="55"/>
      <c r="L43" s="52">
        <v>0.0</v>
      </c>
      <c r="M43" s="56">
        <v>626.0</v>
      </c>
      <c r="N43" s="56">
        <f t="shared" si="1"/>
        <v>0</v>
      </c>
      <c r="O43" s="56">
        <v>66.61074</v>
      </c>
      <c r="P43" s="53"/>
      <c r="Q43" s="54">
        <v>50.5</v>
      </c>
      <c r="R43" s="52"/>
      <c r="S43" s="55"/>
      <c r="T43" s="57"/>
    </row>
    <row r="44" ht="14.25" customHeight="1">
      <c r="A44" t="s">
        <v>144</v>
      </c>
      <c r="B44">
        <f>vlookup(A44,Poverty!$A$7:$B$408,2,false)</f>
        <v>18.6</v>
      </c>
      <c r="C44" s="52">
        <f>vlookup(A44,Poverty!$A$7:$C$408,3,false)</f>
        <v>18.5</v>
      </c>
      <c r="D44" s="52">
        <f>vlookup(A44,Poverty!$A$7:$D$408,4,false)</f>
        <v>30.1</v>
      </c>
      <c r="E44" s="53"/>
      <c r="F44" s="54">
        <v>4.9</v>
      </c>
      <c r="G44" s="54">
        <v>5.8</v>
      </c>
      <c r="H44" s="55"/>
      <c r="I44" s="52">
        <v>12.3</v>
      </c>
      <c r="J44" s="52">
        <v>90.7</v>
      </c>
      <c r="K44" s="55"/>
      <c r="L44" s="52">
        <v>0.0</v>
      </c>
      <c r="M44" s="56">
        <v>1587.0</v>
      </c>
      <c r="N44" s="56">
        <f t="shared" si="1"/>
        <v>0</v>
      </c>
      <c r="O44" s="56">
        <v>67.95302</v>
      </c>
      <c r="P44" s="53"/>
      <c r="Q44" s="54">
        <v>40.7</v>
      </c>
      <c r="R44" s="52"/>
      <c r="S44" s="55"/>
      <c r="T44" s="57"/>
    </row>
    <row r="45" ht="14.25" customHeight="1">
      <c r="A45" t="s">
        <v>150</v>
      </c>
      <c r="B45">
        <f>vlookup(A45,Poverty!$A$7:$B$408,2,false)</f>
        <v>20.2</v>
      </c>
      <c r="C45" s="52">
        <f>vlookup(A45,Poverty!$A$7:$C$408,3,false)</f>
        <v>30.6</v>
      </c>
      <c r="D45" s="52">
        <f>vlookup(A45,Poverty!$A$7:$D$408,4,false)</f>
        <v>30.2</v>
      </c>
      <c r="E45" s="53"/>
      <c r="F45" s="54">
        <v>13.9</v>
      </c>
      <c r="G45" s="54">
        <v>5.5</v>
      </c>
      <c r="H45" s="55"/>
      <c r="I45" s="52">
        <v>0.0</v>
      </c>
      <c r="J45" s="52">
        <v>94.7</v>
      </c>
      <c r="K45" s="55"/>
      <c r="L45" s="52">
        <v>0.0</v>
      </c>
      <c r="M45" s="56">
        <v>656.0</v>
      </c>
      <c r="N45" s="56">
        <f t="shared" si="1"/>
        <v>0</v>
      </c>
      <c r="O45" s="56">
        <v>70.12278</v>
      </c>
      <c r="P45" s="53"/>
      <c r="Q45" s="54">
        <v>61.2</v>
      </c>
      <c r="R45" s="52"/>
      <c r="S45" s="55"/>
      <c r="T45" s="57"/>
    </row>
    <row r="46" ht="14.25" customHeight="1">
      <c r="A46" t="s">
        <v>152</v>
      </c>
      <c r="B46">
        <f>vlookup(A46,Poverty!$A$7:$B$408,2,false)</f>
        <v>47.4</v>
      </c>
      <c r="C46" s="52">
        <f>vlookup(A46,Poverty!$A$7:$C$408,3,false)</f>
        <v>48.1</v>
      </c>
      <c r="D46" s="52">
        <f>vlookup(A46,Poverty!$A$7:$D$408,4,false)</f>
        <v>44.4</v>
      </c>
      <c r="E46" s="53"/>
      <c r="F46" s="54">
        <v>0.0</v>
      </c>
      <c r="G46" s="54">
        <v>7.6</v>
      </c>
      <c r="H46" s="37"/>
      <c r="I46" s="38" t="s">
        <v>266</v>
      </c>
      <c r="J46" s="52">
        <v>87.7</v>
      </c>
      <c r="K46" s="55"/>
      <c r="L46" s="52">
        <v>0.0</v>
      </c>
      <c r="M46" s="56">
        <v>219.0</v>
      </c>
      <c r="N46" s="56">
        <f t="shared" si="1"/>
        <v>0</v>
      </c>
      <c r="O46" s="56">
        <v>41.87328</v>
      </c>
      <c r="P46" s="53"/>
      <c r="Q46" s="54">
        <v>71.9</v>
      </c>
      <c r="R46" s="52"/>
      <c r="S46" s="55"/>
      <c r="T46" s="57"/>
    </row>
    <row r="47" ht="14.25" customHeight="1">
      <c r="A47" t="s">
        <v>155</v>
      </c>
      <c r="B47">
        <f>vlookup(A47,Poverty!$A$7:$B$408,2,false)</f>
        <v>31.8</v>
      </c>
      <c r="C47" s="52">
        <f>vlookup(A47,Poverty!$A$7:$C$408,3,false)</f>
        <v>45.2</v>
      </c>
      <c r="D47" s="52">
        <f>vlookup(A47,Poverty!$A$7:$D$408,4,false)</f>
        <v>40</v>
      </c>
      <c r="E47" s="53"/>
      <c r="F47" s="54">
        <v>0.0</v>
      </c>
      <c r="G47" s="54">
        <v>17.5</v>
      </c>
      <c r="H47" s="37"/>
      <c r="I47" s="38" t="s">
        <v>266</v>
      </c>
      <c r="J47" s="52">
        <v>82.6</v>
      </c>
      <c r="K47" s="55"/>
      <c r="L47" s="52">
        <v>0.0</v>
      </c>
      <c r="M47" s="56">
        <v>268.0</v>
      </c>
      <c r="N47" s="56">
        <f t="shared" si="1"/>
        <v>0</v>
      </c>
      <c r="O47" s="56">
        <v>46.19165</v>
      </c>
      <c r="P47" s="53"/>
      <c r="Q47" s="54">
        <v>45.7</v>
      </c>
      <c r="R47" s="52"/>
      <c r="S47" s="55"/>
      <c r="T47" s="57"/>
    </row>
    <row r="48" ht="14.25" customHeight="1">
      <c r="A48" t="s">
        <v>157</v>
      </c>
      <c r="B48">
        <f>vlookup(A48,Poverty!$A$7:$B$408,2,false)</f>
        <v>43</v>
      </c>
      <c r="C48" s="52">
        <f>vlookup(A48,Poverty!$A$7:$C$408,3,false)</f>
        <v>50.7</v>
      </c>
      <c r="D48" s="52">
        <f>vlookup(A48,Poverty!$A$7:$D$408,4,false)</f>
        <v>45.5</v>
      </c>
      <c r="E48" s="53"/>
      <c r="F48" s="54">
        <v>0.0</v>
      </c>
      <c r="G48" s="54">
        <v>22.2</v>
      </c>
      <c r="H48" s="55"/>
      <c r="I48" s="52">
        <v>100.0</v>
      </c>
      <c r="J48" s="52">
        <v>71.0</v>
      </c>
      <c r="K48" s="37"/>
      <c r="L48" s="38">
        <v>0.0</v>
      </c>
      <c r="M48" s="56">
        <v>132.0</v>
      </c>
      <c r="N48" s="56">
        <f t="shared" si="1"/>
        <v>0</v>
      </c>
      <c r="O48" s="56">
        <v>43.82979</v>
      </c>
      <c r="P48" s="53"/>
      <c r="Q48" s="54">
        <v>54.2</v>
      </c>
      <c r="R48" s="52"/>
      <c r="S48" s="55"/>
      <c r="T48" s="57"/>
    </row>
    <row r="49" ht="14.25" customHeight="1">
      <c r="A49" t="s">
        <v>159</v>
      </c>
      <c r="B49">
        <f>vlookup(A49,Poverty!$A$7:$B$408,2,false)</f>
        <v>52.3</v>
      </c>
      <c r="C49" s="52">
        <f>vlookup(A49,Poverty!$A$7:$C$408,3,false)</f>
        <v>54.2</v>
      </c>
      <c r="D49" s="52">
        <f>vlookup(A49,Poverty!$A$7:$D$408,4,false)</f>
        <v>59.2</v>
      </c>
      <c r="E49" s="53"/>
      <c r="F49" s="54">
        <v>23.1</v>
      </c>
      <c r="G49" s="54">
        <v>13.0</v>
      </c>
      <c r="H49" s="55"/>
      <c r="I49" s="52">
        <v>0.0</v>
      </c>
      <c r="J49" s="52">
        <v>79.3</v>
      </c>
      <c r="K49" s="55"/>
      <c r="L49" s="52">
        <v>0.0</v>
      </c>
      <c r="M49" s="56">
        <v>529.0</v>
      </c>
      <c r="N49" s="56">
        <f t="shared" si="1"/>
        <v>0</v>
      </c>
      <c r="O49" s="56">
        <v>50.96525</v>
      </c>
      <c r="P49" s="53"/>
      <c r="Q49" s="54">
        <v>42.9</v>
      </c>
      <c r="R49" s="52"/>
      <c r="S49" s="55"/>
      <c r="T49" s="57"/>
    </row>
    <row r="50" ht="14.25" customHeight="1">
      <c r="A50" t="s">
        <v>161</v>
      </c>
      <c r="B50">
        <f>vlookup(A50,Poverty!$A$7:$B$408,2,false)</f>
        <v>37.3</v>
      </c>
      <c r="C50" s="52">
        <f>vlookup(A50,Poverty!$A$7:$C$408,3,false)</f>
        <v>47.5</v>
      </c>
      <c r="D50" s="52">
        <f>vlookup(A50,Poverty!$A$7:$D$408,4,false)</f>
        <v>38.5</v>
      </c>
      <c r="E50" s="53"/>
      <c r="F50" s="54">
        <v>0.0</v>
      </c>
      <c r="G50" s="54">
        <v>8.5</v>
      </c>
      <c r="H50" s="55"/>
      <c r="I50" s="52">
        <v>0.0</v>
      </c>
      <c r="J50" s="52">
        <v>91.9</v>
      </c>
      <c r="K50" s="55"/>
      <c r="L50" s="52">
        <v>0.0</v>
      </c>
      <c r="M50" s="56">
        <v>469.0</v>
      </c>
      <c r="N50" s="56">
        <f t="shared" si="1"/>
        <v>0</v>
      </c>
      <c r="O50" s="56">
        <v>67.82077</v>
      </c>
      <c r="P50" s="53"/>
      <c r="Q50" s="54">
        <v>64.4</v>
      </c>
      <c r="R50" s="52"/>
      <c r="S50" s="55"/>
      <c r="T50" s="57"/>
    </row>
    <row r="51" ht="14.25" customHeight="1">
      <c r="A51" t="s">
        <v>163</v>
      </c>
      <c r="B51">
        <f>vlookup(A51,Poverty!$A$7:$B$408,2,false)</f>
        <v>27.7</v>
      </c>
      <c r="C51" s="52">
        <f>vlookup(A51,Poverty!$A$7:$C$408,3,false)</f>
        <v>31</v>
      </c>
      <c r="D51" s="52">
        <f>vlookup(A51,Poverty!$A$7:$D$408,4,false)</f>
        <v>42</v>
      </c>
      <c r="E51" s="53"/>
      <c r="F51" s="54">
        <v>0.0</v>
      </c>
      <c r="G51" s="54">
        <v>8.5</v>
      </c>
      <c r="H51" s="55"/>
      <c r="I51" s="52">
        <v>51.2</v>
      </c>
      <c r="J51" s="52">
        <v>88.3</v>
      </c>
      <c r="K51" s="37"/>
      <c r="L51" s="38">
        <v>0.0</v>
      </c>
      <c r="M51" s="56">
        <v>380.0</v>
      </c>
      <c r="N51" s="56">
        <f t="shared" si="1"/>
        <v>0</v>
      </c>
      <c r="O51" s="56">
        <v>48.46527</v>
      </c>
      <c r="P51" s="53"/>
      <c r="Q51" s="54">
        <v>31.4</v>
      </c>
      <c r="R51" s="52"/>
      <c r="S51" s="55"/>
      <c r="T51" s="57"/>
    </row>
    <row r="52" ht="14.25" customHeight="1">
      <c r="A52" t="s">
        <v>165</v>
      </c>
      <c r="B52">
        <f>vlookup(A52,Poverty!$A$7:$B$408,2,false)</f>
        <v>41.6</v>
      </c>
      <c r="C52" s="52">
        <f>vlookup(A52,Poverty!$A$7:$C$408,3,false)</f>
        <v>56.3</v>
      </c>
      <c r="D52" s="52">
        <f>vlookup(A52,Poverty!$A$7:$D$408,4,false)</f>
        <v>38.4</v>
      </c>
      <c r="E52" s="53"/>
      <c r="F52" s="54">
        <v>19.7</v>
      </c>
      <c r="G52" s="54">
        <v>20.7</v>
      </c>
      <c r="H52" s="55"/>
      <c r="I52" s="52">
        <v>64.7</v>
      </c>
      <c r="J52" s="52">
        <v>75.2</v>
      </c>
      <c r="K52" s="55"/>
      <c r="L52" s="52">
        <v>0.0</v>
      </c>
      <c r="M52" s="56">
        <v>351.0</v>
      </c>
      <c r="N52" s="56">
        <f t="shared" si="1"/>
        <v>0</v>
      </c>
      <c r="O52" s="56">
        <v>44.88372</v>
      </c>
      <c r="P52" s="53"/>
      <c r="Q52" s="54">
        <v>64.1</v>
      </c>
      <c r="R52" s="52"/>
      <c r="S52" s="55"/>
      <c r="T52" s="57"/>
    </row>
    <row r="53" ht="14.25" customHeight="1">
      <c r="A53" t="s">
        <v>167</v>
      </c>
      <c r="B53">
        <f>vlookup(A53,Poverty!$A$7:$B$408,2,false)</f>
        <v>30.8</v>
      </c>
      <c r="C53" s="52">
        <f>vlookup(A53,Poverty!$A$7:$C$408,3,false)</f>
        <v>51.7</v>
      </c>
      <c r="D53" s="52">
        <f>vlookup(A53,Poverty!$A$7:$D$408,4,false)</f>
        <v>48.3</v>
      </c>
      <c r="E53" s="53"/>
      <c r="F53" s="54">
        <v>12.7</v>
      </c>
      <c r="G53" s="54">
        <v>11.6</v>
      </c>
      <c r="H53" s="55"/>
      <c r="I53" s="52">
        <v>100.0</v>
      </c>
      <c r="J53" s="52">
        <v>95.0</v>
      </c>
      <c r="K53" s="55"/>
      <c r="L53" s="52">
        <v>0.0</v>
      </c>
      <c r="M53" s="56">
        <v>937.0</v>
      </c>
      <c r="N53" s="56">
        <f t="shared" si="1"/>
        <v>0</v>
      </c>
      <c r="O53" s="56">
        <v>65.68006</v>
      </c>
      <c r="P53" s="53"/>
      <c r="Q53" s="54">
        <v>38.2</v>
      </c>
      <c r="R53" s="52"/>
      <c r="S53" s="55"/>
      <c r="T53" s="57"/>
    </row>
    <row r="54" ht="14.25" customHeight="1">
      <c r="A54" t="s">
        <v>169</v>
      </c>
      <c r="B54">
        <f>vlookup(A54,Poverty!$A$7:$B$408,2,false)</f>
        <v>4.2</v>
      </c>
      <c r="C54" s="52">
        <f>vlookup(A54,Poverty!$A$7:$C$408,3,false)</f>
        <v>50</v>
      </c>
      <c r="D54" s="52">
        <f>vlookup(A54,Poverty!$A$7:$D$408,4,false)</f>
        <v>2.7</v>
      </c>
      <c r="E54" s="53"/>
      <c r="F54" s="54">
        <v>1.1</v>
      </c>
      <c r="G54" s="54">
        <v>0.1</v>
      </c>
      <c r="H54" s="55"/>
      <c r="I54" s="52">
        <v>15.4</v>
      </c>
      <c r="J54" s="52">
        <v>96.5</v>
      </c>
      <c r="K54" s="55"/>
      <c r="L54" s="52">
        <v>0.0</v>
      </c>
      <c r="M54" s="56">
        <v>2136.0</v>
      </c>
      <c r="N54" s="56">
        <f t="shared" si="1"/>
        <v>0</v>
      </c>
      <c r="O54" s="56">
        <v>91.32369</v>
      </c>
      <c r="P54" s="53"/>
      <c r="Q54" s="54">
        <v>63.3</v>
      </c>
      <c r="R54" s="52"/>
      <c r="S54" s="55"/>
      <c r="T54" s="57"/>
    </row>
    <row r="55" ht="14.25" customHeight="1">
      <c r="A55" t="s">
        <v>171</v>
      </c>
      <c r="B55">
        <f>vlookup(A55,Poverty!$A$7:$B$408,2,false)</f>
        <v>15.6</v>
      </c>
      <c r="C55" s="52">
        <f>vlookup(A55,Poverty!$A$7:$C$408,3,false)</f>
        <v>57.1</v>
      </c>
      <c r="D55" s="52">
        <f>vlookup(A55,Poverty!$A$7:$D$408,4,false)</f>
        <v>3.7</v>
      </c>
      <c r="E55" s="53"/>
      <c r="F55" s="54">
        <v>0.0</v>
      </c>
      <c r="G55" s="54">
        <v>0.0</v>
      </c>
      <c r="H55" s="55"/>
      <c r="I55" s="52">
        <v>5.2</v>
      </c>
      <c r="J55" s="52">
        <v>97.6</v>
      </c>
      <c r="K55" s="55"/>
      <c r="L55" s="52">
        <v>0.0</v>
      </c>
      <c r="M55" s="56">
        <v>1291.0</v>
      </c>
      <c r="N55" s="56">
        <f t="shared" si="1"/>
        <v>0</v>
      </c>
      <c r="O55" s="56">
        <v>89.91354</v>
      </c>
      <c r="P55" s="53"/>
      <c r="Q55" s="54">
        <v>44.0</v>
      </c>
      <c r="R55" s="52"/>
      <c r="S55" s="55"/>
      <c r="T55" s="57"/>
    </row>
    <row r="56" ht="14.25" customHeight="1">
      <c r="A56" t="s">
        <v>173</v>
      </c>
      <c r="B56">
        <f>vlookup(A56,Poverty!$A$7:$B$408,2,false)</f>
        <v>2.4</v>
      </c>
      <c r="C56" s="52">
        <f>vlookup(A56,Poverty!$A$7:$C$408,3,false)</f>
        <v>0</v>
      </c>
      <c r="D56" s="52">
        <f>vlookup(A56,Poverty!$A$7:$D$408,4,false)</f>
        <v>1.9</v>
      </c>
      <c r="E56" s="53"/>
      <c r="F56" s="54">
        <v>12.1</v>
      </c>
      <c r="G56" s="54">
        <v>0.5</v>
      </c>
      <c r="H56" s="55"/>
      <c r="I56" s="52">
        <v>0.0</v>
      </c>
      <c r="J56" s="52">
        <v>97.9</v>
      </c>
      <c r="K56" s="55"/>
      <c r="L56" s="52">
        <v>0.0</v>
      </c>
      <c r="M56" s="56">
        <v>2118.0</v>
      </c>
      <c r="N56" s="56">
        <f t="shared" si="1"/>
        <v>0</v>
      </c>
      <c r="O56" s="56">
        <v>91.87374</v>
      </c>
      <c r="P56" s="53"/>
      <c r="Q56" s="54">
        <v>27.2</v>
      </c>
      <c r="R56" s="52"/>
      <c r="S56" s="55"/>
      <c r="T56" s="57"/>
    </row>
    <row r="57" ht="14.25" customHeight="1">
      <c r="A57" t="s">
        <v>175</v>
      </c>
      <c r="B57">
        <f>vlookup(A57,Poverty!$A$7:$B$408,2,false)</f>
        <v>3</v>
      </c>
      <c r="C57" s="52">
        <f>vlookup(A57,Poverty!$A$7:$C$408,3,false)</f>
        <v>0</v>
      </c>
      <c r="D57" s="52">
        <f>vlookup(A57,Poverty!$A$7:$D$408,4,false)</f>
        <v>1.3</v>
      </c>
      <c r="E57" s="53"/>
      <c r="F57" s="54">
        <v>9.3</v>
      </c>
      <c r="G57" s="54">
        <v>1.0</v>
      </c>
      <c r="H57" s="55"/>
      <c r="I57" s="52">
        <v>0.0</v>
      </c>
      <c r="J57" s="52">
        <v>98.6</v>
      </c>
      <c r="K57" s="55"/>
      <c r="L57" s="52">
        <v>0.0</v>
      </c>
      <c r="M57" s="56">
        <v>1370.0</v>
      </c>
      <c r="N57" s="56">
        <f t="shared" si="1"/>
        <v>0</v>
      </c>
      <c r="O57" s="56">
        <v>93.66701</v>
      </c>
      <c r="P57" s="53"/>
      <c r="Q57" s="54">
        <v>29.4</v>
      </c>
      <c r="R57" s="52"/>
      <c r="S57" s="55"/>
      <c r="T57" s="57"/>
    </row>
    <row r="58" ht="14.25" customHeight="1">
      <c r="A58" t="s">
        <v>177</v>
      </c>
      <c r="B58">
        <f>vlookup(A58,Poverty!$A$7:$B$408,2,false)</f>
        <v>19.5</v>
      </c>
      <c r="C58" s="52">
        <f>vlookup(A58,Poverty!$A$7:$C$408,3,false)</f>
        <v>60.6</v>
      </c>
      <c r="D58" s="52">
        <f>vlookup(A58,Poverty!$A$7:$D$408,4,false)</f>
        <v>11</v>
      </c>
      <c r="E58" s="53"/>
      <c r="F58" s="54">
        <v>2.3</v>
      </c>
      <c r="G58" s="54">
        <v>1.7</v>
      </c>
      <c r="H58" s="55"/>
      <c r="I58" s="52">
        <v>14.8</v>
      </c>
      <c r="J58" s="52">
        <v>95.2</v>
      </c>
      <c r="K58" s="55"/>
      <c r="L58" s="52">
        <v>0.0</v>
      </c>
      <c r="M58" s="56">
        <v>1274.0</v>
      </c>
      <c r="N58" s="56">
        <f t="shared" si="1"/>
        <v>0</v>
      </c>
      <c r="O58" s="56">
        <v>83.5249</v>
      </c>
      <c r="P58" s="53"/>
      <c r="Q58" s="54">
        <v>33.6</v>
      </c>
      <c r="R58" s="52"/>
      <c r="S58" s="55"/>
      <c r="T58" s="57"/>
    </row>
    <row r="59" ht="14.25" customHeight="1">
      <c r="A59" t="s">
        <v>179</v>
      </c>
      <c r="B59">
        <f>vlookup(A59,Poverty!$A$7:$B$408,2,false)</f>
        <v>8</v>
      </c>
      <c r="C59" s="52">
        <f>vlookup(A59,Poverty!$A$7:$C$408,3,false)</f>
        <v>39.3</v>
      </c>
      <c r="D59" s="52">
        <f>vlookup(A59,Poverty!$A$7:$D$408,4,false)</f>
        <v>4.8</v>
      </c>
      <c r="E59" s="53"/>
      <c r="F59" s="54">
        <v>11.9</v>
      </c>
      <c r="G59" s="54">
        <v>0.8</v>
      </c>
      <c r="H59" s="55"/>
      <c r="I59" s="52">
        <v>23.2</v>
      </c>
      <c r="J59" s="52">
        <v>98.6</v>
      </c>
      <c r="K59" s="55"/>
      <c r="L59" s="52">
        <v>0.0</v>
      </c>
      <c r="M59" s="56">
        <v>2030.0</v>
      </c>
      <c r="N59" s="56">
        <f t="shared" si="1"/>
        <v>0</v>
      </c>
      <c r="O59" s="56">
        <v>91.20055</v>
      </c>
      <c r="P59" s="53"/>
      <c r="Q59" s="54">
        <v>43.3</v>
      </c>
      <c r="R59" s="52"/>
      <c r="S59" s="55"/>
      <c r="T59" s="57"/>
    </row>
    <row r="60" ht="14.25" customHeight="1">
      <c r="A60" t="s">
        <v>181</v>
      </c>
      <c r="B60">
        <f>vlookup(A60,Poverty!$A$7:$B$408,2,false)</f>
        <v>0</v>
      </c>
      <c r="C60" s="52">
        <f>vlookup(A60,Poverty!$A$7:$C$408,3,false)</f>
        <v>0</v>
      </c>
      <c r="D60" s="52">
        <f>vlookup(A60,Poverty!$A$7:$D$408,4,false)</f>
        <v>8.7</v>
      </c>
      <c r="E60" s="53"/>
      <c r="F60" s="54">
        <v>8.5</v>
      </c>
      <c r="G60" s="54">
        <v>1.6</v>
      </c>
      <c r="H60" s="55"/>
      <c r="I60" s="52">
        <v>0.0</v>
      </c>
      <c r="J60" s="52">
        <v>97.3</v>
      </c>
      <c r="K60" s="55"/>
      <c r="L60" s="52">
        <v>0.0</v>
      </c>
      <c r="M60" s="56">
        <v>2334.0</v>
      </c>
      <c r="N60" s="56">
        <f t="shared" si="1"/>
        <v>0</v>
      </c>
      <c r="O60" s="56">
        <v>91.70931</v>
      </c>
      <c r="P60" s="53"/>
      <c r="Q60" s="54">
        <v>39.7</v>
      </c>
      <c r="R60" s="52"/>
      <c r="S60" s="55"/>
      <c r="T60" s="57"/>
    </row>
    <row r="61" ht="14.25" customHeight="1">
      <c r="A61" t="s">
        <v>183</v>
      </c>
      <c r="B61">
        <f>vlookup(A61,Poverty!$A$7:$B$408,2,false)</f>
        <v>1.9</v>
      </c>
      <c r="C61" s="52">
        <f>vlookup(A61,Poverty!$A$7:$C$408,3,false)</f>
        <v>0</v>
      </c>
      <c r="D61" s="52">
        <f>vlookup(A61,Poverty!$A$7:$D$408,4,false)</f>
        <v>2.4</v>
      </c>
      <c r="E61" s="53"/>
      <c r="F61" s="54">
        <v>8.6</v>
      </c>
      <c r="G61" s="54">
        <v>1.3</v>
      </c>
      <c r="H61" s="37"/>
      <c r="I61" s="38" t="s">
        <v>266</v>
      </c>
      <c r="J61" s="52">
        <v>97.1</v>
      </c>
      <c r="K61" s="55"/>
      <c r="L61" s="52">
        <v>0.0</v>
      </c>
      <c r="M61" s="56">
        <v>525.0</v>
      </c>
      <c r="N61" s="56">
        <f t="shared" si="1"/>
        <v>0</v>
      </c>
      <c r="O61" s="56">
        <v>84.36123</v>
      </c>
      <c r="P61" s="53"/>
      <c r="Q61" s="54">
        <v>38.5</v>
      </c>
      <c r="R61" s="52"/>
      <c r="S61" s="55"/>
      <c r="T61" s="57"/>
    </row>
    <row r="62" ht="14.25" customHeight="1">
      <c r="A62" t="s">
        <v>185</v>
      </c>
      <c r="B62">
        <f>vlookup(A62,Poverty!$A$7:$B$408,2,false)</f>
        <v>1.9</v>
      </c>
      <c r="C62" s="52">
        <f>vlookup(A62,Poverty!$A$7:$C$408,3,false)</f>
        <v>20.7</v>
      </c>
      <c r="D62" s="52">
        <f>vlookup(A62,Poverty!$A$7:$D$408,4,false)</f>
        <v>9.6</v>
      </c>
      <c r="E62" s="53"/>
      <c r="F62" s="54">
        <v>7.0</v>
      </c>
      <c r="G62" s="54">
        <v>6.2</v>
      </c>
      <c r="H62" s="55"/>
      <c r="I62" s="52">
        <v>5.9</v>
      </c>
      <c r="J62" s="52">
        <v>95.0</v>
      </c>
      <c r="K62" s="55"/>
      <c r="L62" s="52">
        <v>0.0</v>
      </c>
      <c r="M62" s="56">
        <v>717.0</v>
      </c>
      <c r="N62" s="56">
        <f t="shared" si="1"/>
        <v>0</v>
      </c>
      <c r="O62" s="56">
        <v>78.73754</v>
      </c>
      <c r="P62" s="53"/>
      <c r="Q62" s="54">
        <v>44.9</v>
      </c>
      <c r="R62" s="52"/>
      <c r="S62" s="55"/>
      <c r="T62" s="57"/>
    </row>
    <row r="63" ht="14.25" customHeight="1">
      <c r="A63" t="s">
        <v>187</v>
      </c>
      <c r="B63">
        <f>vlookup(A63,Poverty!$A$7:$B$408,2,false)</f>
        <v>8.4</v>
      </c>
      <c r="C63" s="52">
        <f>vlookup(A63,Poverty!$A$7:$C$408,3,false)</f>
        <v>55.1</v>
      </c>
      <c r="D63" s="52">
        <f>vlookup(A63,Poverty!$A$7:$D$408,4,false)</f>
        <v>6.6</v>
      </c>
      <c r="E63" s="53"/>
      <c r="F63" s="54">
        <v>2.3</v>
      </c>
      <c r="G63" s="54">
        <v>4.4</v>
      </c>
      <c r="H63" s="55"/>
      <c r="I63" s="52">
        <v>0.0</v>
      </c>
      <c r="J63" s="52">
        <v>95.3</v>
      </c>
      <c r="K63" s="55"/>
      <c r="L63" s="52">
        <v>0.0</v>
      </c>
      <c r="M63" s="56">
        <v>2772.0</v>
      </c>
      <c r="N63" s="56">
        <f t="shared" si="1"/>
        <v>0</v>
      </c>
      <c r="O63" s="56">
        <v>84.17065</v>
      </c>
      <c r="P63" s="53"/>
      <c r="Q63" s="54">
        <v>43.7</v>
      </c>
      <c r="R63" s="52"/>
      <c r="S63" s="55"/>
      <c r="T63" s="57"/>
    </row>
    <row r="64" ht="14.25" customHeight="1">
      <c r="A64" t="s">
        <v>189</v>
      </c>
      <c r="B64">
        <f>vlookup(A64,Poverty!$A$7:$B$408,2,false)</f>
        <v>2.3</v>
      </c>
      <c r="C64" s="52">
        <f>vlookup(A64,Poverty!$A$7:$C$408,3,false)</f>
        <v>9.6</v>
      </c>
      <c r="D64" s="52">
        <f>vlookup(A64,Poverty!$A$7:$D$408,4,false)</f>
        <v>4</v>
      </c>
      <c r="E64" s="53"/>
      <c r="F64" s="54">
        <v>2.6</v>
      </c>
      <c r="G64" s="54">
        <v>1.5</v>
      </c>
      <c r="H64" s="55"/>
      <c r="I64" s="52">
        <v>38.1</v>
      </c>
      <c r="J64" s="52">
        <v>97.0</v>
      </c>
      <c r="K64" s="55"/>
      <c r="L64" s="52">
        <v>0.0</v>
      </c>
      <c r="M64" s="56">
        <v>2813.0</v>
      </c>
      <c r="N64" s="56">
        <f t="shared" si="1"/>
        <v>0</v>
      </c>
      <c r="O64" s="56">
        <v>81.84346</v>
      </c>
      <c r="P64" s="53"/>
      <c r="Q64" s="54">
        <v>38.3</v>
      </c>
      <c r="R64" s="52"/>
      <c r="S64" s="55"/>
      <c r="T64" s="57"/>
    </row>
    <row r="65" ht="14.25" customHeight="1">
      <c r="A65" t="s">
        <v>191</v>
      </c>
      <c r="B65">
        <f>vlookup(A65,Poverty!$A$7:$B$408,2,false)</f>
        <v>2.2</v>
      </c>
      <c r="C65" s="52">
        <f>vlookup(A65,Poverty!$A$7:$C$408,3,false)</f>
        <v>7.9</v>
      </c>
      <c r="D65" s="52">
        <f>vlookup(A65,Poverty!$A$7:$D$408,4,false)</f>
        <v>7.4</v>
      </c>
      <c r="E65" s="53"/>
      <c r="F65" s="54">
        <v>6.6</v>
      </c>
      <c r="G65" s="54">
        <v>5.0</v>
      </c>
      <c r="H65" s="55"/>
      <c r="I65" s="52">
        <v>0.0</v>
      </c>
      <c r="J65" s="52">
        <v>92.8</v>
      </c>
      <c r="K65" s="55"/>
      <c r="L65" s="52">
        <v>0.0</v>
      </c>
      <c r="M65" s="56">
        <v>1492.0</v>
      </c>
      <c r="N65" s="56">
        <f t="shared" si="1"/>
        <v>0</v>
      </c>
      <c r="O65" s="56">
        <v>70.28922</v>
      </c>
      <c r="P65" s="53"/>
      <c r="Q65" s="54">
        <v>26.2</v>
      </c>
      <c r="R65" s="52"/>
      <c r="S65" s="55"/>
      <c r="T65" s="57"/>
    </row>
    <row r="66" ht="14.25" customHeight="1">
      <c r="A66" t="s">
        <v>193</v>
      </c>
      <c r="B66">
        <f>vlookup(A66,Poverty!$A$7:$B$408,2,false)</f>
        <v>6.2</v>
      </c>
      <c r="C66" s="52">
        <f>vlookup(A66,Poverty!$A$7:$C$408,3,false)</f>
        <v>20</v>
      </c>
      <c r="D66" s="52">
        <f>vlookup(A66,Poverty!$A$7:$D$408,4,false)</f>
        <v>7.8</v>
      </c>
      <c r="E66" s="53"/>
      <c r="F66" s="54">
        <v>10.4</v>
      </c>
      <c r="G66" s="54">
        <v>1.6</v>
      </c>
      <c r="H66" s="55"/>
      <c r="I66" s="52">
        <v>21.2</v>
      </c>
      <c r="J66" s="52">
        <v>96.5</v>
      </c>
      <c r="K66" s="55"/>
      <c r="L66" s="52">
        <v>0.0</v>
      </c>
      <c r="M66" s="56">
        <v>3370.0</v>
      </c>
      <c r="N66" s="56">
        <f t="shared" si="1"/>
        <v>0</v>
      </c>
      <c r="O66" s="56">
        <v>83.66093</v>
      </c>
      <c r="P66" s="53"/>
      <c r="Q66" s="54">
        <v>21.1</v>
      </c>
      <c r="R66" s="52"/>
      <c r="S66" s="55"/>
      <c r="T66" s="57"/>
    </row>
    <row r="67" ht="14.25" customHeight="1">
      <c r="A67" t="s">
        <v>195</v>
      </c>
      <c r="B67">
        <f>vlookup(A67,Poverty!$A$7:$B$408,2,false)</f>
        <v>11.1</v>
      </c>
      <c r="C67" s="52">
        <f>vlookup(A67,Poverty!$A$7:$C$408,3,false)</f>
        <v>11.2</v>
      </c>
      <c r="D67" s="52">
        <f>vlookup(A67,Poverty!$A$7:$D$408,4,false)</f>
        <v>19.7</v>
      </c>
      <c r="E67" s="53"/>
      <c r="F67" s="54">
        <v>4.3</v>
      </c>
      <c r="G67" s="54">
        <v>6.6</v>
      </c>
      <c r="H67" s="55"/>
      <c r="I67" s="52">
        <v>0.0</v>
      </c>
      <c r="J67" s="52">
        <v>92.8</v>
      </c>
      <c r="K67" s="55"/>
      <c r="L67" s="52">
        <v>0.0</v>
      </c>
      <c r="M67" s="56">
        <v>1722.0</v>
      </c>
      <c r="N67" s="56">
        <f t="shared" si="1"/>
        <v>0</v>
      </c>
      <c r="O67" s="56">
        <v>83.38392</v>
      </c>
      <c r="P67" s="53"/>
      <c r="Q67" s="54">
        <v>35.5</v>
      </c>
      <c r="R67" s="52"/>
      <c r="S67" s="55"/>
      <c r="T67" s="57"/>
    </row>
    <row r="68" ht="14.25" customHeight="1">
      <c r="A68" t="s">
        <v>197</v>
      </c>
      <c r="B68">
        <f>vlookup(A68,Poverty!$A$7:$B$408,2,false)</f>
        <v>5.4</v>
      </c>
      <c r="C68" s="52">
        <f>vlookup(A68,Poverty!$A$7:$C$408,3,false)</f>
        <v>0</v>
      </c>
      <c r="D68" s="52">
        <f>vlookup(A68,Poverty!$A$7:$D$408,4,false)</f>
        <v>15</v>
      </c>
      <c r="E68" s="53"/>
      <c r="F68" s="54">
        <v>1.1</v>
      </c>
      <c r="G68" s="54">
        <v>3.5</v>
      </c>
      <c r="H68" s="55"/>
      <c r="I68" s="52">
        <v>28.6</v>
      </c>
      <c r="J68" s="52">
        <v>94.8</v>
      </c>
      <c r="K68" s="55"/>
      <c r="L68" s="52">
        <v>0.0</v>
      </c>
      <c r="M68" s="56">
        <v>2035.0</v>
      </c>
      <c r="N68" s="56">
        <f t="shared" si="1"/>
        <v>0</v>
      </c>
      <c r="O68" s="56">
        <v>83.09693</v>
      </c>
      <c r="P68" s="53"/>
      <c r="Q68" s="54">
        <v>20.8</v>
      </c>
      <c r="R68" s="52"/>
      <c r="S68" s="55"/>
      <c r="T68" s="57"/>
    </row>
    <row r="69" ht="14.25" customHeight="1">
      <c r="A69" t="s">
        <v>199</v>
      </c>
      <c r="B69">
        <f>vlookup(A69,Poverty!$A$7:$B$408,2,false)</f>
        <v>3.4</v>
      </c>
      <c r="C69" s="52">
        <f>vlookup(A69,Poverty!$A$7:$C$408,3,false)</f>
        <v>37.9</v>
      </c>
      <c r="D69" s="52">
        <f>vlookup(A69,Poverty!$A$7:$D$408,4,false)</f>
        <v>9.2</v>
      </c>
      <c r="E69" s="53"/>
      <c r="F69" s="54">
        <v>0.0</v>
      </c>
      <c r="G69" s="54">
        <v>2.0</v>
      </c>
      <c r="H69" s="37"/>
      <c r="I69" s="38" t="s">
        <v>266</v>
      </c>
      <c r="J69" s="52">
        <v>96.8</v>
      </c>
      <c r="K69" s="55"/>
      <c r="L69" s="52">
        <v>0.0</v>
      </c>
      <c r="M69" s="56">
        <v>2632.0</v>
      </c>
      <c r="N69" s="56">
        <f t="shared" si="1"/>
        <v>0</v>
      </c>
      <c r="O69" s="56">
        <v>75.14095</v>
      </c>
      <c r="P69" s="53"/>
      <c r="Q69" s="54">
        <v>43.8</v>
      </c>
      <c r="R69" s="52"/>
      <c r="S69" s="55"/>
      <c r="T69" s="57"/>
    </row>
    <row r="70" ht="14.25" customHeight="1">
      <c r="A70" t="s">
        <v>201</v>
      </c>
      <c r="B70">
        <f>vlookup(A70,Poverty!$A$7:$B$408,2,false)</f>
        <v>5.1</v>
      </c>
      <c r="C70" s="52">
        <f>vlookup(A70,Poverty!$A$7:$C$408,3,false)</f>
        <v>15.5</v>
      </c>
      <c r="D70" s="52">
        <f>vlookup(A70,Poverty!$A$7:$D$408,4,false)</f>
        <v>16</v>
      </c>
      <c r="E70" s="53"/>
      <c r="F70" s="54">
        <v>1.3</v>
      </c>
      <c r="G70" s="54">
        <v>9.5</v>
      </c>
      <c r="H70" s="55"/>
      <c r="I70" s="52">
        <v>56.7</v>
      </c>
      <c r="J70" s="52">
        <v>93.0</v>
      </c>
      <c r="K70" s="55"/>
      <c r="L70" s="52">
        <v>0.0</v>
      </c>
      <c r="M70" s="56">
        <v>1111.0</v>
      </c>
      <c r="N70" s="56">
        <f t="shared" si="1"/>
        <v>0</v>
      </c>
      <c r="O70" s="56">
        <v>79.97699</v>
      </c>
      <c r="P70" s="53"/>
      <c r="Q70" s="54">
        <v>40.0</v>
      </c>
      <c r="R70" s="52"/>
      <c r="S70" s="55"/>
      <c r="T70" s="57"/>
    </row>
    <row r="71" ht="14.25" customHeight="1">
      <c r="A71" t="s">
        <v>203</v>
      </c>
      <c r="B71">
        <f>vlookup(A71,Poverty!$A$7:$B$408,2,false)</f>
        <v>22.2</v>
      </c>
      <c r="C71" s="52">
        <f>vlookup(A71,Poverty!$A$7:$C$408,3,false)</f>
        <v>29.2</v>
      </c>
      <c r="D71" s="52">
        <f>vlookup(A71,Poverty!$A$7:$D$408,4,false)</f>
        <v>48.4</v>
      </c>
      <c r="E71" s="53"/>
      <c r="F71" s="54">
        <v>2.0</v>
      </c>
      <c r="G71" s="54">
        <v>5.2</v>
      </c>
      <c r="H71" s="55"/>
      <c r="I71" s="52">
        <v>0.0</v>
      </c>
      <c r="J71" s="52">
        <v>92.1</v>
      </c>
      <c r="K71" s="55"/>
      <c r="L71" s="52">
        <v>0.0</v>
      </c>
      <c r="M71" s="56">
        <v>937.0</v>
      </c>
      <c r="N71" s="56">
        <f t="shared" si="1"/>
        <v>0</v>
      </c>
      <c r="O71" s="56">
        <v>56.57203</v>
      </c>
      <c r="P71" s="53"/>
      <c r="Q71" s="54">
        <v>46.1</v>
      </c>
      <c r="R71" s="52"/>
      <c r="S71" s="55"/>
      <c r="T71" s="57"/>
    </row>
    <row r="72" ht="14.25" customHeight="1">
      <c r="A72" t="s">
        <v>205</v>
      </c>
      <c r="B72">
        <f>vlookup(A72,Poverty!$A$7:$B$408,2,false)</f>
        <v>10.9</v>
      </c>
      <c r="C72" s="52">
        <f>vlookup(A72,Poverty!$A$7:$C$408,3,false)</f>
        <v>43.6</v>
      </c>
      <c r="D72" s="52">
        <f>vlookup(A72,Poverty!$A$7:$D$408,4,false)</f>
        <v>19.1</v>
      </c>
      <c r="E72" s="53"/>
      <c r="F72" s="54">
        <v>2.6</v>
      </c>
      <c r="G72" s="54">
        <v>4.8</v>
      </c>
      <c r="H72" s="55"/>
      <c r="I72" s="52">
        <v>0.0</v>
      </c>
      <c r="J72" s="52">
        <v>94.5</v>
      </c>
      <c r="K72" s="55"/>
      <c r="L72" s="52">
        <v>0.0</v>
      </c>
      <c r="M72" s="56">
        <v>1133.0</v>
      </c>
      <c r="N72" s="56">
        <f t="shared" si="1"/>
        <v>0</v>
      </c>
      <c r="O72" s="56">
        <v>76.39311</v>
      </c>
      <c r="P72" s="53"/>
      <c r="Q72" s="54">
        <v>38.6</v>
      </c>
      <c r="R72" s="52"/>
      <c r="S72" s="55"/>
      <c r="T72" s="57"/>
    </row>
    <row r="73" ht="14.25" customHeight="1">
      <c r="A73" t="s">
        <v>207</v>
      </c>
      <c r="B73">
        <f>vlookup(A73,Poverty!$A$7:$B$408,2,false)</f>
        <v>8.3</v>
      </c>
      <c r="C73" s="52">
        <f>vlookup(A73,Poverty!$A$7:$C$408,3,false)</f>
        <v>0</v>
      </c>
      <c r="D73" s="52">
        <f>vlookup(A73,Poverty!$A$7:$D$408,4,false)</f>
        <v>4.9</v>
      </c>
      <c r="E73" s="53"/>
      <c r="F73" s="54">
        <v>0.0</v>
      </c>
      <c r="G73" s="54">
        <v>3.2</v>
      </c>
      <c r="H73" s="55"/>
      <c r="I73" s="52">
        <v>0.0</v>
      </c>
      <c r="J73" s="52">
        <v>96.8</v>
      </c>
      <c r="K73" s="55"/>
      <c r="L73" s="52">
        <v>0.0</v>
      </c>
      <c r="M73" s="56">
        <v>1191.0</v>
      </c>
      <c r="N73" s="56">
        <f t="shared" si="1"/>
        <v>0</v>
      </c>
      <c r="O73" s="56">
        <v>83.74628</v>
      </c>
      <c r="P73" s="53"/>
      <c r="Q73" s="54">
        <v>24.0</v>
      </c>
      <c r="R73" s="52"/>
      <c r="S73" s="55"/>
      <c r="T73" s="57"/>
    </row>
    <row r="74" ht="14.25" customHeight="1">
      <c r="A74" t="s">
        <v>209</v>
      </c>
      <c r="B74">
        <f>vlookup(A74,Poverty!$A$7:$B$408,2,false)</f>
        <v>10.1</v>
      </c>
      <c r="C74" s="52">
        <f>vlookup(A74,Poverty!$A$7:$C$408,3,false)</f>
        <v>35</v>
      </c>
      <c r="D74" s="52">
        <f>vlookup(A74,Poverty!$A$7:$D$408,4,false)</f>
        <v>6.7</v>
      </c>
      <c r="E74" s="53"/>
      <c r="F74" s="54">
        <v>7.7</v>
      </c>
      <c r="G74" s="54">
        <v>4.5</v>
      </c>
      <c r="H74" s="55"/>
      <c r="I74" s="52">
        <v>0.0</v>
      </c>
      <c r="J74" s="52">
        <v>93.3</v>
      </c>
      <c r="K74" s="55"/>
      <c r="L74" s="52">
        <v>0.0</v>
      </c>
      <c r="M74" s="56">
        <v>1449.0</v>
      </c>
      <c r="N74" s="56">
        <f t="shared" si="1"/>
        <v>0</v>
      </c>
      <c r="O74" s="56">
        <v>74.87884</v>
      </c>
      <c r="P74" s="53"/>
      <c r="Q74" s="54">
        <v>16.7</v>
      </c>
      <c r="R74" s="52"/>
      <c r="S74" s="55"/>
      <c r="T74" s="57"/>
    </row>
    <row r="75" ht="14.25" customHeight="1">
      <c r="A75" t="s">
        <v>211</v>
      </c>
      <c r="B75">
        <f>vlookup(A75,Poverty!$A$7:$B$408,2,false)</f>
        <v>22.5</v>
      </c>
      <c r="C75" s="52">
        <f>vlookup(A75,Poverty!$A$7:$C$408,3,false)</f>
        <v>34.9</v>
      </c>
      <c r="D75" s="52">
        <f>vlookup(A75,Poverty!$A$7:$D$408,4,false)</f>
        <v>16.6</v>
      </c>
      <c r="E75" s="53"/>
      <c r="F75" s="54">
        <v>5.7</v>
      </c>
      <c r="G75" s="54">
        <v>4.1</v>
      </c>
      <c r="H75" s="55"/>
      <c r="I75" s="52">
        <v>0.0</v>
      </c>
      <c r="J75" s="52">
        <v>93.3</v>
      </c>
      <c r="K75" s="55"/>
      <c r="L75" s="52">
        <v>0.0</v>
      </c>
      <c r="M75" s="56">
        <v>1825.0</v>
      </c>
      <c r="N75" s="56">
        <f t="shared" si="1"/>
        <v>0</v>
      </c>
      <c r="O75" s="56">
        <v>78.61725</v>
      </c>
      <c r="P75" s="53"/>
      <c r="Q75" s="54">
        <v>27.6</v>
      </c>
      <c r="R75" s="52"/>
      <c r="S75" s="55"/>
      <c r="T75" s="57"/>
    </row>
    <row r="76" ht="14.25" customHeight="1">
      <c r="A76" t="s">
        <v>213</v>
      </c>
      <c r="B76">
        <f>vlookup(A76,Poverty!$A$7:$B$408,2,false)</f>
        <v>5.7</v>
      </c>
      <c r="C76" s="52">
        <f>vlookup(A76,Poverty!$A$7:$C$408,3,false)</f>
        <v>21.6</v>
      </c>
      <c r="D76" s="52">
        <f>vlookup(A76,Poverty!$A$7:$D$408,4,false)</f>
        <v>10.8</v>
      </c>
      <c r="E76" s="53"/>
      <c r="F76" s="54">
        <v>6.5</v>
      </c>
      <c r="G76" s="54">
        <v>5.3</v>
      </c>
      <c r="H76" s="55"/>
      <c r="I76" s="52">
        <v>0.0</v>
      </c>
      <c r="J76" s="52">
        <v>89.3</v>
      </c>
      <c r="K76" s="55"/>
      <c r="L76" s="52">
        <v>0.0</v>
      </c>
      <c r="M76" s="56">
        <v>1193.0</v>
      </c>
      <c r="N76" s="56">
        <f t="shared" si="1"/>
        <v>0</v>
      </c>
      <c r="O76" s="56">
        <v>76.67699</v>
      </c>
      <c r="P76" s="53"/>
      <c r="Q76" s="54">
        <v>24.8</v>
      </c>
      <c r="R76" s="52"/>
      <c r="S76" s="55"/>
      <c r="T76" s="57"/>
    </row>
    <row r="77" ht="14.25" customHeight="1">
      <c r="A77" t="s">
        <v>215</v>
      </c>
      <c r="B77">
        <f>vlookup(A77,Poverty!$A$7:$B$408,2,false)</f>
        <v>15.3</v>
      </c>
      <c r="C77" s="52">
        <f>vlookup(A77,Poverty!$A$7:$C$408,3,false)</f>
        <v>33.1</v>
      </c>
      <c r="D77" s="52">
        <f>vlookup(A77,Poverty!$A$7:$D$408,4,false)</f>
        <v>11.9</v>
      </c>
      <c r="E77" s="53"/>
      <c r="F77" s="54">
        <v>18.2</v>
      </c>
      <c r="G77" s="54">
        <v>7.4</v>
      </c>
      <c r="H77" s="55"/>
      <c r="I77" s="52">
        <v>60.9</v>
      </c>
      <c r="J77" s="52">
        <v>83.6</v>
      </c>
      <c r="K77" s="55"/>
      <c r="L77" s="52">
        <v>34.0</v>
      </c>
      <c r="M77" s="56">
        <v>2398.0</v>
      </c>
      <c r="N77" s="56">
        <f t="shared" si="1"/>
        <v>0.01398026316</v>
      </c>
      <c r="O77" s="56">
        <v>73.64545</v>
      </c>
      <c r="P77" s="53"/>
      <c r="Q77" s="54">
        <v>24.5</v>
      </c>
      <c r="R77" s="52"/>
      <c r="S77" s="55"/>
      <c r="T77" s="57"/>
    </row>
    <row r="78" ht="14.25" customHeight="1">
      <c r="A78" t="s">
        <v>217</v>
      </c>
      <c r="B78">
        <f>vlookup(A78,Poverty!$A$7:$B$408,2,false)</f>
        <v>8.1</v>
      </c>
      <c r="C78" s="52">
        <f>vlookup(A78,Poverty!$A$7:$C$408,3,false)</f>
        <v>21.9</v>
      </c>
      <c r="D78" s="52">
        <f>vlookup(A78,Poverty!$A$7:$D$408,4,false)</f>
        <v>11.5</v>
      </c>
      <c r="E78" s="53"/>
      <c r="F78" s="54">
        <v>5.8</v>
      </c>
      <c r="G78" s="54">
        <v>7.4</v>
      </c>
      <c r="H78" s="55"/>
      <c r="I78" s="52">
        <v>21.4</v>
      </c>
      <c r="J78" s="52">
        <v>90.9</v>
      </c>
      <c r="K78" s="55"/>
      <c r="L78" s="52">
        <v>8.7</v>
      </c>
      <c r="M78" s="56">
        <v>1860.0</v>
      </c>
      <c r="N78" s="56">
        <f t="shared" si="1"/>
        <v>0.00465564296</v>
      </c>
      <c r="O78" s="56">
        <v>83.2021</v>
      </c>
      <c r="P78" s="53"/>
      <c r="Q78" s="54">
        <v>46.5</v>
      </c>
      <c r="R78" s="52"/>
      <c r="S78" s="55"/>
      <c r="T78" s="57"/>
    </row>
    <row r="79" ht="14.25" customHeight="1">
      <c r="A79" t="s">
        <v>219</v>
      </c>
      <c r="B79">
        <f>vlookup(A79,Poverty!$A$7:$B$408,2,false)</f>
        <v>4.4</v>
      </c>
      <c r="C79" s="52">
        <f>vlookup(A79,Poverty!$A$7:$C$408,3,false)</f>
        <v>11.8</v>
      </c>
      <c r="D79" s="52">
        <f>vlookup(A79,Poverty!$A$7:$D$408,4,false)</f>
        <v>11.7</v>
      </c>
      <c r="E79" s="53"/>
      <c r="F79" s="54">
        <v>8.6</v>
      </c>
      <c r="G79" s="54">
        <v>6.7</v>
      </c>
      <c r="H79" s="55"/>
      <c r="I79" s="52">
        <v>0.0</v>
      </c>
      <c r="J79" s="52">
        <v>92.2</v>
      </c>
      <c r="K79" s="55"/>
      <c r="L79" s="52">
        <v>0.0</v>
      </c>
      <c r="M79" s="56">
        <v>2573.0</v>
      </c>
      <c r="N79" s="56">
        <f t="shared" si="1"/>
        <v>0</v>
      </c>
      <c r="O79" s="56">
        <v>85.10259</v>
      </c>
      <c r="P79" s="53"/>
      <c r="Q79" s="54">
        <v>39.7</v>
      </c>
      <c r="R79" s="52"/>
      <c r="S79" s="55"/>
      <c r="T79" s="57"/>
    </row>
    <row r="80" ht="14.25" customHeight="1">
      <c r="A80" t="s">
        <v>221</v>
      </c>
      <c r="B80">
        <f>vlookup(A80,Poverty!$A$7:$B$408,2,false)</f>
        <v>9.7</v>
      </c>
      <c r="C80" s="52">
        <f>vlookup(A80,Poverty!$A$7:$C$408,3,false)</f>
        <v>19.5</v>
      </c>
      <c r="D80" s="52">
        <f>vlookup(A80,Poverty!$A$7:$D$408,4,false)</f>
        <v>13.8</v>
      </c>
      <c r="E80" s="53"/>
      <c r="F80" s="54">
        <v>6.0</v>
      </c>
      <c r="G80" s="54">
        <v>5.8</v>
      </c>
      <c r="H80" s="55"/>
      <c r="I80" s="52">
        <v>0.0</v>
      </c>
      <c r="J80" s="52">
        <v>93.5</v>
      </c>
      <c r="K80" s="55"/>
      <c r="L80" s="52">
        <v>0.0</v>
      </c>
      <c r="M80" s="56">
        <v>1186.0</v>
      </c>
      <c r="N80" s="56">
        <f t="shared" si="1"/>
        <v>0</v>
      </c>
      <c r="O80" s="56">
        <v>76.48936</v>
      </c>
      <c r="P80" s="53"/>
      <c r="Q80" s="54">
        <v>42.5</v>
      </c>
      <c r="R80" s="52"/>
      <c r="S80" s="55"/>
      <c r="T80" s="57"/>
    </row>
    <row r="81" ht="14.25" customHeight="1">
      <c r="A81" t="s">
        <v>223</v>
      </c>
      <c r="B81">
        <f>vlookup(A81,Poverty!$A$7:$B$408,2,false)</f>
        <v>9.3</v>
      </c>
      <c r="C81" s="52">
        <f>vlookup(A81,Poverty!$A$7:$C$408,3,false)</f>
        <v>14.7</v>
      </c>
      <c r="D81" s="52">
        <f>vlookup(A81,Poverty!$A$7:$D$408,4,false)</f>
        <v>12.2</v>
      </c>
      <c r="E81" s="53"/>
      <c r="F81" s="54">
        <v>1.9</v>
      </c>
      <c r="G81" s="54">
        <v>4.6</v>
      </c>
      <c r="H81" s="55"/>
      <c r="I81" s="52">
        <v>25.0</v>
      </c>
      <c r="J81" s="52">
        <v>92.8</v>
      </c>
      <c r="K81" s="55"/>
      <c r="L81" s="52">
        <v>0.0</v>
      </c>
      <c r="M81" s="56">
        <v>1971.0</v>
      </c>
      <c r="N81" s="56">
        <f t="shared" si="1"/>
        <v>0</v>
      </c>
      <c r="O81" s="56">
        <v>75.88608</v>
      </c>
      <c r="P81" s="53"/>
      <c r="Q81" s="54">
        <v>34.5</v>
      </c>
      <c r="R81" s="52"/>
      <c r="S81" s="55"/>
      <c r="T81" s="57"/>
    </row>
    <row r="82" ht="14.25" customHeight="1">
      <c r="A82" t="s">
        <v>225</v>
      </c>
      <c r="B82">
        <f>vlookup(A82,Poverty!$A$7:$B$408,2,false)</f>
        <v>25.2</v>
      </c>
      <c r="C82" s="52">
        <f>vlookup(A82,Poverty!$A$7:$C$408,3,false)</f>
        <v>42.9</v>
      </c>
      <c r="D82" s="52">
        <f>vlookup(A82,Poverty!$A$7:$D$408,4,false)</f>
        <v>31.7</v>
      </c>
      <c r="E82" s="53"/>
      <c r="F82" s="54">
        <v>8.1</v>
      </c>
      <c r="G82" s="54">
        <v>8.7</v>
      </c>
      <c r="H82" s="55"/>
      <c r="I82" s="52">
        <v>22.7</v>
      </c>
      <c r="J82" s="52">
        <v>89.5</v>
      </c>
      <c r="K82" s="55"/>
      <c r="L82" s="52">
        <v>7.7</v>
      </c>
      <c r="M82" s="56">
        <v>1278.0</v>
      </c>
      <c r="N82" s="56">
        <f t="shared" si="1"/>
        <v>0.005988955433</v>
      </c>
      <c r="O82" s="56">
        <v>82.95848</v>
      </c>
      <c r="P82" s="53"/>
      <c r="Q82" s="54">
        <v>49.3</v>
      </c>
      <c r="R82" s="52"/>
      <c r="S82" s="55"/>
      <c r="T82" s="57"/>
    </row>
    <row r="83" ht="14.25" customHeight="1">
      <c r="A83" t="s">
        <v>227</v>
      </c>
      <c r="B83">
        <f>vlookup(A83,Poverty!$A$7:$B$408,2,false)</f>
        <v>0</v>
      </c>
      <c r="C83" s="52">
        <f>vlookup(A83,Poverty!$A$7:$C$408,3,false)</f>
        <v>0</v>
      </c>
      <c r="D83" s="52">
        <f>vlookup(A83,Poverty!$A$7:$D$408,4,false)</f>
        <v>5.7</v>
      </c>
      <c r="E83" s="53"/>
      <c r="F83" s="54">
        <v>5.3</v>
      </c>
      <c r="G83" s="54">
        <v>5.6</v>
      </c>
      <c r="H83" s="55"/>
      <c r="I83" s="52">
        <v>2.9</v>
      </c>
      <c r="J83" s="52">
        <v>92.3</v>
      </c>
      <c r="K83" s="55"/>
      <c r="L83" s="52">
        <v>0.0</v>
      </c>
      <c r="M83" s="56">
        <v>2427.0</v>
      </c>
      <c r="N83" s="56">
        <f t="shared" si="1"/>
        <v>0</v>
      </c>
      <c r="O83" s="56">
        <v>83.2373</v>
      </c>
      <c r="P83" s="53"/>
      <c r="Q83" s="54">
        <v>19.6</v>
      </c>
      <c r="R83" s="52"/>
      <c r="S83" s="55"/>
      <c r="T83" s="57"/>
    </row>
    <row r="84" ht="14.25" customHeight="1">
      <c r="A84" t="s">
        <v>229</v>
      </c>
      <c r="B84">
        <f>vlookup(A84,Poverty!$A$7:$B$408,2,false)</f>
        <v>14.9</v>
      </c>
      <c r="C84" s="52">
        <f>vlookup(A84,Poverty!$A$7:$C$408,3,false)</f>
        <v>31.1</v>
      </c>
      <c r="D84" s="52">
        <f>vlookup(A84,Poverty!$A$7:$D$408,4,false)</f>
        <v>27</v>
      </c>
      <c r="E84" s="53"/>
      <c r="F84" s="54">
        <v>2.2</v>
      </c>
      <c r="G84" s="54">
        <v>4.6</v>
      </c>
      <c r="H84" s="37"/>
      <c r="I84" s="38" t="s">
        <v>266</v>
      </c>
      <c r="J84" s="52">
        <v>94.9</v>
      </c>
      <c r="K84" s="55"/>
      <c r="L84" s="52">
        <v>0.0</v>
      </c>
      <c r="M84" s="56">
        <v>1165.0</v>
      </c>
      <c r="N84" s="56">
        <f t="shared" si="1"/>
        <v>0</v>
      </c>
      <c r="O84" s="56">
        <v>74.93357</v>
      </c>
      <c r="P84" s="53"/>
      <c r="Q84" s="54">
        <v>32.2</v>
      </c>
      <c r="R84" s="52"/>
      <c r="S84" s="55"/>
      <c r="T84" s="57"/>
    </row>
    <row r="85" ht="14.25" customHeight="1">
      <c r="A85" t="s">
        <v>231</v>
      </c>
      <c r="B85">
        <f>vlookup(A85,Poverty!$A$7:$B$408,2,false)</f>
        <v>4</v>
      </c>
      <c r="C85" s="52">
        <f>vlookup(A85,Poverty!$A$7:$C$408,3,false)</f>
        <v>28.2</v>
      </c>
      <c r="D85" s="52">
        <f>vlookup(A85,Poverty!$A$7:$D$408,4,false)</f>
        <v>16.5</v>
      </c>
      <c r="E85" s="53"/>
      <c r="F85" s="54">
        <v>4.8</v>
      </c>
      <c r="G85" s="54">
        <v>6.2</v>
      </c>
      <c r="H85" s="55"/>
      <c r="I85" s="52">
        <v>0.0</v>
      </c>
      <c r="J85" s="52">
        <v>89.7</v>
      </c>
      <c r="K85" s="55"/>
      <c r="L85" s="52">
        <v>0.0</v>
      </c>
      <c r="M85" s="56">
        <v>1018.0</v>
      </c>
      <c r="N85" s="56">
        <f t="shared" si="1"/>
        <v>0</v>
      </c>
      <c r="O85" s="56">
        <v>67.04428</v>
      </c>
      <c r="P85" s="53"/>
      <c r="Q85" s="54">
        <v>36.1</v>
      </c>
      <c r="R85" s="52"/>
      <c r="S85" s="55"/>
      <c r="T85" s="57"/>
    </row>
    <row r="86" ht="14.25" customHeight="1">
      <c r="A86" t="s">
        <v>233</v>
      </c>
      <c r="B86">
        <f>vlookup(A86,Poverty!$A$7:$B$408,2,false)</f>
        <v>14.4</v>
      </c>
      <c r="C86" s="52">
        <f>vlookup(A86,Poverty!$A$7:$C$408,3,false)</f>
        <v>55.4</v>
      </c>
      <c r="D86" s="52">
        <f>vlookup(A86,Poverty!$A$7:$D$408,4,false)</f>
        <v>14.1</v>
      </c>
      <c r="E86" s="53"/>
      <c r="F86" s="54">
        <v>3.7</v>
      </c>
      <c r="G86" s="54">
        <v>4.3</v>
      </c>
      <c r="H86" s="55"/>
      <c r="I86" s="52">
        <v>0.0</v>
      </c>
      <c r="J86" s="52">
        <v>95.2</v>
      </c>
      <c r="K86" s="55"/>
      <c r="L86" s="52">
        <v>0.0</v>
      </c>
      <c r="M86" s="56">
        <v>1252.0</v>
      </c>
      <c r="N86" s="56">
        <f t="shared" si="1"/>
        <v>0</v>
      </c>
      <c r="O86" s="56">
        <v>79.32233</v>
      </c>
      <c r="P86" s="53"/>
      <c r="Q86" s="54">
        <v>33.9</v>
      </c>
      <c r="R86" s="52"/>
      <c r="S86" s="55"/>
      <c r="T86" s="57"/>
    </row>
    <row r="87" ht="14.25" customHeight="1">
      <c r="A87" t="s">
        <v>235</v>
      </c>
      <c r="B87">
        <f>vlookup(A87,Poverty!$A$7:$B$408,2,false)</f>
        <v>11.9</v>
      </c>
      <c r="C87" s="52">
        <f>vlookup(A87,Poverty!$A$7:$C$408,3,false)</f>
        <v>27.8</v>
      </c>
      <c r="D87" s="52">
        <f>vlookup(A87,Poverty!$A$7:$D$408,4,false)</f>
        <v>32.2</v>
      </c>
      <c r="E87" s="53"/>
      <c r="F87" s="54">
        <v>9.8</v>
      </c>
      <c r="G87" s="54">
        <v>13.7</v>
      </c>
      <c r="H87" s="55"/>
      <c r="I87" s="52">
        <v>21.7</v>
      </c>
      <c r="J87" s="52">
        <v>81.6</v>
      </c>
      <c r="K87" s="55"/>
      <c r="L87" s="52">
        <v>0.0</v>
      </c>
      <c r="M87" s="56">
        <v>369.0</v>
      </c>
      <c r="N87" s="56">
        <f t="shared" si="1"/>
        <v>0</v>
      </c>
      <c r="O87" s="56">
        <v>62.69036</v>
      </c>
      <c r="P87" s="53"/>
      <c r="Q87" s="54">
        <v>42.5</v>
      </c>
      <c r="R87" s="52"/>
      <c r="S87" s="55"/>
      <c r="T87" s="57"/>
    </row>
    <row r="88" ht="14.25" customHeight="1">
      <c r="A88" t="s">
        <v>237</v>
      </c>
      <c r="B88">
        <f>vlookup(A88,Poverty!$A$7:$B$408,2,false)</f>
        <v>29.4</v>
      </c>
      <c r="C88" s="52">
        <f>vlookup(A88,Poverty!$A$7:$C$408,3,false)</f>
        <v>53.1</v>
      </c>
      <c r="D88" s="52">
        <f>vlookup(A88,Poverty!$A$7:$D$408,4,false)</f>
        <v>23.5</v>
      </c>
      <c r="E88" s="53"/>
      <c r="F88" s="54">
        <v>5.4</v>
      </c>
      <c r="G88" s="54">
        <v>6.3</v>
      </c>
      <c r="H88" s="55"/>
      <c r="I88" s="52">
        <v>0.0</v>
      </c>
      <c r="J88" s="52">
        <v>93.4</v>
      </c>
      <c r="K88" s="55"/>
      <c r="L88" s="52">
        <v>0.0</v>
      </c>
      <c r="M88" s="56">
        <v>663.0</v>
      </c>
      <c r="N88" s="56">
        <f t="shared" si="1"/>
        <v>0</v>
      </c>
      <c r="O88" s="56">
        <v>85.08772</v>
      </c>
      <c r="P88" s="53"/>
      <c r="Q88" s="54">
        <v>60.4</v>
      </c>
      <c r="R88" s="52"/>
      <c r="S88" s="55"/>
      <c r="T88" s="57"/>
    </row>
    <row r="89" ht="14.25" customHeight="1">
      <c r="A89" t="s">
        <v>239</v>
      </c>
      <c r="B89">
        <f>vlookup(A89,Poverty!$A$7:$B$408,2,false)</f>
        <v>46.6</v>
      </c>
      <c r="C89" s="52">
        <f>vlookup(A89,Poverty!$A$7:$C$408,3,false)</f>
        <v>61</v>
      </c>
      <c r="D89" s="52">
        <f>vlookup(A89,Poverty!$A$7:$D$408,4,false)</f>
        <v>53.5</v>
      </c>
      <c r="E89" s="53"/>
      <c r="F89" s="54">
        <v>7.6</v>
      </c>
      <c r="G89" s="54">
        <v>8.7</v>
      </c>
      <c r="H89" s="55"/>
      <c r="I89" s="52">
        <v>100.0</v>
      </c>
      <c r="J89" s="52">
        <v>86.6</v>
      </c>
      <c r="K89" s="55"/>
      <c r="L89" s="52">
        <v>0.0</v>
      </c>
      <c r="M89" s="56">
        <v>291.0</v>
      </c>
      <c r="N89" s="56">
        <f t="shared" si="1"/>
        <v>0</v>
      </c>
      <c r="O89" s="56">
        <v>41.91419</v>
      </c>
      <c r="P89" s="53"/>
      <c r="Q89" s="54">
        <v>33.3</v>
      </c>
      <c r="R89" s="52"/>
      <c r="S89" s="55"/>
      <c r="T89" s="57"/>
    </row>
    <row r="90" ht="14.25" customHeight="1">
      <c r="A90" t="s">
        <v>241</v>
      </c>
      <c r="B90">
        <f>vlookup(A90,Poverty!$A$7:$B$408,2,false)</f>
        <v>21.3</v>
      </c>
      <c r="C90" s="52">
        <f>vlookup(A90,Poverty!$A$7:$C$408,3,false)</f>
        <v>41.8</v>
      </c>
      <c r="D90" s="52">
        <f>vlookup(A90,Poverty!$A$7:$D$408,4,false)</f>
        <v>41</v>
      </c>
      <c r="E90" s="53"/>
      <c r="F90" s="54">
        <v>9.5</v>
      </c>
      <c r="G90" s="54">
        <v>4.5</v>
      </c>
      <c r="H90" s="55"/>
      <c r="I90" s="52">
        <v>0.0</v>
      </c>
      <c r="J90" s="52">
        <v>93.2</v>
      </c>
      <c r="K90" s="37"/>
      <c r="L90" s="38">
        <v>0.0</v>
      </c>
      <c r="M90" s="56">
        <v>487.0</v>
      </c>
      <c r="N90" s="56">
        <f t="shared" si="1"/>
        <v>0</v>
      </c>
      <c r="O90" s="56">
        <v>55.22388</v>
      </c>
      <c r="P90" s="53"/>
      <c r="Q90" s="54">
        <v>18.2</v>
      </c>
      <c r="R90" s="52"/>
      <c r="S90" s="55"/>
      <c r="T90" s="57"/>
    </row>
    <row r="91" ht="14.25" customHeight="1">
      <c r="A91" t="s">
        <v>243</v>
      </c>
      <c r="B91">
        <f>vlookup(A91,Poverty!$A$7:$B$408,2,false)</f>
        <v>13.5</v>
      </c>
      <c r="C91" s="52">
        <f>vlookup(A91,Poverty!$A$7:$C$408,3,false)</f>
        <v>19.4</v>
      </c>
      <c r="D91" s="52">
        <f>vlookup(A91,Poverty!$A$7:$D$408,4,false)</f>
        <v>21.9</v>
      </c>
      <c r="E91" s="53"/>
      <c r="F91" s="54">
        <v>6.9</v>
      </c>
      <c r="G91" s="54">
        <v>8.0</v>
      </c>
      <c r="H91" s="55"/>
      <c r="I91" s="52">
        <v>0.0</v>
      </c>
      <c r="J91" s="52">
        <v>90.9</v>
      </c>
      <c r="K91" s="55"/>
      <c r="L91" s="52">
        <v>0.0</v>
      </c>
      <c r="M91" s="56">
        <v>1120.0</v>
      </c>
      <c r="N91" s="56">
        <f t="shared" si="1"/>
        <v>0</v>
      </c>
      <c r="O91" s="56">
        <v>70.67834</v>
      </c>
      <c r="P91" s="53"/>
      <c r="Q91" s="54">
        <v>47.4</v>
      </c>
      <c r="R91" s="52"/>
      <c r="S91" s="55"/>
      <c r="T91" s="57"/>
    </row>
    <row r="92" ht="14.25" customHeight="1">
      <c r="A92" t="s">
        <v>245</v>
      </c>
      <c r="B92">
        <f>vlookup(A92,Poverty!$A$7:$B$408,2,false)</f>
        <v>2.4</v>
      </c>
      <c r="C92" s="52">
        <f>vlookup(A92,Poverty!$A$7:$C$408,3,false)</f>
        <v>7.7</v>
      </c>
      <c r="D92" s="52">
        <f>vlookup(A92,Poverty!$A$7:$D$408,4,false)</f>
        <v>12.1</v>
      </c>
      <c r="E92" s="53"/>
      <c r="F92" s="54">
        <v>11.8</v>
      </c>
      <c r="G92" s="54">
        <v>9.9</v>
      </c>
      <c r="H92" s="37"/>
      <c r="I92" s="38" t="s">
        <v>266</v>
      </c>
      <c r="J92" s="52">
        <v>89.7</v>
      </c>
      <c r="K92" s="55"/>
      <c r="L92" s="52">
        <v>0.0</v>
      </c>
      <c r="M92" s="56">
        <v>988.0</v>
      </c>
      <c r="N92" s="56">
        <f t="shared" si="1"/>
        <v>0</v>
      </c>
      <c r="O92" s="56">
        <v>76.01626</v>
      </c>
      <c r="P92" s="53"/>
      <c r="Q92" s="54">
        <v>37.7</v>
      </c>
      <c r="R92" s="52"/>
      <c r="S92" s="55"/>
      <c r="T92" s="57"/>
    </row>
    <row r="93" ht="14.25" customHeight="1">
      <c r="A93" t="s">
        <v>247</v>
      </c>
      <c r="B93">
        <f>vlookup(A93,Poverty!$A$7:$B$408,2,false)</f>
        <v>67.1</v>
      </c>
      <c r="C93" s="52">
        <f>vlookup(A93,Poverty!$A$7:$C$408,3,false)</f>
        <v>74.3</v>
      </c>
      <c r="D93" s="52">
        <f>vlookup(A93,Poverty!$A$7:$D$408,4,false)</f>
        <v>77.3</v>
      </c>
      <c r="E93" s="53"/>
      <c r="F93" s="54">
        <v>10.6</v>
      </c>
      <c r="G93" s="54">
        <v>18.5</v>
      </c>
      <c r="H93" s="37"/>
      <c r="I93" s="38" t="s">
        <v>266</v>
      </c>
      <c r="J93" s="52">
        <v>77.3</v>
      </c>
      <c r="K93" s="55"/>
      <c r="L93" s="52">
        <v>0.0</v>
      </c>
      <c r="M93" s="56">
        <v>439.0</v>
      </c>
      <c r="N93" s="56">
        <f t="shared" si="1"/>
        <v>0</v>
      </c>
      <c r="O93" s="56">
        <v>48.39286</v>
      </c>
      <c r="P93" s="53"/>
      <c r="Q93" s="54">
        <v>37.6</v>
      </c>
      <c r="R93" s="52"/>
      <c r="S93" s="55"/>
      <c r="T93" s="57"/>
    </row>
    <row r="94" ht="14.25" customHeight="1">
      <c r="A94" t="s">
        <v>249</v>
      </c>
      <c r="B94">
        <f>vlookup(A94,Poverty!$A$7:$B$408,2,false)</f>
        <v>0</v>
      </c>
      <c r="C94" s="52">
        <f>vlookup(A94,Poverty!$A$7:$C$408,3,false)</f>
        <v>0</v>
      </c>
      <c r="D94" s="52">
        <f>vlookup(A94,Poverty!$A$7:$D$408,4,false)</f>
        <v>3</v>
      </c>
      <c r="E94" s="53"/>
      <c r="F94" s="54">
        <v>1.5</v>
      </c>
      <c r="G94" s="54">
        <v>2.9</v>
      </c>
      <c r="H94" s="37"/>
      <c r="I94" s="38" t="s">
        <v>266</v>
      </c>
      <c r="J94" s="52">
        <v>93.6</v>
      </c>
      <c r="K94" s="55"/>
      <c r="L94" s="52">
        <v>48.8</v>
      </c>
      <c r="M94" s="56">
        <v>641.0</v>
      </c>
      <c r="N94" s="56">
        <f t="shared" si="1"/>
        <v>0.07074514352</v>
      </c>
      <c r="O94" s="56">
        <v>77.0297</v>
      </c>
      <c r="P94" s="53"/>
      <c r="Q94" s="54">
        <v>16.7</v>
      </c>
      <c r="R94" s="52"/>
      <c r="S94" s="55"/>
      <c r="T94" s="57"/>
    </row>
    <row r="95" ht="14.25" customHeight="1">
      <c r="A95" t="s">
        <v>251</v>
      </c>
      <c r="B95">
        <f>vlookup(A95,Poverty!$A$7:$B$408,2,false)</f>
        <v>27.4</v>
      </c>
      <c r="C95" s="52">
        <f>vlookup(A95,Poverty!$A$7:$C$408,3,false)</f>
        <v>52</v>
      </c>
      <c r="D95" s="52">
        <f>vlookup(A95,Poverty!$A$7:$D$408,4,false)</f>
        <v>29</v>
      </c>
      <c r="E95" s="53"/>
      <c r="F95" s="54">
        <v>5.3</v>
      </c>
      <c r="G95" s="54">
        <v>11.0</v>
      </c>
      <c r="H95" s="55"/>
      <c r="I95" s="52">
        <v>45.7</v>
      </c>
      <c r="J95" s="52">
        <v>89.2</v>
      </c>
      <c r="K95" s="55"/>
      <c r="L95" s="52">
        <v>0.0</v>
      </c>
      <c r="M95" s="56">
        <v>803.0</v>
      </c>
      <c r="N95" s="56">
        <f t="shared" si="1"/>
        <v>0</v>
      </c>
      <c r="O95" s="56">
        <v>64.73577</v>
      </c>
      <c r="P95" s="53"/>
      <c r="Q95" s="54">
        <v>49.9</v>
      </c>
      <c r="R95" s="52"/>
      <c r="S95" s="55"/>
      <c r="T95" s="57"/>
    </row>
    <row r="96" ht="14.25" customHeight="1">
      <c r="A96" t="s">
        <v>253</v>
      </c>
      <c r="B96">
        <f>vlookup(A96,Poverty!$A$7:$B$408,2,false)</f>
        <v>27.1</v>
      </c>
      <c r="C96" s="52">
        <f>vlookup(A96,Poverty!$A$7:$C$408,3,false)</f>
        <v>51.2</v>
      </c>
      <c r="D96" s="52">
        <f>vlookup(A96,Poverty!$A$7:$D$408,4,false)</f>
        <v>38</v>
      </c>
      <c r="E96" s="53"/>
      <c r="F96" s="54">
        <v>6.7</v>
      </c>
      <c r="G96" s="54">
        <v>7.1</v>
      </c>
      <c r="H96" s="37"/>
      <c r="I96" s="38" t="s">
        <v>266</v>
      </c>
      <c r="J96" s="52">
        <v>91.1</v>
      </c>
      <c r="K96" s="55"/>
      <c r="L96" s="52">
        <v>0.0</v>
      </c>
      <c r="M96" s="56">
        <v>647.0</v>
      </c>
      <c r="N96" s="56">
        <f t="shared" si="1"/>
        <v>0</v>
      </c>
      <c r="O96" s="56">
        <v>56.91275</v>
      </c>
      <c r="P96" s="53"/>
      <c r="Q96" s="54">
        <v>56.4</v>
      </c>
      <c r="R96" s="52"/>
      <c r="S96" s="55"/>
      <c r="T96" s="57"/>
    </row>
    <row r="97" ht="14.25" customHeight="1">
      <c r="A97" t="s">
        <v>255</v>
      </c>
      <c r="B97">
        <f>vlookup(A97,Poverty!$A$7:$B$408,2,false)</f>
        <v>39.1</v>
      </c>
      <c r="C97" s="52">
        <f>vlookup(A97,Poverty!$A$7:$C$408,3,false)</f>
        <v>73.2</v>
      </c>
      <c r="D97" s="52">
        <f>vlookup(A97,Poverty!$A$7:$D$408,4,false)</f>
        <v>31.5</v>
      </c>
      <c r="E97" s="53"/>
      <c r="F97" s="54">
        <v>19.8</v>
      </c>
      <c r="G97" s="54">
        <v>9.4</v>
      </c>
      <c r="H97" s="55"/>
      <c r="I97" s="52">
        <v>0.0</v>
      </c>
      <c r="J97" s="52">
        <v>90.0</v>
      </c>
      <c r="K97" s="55"/>
      <c r="L97" s="52">
        <v>0.0</v>
      </c>
      <c r="M97" s="56">
        <v>1300.0</v>
      </c>
      <c r="N97" s="56">
        <f t="shared" si="1"/>
        <v>0</v>
      </c>
      <c r="O97" s="56">
        <v>65.23179</v>
      </c>
      <c r="P97" s="53"/>
      <c r="Q97" s="54">
        <v>33.8</v>
      </c>
      <c r="R97" s="52"/>
      <c r="S97" s="55"/>
      <c r="T97" s="57"/>
    </row>
    <row r="98" ht="14.25" customHeight="1">
      <c r="A98" t="s">
        <v>257</v>
      </c>
      <c r="B98">
        <f>vlookup(A98,Poverty!$A$7:$B$408,2,false)</f>
        <v>5.8</v>
      </c>
      <c r="C98" s="52">
        <f>vlookup(A98,Poverty!$A$7:$C$408,3,false)</f>
        <v>21.6</v>
      </c>
      <c r="D98" s="52">
        <f>vlookup(A98,Poverty!$A$7:$D$408,4,false)</f>
        <v>12.1</v>
      </c>
      <c r="E98" s="53"/>
      <c r="F98" s="54">
        <v>3.8</v>
      </c>
      <c r="G98" s="54">
        <v>4.0</v>
      </c>
      <c r="H98" s="55"/>
      <c r="I98" s="52">
        <v>0.0</v>
      </c>
      <c r="J98" s="52">
        <v>94.1</v>
      </c>
      <c r="K98" s="55"/>
      <c r="L98" s="52">
        <v>34.4</v>
      </c>
      <c r="M98" s="56">
        <v>1349.0</v>
      </c>
      <c r="N98" s="56">
        <f t="shared" si="1"/>
        <v>0.0248662715</v>
      </c>
      <c r="O98" s="56">
        <v>82.17523</v>
      </c>
      <c r="P98" s="53"/>
      <c r="Q98" s="54">
        <v>30.3</v>
      </c>
      <c r="R98" s="52"/>
      <c r="S98" s="55"/>
      <c r="T98" s="57"/>
    </row>
    <row r="99" ht="14.25" customHeight="1">
      <c r="A99" t="s">
        <v>259</v>
      </c>
      <c r="B99">
        <f>vlookup(A99,Poverty!$A$7:$B$408,2,false)</f>
        <v>9.1</v>
      </c>
      <c r="C99" s="52">
        <f>vlookup(A99,Poverty!$A$7:$C$408,3,false)</f>
        <v>8.5</v>
      </c>
      <c r="D99" s="52">
        <f>vlookup(A99,Poverty!$A$7:$D$408,4,false)</f>
        <v>25.4</v>
      </c>
      <c r="E99" s="53"/>
      <c r="F99" s="54">
        <v>3.5</v>
      </c>
      <c r="G99" s="54">
        <v>7.1</v>
      </c>
      <c r="H99" s="55"/>
      <c r="I99" s="52">
        <v>0.0</v>
      </c>
      <c r="J99" s="52">
        <v>87.2</v>
      </c>
      <c r="K99" s="55"/>
      <c r="L99" s="52">
        <v>0.0</v>
      </c>
      <c r="M99" s="56">
        <v>926.0</v>
      </c>
      <c r="N99" s="56">
        <f t="shared" si="1"/>
        <v>0</v>
      </c>
      <c r="O99" s="56">
        <v>61.00116</v>
      </c>
      <c r="P99" s="53"/>
      <c r="Q99" s="54">
        <v>44.7</v>
      </c>
      <c r="R99" s="52"/>
      <c r="S99" s="55"/>
      <c r="T99" s="57"/>
    </row>
    <row r="100" ht="14.25" customHeight="1">
      <c r="A100" t="s">
        <v>261</v>
      </c>
      <c r="B100">
        <f>vlookup(A100,Poverty!$A$7:$B$408,2,false)</f>
        <v>16</v>
      </c>
      <c r="C100" s="52">
        <f>vlookup(A100,Poverty!$A$7:$C$408,3,false)</f>
        <v>37.7</v>
      </c>
      <c r="D100" s="52">
        <f>vlookup(A100,Poverty!$A$7:$D$408,4,false)</f>
        <v>24.7</v>
      </c>
      <c r="E100" s="53"/>
      <c r="F100" s="54">
        <v>0.0</v>
      </c>
      <c r="G100" s="54">
        <v>10.2</v>
      </c>
      <c r="H100" s="55"/>
      <c r="I100" s="52">
        <v>85.7</v>
      </c>
      <c r="J100" s="52">
        <v>89.0</v>
      </c>
      <c r="K100" s="55"/>
      <c r="L100" s="52">
        <v>30.6</v>
      </c>
      <c r="M100" s="56">
        <v>559.0</v>
      </c>
      <c r="N100" s="56">
        <f t="shared" si="1"/>
        <v>0.05189959294</v>
      </c>
      <c r="O100" s="56">
        <v>86.41425</v>
      </c>
      <c r="P100" s="53"/>
      <c r="Q100" s="54">
        <v>22.2</v>
      </c>
      <c r="R100" s="52"/>
      <c r="S100" s="55"/>
      <c r="T100" s="57"/>
    </row>
    <row r="101" ht="14.25" customHeight="1">
      <c r="A101" t="s">
        <v>263</v>
      </c>
      <c r="B101">
        <f>vlookup(A101,Poverty!$A$7:$B$408,2,false)</f>
        <v>14.7</v>
      </c>
      <c r="C101" s="52">
        <f>vlookup(A101,Poverty!$A$7:$C$408,3,false)</f>
        <v>20.1</v>
      </c>
      <c r="D101" s="52">
        <f>vlookup(A101,Poverty!$A$7:$D$408,4,false)</f>
        <v>12.3</v>
      </c>
      <c r="E101" s="53"/>
      <c r="F101" s="54">
        <v>2.8</v>
      </c>
      <c r="G101" s="54">
        <v>4.2</v>
      </c>
      <c r="H101" s="55"/>
      <c r="I101" s="52">
        <v>16.9</v>
      </c>
      <c r="J101" s="52">
        <v>95.9</v>
      </c>
      <c r="K101" s="55"/>
      <c r="L101" s="52">
        <v>0.0</v>
      </c>
      <c r="M101" s="56">
        <v>1236.0</v>
      </c>
      <c r="N101" s="56">
        <f t="shared" si="1"/>
        <v>0</v>
      </c>
      <c r="O101" s="56">
        <v>76.34892</v>
      </c>
      <c r="P101" s="53"/>
      <c r="Q101" s="54">
        <v>50.2</v>
      </c>
      <c r="R101" s="52"/>
      <c r="S101" s="55"/>
      <c r="T101" s="57"/>
    </row>
    <row r="102" ht="14.25" customHeight="1">
      <c r="A102" t="s">
        <v>265</v>
      </c>
      <c r="B102">
        <f>vlookup(A102,Poverty!$A$7:$B$408,2,false)</f>
        <v>18.9</v>
      </c>
      <c r="C102" s="52">
        <f>vlookup(A102,Poverty!$A$7:$C$408,3,false)</f>
        <v>32</v>
      </c>
      <c r="D102" s="52">
        <f>vlookup(A102,Poverty!$A$7:$D$408,4,false)</f>
        <v>27.2</v>
      </c>
      <c r="E102" s="53"/>
      <c r="F102" s="54">
        <v>6.8</v>
      </c>
      <c r="G102" s="54">
        <v>11.6</v>
      </c>
      <c r="H102" s="55"/>
      <c r="I102" s="52">
        <v>84.9</v>
      </c>
      <c r="J102" s="52">
        <v>84.8</v>
      </c>
      <c r="K102" s="55"/>
      <c r="L102" s="52">
        <v>0.0</v>
      </c>
      <c r="M102" s="56">
        <v>1137.0</v>
      </c>
      <c r="N102" s="56">
        <f t="shared" si="1"/>
        <v>0</v>
      </c>
      <c r="O102" s="56">
        <v>69.21549</v>
      </c>
      <c r="P102" s="53"/>
      <c r="Q102" s="54">
        <v>43.4</v>
      </c>
      <c r="R102" s="52"/>
      <c r="S102" s="55"/>
      <c r="T102" s="57"/>
    </row>
    <row r="103" ht="14.25" customHeight="1">
      <c r="A103" t="s">
        <v>268</v>
      </c>
      <c r="B103">
        <f>vlookup(A103,Poverty!$A$7:$B$408,2,false)</f>
        <v>34.6</v>
      </c>
      <c r="C103" s="52">
        <f>vlookup(A103,Poverty!$A$7:$C$408,3,false)</f>
        <v>64.4</v>
      </c>
      <c r="D103" s="52">
        <f>vlookup(A103,Poverty!$A$7:$D$408,4,false)</f>
        <v>36</v>
      </c>
      <c r="E103" s="53"/>
      <c r="F103" s="54">
        <v>6.3</v>
      </c>
      <c r="G103" s="54">
        <v>6.3</v>
      </c>
      <c r="H103" s="55"/>
      <c r="I103" s="52">
        <v>0.0</v>
      </c>
      <c r="J103" s="52">
        <v>87.9</v>
      </c>
      <c r="K103" s="55"/>
      <c r="L103" s="52">
        <v>0.0</v>
      </c>
      <c r="M103" s="56">
        <v>1113.0</v>
      </c>
      <c r="N103" s="56">
        <f t="shared" si="1"/>
        <v>0</v>
      </c>
      <c r="O103" s="56">
        <v>74.21442</v>
      </c>
      <c r="P103" s="53"/>
      <c r="Q103" s="54">
        <v>39.3</v>
      </c>
      <c r="R103" s="52"/>
      <c r="S103" s="55"/>
      <c r="T103" s="57"/>
    </row>
    <row r="104" ht="14.25" customHeight="1">
      <c r="A104" t="s">
        <v>270</v>
      </c>
      <c r="B104">
        <f>vlookup(A104,Poverty!$A$7:$B$408,2,false)</f>
        <v>1.2</v>
      </c>
      <c r="C104" s="52">
        <f>vlookup(A104,Poverty!$A$7:$C$408,3,false)</f>
        <v>6.9</v>
      </c>
      <c r="D104" s="52">
        <f>vlookup(A104,Poverty!$A$7:$D$408,4,false)</f>
        <v>14.5</v>
      </c>
      <c r="E104" s="53"/>
      <c r="F104" s="54">
        <v>8.4</v>
      </c>
      <c r="G104" s="54">
        <v>6.6</v>
      </c>
      <c r="H104" s="55"/>
      <c r="I104" s="52">
        <v>0.0</v>
      </c>
      <c r="J104" s="52">
        <v>92.9</v>
      </c>
      <c r="K104" s="55"/>
      <c r="L104" s="52">
        <v>3.0</v>
      </c>
      <c r="M104" s="56">
        <v>796.0</v>
      </c>
      <c r="N104" s="56">
        <f t="shared" si="1"/>
        <v>0.003754693367</v>
      </c>
      <c r="O104" s="56">
        <v>73.73887</v>
      </c>
      <c r="P104" s="53"/>
      <c r="Q104" s="54">
        <v>35.5</v>
      </c>
      <c r="R104" s="52"/>
      <c r="S104" s="55"/>
      <c r="T104" s="57"/>
    </row>
    <row r="105" ht="14.25" customHeight="1">
      <c r="A105" t="s">
        <v>272</v>
      </c>
      <c r="B105">
        <f>vlookup(A105,Poverty!$A$7:$B$408,2,false)</f>
        <v>7.9</v>
      </c>
      <c r="C105" s="52">
        <f>vlookup(A105,Poverty!$A$7:$C$408,3,false)</f>
        <v>18.3</v>
      </c>
      <c r="D105" s="52">
        <f>vlookup(A105,Poverty!$A$7:$D$408,4,false)</f>
        <v>26.9</v>
      </c>
      <c r="E105" s="53"/>
      <c r="F105" s="54">
        <v>9.3</v>
      </c>
      <c r="G105" s="54">
        <v>5.0</v>
      </c>
      <c r="H105" s="55"/>
      <c r="I105" s="52">
        <v>78.3</v>
      </c>
      <c r="J105" s="52">
        <v>91.7</v>
      </c>
      <c r="K105" s="55"/>
      <c r="L105" s="52">
        <v>0.0</v>
      </c>
      <c r="M105" s="56">
        <v>988.0</v>
      </c>
      <c r="N105" s="56">
        <f t="shared" si="1"/>
        <v>0</v>
      </c>
      <c r="O105" s="56">
        <v>78.72106</v>
      </c>
      <c r="P105" s="53"/>
      <c r="Q105" s="54">
        <v>37.2</v>
      </c>
      <c r="R105" s="52"/>
      <c r="S105" s="55"/>
      <c r="T105" s="57"/>
    </row>
    <row r="106" ht="14.25" customHeight="1">
      <c r="A106" t="s">
        <v>274</v>
      </c>
      <c r="B106">
        <f>vlookup(A106,Poverty!$A$7:$B$408,2,false)</f>
        <v>10.3</v>
      </c>
      <c r="C106" s="52">
        <f>vlookup(A106,Poverty!$A$7:$C$408,3,false)</f>
        <v>19.9</v>
      </c>
      <c r="D106" s="52">
        <f>vlookup(A106,Poverty!$A$7:$D$408,4,false)</f>
        <v>20.6</v>
      </c>
      <c r="E106" s="53"/>
      <c r="F106" s="54">
        <v>1.7</v>
      </c>
      <c r="G106" s="54">
        <v>8.3</v>
      </c>
      <c r="H106" s="55"/>
      <c r="I106" s="52">
        <v>81.1</v>
      </c>
      <c r="J106" s="52">
        <v>84.5</v>
      </c>
      <c r="K106" s="55"/>
      <c r="L106" s="52">
        <v>0.0</v>
      </c>
      <c r="M106" s="56">
        <v>2057.0</v>
      </c>
      <c r="N106" s="56">
        <f t="shared" si="1"/>
        <v>0</v>
      </c>
      <c r="O106" s="56">
        <v>74.74691</v>
      </c>
      <c r="P106" s="53"/>
      <c r="Q106" s="54">
        <v>46.0</v>
      </c>
      <c r="R106" s="52"/>
      <c r="S106" s="55"/>
      <c r="T106" s="57"/>
    </row>
    <row r="107" ht="14.25" customHeight="1">
      <c r="A107" t="s">
        <v>276</v>
      </c>
      <c r="B107">
        <f>vlookup(A107,Poverty!$A$7:$B$408,2,false)</f>
        <v>22.3</v>
      </c>
      <c r="C107" s="52">
        <f>vlookup(A107,Poverty!$A$7:$C$408,3,false)</f>
        <v>43.7</v>
      </c>
      <c r="D107" s="52">
        <f>vlookup(A107,Poverty!$A$7:$D$408,4,false)</f>
        <v>27.3</v>
      </c>
      <c r="E107" s="53"/>
      <c r="F107" s="54">
        <v>6.8</v>
      </c>
      <c r="G107" s="54">
        <v>11.0</v>
      </c>
      <c r="H107" s="55"/>
      <c r="I107" s="52">
        <v>45.8</v>
      </c>
      <c r="J107" s="52">
        <v>84.9</v>
      </c>
      <c r="K107" s="55"/>
      <c r="L107" s="52">
        <v>11.0</v>
      </c>
      <c r="M107" s="56">
        <v>1702.0</v>
      </c>
      <c r="N107" s="56">
        <f t="shared" si="1"/>
        <v>0.006421482779</v>
      </c>
      <c r="O107" s="56">
        <v>70.37037</v>
      </c>
      <c r="P107" s="53"/>
      <c r="Q107" s="54">
        <v>56.6</v>
      </c>
      <c r="R107" s="52"/>
      <c r="S107" s="55"/>
      <c r="T107" s="57"/>
    </row>
    <row r="108" ht="14.25" customHeight="1">
      <c r="A108" t="s">
        <v>278</v>
      </c>
      <c r="B108">
        <f>vlookup(A108,Poverty!$A$7:$B$408,2,false)</f>
        <v>23.9</v>
      </c>
      <c r="C108" s="52">
        <f>vlookup(A108,Poverty!$A$7:$C$408,3,false)</f>
        <v>29.6</v>
      </c>
      <c r="D108" s="52">
        <f>vlookup(A108,Poverty!$A$7:$D$408,4,false)</f>
        <v>27.6</v>
      </c>
      <c r="E108" s="53"/>
      <c r="F108" s="54">
        <v>4.7</v>
      </c>
      <c r="G108" s="54">
        <v>12.6</v>
      </c>
      <c r="H108" s="55"/>
      <c r="I108" s="52">
        <v>63.9</v>
      </c>
      <c r="J108" s="52">
        <v>84.7</v>
      </c>
      <c r="K108" s="55"/>
      <c r="L108" s="52">
        <v>0.0</v>
      </c>
      <c r="M108" s="56">
        <v>1338.0</v>
      </c>
      <c r="N108" s="56">
        <f t="shared" si="1"/>
        <v>0</v>
      </c>
      <c r="O108" s="56">
        <v>65.70188</v>
      </c>
      <c r="P108" s="53"/>
      <c r="Q108" s="54">
        <v>53.2</v>
      </c>
      <c r="R108" s="52"/>
      <c r="S108" s="55"/>
      <c r="T108" s="57"/>
    </row>
    <row r="109" ht="14.25" customHeight="1">
      <c r="A109" t="s">
        <v>280</v>
      </c>
      <c r="B109">
        <f>vlookup(A109,Poverty!$A$7:$B$408,2,false)</f>
        <v>5</v>
      </c>
      <c r="C109" s="52">
        <f>vlookup(A109,Poverty!$A$7:$C$408,3,false)</f>
        <v>0</v>
      </c>
      <c r="D109" s="52">
        <f>vlookup(A109,Poverty!$A$7:$D$408,4,false)</f>
        <v>15.3</v>
      </c>
      <c r="E109" s="53"/>
      <c r="F109" s="54">
        <v>12.3</v>
      </c>
      <c r="G109" s="54">
        <v>6.1</v>
      </c>
      <c r="H109" s="55"/>
      <c r="I109" s="52">
        <v>0.0</v>
      </c>
      <c r="J109" s="52">
        <v>90.0</v>
      </c>
      <c r="K109" s="55"/>
      <c r="L109" s="52">
        <v>0.0</v>
      </c>
      <c r="M109" s="56">
        <v>1595.0</v>
      </c>
      <c r="N109" s="56">
        <f t="shared" si="1"/>
        <v>0</v>
      </c>
      <c r="O109" s="56">
        <v>70.3854</v>
      </c>
      <c r="P109" s="53"/>
      <c r="Q109" s="54">
        <v>8.7</v>
      </c>
      <c r="R109" s="52"/>
      <c r="S109" s="55"/>
      <c r="T109" s="57"/>
    </row>
    <row r="110" ht="14.25" customHeight="1">
      <c r="A110" t="s">
        <v>282</v>
      </c>
      <c r="B110">
        <f>vlookup(A110,Poverty!$A$7:$B$408,2,false)</f>
        <v>0</v>
      </c>
      <c r="C110" s="52">
        <f>vlookup(A110,Poverty!$A$7:$C$408,3,false)</f>
        <v>0</v>
      </c>
      <c r="D110" s="52">
        <f>vlookup(A110,Poverty!$A$7:$D$408,4,false)</f>
        <v>7.3</v>
      </c>
      <c r="E110" s="53"/>
      <c r="F110" s="54">
        <v>5.7</v>
      </c>
      <c r="G110" s="54">
        <v>11.2</v>
      </c>
      <c r="H110" s="55"/>
      <c r="I110" s="52">
        <v>0.0</v>
      </c>
      <c r="J110" s="52">
        <v>84.8</v>
      </c>
      <c r="K110" s="55"/>
      <c r="L110" s="52">
        <v>0.0</v>
      </c>
      <c r="M110" s="56">
        <v>468.0</v>
      </c>
      <c r="N110" s="56">
        <f t="shared" si="1"/>
        <v>0</v>
      </c>
      <c r="O110" s="56">
        <v>71.28463</v>
      </c>
      <c r="P110" s="53"/>
      <c r="Q110" s="54">
        <v>0.0</v>
      </c>
      <c r="R110" s="52"/>
      <c r="S110" s="55"/>
      <c r="T110" s="57"/>
    </row>
    <row r="111" ht="14.25" customHeight="1">
      <c r="A111" t="s">
        <v>284</v>
      </c>
      <c r="B111">
        <f>vlookup(A111,Poverty!$A$7:$B$408,2,false)</f>
        <v>13.4</v>
      </c>
      <c r="C111" s="52">
        <f>vlookup(A111,Poverty!$A$7:$C$408,3,false)</f>
        <v>42.4</v>
      </c>
      <c r="D111" s="52">
        <f>vlookup(A111,Poverty!$A$7:$D$408,4,false)</f>
        <v>14.6</v>
      </c>
      <c r="E111" s="53"/>
      <c r="F111" s="54">
        <v>2.7</v>
      </c>
      <c r="G111" s="54">
        <v>4.9</v>
      </c>
      <c r="H111" s="55"/>
      <c r="I111" s="52">
        <v>37.1</v>
      </c>
      <c r="J111" s="52">
        <v>94.8</v>
      </c>
      <c r="K111" s="55"/>
      <c r="L111" s="52">
        <v>0.0</v>
      </c>
      <c r="M111" s="56">
        <v>829.0</v>
      </c>
      <c r="N111" s="56">
        <f t="shared" si="1"/>
        <v>0</v>
      </c>
      <c r="O111" s="56">
        <v>77.39558</v>
      </c>
      <c r="P111" s="53"/>
      <c r="Q111" s="54">
        <v>41.8</v>
      </c>
      <c r="R111" s="52"/>
      <c r="S111" s="55"/>
      <c r="T111" s="57"/>
    </row>
    <row r="112" ht="14.25" customHeight="1">
      <c r="A112" t="s">
        <v>286</v>
      </c>
      <c r="B112">
        <f>vlookup(A112,Poverty!$A$7:$B$408,2,false)</f>
        <v>9.4</v>
      </c>
      <c r="C112" s="52">
        <f>vlookup(A112,Poverty!$A$7:$C$408,3,false)</f>
        <v>14.5</v>
      </c>
      <c r="D112" s="52">
        <f>vlookup(A112,Poverty!$A$7:$D$408,4,false)</f>
        <v>13.1</v>
      </c>
      <c r="E112" s="53"/>
      <c r="F112" s="54">
        <v>2.6</v>
      </c>
      <c r="G112" s="54">
        <v>2.0</v>
      </c>
      <c r="H112" s="55"/>
      <c r="I112" s="52">
        <v>16.0</v>
      </c>
      <c r="J112" s="52">
        <v>96.1</v>
      </c>
      <c r="K112" s="55"/>
      <c r="L112" s="52">
        <v>0.0</v>
      </c>
      <c r="M112" s="56">
        <v>1209.0</v>
      </c>
      <c r="N112" s="56">
        <f t="shared" si="1"/>
        <v>0</v>
      </c>
      <c r="O112" s="56">
        <v>75.66502</v>
      </c>
      <c r="P112" s="53"/>
      <c r="Q112" s="54">
        <v>37.9</v>
      </c>
      <c r="R112" s="52"/>
      <c r="S112" s="55"/>
      <c r="T112" s="57"/>
    </row>
    <row r="113" ht="14.25" customHeight="1">
      <c r="A113" t="s">
        <v>288</v>
      </c>
      <c r="B113">
        <f>vlookup(A113,Poverty!$A$7:$B$408,2,false)</f>
        <v>10.6</v>
      </c>
      <c r="C113" s="52">
        <f>vlookup(A113,Poverty!$A$7:$C$408,3,false)</f>
        <v>0</v>
      </c>
      <c r="D113" s="52">
        <f>vlookup(A113,Poverty!$A$7:$D$408,4,false)</f>
        <v>7.7</v>
      </c>
      <c r="E113" s="53"/>
      <c r="F113" s="54">
        <v>1.8</v>
      </c>
      <c r="G113" s="54">
        <v>11.2</v>
      </c>
      <c r="H113" s="55"/>
      <c r="I113" s="52">
        <v>0.0</v>
      </c>
      <c r="J113" s="52">
        <v>87.9</v>
      </c>
      <c r="K113" s="55"/>
      <c r="L113" s="52">
        <v>0.0</v>
      </c>
      <c r="M113" s="56">
        <v>753.0</v>
      </c>
      <c r="N113" s="56">
        <f t="shared" si="1"/>
        <v>0</v>
      </c>
      <c r="O113" s="56">
        <v>78.77493</v>
      </c>
      <c r="P113" s="53"/>
      <c r="Q113" s="54">
        <v>45.5</v>
      </c>
      <c r="R113" s="52"/>
      <c r="S113" s="55"/>
      <c r="T113" s="57"/>
    </row>
    <row r="114" ht="14.25" customHeight="1">
      <c r="A114" t="s">
        <v>290</v>
      </c>
      <c r="B114">
        <f>vlookup(A114,Poverty!$A$7:$B$408,2,false)</f>
        <v>5.2</v>
      </c>
      <c r="C114" s="52">
        <f>vlookup(A114,Poverty!$A$7:$C$408,3,false)</f>
        <v>23</v>
      </c>
      <c r="D114" s="52">
        <f>vlookup(A114,Poverty!$A$7:$D$408,4,false)</f>
        <v>8.2</v>
      </c>
      <c r="E114" s="53"/>
      <c r="F114" s="54">
        <v>9.7</v>
      </c>
      <c r="G114" s="54">
        <v>5.9</v>
      </c>
      <c r="H114" s="55"/>
      <c r="I114" s="52">
        <v>0.0</v>
      </c>
      <c r="J114" s="52">
        <v>94.2</v>
      </c>
      <c r="K114" s="55"/>
      <c r="L114" s="52">
        <v>0.0</v>
      </c>
      <c r="M114" s="56">
        <v>2404.0</v>
      </c>
      <c r="N114" s="56">
        <f t="shared" si="1"/>
        <v>0</v>
      </c>
      <c r="O114" s="56">
        <v>75.91133</v>
      </c>
      <c r="P114" s="53"/>
      <c r="Q114" s="54">
        <v>34.3</v>
      </c>
      <c r="R114" s="52"/>
      <c r="S114" s="55"/>
      <c r="T114" s="57"/>
    </row>
    <row r="115" ht="14.25" customHeight="1">
      <c r="A115" t="s">
        <v>292</v>
      </c>
      <c r="B115">
        <f>vlookup(A115,Poverty!$A$7:$B$408,2,false)</f>
        <v>25.7</v>
      </c>
      <c r="C115" s="52">
        <f>vlookup(A115,Poverty!$A$7:$C$408,3,false)</f>
        <v>69</v>
      </c>
      <c r="D115" s="52">
        <f>vlookup(A115,Poverty!$A$7:$D$408,4,false)</f>
        <v>29.5</v>
      </c>
      <c r="E115" s="53"/>
      <c r="F115" s="54">
        <v>6.3</v>
      </c>
      <c r="G115" s="54">
        <v>5.8</v>
      </c>
      <c r="H115" s="55"/>
      <c r="I115" s="52">
        <v>23.5</v>
      </c>
      <c r="J115" s="52">
        <v>91.7</v>
      </c>
      <c r="K115" s="55"/>
      <c r="L115" s="52">
        <v>0.0</v>
      </c>
      <c r="M115" s="56">
        <v>1179.0</v>
      </c>
      <c r="N115" s="56">
        <f t="shared" si="1"/>
        <v>0</v>
      </c>
      <c r="O115" s="56">
        <v>63.49575</v>
      </c>
      <c r="P115" s="53"/>
      <c r="Q115" s="54">
        <v>50.8</v>
      </c>
      <c r="R115" s="52"/>
      <c r="S115" s="55"/>
      <c r="T115" s="57"/>
    </row>
    <row r="116" ht="14.25" customHeight="1">
      <c r="A116" t="s">
        <v>294</v>
      </c>
      <c r="B116">
        <f>vlookup(A116,Poverty!$A$7:$B$408,2,false)</f>
        <v>1.9</v>
      </c>
      <c r="C116" s="52">
        <f>vlookup(A116,Poverty!$A$7:$C$408,3,false)</f>
        <v>10.2</v>
      </c>
      <c r="D116" s="52">
        <f>vlookup(A116,Poverty!$A$7:$D$408,4,false)</f>
        <v>3.5</v>
      </c>
      <c r="E116" s="53"/>
      <c r="F116" s="54">
        <v>6.3</v>
      </c>
      <c r="G116" s="54">
        <v>2.8</v>
      </c>
      <c r="H116" s="55"/>
      <c r="I116" s="52">
        <v>26.7</v>
      </c>
      <c r="J116" s="52">
        <v>97.2</v>
      </c>
      <c r="K116" s="55"/>
      <c r="L116" s="52">
        <v>2.5</v>
      </c>
      <c r="M116" s="56">
        <v>1431.0</v>
      </c>
      <c r="N116" s="56">
        <f t="shared" si="1"/>
        <v>0.001743983258</v>
      </c>
      <c r="O116" s="56">
        <v>85.11797</v>
      </c>
      <c r="P116" s="53"/>
      <c r="Q116" s="54">
        <v>9.0</v>
      </c>
      <c r="R116" s="52"/>
      <c r="S116" s="55"/>
      <c r="T116" s="57"/>
    </row>
    <row r="117" ht="14.25" customHeight="1">
      <c r="A117" t="s">
        <v>296</v>
      </c>
      <c r="B117">
        <f>vlookup(A117,Poverty!$A$7:$B$408,2,false)</f>
        <v>9.6</v>
      </c>
      <c r="C117" s="52">
        <f>vlookup(A117,Poverty!$A$7:$C$408,3,false)</f>
        <v>18.8</v>
      </c>
      <c r="D117" s="52">
        <f>vlookup(A117,Poverty!$A$7:$D$408,4,false)</f>
        <v>19.8</v>
      </c>
      <c r="E117" s="53"/>
      <c r="F117" s="54">
        <v>7.1</v>
      </c>
      <c r="G117" s="54">
        <v>7.0</v>
      </c>
      <c r="H117" s="55"/>
      <c r="I117" s="52">
        <v>0.0</v>
      </c>
      <c r="J117" s="52">
        <v>94.3</v>
      </c>
      <c r="K117" s="55"/>
      <c r="L117" s="52">
        <v>0.0</v>
      </c>
      <c r="M117" s="56">
        <v>1561.0</v>
      </c>
      <c r="N117" s="56">
        <f t="shared" si="1"/>
        <v>0</v>
      </c>
      <c r="O117" s="56">
        <v>75.55556</v>
      </c>
      <c r="P117" s="53"/>
      <c r="Q117" s="54">
        <v>37.1</v>
      </c>
      <c r="R117" s="52"/>
      <c r="S117" s="55"/>
      <c r="T117" s="57"/>
    </row>
    <row r="118" ht="14.25" customHeight="1">
      <c r="A118" t="s">
        <v>298</v>
      </c>
      <c r="B118">
        <f>vlookup(A118,Poverty!$A$7:$B$408,2,false)</f>
        <v>17.7</v>
      </c>
      <c r="C118" s="52">
        <f>vlookup(A118,Poverty!$A$7:$C$408,3,false)</f>
        <v>25.8</v>
      </c>
      <c r="D118" s="52">
        <f>vlookup(A118,Poverty!$A$7:$D$408,4,false)</f>
        <v>29</v>
      </c>
      <c r="E118" s="53"/>
      <c r="F118" s="54">
        <v>2.4</v>
      </c>
      <c r="G118" s="54">
        <v>6.7</v>
      </c>
      <c r="H118" s="55"/>
      <c r="I118" s="52">
        <v>0.0</v>
      </c>
      <c r="J118" s="52">
        <v>93.3</v>
      </c>
      <c r="K118" s="55"/>
      <c r="L118" s="52">
        <v>5.1</v>
      </c>
      <c r="M118" s="56">
        <v>1877.0</v>
      </c>
      <c r="N118" s="56">
        <f t="shared" si="1"/>
        <v>0.002709739121</v>
      </c>
      <c r="O118" s="56">
        <v>58.68707</v>
      </c>
      <c r="P118" s="53"/>
      <c r="Q118" s="54">
        <v>36.6</v>
      </c>
      <c r="R118" s="52"/>
      <c r="S118" s="55"/>
      <c r="T118" s="57"/>
    </row>
    <row r="119" ht="14.25" customHeight="1">
      <c r="A119" t="s">
        <v>300</v>
      </c>
      <c r="B119">
        <f>vlookup(A119,Poverty!$A$7:$B$408,2,false)</f>
        <v>11</v>
      </c>
      <c r="C119" s="52">
        <f>vlookup(A119,Poverty!$A$7:$C$408,3,false)</f>
        <v>35.2</v>
      </c>
      <c r="D119" s="52">
        <f>vlookup(A119,Poverty!$A$7:$D$408,4,false)</f>
        <v>13.2</v>
      </c>
      <c r="E119" s="53"/>
      <c r="F119" s="54">
        <v>12.2</v>
      </c>
      <c r="G119" s="54">
        <v>4.7</v>
      </c>
      <c r="H119" s="55"/>
      <c r="I119" s="52">
        <v>47.1</v>
      </c>
      <c r="J119" s="52">
        <v>91.7</v>
      </c>
      <c r="K119" s="55"/>
      <c r="L119" s="52">
        <v>6.0</v>
      </c>
      <c r="M119" s="56">
        <v>754.0</v>
      </c>
      <c r="N119" s="56">
        <f t="shared" si="1"/>
        <v>0.007894736842</v>
      </c>
      <c r="O119" s="56">
        <v>70.74303</v>
      </c>
      <c r="P119" s="53"/>
      <c r="Q119" s="54">
        <v>38.0</v>
      </c>
      <c r="R119" s="52"/>
      <c r="S119" s="55"/>
      <c r="T119" s="57"/>
    </row>
    <row r="120" ht="14.25" customHeight="1">
      <c r="A120" t="s">
        <v>302</v>
      </c>
      <c r="B120">
        <f>vlookup(A120,Poverty!$A$7:$B$408,2,false)</f>
        <v>4</v>
      </c>
      <c r="C120" s="52">
        <f>vlookup(A120,Poverty!$A$7:$C$408,3,false)</f>
        <v>0</v>
      </c>
      <c r="D120" s="52">
        <f>vlookup(A120,Poverty!$A$7:$D$408,4,false)</f>
        <v>5.9</v>
      </c>
      <c r="E120" s="53"/>
      <c r="F120" s="54">
        <v>3.4</v>
      </c>
      <c r="G120" s="54">
        <v>3.9</v>
      </c>
      <c r="H120" s="55"/>
      <c r="I120" s="52">
        <v>0.0</v>
      </c>
      <c r="J120" s="52">
        <v>95.1</v>
      </c>
      <c r="K120" s="55"/>
      <c r="L120" s="52">
        <v>0.0</v>
      </c>
      <c r="M120" s="56">
        <v>590.0</v>
      </c>
      <c r="N120" s="56">
        <f t="shared" si="1"/>
        <v>0</v>
      </c>
      <c r="O120" s="56">
        <v>69.13319</v>
      </c>
      <c r="P120" s="53"/>
      <c r="Q120" s="54">
        <v>69.0</v>
      </c>
      <c r="R120" s="52"/>
      <c r="S120" s="55"/>
      <c r="T120" s="57"/>
    </row>
    <row r="121" ht="14.25" customHeight="1">
      <c r="A121" t="s">
        <v>304</v>
      </c>
      <c r="B121">
        <f>vlookup(A121,Poverty!$A$7:$B$408,2,false)</f>
        <v>3</v>
      </c>
      <c r="C121" s="52">
        <f>vlookup(A121,Poverty!$A$7:$C$408,3,false)</f>
        <v>16.9</v>
      </c>
      <c r="D121" s="52">
        <f>vlookup(A121,Poverty!$A$7:$D$408,4,false)</f>
        <v>5.7</v>
      </c>
      <c r="E121" s="53"/>
      <c r="F121" s="54">
        <v>12.1</v>
      </c>
      <c r="G121" s="54">
        <v>4.5</v>
      </c>
      <c r="H121" s="55"/>
      <c r="I121" s="52">
        <v>73.9</v>
      </c>
      <c r="J121" s="52">
        <v>94.5</v>
      </c>
      <c r="K121" s="55"/>
      <c r="L121" s="52">
        <v>0.0</v>
      </c>
      <c r="M121" s="56">
        <v>1219.0</v>
      </c>
      <c r="N121" s="56">
        <f t="shared" si="1"/>
        <v>0</v>
      </c>
      <c r="O121" s="56">
        <v>75.55988</v>
      </c>
      <c r="P121" s="53"/>
      <c r="Q121" s="54">
        <v>19.0</v>
      </c>
      <c r="R121" s="52"/>
      <c r="S121" s="55"/>
      <c r="T121" s="57"/>
    </row>
    <row r="122" ht="14.25" customHeight="1">
      <c r="A122" t="s">
        <v>306</v>
      </c>
      <c r="B122">
        <f>vlookup(A122,Poverty!$A$7:$B$408,2,false)</f>
        <v>1.5</v>
      </c>
      <c r="C122" s="52">
        <f>vlookup(A122,Poverty!$A$7:$C$408,3,false)</f>
        <v>14.7</v>
      </c>
      <c r="D122" s="52">
        <f>vlookup(A122,Poverty!$A$7:$D$408,4,false)</f>
        <v>1.5</v>
      </c>
      <c r="E122" s="53"/>
      <c r="F122" s="54">
        <v>12.8</v>
      </c>
      <c r="G122" s="54">
        <v>9.4</v>
      </c>
      <c r="H122" s="55"/>
      <c r="I122" s="52">
        <v>25.0</v>
      </c>
      <c r="J122" s="52">
        <v>91.8</v>
      </c>
      <c r="K122" s="55"/>
      <c r="L122" s="52">
        <v>5.2</v>
      </c>
      <c r="M122" s="56">
        <v>2770.0</v>
      </c>
      <c r="N122" s="56">
        <f t="shared" si="1"/>
        <v>0.00187373883</v>
      </c>
      <c r="O122" s="56">
        <v>86.26374</v>
      </c>
      <c r="P122" s="53"/>
      <c r="Q122" s="54">
        <v>38.6</v>
      </c>
      <c r="R122" s="52"/>
      <c r="S122" s="55"/>
      <c r="T122" s="57"/>
    </row>
    <row r="123" ht="14.25" customHeight="1">
      <c r="A123" t="s">
        <v>308</v>
      </c>
      <c r="B123">
        <f>vlookup(A123,Poverty!$A$7:$B$408,2,false)</f>
        <v>3.2</v>
      </c>
      <c r="C123" s="52">
        <f>vlookup(A123,Poverty!$A$7:$C$408,3,false)</f>
        <v>20.3</v>
      </c>
      <c r="D123" s="52">
        <f>vlookup(A123,Poverty!$A$7:$D$408,4,false)</f>
        <v>5.6</v>
      </c>
      <c r="E123" s="53"/>
      <c r="F123" s="54">
        <v>13.1</v>
      </c>
      <c r="G123" s="54">
        <v>3.6</v>
      </c>
      <c r="H123" s="55"/>
      <c r="I123" s="52">
        <v>5.8</v>
      </c>
      <c r="J123" s="52">
        <v>95.7</v>
      </c>
      <c r="K123" s="55"/>
      <c r="L123" s="52">
        <v>9.5</v>
      </c>
      <c r="M123" s="56">
        <v>3450.0</v>
      </c>
      <c r="N123" s="56">
        <f t="shared" si="1"/>
        <v>0.00274606157</v>
      </c>
      <c r="O123" s="56">
        <v>80.14467</v>
      </c>
      <c r="P123" s="53"/>
      <c r="Q123" s="54">
        <v>33.0</v>
      </c>
      <c r="R123" s="52"/>
      <c r="S123" s="55"/>
      <c r="T123" s="57"/>
    </row>
    <row r="124" ht="14.25" customHeight="1">
      <c r="A124" t="s">
        <v>310</v>
      </c>
      <c r="B124">
        <f>vlookup(A124,Poverty!$A$7:$B$408,2,false)</f>
        <v>6.8</v>
      </c>
      <c r="C124" s="52">
        <f>vlookup(A124,Poverty!$A$7:$C$408,3,false)</f>
        <v>38.6</v>
      </c>
      <c r="D124" s="52">
        <f>vlookup(A124,Poverty!$A$7:$D$408,4,false)</f>
        <v>4.7</v>
      </c>
      <c r="E124" s="53"/>
      <c r="F124" s="54">
        <v>6.4</v>
      </c>
      <c r="G124" s="54">
        <v>3.6</v>
      </c>
      <c r="H124" s="55"/>
      <c r="I124" s="52">
        <v>0.0</v>
      </c>
      <c r="J124" s="52">
        <v>94.4</v>
      </c>
      <c r="K124" s="55"/>
      <c r="L124" s="52">
        <v>0.0</v>
      </c>
      <c r="M124" s="56">
        <v>2324.0</v>
      </c>
      <c r="N124" s="56">
        <f t="shared" si="1"/>
        <v>0</v>
      </c>
      <c r="O124" s="56">
        <v>83.68522</v>
      </c>
      <c r="P124" s="53"/>
      <c r="Q124" s="54">
        <v>68.7</v>
      </c>
      <c r="R124" s="52"/>
      <c r="S124" s="55"/>
      <c r="T124" s="57"/>
    </row>
    <row r="125" ht="14.25" customHeight="1">
      <c r="A125" t="s">
        <v>312</v>
      </c>
      <c r="B125">
        <f>vlookup(A125,Poverty!$A$7:$B$408,2,false)</f>
        <v>3.2</v>
      </c>
      <c r="C125" s="52">
        <f>vlookup(A125,Poverty!$A$7:$C$408,3,false)</f>
        <v>5.2</v>
      </c>
      <c r="D125" s="52">
        <f>vlookup(A125,Poverty!$A$7:$D$408,4,false)</f>
        <v>3</v>
      </c>
      <c r="E125" s="53"/>
      <c r="F125" s="54">
        <v>13.1</v>
      </c>
      <c r="G125" s="54">
        <v>0.3</v>
      </c>
      <c r="H125" s="55"/>
      <c r="I125" s="52">
        <v>0.0</v>
      </c>
      <c r="J125" s="52">
        <v>98.9</v>
      </c>
      <c r="K125" s="55"/>
      <c r="L125" s="52">
        <v>0.0</v>
      </c>
      <c r="M125" s="56">
        <v>3143.0</v>
      </c>
      <c r="N125" s="56">
        <f t="shared" si="1"/>
        <v>0</v>
      </c>
      <c r="O125" s="56">
        <v>91.57525</v>
      </c>
      <c r="P125" s="53"/>
      <c r="Q125" s="54">
        <v>5.0</v>
      </c>
      <c r="R125" s="52"/>
      <c r="S125" s="55"/>
      <c r="T125" s="57"/>
    </row>
    <row r="126" ht="14.25" customHeight="1">
      <c r="A126" t="s">
        <v>314</v>
      </c>
      <c r="B126">
        <f>vlookup(A126,Poverty!$A$7:$B$408,2,false)</f>
        <v>2.2</v>
      </c>
      <c r="C126" s="52">
        <f>vlookup(A126,Poverty!$A$7:$C$408,3,false)</f>
        <v>40.4</v>
      </c>
      <c r="D126" s="52">
        <f>vlookup(A126,Poverty!$A$7:$D$408,4,false)</f>
        <v>0</v>
      </c>
      <c r="E126" s="53"/>
      <c r="F126" s="54">
        <v>9.2</v>
      </c>
      <c r="G126" s="54">
        <v>0.7</v>
      </c>
      <c r="H126" s="55"/>
      <c r="I126" s="52">
        <v>25.8</v>
      </c>
      <c r="J126" s="52">
        <v>100.0</v>
      </c>
      <c r="K126" s="55"/>
      <c r="L126" s="52">
        <v>0.0</v>
      </c>
      <c r="M126" s="56">
        <v>6314.0</v>
      </c>
      <c r="N126" s="56">
        <f t="shared" si="1"/>
        <v>0</v>
      </c>
      <c r="O126" s="56">
        <v>97.28029</v>
      </c>
      <c r="P126" s="53"/>
      <c r="Q126" s="54">
        <v>19.5</v>
      </c>
      <c r="R126" s="52"/>
      <c r="S126" s="55"/>
      <c r="T126" s="57"/>
    </row>
    <row r="127" ht="14.25" customHeight="1">
      <c r="A127" t="s">
        <v>316</v>
      </c>
      <c r="B127">
        <f>vlookup(A127,Poverty!$A$7:$B$408,2,false)</f>
        <v>0</v>
      </c>
      <c r="C127" s="52">
        <f>vlookup(A127,Poverty!$A$7:$C$408,3,false)</f>
        <v>0</v>
      </c>
      <c r="D127" s="52">
        <f>vlookup(A127,Poverty!$A$7:$D$408,4,false)</f>
        <v>6.4</v>
      </c>
      <c r="E127" s="53"/>
      <c r="F127" s="54">
        <v>13.8</v>
      </c>
      <c r="G127" s="54">
        <v>2.3</v>
      </c>
      <c r="H127" s="55"/>
      <c r="I127" s="52">
        <v>0.0</v>
      </c>
      <c r="J127" s="52">
        <v>98.7</v>
      </c>
      <c r="K127" s="55"/>
      <c r="L127" s="52">
        <v>0.0</v>
      </c>
      <c r="M127" s="56">
        <v>561.0</v>
      </c>
      <c r="N127" s="56">
        <f t="shared" si="1"/>
        <v>0</v>
      </c>
      <c r="O127" s="56">
        <v>92.78132</v>
      </c>
      <c r="P127" s="53"/>
      <c r="Q127" s="54">
        <v>16.7</v>
      </c>
      <c r="R127" s="52"/>
      <c r="S127" s="55"/>
      <c r="T127" s="57"/>
    </row>
    <row r="128" ht="14.25" customHeight="1">
      <c r="A128" t="s">
        <v>318</v>
      </c>
      <c r="B128">
        <f>vlookup(A128,Poverty!$A$7:$B$408,2,false)</f>
        <v>1.8</v>
      </c>
      <c r="C128" s="52">
        <f>vlookup(A128,Poverty!$A$7:$C$408,3,false)</f>
        <v>13.4</v>
      </c>
      <c r="D128" s="52">
        <f>vlookup(A128,Poverty!$A$7:$D$408,4,false)</f>
        <v>0.7</v>
      </c>
      <c r="E128" s="53"/>
      <c r="F128" s="54">
        <v>4.3</v>
      </c>
      <c r="G128" s="54">
        <v>1.4</v>
      </c>
      <c r="H128" s="55"/>
      <c r="I128" s="52">
        <v>0.0</v>
      </c>
      <c r="J128" s="52">
        <v>97.5</v>
      </c>
      <c r="K128" s="55"/>
      <c r="L128" s="52">
        <v>0.0</v>
      </c>
      <c r="M128" s="56">
        <v>3765.0</v>
      </c>
      <c r="N128" s="56">
        <f t="shared" si="1"/>
        <v>0</v>
      </c>
      <c r="O128" s="56">
        <v>89.2069</v>
      </c>
      <c r="P128" s="53"/>
      <c r="Q128" s="54">
        <v>39.0</v>
      </c>
      <c r="R128" s="52"/>
      <c r="S128" s="55"/>
      <c r="T128" s="57"/>
    </row>
    <row r="129" ht="14.25" customHeight="1">
      <c r="A129" t="s">
        <v>320</v>
      </c>
      <c r="B129">
        <f>vlookup(A129,Poverty!$A$7:$B$408,2,false)</f>
        <v>0.7</v>
      </c>
      <c r="C129" s="52">
        <f>vlookup(A129,Poverty!$A$7:$C$408,3,false)</f>
        <v>0</v>
      </c>
      <c r="D129" s="52">
        <f>vlookup(A129,Poverty!$A$7:$D$408,4,false)</f>
        <v>0.8</v>
      </c>
      <c r="E129" s="53"/>
      <c r="F129" s="54">
        <v>7.5</v>
      </c>
      <c r="G129" s="54">
        <v>0.4</v>
      </c>
      <c r="H129" s="55"/>
      <c r="I129" s="52">
        <v>0.0</v>
      </c>
      <c r="J129" s="52">
        <v>98.6</v>
      </c>
      <c r="K129" s="55"/>
      <c r="L129" s="52">
        <v>0.0</v>
      </c>
      <c r="M129" s="56">
        <v>4214.0</v>
      </c>
      <c r="N129" s="56">
        <f t="shared" si="1"/>
        <v>0</v>
      </c>
      <c r="O129" s="56">
        <v>94.18258</v>
      </c>
      <c r="P129" s="53"/>
      <c r="Q129" s="54">
        <v>37.7</v>
      </c>
      <c r="R129" s="52"/>
      <c r="S129" s="55"/>
      <c r="T129" s="57"/>
    </row>
    <row r="130" ht="14.25" customHeight="1">
      <c r="A130" t="s">
        <v>322</v>
      </c>
      <c r="B130">
        <f>vlookup(A130,Poverty!$A$7:$B$408,2,false)</f>
        <v>0.5</v>
      </c>
      <c r="C130" s="52">
        <f>vlookup(A130,Poverty!$A$7:$C$408,3,false)</f>
        <v>0</v>
      </c>
      <c r="D130" s="52">
        <f>vlookup(A130,Poverty!$A$7:$D$408,4,false)</f>
        <v>1.7</v>
      </c>
      <c r="E130" s="53"/>
      <c r="F130" s="54">
        <v>3.1</v>
      </c>
      <c r="G130" s="54">
        <v>0.7</v>
      </c>
      <c r="H130" s="55"/>
      <c r="I130" s="52">
        <v>6.2</v>
      </c>
      <c r="J130" s="52">
        <v>98.7</v>
      </c>
      <c r="K130" s="55"/>
      <c r="L130" s="52">
        <v>0.0</v>
      </c>
      <c r="M130" s="56">
        <v>2676.0</v>
      </c>
      <c r="N130" s="56">
        <f t="shared" si="1"/>
        <v>0</v>
      </c>
      <c r="O130" s="56">
        <v>94.60182</v>
      </c>
      <c r="P130" s="53"/>
      <c r="Q130" s="54">
        <v>50.0</v>
      </c>
      <c r="R130" s="52"/>
      <c r="S130" s="55"/>
      <c r="T130" s="57"/>
    </row>
    <row r="131" ht="14.25" customHeight="1">
      <c r="A131" t="s">
        <v>324</v>
      </c>
      <c r="B131">
        <f>vlookup(A131,Poverty!$A$7:$B$408,2,false)</f>
        <v>5.1</v>
      </c>
      <c r="C131" s="52">
        <f>vlookup(A131,Poverty!$A$7:$C$408,3,false)</f>
        <v>23.2</v>
      </c>
      <c r="D131" s="52">
        <f>vlookup(A131,Poverty!$A$7:$D$408,4,false)</f>
        <v>3.2</v>
      </c>
      <c r="E131" s="53"/>
      <c r="F131" s="54">
        <v>18.2</v>
      </c>
      <c r="G131" s="54">
        <v>1.1</v>
      </c>
      <c r="H131" s="55"/>
      <c r="I131" s="52">
        <v>0.0</v>
      </c>
      <c r="J131" s="52">
        <v>97.8</v>
      </c>
      <c r="K131" s="55"/>
      <c r="L131" s="52">
        <v>0.0</v>
      </c>
      <c r="M131" s="56">
        <v>3460.0</v>
      </c>
      <c r="N131" s="56">
        <f t="shared" si="1"/>
        <v>0</v>
      </c>
      <c r="O131" s="56">
        <v>92.13567</v>
      </c>
      <c r="P131" s="53"/>
      <c r="Q131" s="54">
        <v>12.0</v>
      </c>
      <c r="R131" s="52"/>
      <c r="S131" s="55"/>
      <c r="T131" s="57"/>
    </row>
    <row r="132" ht="14.25" customHeight="1">
      <c r="A132" t="s">
        <v>326</v>
      </c>
      <c r="B132">
        <f>vlookup(A132,Poverty!$A$7:$B$408,2,false)</f>
        <v>0.5</v>
      </c>
      <c r="C132" s="52">
        <f>vlookup(A132,Poverty!$A$7:$C$408,3,false)</f>
        <v>0</v>
      </c>
      <c r="D132" s="52">
        <f>vlookup(A132,Poverty!$A$7:$D$408,4,false)</f>
        <v>0.9</v>
      </c>
      <c r="E132" s="53"/>
      <c r="F132" s="54">
        <v>7.5</v>
      </c>
      <c r="G132" s="54">
        <v>2.1</v>
      </c>
      <c r="H132" s="55"/>
      <c r="I132" s="52">
        <v>0.0</v>
      </c>
      <c r="J132" s="52">
        <v>98.2</v>
      </c>
      <c r="K132" s="55"/>
      <c r="L132" s="52">
        <v>0.0</v>
      </c>
      <c r="M132" s="56">
        <v>1989.0</v>
      </c>
      <c r="N132" s="56">
        <f t="shared" si="1"/>
        <v>0</v>
      </c>
      <c r="O132" s="56">
        <v>92.70574</v>
      </c>
      <c r="P132" s="53"/>
      <c r="Q132" s="54">
        <v>33.2</v>
      </c>
      <c r="R132" s="52"/>
      <c r="S132" s="55"/>
      <c r="T132" s="57"/>
    </row>
    <row r="133" ht="14.25" customHeight="1">
      <c r="A133" t="s">
        <v>328</v>
      </c>
      <c r="B133">
        <f>vlookup(A133,Poverty!$A$7:$B$408,2,false)</f>
        <v>2.5</v>
      </c>
      <c r="C133" s="52">
        <f>vlookup(A133,Poverty!$A$7:$C$408,3,false)</f>
        <v>6.3</v>
      </c>
      <c r="D133" s="52">
        <f>vlookup(A133,Poverty!$A$7:$D$408,4,false)</f>
        <v>4.1</v>
      </c>
      <c r="E133" s="53"/>
      <c r="F133" s="54">
        <v>7.0</v>
      </c>
      <c r="G133" s="54">
        <v>1.4</v>
      </c>
      <c r="H133" s="55"/>
      <c r="I133" s="52">
        <v>25.8</v>
      </c>
      <c r="J133" s="52">
        <v>98.7</v>
      </c>
      <c r="K133" s="55"/>
      <c r="L133" s="52">
        <v>0.0</v>
      </c>
      <c r="M133" s="56">
        <v>1317.0</v>
      </c>
      <c r="N133" s="56">
        <f t="shared" si="1"/>
        <v>0</v>
      </c>
      <c r="O133" s="56">
        <v>86.733</v>
      </c>
      <c r="P133" s="53"/>
      <c r="Q133" s="54">
        <v>60.0</v>
      </c>
      <c r="R133" s="52"/>
      <c r="S133" s="55"/>
      <c r="T133" s="57"/>
    </row>
    <row r="134" ht="14.25" customHeight="1">
      <c r="A134" t="s">
        <v>330</v>
      </c>
      <c r="B134">
        <f>vlookup(A134,Poverty!$A$7:$B$408,2,false)</f>
        <v>1.1</v>
      </c>
      <c r="C134" s="52">
        <f>vlookup(A134,Poverty!$A$7:$C$408,3,false)</f>
        <v>8.1</v>
      </c>
      <c r="D134" s="52">
        <f>vlookup(A134,Poverty!$A$7:$D$408,4,false)</f>
        <v>2.4</v>
      </c>
      <c r="E134" s="53"/>
      <c r="F134" s="54">
        <v>3.6</v>
      </c>
      <c r="G134" s="54">
        <v>3.6</v>
      </c>
      <c r="H134" s="55"/>
      <c r="I134" s="52">
        <v>12.0</v>
      </c>
      <c r="J134" s="52">
        <v>95.1</v>
      </c>
      <c r="K134" s="55"/>
      <c r="L134" s="52">
        <v>0.0</v>
      </c>
      <c r="M134" s="56">
        <v>2278.0</v>
      </c>
      <c r="N134" s="56">
        <f t="shared" si="1"/>
        <v>0</v>
      </c>
      <c r="O134" s="56">
        <v>85.16029</v>
      </c>
      <c r="P134" s="53"/>
      <c r="Q134" s="54">
        <v>36.3</v>
      </c>
      <c r="R134" s="52"/>
      <c r="S134" s="55"/>
      <c r="T134" s="57"/>
    </row>
    <row r="135" ht="14.25" customHeight="1">
      <c r="A135" t="s">
        <v>332</v>
      </c>
      <c r="B135">
        <f>vlookup(A135,Poverty!$A$7:$B$408,2,false)</f>
        <v>2.2</v>
      </c>
      <c r="C135" s="52">
        <f>vlookup(A135,Poverty!$A$7:$C$408,3,false)</f>
        <v>7.1</v>
      </c>
      <c r="D135" s="52">
        <f>vlookup(A135,Poverty!$A$7:$D$408,4,false)</f>
        <v>0.5</v>
      </c>
      <c r="E135" s="53"/>
      <c r="F135" s="54">
        <v>3.2</v>
      </c>
      <c r="G135" s="54">
        <v>2.7</v>
      </c>
      <c r="H135" s="55"/>
      <c r="I135" s="52">
        <v>17.3</v>
      </c>
      <c r="J135" s="52">
        <v>95.2</v>
      </c>
      <c r="K135" s="55"/>
      <c r="L135" s="52">
        <v>0.0</v>
      </c>
      <c r="M135" s="56">
        <v>2040.0</v>
      </c>
      <c r="N135" s="56">
        <f t="shared" si="1"/>
        <v>0</v>
      </c>
      <c r="O135" s="56">
        <v>86.79245</v>
      </c>
      <c r="P135" s="53"/>
      <c r="Q135" s="54">
        <v>73.1</v>
      </c>
      <c r="R135" s="52"/>
      <c r="S135" s="55"/>
      <c r="T135" s="57"/>
    </row>
    <row r="136" ht="14.25" customHeight="1">
      <c r="A136" t="s">
        <v>334</v>
      </c>
      <c r="B136">
        <f>vlookup(A136,Poverty!$A$7:$B$408,2,false)</f>
        <v>2.5</v>
      </c>
      <c r="C136" s="52">
        <f>vlookup(A136,Poverty!$A$7:$C$408,3,false)</f>
        <v>21.6</v>
      </c>
      <c r="D136" s="52">
        <f>vlookup(A136,Poverty!$A$7:$D$408,4,false)</f>
        <v>1.8</v>
      </c>
      <c r="E136" s="53"/>
      <c r="F136" s="54">
        <v>7.4</v>
      </c>
      <c r="G136" s="54">
        <v>1.4</v>
      </c>
      <c r="H136" s="55"/>
      <c r="I136" s="52">
        <v>18.8</v>
      </c>
      <c r="J136" s="52">
        <v>96.2</v>
      </c>
      <c r="K136" s="55"/>
      <c r="L136" s="52">
        <v>0.0</v>
      </c>
      <c r="M136" s="56">
        <v>3683.0</v>
      </c>
      <c r="N136" s="56">
        <f t="shared" si="1"/>
        <v>0</v>
      </c>
      <c r="O136" s="56">
        <v>79.79239</v>
      </c>
      <c r="P136" s="53"/>
      <c r="Q136" s="54">
        <v>48.5</v>
      </c>
      <c r="R136" s="52"/>
      <c r="S136" s="55"/>
      <c r="T136" s="57"/>
    </row>
    <row r="137" ht="14.25" customHeight="1">
      <c r="A137" t="s">
        <v>336</v>
      </c>
      <c r="B137">
        <f>vlookup(A137,Poverty!$A$7:$B$408,2,false)</f>
        <v>1.2</v>
      </c>
      <c r="C137" s="52">
        <f>vlookup(A137,Poverty!$A$7:$C$408,3,false)</f>
        <v>11.2</v>
      </c>
      <c r="D137" s="52">
        <f>vlookup(A137,Poverty!$A$7:$D$408,4,false)</f>
        <v>1.3</v>
      </c>
      <c r="E137" s="53"/>
      <c r="F137" s="54">
        <v>5.4</v>
      </c>
      <c r="G137" s="54">
        <v>1.0</v>
      </c>
      <c r="H137" s="55"/>
      <c r="I137" s="52">
        <v>0.0</v>
      </c>
      <c r="J137" s="52">
        <v>98.8</v>
      </c>
      <c r="K137" s="55"/>
      <c r="L137" s="52">
        <v>0.0</v>
      </c>
      <c r="M137" s="56">
        <v>3067.0</v>
      </c>
      <c r="N137" s="56">
        <f t="shared" si="1"/>
        <v>0</v>
      </c>
      <c r="O137" s="56">
        <v>91.92483</v>
      </c>
      <c r="P137" s="53"/>
      <c r="Q137" s="54">
        <v>54.3</v>
      </c>
      <c r="R137" s="52"/>
      <c r="S137" s="55"/>
      <c r="T137" s="57"/>
    </row>
    <row r="138" ht="14.25" customHeight="1">
      <c r="A138" t="s">
        <v>338</v>
      </c>
      <c r="B138">
        <f>vlookup(A138,Poverty!$A$7:$B$408,2,false)</f>
        <v>2</v>
      </c>
      <c r="C138" s="52">
        <f>vlookup(A138,Poverty!$A$7:$C$408,3,false)</f>
        <v>6.3</v>
      </c>
      <c r="D138" s="52">
        <f>vlookup(A138,Poverty!$A$7:$D$408,4,false)</f>
        <v>3.5</v>
      </c>
      <c r="E138" s="53"/>
      <c r="F138" s="54">
        <v>7.3</v>
      </c>
      <c r="G138" s="54">
        <v>2.7</v>
      </c>
      <c r="H138" s="55"/>
      <c r="I138" s="52">
        <v>0.0</v>
      </c>
      <c r="J138" s="52">
        <v>94.7</v>
      </c>
      <c r="K138" s="55"/>
      <c r="L138" s="52">
        <v>0.0</v>
      </c>
      <c r="M138" s="56">
        <v>3774.0</v>
      </c>
      <c r="N138" s="56">
        <f t="shared" si="1"/>
        <v>0</v>
      </c>
      <c r="O138" s="56">
        <v>84.91933</v>
      </c>
      <c r="P138" s="53"/>
      <c r="Q138" s="54">
        <v>50.3</v>
      </c>
      <c r="R138" s="52"/>
      <c r="S138" s="55"/>
      <c r="T138" s="57"/>
    </row>
    <row r="139" ht="14.25" customHeight="1">
      <c r="A139" t="s">
        <v>340</v>
      </c>
      <c r="B139">
        <f>vlookup(A139,Poverty!$A$7:$B$408,2,false)</f>
        <v>2.4</v>
      </c>
      <c r="C139" s="52">
        <f>vlookup(A139,Poverty!$A$7:$C$408,3,false)</f>
        <v>22.5</v>
      </c>
      <c r="D139" s="52">
        <f>vlookup(A139,Poverty!$A$7:$D$408,4,false)</f>
        <v>6.1</v>
      </c>
      <c r="E139" s="53"/>
      <c r="F139" s="54">
        <v>9.3</v>
      </c>
      <c r="G139" s="54">
        <v>2.0</v>
      </c>
      <c r="H139" s="55"/>
      <c r="I139" s="52">
        <v>0.0</v>
      </c>
      <c r="J139" s="52">
        <v>97.9</v>
      </c>
      <c r="K139" s="55"/>
      <c r="L139" s="52">
        <v>4.7</v>
      </c>
      <c r="M139" s="56">
        <v>2754.0</v>
      </c>
      <c r="N139" s="56">
        <f t="shared" si="1"/>
        <v>0.001703701019</v>
      </c>
      <c r="O139" s="56">
        <v>90.61939</v>
      </c>
      <c r="P139" s="53"/>
      <c r="Q139" s="54">
        <v>46.4</v>
      </c>
      <c r="R139" s="52"/>
      <c r="S139" s="55"/>
      <c r="T139" s="57"/>
    </row>
    <row r="140" ht="14.25" customHeight="1">
      <c r="A140" t="s">
        <v>342</v>
      </c>
      <c r="B140">
        <f>vlookup(A140,Poverty!$A$7:$B$408,2,false)</f>
        <v>3.5</v>
      </c>
      <c r="C140" s="52">
        <f>vlookup(A140,Poverty!$A$7:$C$408,3,false)</f>
        <v>25.4</v>
      </c>
      <c r="D140" s="52">
        <f>vlookup(A140,Poverty!$A$7:$D$408,4,false)</f>
        <v>5.5</v>
      </c>
      <c r="E140" s="53"/>
      <c r="F140" s="54">
        <v>8.0</v>
      </c>
      <c r="G140" s="54">
        <v>2.1</v>
      </c>
      <c r="H140" s="55"/>
      <c r="I140" s="52">
        <v>0.0</v>
      </c>
      <c r="J140" s="52">
        <v>94.4</v>
      </c>
      <c r="K140" s="55"/>
      <c r="L140" s="52">
        <v>0.0</v>
      </c>
      <c r="M140" s="56">
        <v>2484.0</v>
      </c>
      <c r="N140" s="56">
        <f t="shared" si="1"/>
        <v>0</v>
      </c>
      <c r="O140" s="56">
        <v>87.54624</v>
      </c>
      <c r="P140" s="53"/>
      <c r="Q140" s="54">
        <v>41.1</v>
      </c>
      <c r="R140" s="52"/>
      <c r="S140" s="55"/>
      <c r="T140" s="57"/>
    </row>
    <row r="141" ht="14.25" customHeight="1">
      <c r="A141" t="s">
        <v>344</v>
      </c>
      <c r="B141">
        <f>vlookup(A141,Poverty!$A$7:$B$408,2,false)</f>
        <v>3.6</v>
      </c>
      <c r="C141" s="52">
        <f>vlookup(A141,Poverty!$A$7:$C$408,3,false)</f>
        <v>16.2</v>
      </c>
      <c r="D141" s="52">
        <f>vlookup(A141,Poverty!$A$7:$D$408,4,false)</f>
        <v>3.3</v>
      </c>
      <c r="E141" s="53"/>
      <c r="F141" s="54">
        <v>7.9</v>
      </c>
      <c r="G141" s="54">
        <v>4.1</v>
      </c>
      <c r="H141" s="55"/>
      <c r="I141" s="52">
        <v>40.0</v>
      </c>
      <c r="J141" s="52">
        <v>96.7</v>
      </c>
      <c r="K141" s="55"/>
      <c r="L141" s="52">
        <v>0.0</v>
      </c>
      <c r="M141" s="56">
        <v>1221.0</v>
      </c>
      <c r="N141" s="56">
        <f t="shared" si="1"/>
        <v>0</v>
      </c>
      <c r="O141" s="56">
        <v>86.7</v>
      </c>
      <c r="P141" s="53"/>
      <c r="Q141" s="54">
        <v>27.0</v>
      </c>
      <c r="R141" s="52"/>
      <c r="S141" s="55"/>
      <c r="T141" s="57"/>
    </row>
    <row r="142" ht="14.25" customHeight="1">
      <c r="A142" t="s">
        <v>346</v>
      </c>
      <c r="B142">
        <f>vlookup(A142,Poverty!$A$7:$B$408,2,false)</f>
        <v>10</v>
      </c>
      <c r="C142" s="52">
        <f>vlookup(A142,Poverty!$A$7:$C$408,3,false)</f>
        <v>44.8</v>
      </c>
      <c r="D142" s="52">
        <f>vlookup(A142,Poverty!$A$7:$D$408,4,false)</f>
        <v>10.6</v>
      </c>
      <c r="E142" s="53"/>
      <c r="F142" s="54">
        <v>0.0</v>
      </c>
      <c r="G142" s="54">
        <v>4.9</v>
      </c>
      <c r="H142" s="55"/>
      <c r="I142" s="52">
        <v>0.0</v>
      </c>
      <c r="J142" s="52">
        <v>94.8</v>
      </c>
      <c r="K142" s="55"/>
      <c r="L142" s="52">
        <v>0.0</v>
      </c>
      <c r="M142" s="56">
        <v>848.0</v>
      </c>
      <c r="N142" s="56">
        <f t="shared" si="1"/>
        <v>0</v>
      </c>
      <c r="O142" s="56">
        <v>70.43269</v>
      </c>
      <c r="P142" s="53"/>
      <c r="Q142" s="54">
        <v>32.5</v>
      </c>
      <c r="R142" s="52"/>
      <c r="S142" s="55"/>
      <c r="T142" s="57"/>
    </row>
    <row r="143" ht="14.25" customHeight="1">
      <c r="A143" t="s">
        <v>348</v>
      </c>
      <c r="B143">
        <f>vlookup(A143,Poverty!$A$7:$B$408,2,false)</f>
        <v>5.7</v>
      </c>
      <c r="C143" s="52">
        <f>vlookup(A143,Poverty!$A$7:$C$408,3,false)</f>
        <v>28.9</v>
      </c>
      <c r="D143" s="52">
        <f>vlookup(A143,Poverty!$A$7:$D$408,4,false)</f>
        <v>8.6</v>
      </c>
      <c r="E143" s="53"/>
      <c r="F143" s="54">
        <v>7.6</v>
      </c>
      <c r="G143" s="54">
        <v>3.4</v>
      </c>
      <c r="H143" s="55"/>
      <c r="I143" s="52">
        <v>0.0</v>
      </c>
      <c r="J143" s="52">
        <v>94.9</v>
      </c>
      <c r="K143" s="55"/>
      <c r="L143" s="52">
        <v>0.0</v>
      </c>
      <c r="M143" s="56">
        <v>1056.0</v>
      </c>
      <c r="N143" s="56">
        <f t="shared" si="1"/>
        <v>0</v>
      </c>
      <c r="O143" s="56">
        <v>80.21978</v>
      </c>
      <c r="P143" s="53"/>
      <c r="Q143" s="54">
        <v>22.4</v>
      </c>
      <c r="R143" s="52"/>
      <c r="S143" s="55"/>
      <c r="T143" s="57"/>
    </row>
    <row r="144" ht="14.25" customHeight="1">
      <c r="A144" t="s">
        <v>350</v>
      </c>
      <c r="B144">
        <f>vlookup(A144,Poverty!$A$7:$B$408,2,false)</f>
        <v>5.8</v>
      </c>
      <c r="C144" s="52">
        <f>vlookup(A144,Poverty!$A$7:$C$408,3,false)</f>
        <v>8.6</v>
      </c>
      <c r="D144" s="52">
        <f>vlookup(A144,Poverty!$A$7:$D$408,4,false)</f>
        <v>22.2</v>
      </c>
      <c r="E144" s="53"/>
      <c r="F144" s="54">
        <v>11.4</v>
      </c>
      <c r="G144" s="54">
        <v>9.3</v>
      </c>
      <c r="H144" s="55"/>
      <c r="I144" s="52">
        <v>0.0</v>
      </c>
      <c r="J144" s="52">
        <v>93.9</v>
      </c>
      <c r="K144" s="55"/>
      <c r="L144" s="52">
        <v>3.8</v>
      </c>
      <c r="M144" s="56">
        <v>685.0</v>
      </c>
      <c r="N144" s="56">
        <f t="shared" si="1"/>
        <v>0.005516840883</v>
      </c>
      <c r="O144" s="56">
        <v>65.08423</v>
      </c>
      <c r="P144" s="53"/>
      <c r="Q144" s="54">
        <v>32.3</v>
      </c>
      <c r="R144" s="52"/>
      <c r="S144" s="55"/>
      <c r="T144" s="57"/>
    </row>
    <row r="145" ht="14.25" customHeight="1">
      <c r="A145" t="s">
        <v>352</v>
      </c>
      <c r="B145">
        <f>vlookup(A145,Poverty!$A$7:$B$408,2,false)</f>
        <v>4.2</v>
      </c>
      <c r="C145" s="52">
        <f>vlookup(A145,Poverty!$A$7:$C$408,3,false)</f>
        <v>20.7</v>
      </c>
      <c r="D145" s="52">
        <f>vlookup(A145,Poverty!$A$7:$D$408,4,false)</f>
        <v>6.2</v>
      </c>
      <c r="E145" s="53"/>
      <c r="F145" s="54">
        <v>7.7</v>
      </c>
      <c r="G145" s="54">
        <v>2.6</v>
      </c>
      <c r="H145" s="55"/>
      <c r="I145" s="52">
        <v>87.1</v>
      </c>
      <c r="J145" s="52">
        <v>96.3</v>
      </c>
      <c r="K145" s="55"/>
      <c r="L145" s="52">
        <v>0.0</v>
      </c>
      <c r="M145" s="56">
        <v>889.0</v>
      </c>
      <c r="N145" s="56">
        <f t="shared" si="1"/>
        <v>0</v>
      </c>
      <c r="O145" s="56">
        <v>73.12349</v>
      </c>
      <c r="P145" s="53"/>
      <c r="Q145" s="54">
        <v>25.0</v>
      </c>
      <c r="R145" s="52"/>
      <c r="S145" s="55"/>
      <c r="T145" s="57"/>
    </row>
    <row r="146" ht="14.25" customHeight="1">
      <c r="A146" t="s">
        <v>354</v>
      </c>
      <c r="B146">
        <f>vlookup(A146,Poverty!$A$7:$B$408,2,false)</f>
        <v>5.4</v>
      </c>
      <c r="C146" s="52">
        <f>vlookup(A146,Poverty!$A$7:$C$408,3,false)</f>
        <v>32.5</v>
      </c>
      <c r="D146" s="52">
        <f>vlookup(A146,Poverty!$A$7:$D$408,4,false)</f>
        <v>9.3</v>
      </c>
      <c r="E146" s="53"/>
      <c r="F146" s="54">
        <v>18.9</v>
      </c>
      <c r="G146" s="54">
        <v>6.0</v>
      </c>
      <c r="H146" s="55"/>
      <c r="I146" s="52">
        <v>0.0</v>
      </c>
      <c r="J146" s="52">
        <v>92.9</v>
      </c>
      <c r="K146" s="55"/>
      <c r="L146" s="52">
        <v>0.0</v>
      </c>
      <c r="M146" s="56">
        <v>1386.0</v>
      </c>
      <c r="N146" s="56">
        <f t="shared" si="1"/>
        <v>0</v>
      </c>
      <c r="O146" s="56">
        <v>72.41379</v>
      </c>
      <c r="P146" s="53"/>
      <c r="Q146" s="54">
        <v>23.8</v>
      </c>
      <c r="R146" s="52"/>
      <c r="S146" s="55"/>
      <c r="T146" s="57"/>
    </row>
    <row r="147" ht="14.25" customHeight="1">
      <c r="A147" t="s">
        <v>356</v>
      </c>
      <c r="B147">
        <f>vlookup(A147,Poverty!$A$7:$B$408,2,false)</f>
        <v>9.7</v>
      </c>
      <c r="C147" s="52">
        <f>vlookup(A147,Poverty!$A$7:$C$408,3,false)</f>
        <v>38.9</v>
      </c>
      <c r="D147" s="52">
        <f>vlookup(A147,Poverty!$A$7:$D$408,4,false)</f>
        <v>21.1</v>
      </c>
      <c r="E147" s="53"/>
      <c r="F147" s="54">
        <v>11.5</v>
      </c>
      <c r="G147" s="54">
        <v>4.4</v>
      </c>
      <c r="H147" s="55"/>
      <c r="I147" s="52">
        <v>0.0</v>
      </c>
      <c r="J147" s="52">
        <v>89.5</v>
      </c>
      <c r="K147" s="55"/>
      <c r="L147" s="52">
        <v>0.0</v>
      </c>
      <c r="M147" s="56">
        <v>830.0</v>
      </c>
      <c r="N147" s="56">
        <f t="shared" si="1"/>
        <v>0</v>
      </c>
      <c r="O147" s="56">
        <v>70.8982</v>
      </c>
      <c r="P147" s="53"/>
      <c r="Q147" s="54">
        <v>28.2</v>
      </c>
      <c r="R147" s="52"/>
      <c r="S147" s="55"/>
      <c r="T147" s="57"/>
    </row>
    <row r="148" ht="14.25" customHeight="1">
      <c r="A148" t="s">
        <v>358</v>
      </c>
      <c r="B148">
        <f>vlookup(A148,Poverty!$A$7:$B$408,2,false)</f>
        <v>1.5</v>
      </c>
      <c r="C148" s="52">
        <f>vlookup(A148,Poverty!$A$7:$C$408,3,false)</f>
        <v>0</v>
      </c>
      <c r="D148" s="52">
        <f>vlookup(A148,Poverty!$A$7:$D$408,4,false)</f>
        <v>5.2</v>
      </c>
      <c r="E148" s="53"/>
      <c r="F148" s="54">
        <v>9.5</v>
      </c>
      <c r="G148" s="54">
        <v>2.7</v>
      </c>
      <c r="H148" s="55"/>
      <c r="I148" s="52">
        <v>0.0</v>
      </c>
      <c r="J148" s="52">
        <v>95.9</v>
      </c>
      <c r="K148" s="55"/>
      <c r="L148" s="52">
        <v>0.0</v>
      </c>
      <c r="M148" s="56">
        <v>2007.0</v>
      </c>
      <c r="N148" s="56">
        <f t="shared" si="1"/>
        <v>0</v>
      </c>
      <c r="O148" s="56">
        <v>83.34196</v>
      </c>
      <c r="P148" s="53"/>
      <c r="Q148" s="54">
        <v>54.7</v>
      </c>
      <c r="R148" s="52"/>
      <c r="S148" s="55"/>
      <c r="T148" s="57"/>
    </row>
    <row r="149" ht="14.25" customHeight="1">
      <c r="A149" t="s">
        <v>360</v>
      </c>
      <c r="B149">
        <f>vlookup(A149,Poverty!$A$7:$B$408,2,false)</f>
        <v>2.8</v>
      </c>
      <c r="C149" s="52">
        <f>vlookup(A149,Poverty!$A$7:$C$408,3,false)</f>
        <v>26.9</v>
      </c>
      <c r="D149" s="52">
        <f>vlookup(A149,Poverty!$A$7:$D$408,4,false)</f>
        <v>4.5</v>
      </c>
      <c r="E149" s="53"/>
      <c r="F149" s="54">
        <v>5.7</v>
      </c>
      <c r="G149" s="54">
        <v>2.0</v>
      </c>
      <c r="H149" s="55"/>
      <c r="I149" s="52">
        <v>0.0</v>
      </c>
      <c r="J149" s="52">
        <v>97.3</v>
      </c>
      <c r="K149" s="55"/>
      <c r="L149" s="52">
        <v>0.0</v>
      </c>
      <c r="M149" s="56">
        <v>2292.0</v>
      </c>
      <c r="N149" s="56">
        <f t="shared" si="1"/>
        <v>0</v>
      </c>
      <c r="O149" s="56">
        <v>89.40629</v>
      </c>
      <c r="P149" s="53"/>
      <c r="Q149" s="54">
        <v>48.7</v>
      </c>
      <c r="R149" s="52"/>
      <c r="S149" s="55"/>
      <c r="T149" s="57"/>
    </row>
    <row r="150" ht="14.25" customHeight="1">
      <c r="A150" t="s">
        <v>362</v>
      </c>
      <c r="B150">
        <f>vlookup(A150,Poverty!$A$7:$B$408,2,false)</f>
        <v>0.4</v>
      </c>
      <c r="C150" s="52">
        <f>vlookup(A150,Poverty!$A$7:$C$408,3,false)</f>
        <v>0</v>
      </c>
      <c r="D150" s="52">
        <f>vlookup(A150,Poverty!$A$7:$D$408,4,false)</f>
        <v>1.1</v>
      </c>
      <c r="E150" s="53"/>
      <c r="F150" s="54">
        <v>9.9</v>
      </c>
      <c r="G150" s="54">
        <v>1.2</v>
      </c>
      <c r="H150" s="55"/>
      <c r="I150" s="52">
        <v>0.0</v>
      </c>
      <c r="J150" s="52">
        <v>99.0</v>
      </c>
      <c r="K150" s="55"/>
      <c r="L150" s="52">
        <v>0.0</v>
      </c>
      <c r="M150" s="56">
        <v>2283.0</v>
      </c>
      <c r="N150" s="56">
        <f t="shared" si="1"/>
        <v>0</v>
      </c>
      <c r="O150" s="56">
        <v>92.34885</v>
      </c>
      <c r="P150" s="53"/>
      <c r="Q150" s="54">
        <v>51.6</v>
      </c>
      <c r="R150" s="52"/>
      <c r="S150" s="55"/>
      <c r="T150" s="57"/>
    </row>
    <row r="151" ht="14.25" customHeight="1">
      <c r="A151" t="s">
        <v>364</v>
      </c>
      <c r="B151">
        <f>vlookup(A151,Poverty!$A$7:$B$408,2,false)</f>
        <v>3.2</v>
      </c>
      <c r="C151" s="52">
        <f>vlookup(A151,Poverty!$A$7:$C$408,3,false)</f>
        <v>5.2</v>
      </c>
      <c r="D151" s="52">
        <f>vlookup(A151,Poverty!$A$7:$D$408,4,false)</f>
        <v>0.7</v>
      </c>
      <c r="E151" s="53"/>
      <c r="F151" s="54">
        <v>10.7</v>
      </c>
      <c r="G151" s="54">
        <v>2.8</v>
      </c>
      <c r="H151" s="55"/>
      <c r="I151" s="52">
        <v>0.0</v>
      </c>
      <c r="J151" s="52">
        <v>96.6</v>
      </c>
      <c r="K151" s="55"/>
      <c r="L151" s="52">
        <v>0.0</v>
      </c>
      <c r="M151" s="56">
        <v>1435.0</v>
      </c>
      <c r="N151" s="56">
        <f t="shared" si="1"/>
        <v>0</v>
      </c>
      <c r="O151" s="56">
        <v>85.10638</v>
      </c>
      <c r="P151" s="53"/>
      <c r="Q151" s="54">
        <v>30.0</v>
      </c>
      <c r="R151" s="52"/>
      <c r="S151" s="55"/>
      <c r="T151" s="57"/>
    </row>
    <row r="152" ht="14.25" customHeight="1">
      <c r="A152" t="s">
        <v>366</v>
      </c>
      <c r="B152">
        <f>vlookup(A152,Poverty!$A$7:$B$408,2,false)</f>
        <v>15.5</v>
      </c>
      <c r="C152" s="52">
        <f>vlookup(A152,Poverty!$A$7:$C$408,3,false)</f>
        <v>22.5</v>
      </c>
      <c r="D152" s="52">
        <f>vlookup(A152,Poverty!$A$7:$D$408,4,false)</f>
        <v>25.1</v>
      </c>
      <c r="E152" s="53"/>
      <c r="F152" s="54">
        <v>0.7</v>
      </c>
      <c r="G152" s="54">
        <v>8.1</v>
      </c>
      <c r="H152" s="55"/>
      <c r="I152" s="52">
        <v>68.5</v>
      </c>
      <c r="J152" s="52">
        <v>88.2</v>
      </c>
      <c r="K152" s="55"/>
      <c r="L152" s="52">
        <v>0.0</v>
      </c>
      <c r="M152" s="56">
        <v>1674.0</v>
      </c>
      <c r="N152" s="56">
        <f t="shared" si="1"/>
        <v>0</v>
      </c>
      <c r="O152" s="56">
        <v>66.94427</v>
      </c>
      <c r="P152" s="53"/>
      <c r="Q152" s="54">
        <v>51.6</v>
      </c>
      <c r="R152" s="52"/>
      <c r="S152" s="55"/>
      <c r="T152" s="57"/>
    </row>
    <row r="153" ht="14.25" customHeight="1">
      <c r="A153" t="s">
        <v>368</v>
      </c>
      <c r="B153">
        <f>vlookup(A153,Poverty!$A$7:$B$408,2,false)</f>
        <v>6.1</v>
      </c>
      <c r="C153" s="52">
        <f>vlookup(A153,Poverty!$A$7:$C$408,3,false)</f>
        <v>11.1</v>
      </c>
      <c r="D153" s="52">
        <f>vlookup(A153,Poverty!$A$7:$D$408,4,false)</f>
        <v>20.6</v>
      </c>
      <c r="E153" s="53"/>
      <c r="F153" s="54">
        <v>7.6</v>
      </c>
      <c r="G153" s="54">
        <v>5.0</v>
      </c>
      <c r="H153" s="55"/>
      <c r="I153" s="52">
        <v>26.8</v>
      </c>
      <c r="J153" s="52">
        <v>91.9</v>
      </c>
      <c r="K153" s="55"/>
      <c r="L153" s="52">
        <v>0.0</v>
      </c>
      <c r="M153" s="56">
        <v>1843.0</v>
      </c>
      <c r="N153" s="56">
        <f t="shared" si="1"/>
        <v>0</v>
      </c>
      <c r="O153" s="56">
        <v>72.10243</v>
      </c>
      <c r="P153" s="53"/>
      <c r="Q153" s="54">
        <v>31.0</v>
      </c>
      <c r="R153" s="52"/>
      <c r="S153" s="55"/>
      <c r="T153" s="57"/>
    </row>
    <row r="154" ht="14.25" customHeight="1">
      <c r="A154" t="s">
        <v>370</v>
      </c>
      <c r="B154">
        <f>vlookup(A154,Poverty!$A$7:$B$408,2,false)</f>
        <v>0.8</v>
      </c>
      <c r="C154" s="52">
        <f>vlookup(A154,Poverty!$A$7:$C$408,3,false)</f>
        <v>0</v>
      </c>
      <c r="D154" s="52">
        <f>vlookup(A154,Poverty!$A$7:$D$408,4,false)</f>
        <v>0.7</v>
      </c>
      <c r="E154" s="53"/>
      <c r="F154" s="54">
        <v>8.1</v>
      </c>
      <c r="G154" s="54">
        <v>3.0</v>
      </c>
      <c r="H154" s="55"/>
      <c r="I154" s="52">
        <v>14.8</v>
      </c>
      <c r="J154" s="52">
        <v>96.8</v>
      </c>
      <c r="K154" s="55"/>
      <c r="L154" s="52">
        <v>0.0</v>
      </c>
      <c r="M154" s="56">
        <v>3162.0</v>
      </c>
      <c r="N154" s="56">
        <f t="shared" si="1"/>
        <v>0</v>
      </c>
      <c r="O154" s="56">
        <v>88.41636</v>
      </c>
      <c r="P154" s="53"/>
      <c r="Q154" s="54">
        <v>38.2</v>
      </c>
      <c r="R154" s="52"/>
      <c r="S154" s="55"/>
      <c r="T154" s="57"/>
    </row>
    <row r="155" ht="14.25" customHeight="1">
      <c r="A155" t="s">
        <v>372</v>
      </c>
      <c r="B155">
        <f>vlookup(A155,Poverty!$A$7:$B$408,2,false)</f>
        <v>1.3</v>
      </c>
      <c r="C155" s="52">
        <f>vlookup(A155,Poverty!$A$7:$C$408,3,false)</f>
        <v>0</v>
      </c>
      <c r="D155" s="52">
        <f>vlookup(A155,Poverty!$A$7:$D$408,4,false)</f>
        <v>6.9</v>
      </c>
      <c r="E155" s="53"/>
      <c r="F155" s="54">
        <v>3.5</v>
      </c>
      <c r="G155" s="54">
        <v>1.4</v>
      </c>
      <c r="H155" s="55"/>
      <c r="I155" s="52">
        <v>0.0</v>
      </c>
      <c r="J155" s="52">
        <v>96.4</v>
      </c>
      <c r="K155" s="55"/>
      <c r="L155" s="52">
        <v>0.0</v>
      </c>
      <c r="M155" s="56">
        <v>2485.0</v>
      </c>
      <c r="N155" s="56">
        <f t="shared" si="1"/>
        <v>0</v>
      </c>
      <c r="O155" s="56">
        <v>80.77304</v>
      </c>
      <c r="P155" s="53"/>
      <c r="Q155" s="54">
        <v>24.8</v>
      </c>
      <c r="R155" s="52"/>
      <c r="S155" s="55"/>
      <c r="T155" s="57"/>
    </row>
    <row r="156" ht="14.25" customHeight="1">
      <c r="A156" t="s">
        <v>374</v>
      </c>
      <c r="B156">
        <f>vlookup(A156,Poverty!$A$7:$B$408,2,false)</f>
        <v>1.7</v>
      </c>
      <c r="C156" s="52">
        <f>vlookup(A156,Poverty!$A$7:$C$408,3,false)</f>
        <v>12.9</v>
      </c>
      <c r="D156" s="52">
        <f>vlookup(A156,Poverty!$A$7:$D$408,4,false)</f>
        <v>4.7</v>
      </c>
      <c r="E156" s="53"/>
      <c r="F156" s="54">
        <v>9.9</v>
      </c>
      <c r="G156" s="54">
        <v>10.5</v>
      </c>
      <c r="H156" s="55"/>
      <c r="I156" s="52">
        <v>52.4</v>
      </c>
      <c r="J156" s="52">
        <v>86.6</v>
      </c>
      <c r="K156" s="55"/>
      <c r="L156" s="52">
        <v>0.0</v>
      </c>
      <c r="M156" s="56">
        <v>1216.0</v>
      </c>
      <c r="N156" s="56">
        <f t="shared" si="1"/>
        <v>0</v>
      </c>
      <c r="O156" s="56">
        <v>79.00172</v>
      </c>
      <c r="P156" s="53"/>
      <c r="Q156" s="54">
        <v>38.4</v>
      </c>
      <c r="R156" s="52"/>
      <c r="S156" s="55"/>
      <c r="T156" s="57"/>
    </row>
    <row r="157" ht="14.25" customHeight="1">
      <c r="A157" t="s">
        <v>376</v>
      </c>
      <c r="B157">
        <f>vlookup(A157,Poverty!$A$7:$B$408,2,false)</f>
        <v>2.6</v>
      </c>
      <c r="C157" s="52">
        <f>vlookup(A157,Poverty!$A$7:$C$408,3,false)</f>
        <v>0</v>
      </c>
      <c r="D157" s="52">
        <f>vlookup(A157,Poverty!$A$7:$D$408,4,false)</f>
        <v>0.5</v>
      </c>
      <c r="E157" s="53"/>
      <c r="F157" s="54">
        <v>9.3</v>
      </c>
      <c r="G157" s="54">
        <v>3.2</v>
      </c>
      <c r="H157" s="55"/>
      <c r="I157" s="52">
        <v>27.6</v>
      </c>
      <c r="J157" s="52">
        <v>95.4</v>
      </c>
      <c r="K157" s="55"/>
      <c r="L157" s="52">
        <v>0.0</v>
      </c>
      <c r="M157" s="56">
        <v>2977.0</v>
      </c>
      <c r="N157" s="56">
        <f t="shared" si="1"/>
        <v>0</v>
      </c>
      <c r="O157" s="56">
        <v>84.96441</v>
      </c>
      <c r="P157" s="53"/>
      <c r="Q157" s="54">
        <v>29.5</v>
      </c>
      <c r="R157" s="52"/>
      <c r="S157" s="55"/>
      <c r="T157" s="57"/>
    </row>
    <row r="158" ht="14.25" customHeight="1">
      <c r="A158" t="s">
        <v>378</v>
      </c>
      <c r="B158">
        <f>vlookup(A158,Poverty!$A$7:$B$408,2,false)</f>
        <v>18.5</v>
      </c>
      <c r="C158" s="52">
        <f>vlookup(A158,Poverty!$A$7:$C$408,3,false)</f>
        <v>38.1</v>
      </c>
      <c r="D158" s="52">
        <f>vlookup(A158,Poverty!$A$7:$D$408,4,false)</f>
        <v>25.4</v>
      </c>
      <c r="E158" s="53"/>
      <c r="F158" s="54">
        <v>2.2</v>
      </c>
      <c r="G158" s="54">
        <v>9.0</v>
      </c>
      <c r="H158" s="55"/>
      <c r="I158" s="52">
        <v>0.0</v>
      </c>
      <c r="J158" s="52">
        <v>91.3</v>
      </c>
      <c r="K158" s="55"/>
      <c r="L158" s="52">
        <v>0.0</v>
      </c>
      <c r="M158" s="56">
        <v>2133.0</v>
      </c>
      <c r="N158" s="56">
        <f t="shared" si="1"/>
        <v>0</v>
      </c>
      <c r="O158" s="56">
        <v>68.81443</v>
      </c>
      <c r="P158" s="53"/>
      <c r="Q158" s="54">
        <v>37.8</v>
      </c>
      <c r="R158" s="52"/>
      <c r="S158" s="55"/>
      <c r="T158" s="57"/>
    </row>
    <row r="159" ht="14.25" customHeight="1">
      <c r="A159" t="s">
        <v>380</v>
      </c>
      <c r="B159">
        <f>vlookup(A159,Poverty!$A$7:$B$408,2,false)</f>
        <v>3.7</v>
      </c>
      <c r="C159" s="52">
        <f>vlookup(A159,Poverty!$A$7:$C$408,3,false)</f>
        <v>21.6</v>
      </c>
      <c r="D159" s="52">
        <f>vlookup(A159,Poverty!$A$7:$D$408,4,false)</f>
        <v>0</v>
      </c>
      <c r="E159" s="53"/>
      <c r="F159" s="54">
        <v>15.0</v>
      </c>
      <c r="G159" s="54">
        <v>3.9</v>
      </c>
      <c r="H159" s="55"/>
      <c r="I159" s="52">
        <v>20.7</v>
      </c>
      <c r="J159" s="52">
        <v>95.4</v>
      </c>
      <c r="K159" s="55"/>
      <c r="L159" s="52">
        <v>0.0</v>
      </c>
      <c r="M159" s="56">
        <v>2875.0</v>
      </c>
      <c r="N159" s="56">
        <f t="shared" si="1"/>
        <v>0</v>
      </c>
      <c r="O159" s="56">
        <v>82.83514</v>
      </c>
      <c r="P159" s="53"/>
      <c r="Q159" s="54">
        <v>100.0</v>
      </c>
      <c r="R159" s="52"/>
      <c r="S159" s="55"/>
      <c r="T159" s="57"/>
    </row>
    <row r="160" ht="14.25" customHeight="1">
      <c r="A160" t="s">
        <v>382</v>
      </c>
      <c r="B160">
        <f>vlookup(A160,Poverty!$A$7:$B$408,2,false)</f>
        <v>7.7</v>
      </c>
      <c r="C160" s="52">
        <f>vlookup(A160,Poverty!$A$7:$C$408,3,false)</f>
        <v>17.6</v>
      </c>
      <c r="D160" s="52">
        <f>vlookup(A160,Poverty!$A$7:$D$408,4,false)</f>
        <v>6.4</v>
      </c>
      <c r="E160" s="53"/>
      <c r="F160" s="54">
        <v>4.5</v>
      </c>
      <c r="G160" s="54">
        <v>4.8</v>
      </c>
      <c r="H160" s="55"/>
      <c r="I160" s="52">
        <v>31.1</v>
      </c>
      <c r="J160" s="52">
        <v>94.9</v>
      </c>
      <c r="K160" s="55"/>
      <c r="L160" s="52">
        <v>7.1</v>
      </c>
      <c r="M160" s="56">
        <v>2486.0</v>
      </c>
      <c r="N160" s="56">
        <f t="shared" si="1"/>
        <v>0.002847860094</v>
      </c>
      <c r="O160" s="56">
        <v>77.91383</v>
      </c>
      <c r="P160" s="53"/>
      <c r="Q160" s="54">
        <v>35.3</v>
      </c>
      <c r="R160" s="52"/>
      <c r="S160" s="55"/>
      <c r="T160" s="57"/>
    </row>
    <row r="161" ht="14.25" customHeight="1">
      <c r="A161" t="s">
        <v>384</v>
      </c>
      <c r="B161">
        <f>vlookup(A161,Poverty!$A$7:$B$408,2,false)</f>
        <v>6.5</v>
      </c>
      <c r="C161" s="52">
        <f>vlookup(A161,Poverty!$A$7:$C$408,3,false)</f>
        <v>4</v>
      </c>
      <c r="D161" s="52">
        <f>vlookup(A161,Poverty!$A$7:$D$408,4,false)</f>
        <v>10.4</v>
      </c>
      <c r="E161" s="53"/>
      <c r="F161" s="54">
        <v>3.8</v>
      </c>
      <c r="G161" s="54">
        <v>5.4</v>
      </c>
      <c r="H161" s="37"/>
      <c r="I161" s="38" t="s">
        <v>266</v>
      </c>
      <c r="J161" s="52">
        <v>93.5</v>
      </c>
      <c r="K161" s="55"/>
      <c r="L161" s="52">
        <v>0.0</v>
      </c>
      <c r="M161" s="56">
        <v>620.0</v>
      </c>
      <c r="N161" s="56">
        <f t="shared" si="1"/>
        <v>0</v>
      </c>
      <c r="O161" s="56">
        <v>60.03937</v>
      </c>
      <c r="P161" s="53"/>
      <c r="Q161" s="54">
        <v>36.9</v>
      </c>
      <c r="R161" s="52"/>
      <c r="S161" s="55"/>
      <c r="T161" s="57"/>
    </row>
    <row r="162" ht="14.25" customHeight="1">
      <c r="A162" t="s">
        <v>386</v>
      </c>
      <c r="B162">
        <f>vlookup(A162,Poverty!$A$7:$B$408,2,false)</f>
        <v>0.8</v>
      </c>
      <c r="C162" s="52">
        <f>vlookup(A162,Poverty!$A$7:$C$408,3,false)</f>
        <v>0</v>
      </c>
      <c r="D162" s="52">
        <f>vlookup(A162,Poverty!$A$7:$D$408,4,false)</f>
        <v>3.7</v>
      </c>
      <c r="E162" s="53"/>
      <c r="F162" s="54">
        <v>0.0</v>
      </c>
      <c r="G162" s="54">
        <v>5.1</v>
      </c>
      <c r="H162" s="55"/>
      <c r="I162" s="52">
        <v>0.0</v>
      </c>
      <c r="J162" s="52">
        <v>93.5</v>
      </c>
      <c r="K162" s="55"/>
      <c r="L162" s="52">
        <v>0.0</v>
      </c>
      <c r="M162" s="56">
        <v>1202.0</v>
      </c>
      <c r="N162" s="56">
        <f t="shared" si="1"/>
        <v>0</v>
      </c>
      <c r="O162" s="56">
        <v>77.82471</v>
      </c>
      <c r="P162" s="53"/>
      <c r="Q162" s="54">
        <v>7.6</v>
      </c>
      <c r="R162" s="52"/>
      <c r="S162" s="55"/>
      <c r="T162" s="57"/>
    </row>
    <row r="163" ht="14.25" customHeight="1">
      <c r="A163" t="s">
        <v>388</v>
      </c>
      <c r="B163">
        <f>vlookup(A163,Poverty!$A$7:$B$408,2,false)</f>
        <v>4.8</v>
      </c>
      <c r="C163" s="52">
        <f>vlookup(A163,Poverty!$A$7:$C$408,3,false)</f>
        <v>9.9</v>
      </c>
      <c r="D163" s="52">
        <f>vlookup(A163,Poverty!$A$7:$D$408,4,false)</f>
        <v>4.8</v>
      </c>
      <c r="E163" s="53"/>
      <c r="F163" s="54">
        <v>6.0</v>
      </c>
      <c r="G163" s="54">
        <v>3.0</v>
      </c>
      <c r="H163" s="55"/>
      <c r="I163" s="52">
        <v>0.0</v>
      </c>
      <c r="J163" s="52">
        <v>96.1</v>
      </c>
      <c r="K163" s="55"/>
      <c r="L163" s="52">
        <v>0.0</v>
      </c>
      <c r="M163" s="56">
        <v>1439.0</v>
      </c>
      <c r="N163" s="56">
        <f t="shared" si="1"/>
        <v>0</v>
      </c>
      <c r="O163" s="56">
        <v>73.90543</v>
      </c>
      <c r="P163" s="53"/>
      <c r="Q163" s="54">
        <v>35.7</v>
      </c>
      <c r="R163" s="52"/>
      <c r="S163" s="55"/>
      <c r="T163" s="57"/>
    </row>
    <row r="164" ht="14.25" customHeight="1">
      <c r="A164" t="s">
        <v>390</v>
      </c>
      <c r="B164">
        <f>vlookup(A164,Poverty!$A$7:$B$408,2,false)</f>
        <v>2.2</v>
      </c>
      <c r="C164" s="52">
        <f>vlookup(A164,Poverty!$A$7:$C$408,3,false)</f>
        <v>22.8</v>
      </c>
      <c r="D164" s="52">
        <f>vlookup(A164,Poverty!$A$7:$D$408,4,false)</f>
        <v>1.1</v>
      </c>
      <c r="E164" s="53"/>
      <c r="F164" s="54">
        <v>12.8</v>
      </c>
      <c r="G164" s="54">
        <v>3.4</v>
      </c>
      <c r="H164" s="55"/>
      <c r="I164" s="52">
        <v>0.0</v>
      </c>
      <c r="J164" s="52">
        <v>93.0</v>
      </c>
      <c r="K164" s="55"/>
      <c r="L164" s="52">
        <v>7.9</v>
      </c>
      <c r="M164" s="56">
        <v>2322.0</v>
      </c>
      <c r="N164" s="56">
        <f t="shared" si="1"/>
        <v>0.003390703464</v>
      </c>
      <c r="O164" s="56">
        <v>92.33759</v>
      </c>
      <c r="P164" s="53"/>
      <c r="Q164" s="54">
        <v>31.0</v>
      </c>
      <c r="R164" s="52"/>
      <c r="S164" s="55"/>
      <c r="T164" s="57"/>
    </row>
    <row r="165" ht="14.25" customHeight="1">
      <c r="A165" t="s">
        <v>392</v>
      </c>
      <c r="B165">
        <f>vlookup(A165,Poverty!$A$7:$B$408,2,false)</f>
        <v>2.5</v>
      </c>
      <c r="C165" s="52">
        <f>vlookup(A165,Poverty!$A$7:$C$408,3,false)</f>
        <v>25.9</v>
      </c>
      <c r="D165" s="52">
        <f>vlookup(A165,Poverty!$A$7:$D$408,4,false)</f>
        <v>2.1</v>
      </c>
      <c r="E165" s="53"/>
      <c r="F165" s="54">
        <v>13.5</v>
      </c>
      <c r="G165" s="54">
        <v>1.4</v>
      </c>
      <c r="H165" s="55"/>
      <c r="I165" s="52">
        <v>0.0</v>
      </c>
      <c r="J165" s="52">
        <v>97.8</v>
      </c>
      <c r="K165" s="55"/>
      <c r="L165" s="52">
        <v>0.0</v>
      </c>
      <c r="M165" s="56">
        <v>2298.0</v>
      </c>
      <c r="N165" s="56">
        <f t="shared" si="1"/>
        <v>0</v>
      </c>
      <c r="O165" s="56">
        <v>89.47933</v>
      </c>
      <c r="P165" s="53"/>
      <c r="Q165" s="54">
        <v>23.6</v>
      </c>
      <c r="R165" s="52"/>
      <c r="S165" s="55"/>
      <c r="T165" s="57"/>
    </row>
    <row r="166" ht="14.25" customHeight="1">
      <c r="A166" t="s">
        <v>394</v>
      </c>
      <c r="B166">
        <f>vlookup(A166,Poverty!$A$7:$B$408,2,false)</f>
        <v>0</v>
      </c>
      <c r="C166" s="52">
        <f>vlookup(A166,Poverty!$A$7:$C$408,3,false)</f>
        <v>0</v>
      </c>
      <c r="D166" s="52">
        <f>vlookup(A166,Poverty!$A$7:$D$408,4,false)</f>
        <v>2.4</v>
      </c>
      <c r="E166" s="53"/>
      <c r="F166" s="54">
        <v>19.9</v>
      </c>
      <c r="G166" s="54">
        <v>2.7</v>
      </c>
      <c r="H166" s="55"/>
      <c r="I166" s="52">
        <v>0.0</v>
      </c>
      <c r="J166" s="52">
        <v>93.5</v>
      </c>
      <c r="K166" s="55"/>
      <c r="L166" s="52">
        <v>0.0</v>
      </c>
      <c r="M166" s="56">
        <v>2765.0</v>
      </c>
      <c r="N166" s="56">
        <f t="shared" si="1"/>
        <v>0</v>
      </c>
      <c r="O166" s="56">
        <v>74.46809</v>
      </c>
      <c r="P166" s="53"/>
      <c r="Q166" s="54">
        <v>43.0</v>
      </c>
      <c r="R166" s="52"/>
      <c r="S166" s="55"/>
      <c r="T166" s="57"/>
    </row>
    <row r="167" ht="14.25" customHeight="1">
      <c r="A167" t="s">
        <v>396</v>
      </c>
      <c r="B167">
        <f>vlookup(A167,Poverty!$A$7:$B$408,2,false)</f>
        <v>3.8</v>
      </c>
      <c r="C167" s="52">
        <f>vlookup(A167,Poverty!$A$7:$C$408,3,false)</f>
        <v>4.8</v>
      </c>
      <c r="D167" s="52">
        <f>vlookup(A167,Poverty!$A$7:$D$408,4,false)</f>
        <v>9.7</v>
      </c>
      <c r="E167" s="53"/>
      <c r="F167" s="54">
        <v>8.6</v>
      </c>
      <c r="G167" s="54">
        <v>3.1</v>
      </c>
      <c r="H167" s="55"/>
      <c r="I167" s="52">
        <v>25.8</v>
      </c>
      <c r="J167" s="52">
        <v>96.0</v>
      </c>
      <c r="K167" s="55"/>
      <c r="L167" s="52">
        <v>0.0</v>
      </c>
      <c r="M167" s="56">
        <v>2483.0</v>
      </c>
      <c r="N167" s="56">
        <f t="shared" si="1"/>
        <v>0</v>
      </c>
      <c r="O167" s="56">
        <v>85.72195</v>
      </c>
      <c r="P167" s="53"/>
      <c r="Q167" s="54">
        <v>26.3</v>
      </c>
      <c r="R167" s="52"/>
      <c r="S167" s="55"/>
      <c r="T167" s="57"/>
    </row>
    <row r="168" ht="14.25" customHeight="1">
      <c r="A168" t="s">
        <v>398</v>
      </c>
      <c r="B168">
        <f>vlookup(A168,Poverty!$A$7:$B$408,2,false)</f>
        <v>1.8</v>
      </c>
      <c r="C168" s="52">
        <f>vlookup(A168,Poverty!$A$7:$C$408,3,false)</f>
        <v>0</v>
      </c>
      <c r="D168" s="52">
        <f>vlookup(A168,Poverty!$A$7:$D$408,4,false)</f>
        <v>6.5</v>
      </c>
      <c r="E168" s="53"/>
      <c r="F168" s="54">
        <v>2.3</v>
      </c>
      <c r="G168" s="54">
        <v>8.7</v>
      </c>
      <c r="H168" s="55"/>
      <c r="I168" s="52">
        <v>0.0</v>
      </c>
      <c r="J168" s="52">
        <v>91.3</v>
      </c>
      <c r="K168" s="55"/>
      <c r="L168" s="52">
        <v>0.0</v>
      </c>
      <c r="M168" s="56">
        <v>2270.0</v>
      </c>
      <c r="N168" s="56">
        <f t="shared" si="1"/>
        <v>0</v>
      </c>
      <c r="O168" s="56">
        <v>74.84636</v>
      </c>
      <c r="P168" s="53"/>
      <c r="Q168" s="54">
        <v>31.7</v>
      </c>
      <c r="R168" s="52"/>
      <c r="S168" s="55"/>
      <c r="T168" s="57"/>
    </row>
    <row r="169" ht="14.25" customHeight="1">
      <c r="A169" t="s">
        <v>400</v>
      </c>
      <c r="B169">
        <f>vlookup(A169,Poverty!$A$7:$B$408,2,false)</f>
        <v>2.6</v>
      </c>
      <c r="C169" s="52">
        <f>vlookup(A169,Poverty!$A$7:$C$408,3,false)</f>
        <v>9.7</v>
      </c>
      <c r="D169" s="52">
        <f>vlookup(A169,Poverty!$A$7:$D$408,4,false)</f>
        <v>4.2</v>
      </c>
      <c r="E169" s="53"/>
      <c r="F169" s="54">
        <v>15.8</v>
      </c>
      <c r="G169" s="54">
        <v>3.0</v>
      </c>
      <c r="H169" s="55"/>
      <c r="I169" s="52">
        <v>48.1</v>
      </c>
      <c r="J169" s="52">
        <v>94.5</v>
      </c>
      <c r="K169" s="55"/>
      <c r="L169" s="52">
        <v>0.0</v>
      </c>
      <c r="M169" s="56">
        <v>1823.0</v>
      </c>
      <c r="N169" s="56">
        <f t="shared" si="1"/>
        <v>0</v>
      </c>
      <c r="O169" s="56">
        <v>85.77922</v>
      </c>
      <c r="P169" s="53"/>
      <c r="Q169" s="54">
        <v>27.8</v>
      </c>
      <c r="R169" s="52"/>
      <c r="S169" s="55"/>
      <c r="T169" s="57"/>
    </row>
    <row r="170" ht="14.25" customHeight="1">
      <c r="A170" t="s">
        <v>402</v>
      </c>
      <c r="B170">
        <f>vlookup(A170,Poverty!$A$7:$B$408,2,false)</f>
        <v>1.8</v>
      </c>
      <c r="C170" s="52">
        <f>vlookup(A170,Poverty!$A$7:$C$408,3,false)</f>
        <v>15.2</v>
      </c>
      <c r="D170" s="52">
        <f>vlookup(A170,Poverty!$A$7:$D$408,4,false)</f>
        <v>10.5</v>
      </c>
      <c r="E170" s="53"/>
      <c r="F170" s="54">
        <v>7.1</v>
      </c>
      <c r="G170" s="54">
        <v>3.5</v>
      </c>
      <c r="H170" s="55"/>
      <c r="I170" s="52">
        <v>39.0</v>
      </c>
      <c r="J170" s="52">
        <v>98.2</v>
      </c>
      <c r="K170" s="55"/>
      <c r="L170" s="52">
        <v>0.0</v>
      </c>
      <c r="M170" s="56">
        <v>1238.0</v>
      </c>
      <c r="N170" s="56">
        <f t="shared" si="1"/>
        <v>0</v>
      </c>
      <c r="O170" s="56">
        <v>81.95489</v>
      </c>
      <c r="P170" s="53"/>
      <c r="Q170" s="54">
        <v>64.1</v>
      </c>
      <c r="R170" s="52"/>
      <c r="S170" s="55"/>
      <c r="T170" s="57"/>
    </row>
    <row r="171" ht="14.25" customHeight="1">
      <c r="A171" t="s">
        <v>404</v>
      </c>
      <c r="B171">
        <f>vlookup(A171,Poverty!$A$7:$B$408,2,false)</f>
        <v>6.4</v>
      </c>
      <c r="C171" s="52">
        <f>vlookup(A171,Poverty!$A$7:$C$408,3,false)</f>
        <v>9.8</v>
      </c>
      <c r="D171" s="52">
        <f>vlookup(A171,Poverty!$A$7:$D$408,4,false)</f>
        <v>7.1</v>
      </c>
      <c r="E171" s="53"/>
      <c r="F171" s="54">
        <v>8.4</v>
      </c>
      <c r="G171" s="54">
        <v>4.2</v>
      </c>
      <c r="H171" s="55"/>
      <c r="I171" s="52">
        <v>15.4</v>
      </c>
      <c r="J171" s="52">
        <v>92.9</v>
      </c>
      <c r="K171" s="55"/>
      <c r="L171" s="52">
        <v>0.0</v>
      </c>
      <c r="M171" s="56">
        <v>1307.0</v>
      </c>
      <c r="N171" s="56">
        <f t="shared" si="1"/>
        <v>0</v>
      </c>
      <c r="O171" s="56">
        <v>77.87056</v>
      </c>
      <c r="P171" s="53"/>
      <c r="Q171" s="54">
        <v>43.5</v>
      </c>
      <c r="R171" s="52"/>
      <c r="S171" s="55"/>
      <c r="T171" s="57"/>
    </row>
    <row r="172" ht="14.25" customHeight="1">
      <c r="A172" t="s">
        <v>406</v>
      </c>
      <c r="B172">
        <f>vlookup(A172,Poverty!$A$7:$B$408,2,false)</f>
        <v>1</v>
      </c>
      <c r="C172" s="52">
        <f>vlookup(A172,Poverty!$A$7:$C$408,3,false)</f>
        <v>6.4</v>
      </c>
      <c r="D172" s="52">
        <f>vlookup(A172,Poverty!$A$7:$D$408,4,false)</f>
        <v>13.1</v>
      </c>
      <c r="E172" s="53"/>
      <c r="F172" s="54">
        <v>6.0</v>
      </c>
      <c r="G172" s="54">
        <v>5.9</v>
      </c>
      <c r="H172" s="55"/>
      <c r="I172" s="52">
        <v>0.0</v>
      </c>
      <c r="J172" s="52">
        <v>94.4</v>
      </c>
      <c r="K172" s="55"/>
      <c r="L172" s="52">
        <v>0.0</v>
      </c>
      <c r="M172" s="56">
        <v>2693.0</v>
      </c>
      <c r="N172" s="56">
        <f t="shared" si="1"/>
        <v>0</v>
      </c>
      <c r="O172" s="56">
        <v>74.69311</v>
      </c>
      <c r="P172" s="53"/>
      <c r="Q172" s="54">
        <v>23.7</v>
      </c>
      <c r="R172" s="52"/>
      <c r="S172" s="55"/>
      <c r="T172" s="57"/>
    </row>
    <row r="173" ht="14.25" customHeight="1">
      <c r="A173" t="s">
        <v>408</v>
      </c>
      <c r="B173">
        <f>vlookup(A173,Poverty!$A$7:$B$408,2,false)</f>
        <v>9</v>
      </c>
      <c r="C173" s="52">
        <f>vlookup(A173,Poverty!$A$7:$C$408,3,false)</f>
        <v>35.6</v>
      </c>
      <c r="D173" s="52">
        <f>vlookup(A173,Poverty!$A$7:$D$408,4,false)</f>
        <v>17.9</v>
      </c>
      <c r="E173" s="53"/>
      <c r="F173" s="54">
        <v>10.2</v>
      </c>
      <c r="G173" s="54">
        <v>3.5</v>
      </c>
      <c r="H173" s="55"/>
      <c r="I173" s="52">
        <v>0.0</v>
      </c>
      <c r="J173" s="52">
        <v>96.7</v>
      </c>
      <c r="K173" s="55"/>
      <c r="L173" s="52">
        <v>0.0</v>
      </c>
      <c r="M173" s="56">
        <v>2008.0</v>
      </c>
      <c r="N173" s="56">
        <f t="shared" si="1"/>
        <v>0</v>
      </c>
      <c r="O173" s="56">
        <v>77.16121</v>
      </c>
      <c r="P173" s="53"/>
      <c r="Q173" s="54">
        <v>29.9</v>
      </c>
      <c r="R173" s="52"/>
      <c r="S173" s="55"/>
      <c r="T173" s="57"/>
    </row>
    <row r="174" ht="14.25" customHeight="1">
      <c r="A174" t="s">
        <v>410</v>
      </c>
      <c r="B174">
        <f>vlookup(A174,Poverty!$A$7:$B$408,2,false)</f>
        <v>8.9</v>
      </c>
      <c r="C174" s="52">
        <f>vlookup(A174,Poverty!$A$7:$C$408,3,false)</f>
        <v>43.3</v>
      </c>
      <c r="D174" s="52">
        <f>vlookup(A174,Poverty!$A$7:$D$408,4,false)</f>
        <v>22.2</v>
      </c>
      <c r="E174" s="53"/>
      <c r="F174" s="54">
        <v>10.0</v>
      </c>
      <c r="G174" s="54">
        <v>3.5</v>
      </c>
      <c r="H174" s="55"/>
      <c r="I174" s="52">
        <v>0.0</v>
      </c>
      <c r="J174" s="52">
        <v>93.1</v>
      </c>
      <c r="K174" s="55"/>
      <c r="L174" s="52">
        <v>0.0</v>
      </c>
      <c r="M174" s="56">
        <v>1068.0</v>
      </c>
      <c r="N174" s="56">
        <f t="shared" si="1"/>
        <v>0</v>
      </c>
      <c r="O174" s="56">
        <v>75.0</v>
      </c>
      <c r="P174" s="53"/>
      <c r="Q174" s="54">
        <v>46.1</v>
      </c>
      <c r="R174" s="52"/>
      <c r="S174" s="55"/>
      <c r="T174" s="57"/>
    </row>
    <row r="175" ht="14.25" customHeight="1">
      <c r="A175" t="s">
        <v>412</v>
      </c>
      <c r="B175">
        <f>vlookup(A175,Poverty!$A$7:$B$408,2,false)</f>
        <v>13.9</v>
      </c>
      <c r="C175" s="52">
        <f>vlookup(A175,Poverty!$A$7:$C$408,3,false)</f>
        <v>25.4</v>
      </c>
      <c r="D175" s="52">
        <f>vlookup(A175,Poverty!$A$7:$D$408,4,false)</f>
        <v>20.9</v>
      </c>
      <c r="E175" s="53"/>
      <c r="F175" s="54">
        <v>0.0</v>
      </c>
      <c r="G175" s="54">
        <v>7.7</v>
      </c>
      <c r="H175" s="55"/>
      <c r="I175" s="52">
        <v>0.0</v>
      </c>
      <c r="J175" s="52">
        <v>90.1</v>
      </c>
      <c r="K175" s="55"/>
      <c r="L175" s="52">
        <v>4.8</v>
      </c>
      <c r="M175" s="56">
        <v>2070.0</v>
      </c>
      <c r="N175" s="56">
        <f t="shared" si="1"/>
        <v>0.002313475998</v>
      </c>
      <c r="O175" s="56">
        <v>76.67824</v>
      </c>
      <c r="P175" s="53"/>
      <c r="Q175" s="54">
        <v>40.5</v>
      </c>
      <c r="R175" s="52"/>
      <c r="S175" s="55"/>
      <c r="T175" s="57"/>
    </row>
    <row r="176" ht="14.25" customHeight="1">
      <c r="A176" t="s">
        <v>414</v>
      </c>
      <c r="B176">
        <f>vlookup(A176,Poverty!$A$7:$B$408,2,false)</f>
        <v>2.7</v>
      </c>
      <c r="C176" s="52">
        <f>vlookup(A176,Poverty!$A$7:$C$408,3,false)</f>
        <v>10.5</v>
      </c>
      <c r="D176" s="52">
        <f>vlookup(A176,Poverty!$A$7:$D$408,4,false)</f>
        <v>7.5</v>
      </c>
      <c r="E176" s="53"/>
      <c r="F176" s="54">
        <v>3.1</v>
      </c>
      <c r="G176" s="54">
        <v>5.5</v>
      </c>
      <c r="H176" s="55"/>
      <c r="I176" s="52">
        <v>0.0</v>
      </c>
      <c r="J176" s="52">
        <v>94.0</v>
      </c>
      <c r="K176" s="55"/>
      <c r="L176" s="52">
        <v>0.0</v>
      </c>
      <c r="M176" s="56">
        <v>1167.0</v>
      </c>
      <c r="N176" s="56">
        <f t="shared" si="1"/>
        <v>0</v>
      </c>
      <c r="O176" s="56">
        <v>60.35354</v>
      </c>
      <c r="P176" s="53"/>
      <c r="Q176" s="54">
        <v>25.9</v>
      </c>
      <c r="R176" s="52"/>
      <c r="S176" s="55"/>
      <c r="T176" s="57"/>
    </row>
    <row r="177" ht="14.25" customHeight="1">
      <c r="A177" t="s">
        <v>416</v>
      </c>
      <c r="B177">
        <f>vlookup(A177,Poverty!$A$7:$B$408,2,false)</f>
        <v>3.3</v>
      </c>
      <c r="C177" s="52">
        <f>vlookup(A177,Poverty!$A$7:$C$408,3,false)</f>
        <v>0</v>
      </c>
      <c r="D177" s="52">
        <f>vlookup(A177,Poverty!$A$7:$D$408,4,false)</f>
        <v>9.6</v>
      </c>
      <c r="E177" s="53"/>
      <c r="F177" s="54">
        <v>8.8</v>
      </c>
      <c r="G177" s="54">
        <v>3.2</v>
      </c>
      <c r="H177" s="55"/>
      <c r="I177" s="52">
        <v>0.0</v>
      </c>
      <c r="J177" s="52">
        <v>96.7</v>
      </c>
      <c r="K177" s="55"/>
      <c r="L177" s="52">
        <v>16.2</v>
      </c>
      <c r="M177" s="56">
        <v>1509.0</v>
      </c>
      <c r="N177" s="56">
        <f t="shared" si="1"/>
        <v>0.01062155783</v>
      </c>
      <c r="O177" s="56">
        <v>69.7061</v>
      </c>
      <c r="P177" s="53"/>
      <c r="Q177" s="54">
        <v>40.2</v>
      </c>
      <c r="R177" s="52"/>
      <c r="S177" s="55"/>
      <c r="T177" s="57"/>
    </row>
    <row r="178" ht="14.25" customHeight="1">
      <c r="A178" t="s">
        <v>418</v>
      </c>
      <c r="B178">
        <f>vlookup(A178,Poverty!$A$7:$B$408,2,false)</f>
        <v>1.3</v>
      </c>
      <c r="C178" s="52">
        <f>vlookup(A178,Poverty!$A$7:$C$408,3,false)</f>
        <v>7.7</v>
      </c>
      <c r="D178" s="52">
        <f>vlookup(A178,Poverty!$A$7:$D$408,4,false)</f>
        <v>5.5</v>
      </c>
      <c r="E178" s="53"/>
      <c r="F178" s="54">
        <v>15.7</v>
      </c>
      <c r="G178" s="54">
        <v>1.8</v>
      </c>
      <c r="H178" s="55"/>
      <c r="I178" s="52">
        <v>0.0</v>
      </c>
      <c r="J178" s="52">
        <v>98.1</v>
      </c>
      <c r="K178" s="55"/>
      <c r="L178" s="52">
        <v>0.0</v>
      </c>
      <c r="M178" s="56">
        <v>1037.0</v>
      </c>
      <c r="N178" s="56">
        <f t="shared" si="1"/>
        <v>0</v>
      </c>
      <c r="O178" s="56">
        <v>89.47368</v>
      </c>
      <c r="P178" s="53"/>
      <c r="Q178" s="54">
        <v>25.0</v>
      </c>
      <c r="R178" s="52"/>
      <c r="S178" s="55"/>
      <c r="T178" s="57"/>
    </row>
    <row r="179" ht="14.25" customHeight="1">
      <c r="A179" t="s">
        <v>420</v>
      </c>
      <c r="B179">
        <f>vlookup(A179,Poverty!$A$7:$B$408,2,false)</f>
        <v>4.3</v>
      </c>
      <c r="C179" s="52">
        <f>vlookup(A179,Poverty!$A$7:$C$408,3,false)</f>
        <v>22.1</v>
      </c>
      <c r="D179" s="52">
        <f>vlookup(A179,Poverty!$A$7:$D$408,4,false)</f>
        <v>5.7</v>
      </c>
      <c r="E179" s="53"/>
      <c r="F179" s="54">
        <v>5.1</v>
      </c>
      <c r="G179" s="54">
        <v>5.9</v>
      </c>
      <c r="H179" s="55"/>
      <c r="I179" s="52">
        <v>17.6</v>
      </c>
      <c r="J179" s="52">
        <v>93.4</v>
      </c>
      <c r="K179" s="55"/>
      <c r="L179" s="52">
        <v>0.0</v>
      </c>
      <c r="M179" s="56">
        <v>1370.0</v>
      </c>
      <c r="N179" s="56">
        <f t="shared" si="1"/>
        <v>0</v>
      </c>
      <c r="O179" s="56">
        <v>85.53616</v>
      </c>
      <c r="P179" s="53"/>
      <c r="Q179" s="54">
        <v>28.6</v>
      </c>
      <c r="R179" s="52"/>
      <c r="S179" s="55"/>
      <c r="T179" s="57"/>
    </row>
    <row r="180" ht="14.25" customHeight="1">
      <c r="A180" t="s">
        <v>422</v>
      </c>
      <c r="B180">
        <f>vlookup(A180,Poverty!$A$7:$B$408,2,false)</f>
        <v>0.9</v>
      </c>
      <c r="C180" s="52">
        <f>vlookup(A180,Poverty!$A$7:$C$408,3,false)</f>
        <v>0</v>
      </c>
      <c r="D180" s="52">
        <f>vlookup(A180,Poverty!$A$7:$D$408,4,false)</f>
        <v>2.5</v>
      </c>
      <c r="E180" s="53"/>
      <c r="F180" s="54">
        <v>8.7</v>
      </c>
      <c r="G180" s="54">
        <v>1.6</v>
      </c>
      <c r="H180" s="55"/>
      <c r="I180" s="52">
        <v>9.3</v>
      </c>
      <c r="J180" s="52">
        <v>95.2</v>
      </c>
      <c r="K180" s="55"/>
      <c r="L180" s="52">
        <v>0.0</v>
      </c>
      <c r="M180" s="56">
        <v>3375.0</v>
      </c>
      <c r="N180" s="56">
        <f t="shared" si="1"/>
        <v>0</v>
      </c>
      <c r="O180" s="56">
        <v>92.57426</v>
      </c>
      <c r="P180" s="53"/>
      <c r="Q180" s="54">
        <v>12.7</v>
      </c>
      <c r="R180" s="52"/>
      <c r="S180" s="55"/>
      <c r="T180" s="57"/>
    </row>
    <row r="181" ht="14.25" customHeight="1">
      <c r="A181" t="s">
        <v>424</v>
      </c>
      <c r="B181">
        <f>vlookup(A181,Poverty!$A$7:$B$408,2,false)</f>
        <v>5.1</v>
      </c>
      <c r="C181" s="52">
        <f>vlookup(A181,Poverty!$A$7:$C$408,3,false)</f>
        <v>43.8</v>
      </c>
      <c r="D181" s="52">
        <f>vlookup(A181,Poverty!$A$7:$D$408,4,false)</f>
        <v>1.1</v>
      </c>
      <c r="E181" s="53"/>
      <c r="F181" s="54">
        <v>7.8</v>
      </c>
      <c r="G181" s="54">
        <v>2.2</v>
      </c>
      <c r="H181" s="55"/>
      <c r="I181" s="52">
        <v>16.7</v>
      </c>
      <c r="J181" s="52">
        <v>97.0</v>
      </c>
      <c r="K181" s="55"/>
      <c r="L181" s="52">
        <v>0.0</v>
      </c>
      <c r="M181" s="56">
        <v>677.0</v>
      </c>
      <c r="N181" s="56">
        <f t="shared" si="1"/>
        <v>0</v>
      </c>
      <c r="O181" s="56">
        <v>89.59108</v>
      </c>
      <c r="P181" s="53"/>
      <c r="Q181" s="54">
        <v>52.9</v>
      </c>
      <c r="R181" s="52"/>
      <c r="S181" s="55"/>
      <c r="T181" s="57"/>
    </row>
    <row r="182" ht="14.25" customHeight="1">
      <c r="A182" t="s">
        <v>426</v>
      </c>
      <c r="B182">
        <f>vlookup(A182,Poverty!$A$7:$B$408,2,false)</f>
        <v>4.4</v>
      </c>
      <c r="C182" s="52">
        <f>vlookup(A182,Poverty!$A$7:$C$408,3,false)</f>
        <v>16.9</v>
      </c>
      <c r="D182" s="52">
        <f>vlookup(A182,Poverty!$A$7:$D$408,4,false)</f>
        <v>3.6</v>
      </c>
      <c r="E182" s="53"/>
      <c r="F182" s="54">
        <v>12.7</v>
      </c>
      <c r="G182" s="54">
        <v>1.7</v>
      </c>
      <c r="H182" s="55"/>
      <c r="I182" s="52">
        <v>15.5</v>
      </c>
      <c r="J182" s="52">
        <v>97.9</v>
      </c>
      <c r="K182" s="55"/>
      <c r="L182" s="52">
        <v>0.0</v>
      </c>
      <c r="M182" s="56">
        <v>1887.0</v>
      </c>
      <c r="N182" s="56">
        <f t="shared" si="1"/>
        <v>0</v>
      </c>
      <c r="O182" s="56">
        <v>80.13777</v>
      </c>
      <c r="P182" s="53"/>
      <c r="Q182" s="54">
        <v>17.5</v>
      </c>
      <c r="R182" s="52"/>
      <c r="S182" s="55"/>
      <c r="T182" s="57"/>
    </row>
    <row r="183" ht="14.25" customHeight="1">
      <c r="A183" t="s">
        <v>428</v>
      </c>
      <c r="B183">
        <f>vlookup(A183,Poverty!$A$7:$B$408,2,false)</f>
        <v>3.3</v>
      </c>
      <c r="C183" s="52">
        <f>vlookup(A183,Poverty!$A$7:$C$408,3,false)</f>
        <v>20</v>
      </c>
      <c r="D183" s="52">
        <f>vlookup(A183,Poverty!$A$7:$D$408,4,false)</f>
        <v>0</v>
      </c>
      <c r="E183" s="53"/>
      <c r="F183" s="54">
        <v>7.6</v>
      </c>
      <c r="G183" s="54">
        <v>0.0</v>
      </c>
      <c r="H183" s="55"/>
      <c r="I183" s="52">
        <v>0.0</v>
      </c>
      <c r="J183" s="52">
        <v>98.5</v>
      </c>
      <c r="K183" s="55"/>
      <c r="L183" s="52">
        <v>0.0</v>
      </c>
      <c r="M183" s="56">
        <v>804.0</v>
      </c>
      <c r="N183" s="56">
        <f t="shared" si="1"/>
        <v>0</v>
      </c>
      <c r="O183" s="56">
        <v>94.38202</v>
      </c>
      <c r="P183" s="53"/>
      <c r="Q183" s="54">
        <v>29.4</v>
      </c>
      <c r="R183" s="52"/>
      <c r="S183" s="55"/>
      <c r="T183" s="57"/>
    </row>
    <row r="184" ht="14.25" customHeight="1">
      <c r="A184" t="s">
        <v>430</v>
      </c>
      <c r="B184">
        <f>vlookup(A184,Poverty!$A$7:$B$408,2,false)</f>
        <v>1.9</v>
      </c>
      <c r="C184" s="52">
        <f>vlookup(A184,Poverty!$A$7:$C$408,3,false)</f>
        <v>0</v>
      </c>
      <c r="D184" s="52">
        <f>vlookup(A184,Poverty!$A$7:$D$408,4,false)</f>
        <v>4.3</v>
      </c>
      <c r="E184" s="53"/>
      <c r="F184" s="54">
        <v>8.1</v>
      </c>
      <c r="G184" s="54">
        <v>1.8</v>
      </c>
      <c r="H184" s="55"/>
      <c r="I184" s="52">
        <v>12.5</v>
      </c>
      <c r="J184" s="52">
        <v>97.1</v>
      </c>
      <c r="K184" s="55"/>
      <c r="L184" s="52">
        <v>0.0</v>
      </c>
      <c r="M184" s="56">
        <v>812.0</v>
      </c>
      <c r="N184" s="56">
        <f t="shared" si="1"/>
        <v>0</v>
      </c>
      <c r="O184" s="56">
        <v>90.15025</v>
      </c>
      <c r="P184" s="53"/>
      <c r="Q184" s="54">
        <v>40.0</v>
      </c>
      <c r="R184" s="52"/>
      <c r="S184" s="55"/>
      <c r="T184" s="57"/>
    </row>
    <row r="185" ht="14.25" customHeight="1">
      <c r="A185" t="s">
        <v>432</v>
      </c>
      <c r="B185">
        <f>vlookup(A185,Poverty!$A$7:$B$408,2,false)</f>
        <v>15.9</v>
      </c>
      <c r="C185" s="52">
        <f>vlookup(A185,Poverty!$A$7:$C$408,3,false)</f>
        <v>15.2</v>
      </c>
      <c r="D185" s="52">
        <f>vlookup(A185,Poverty!$A$7:$D$408,4,false)</f>
        <v>15.5</v>
      </c>
      <c r="E185" s="53"/>
      <c r="F185" s="54">
        <v>3.9</v>
      </c>
      <c r="G185" s="54">
        <v>8.1</v>
      </c>
      <c r="H185" s="55"/>
      <c r="I185" s="52">
        <v>0.0</v>
      </c>
      <c r="J185" s="52">
        <v>87.9</v>
      </c>
      <c r="K185" s="55"/>
      <c r="L185" s="52">
        <v>0.0</v>
      </c>
      <c r="M185" s="56">
        <v>605.0</v>
      </c>
      <c r="N185" s="56">
        <f t="shared" si="1"/>
        <v>0</v>
      </c>
      <c r="O185" s="56">
        <v>73.26203</v>
      </c>
      <c r="P185" s="53"/>
      <c r="Q185" s="54">
        <v>22.8</v>
      </c>
      <c r="R185" s="52"/>
      <c r="S185" s="55"/>
      <c r="T185" s="57"/>
    </row>
    <row r="186" ht="14.25" customHeight="1">
      <c r="A186" t="s">
        <v>434</v>
      </c>
      <c r="B186">
        <f>vlookup(A186,Poverty!$A$7:$B$408,2,false)</f>
        <v>4.3</v>
      </c>
      <c r="C186" s="52">
        <f>vlookup(A186,Poverty!$A$7:$C$408,3,false)</f>
        <v>14.7</v>
      </c>
      <c r="D186" s="52">
        <f>vlookup(A186,Poverty!$A$7:$D$408,4,false)</f>
        <v>7</v>
      </c>
      <c r="E186" s="53"/>
      <c r="F186" s="54">
        <v>4.1</v>
      </c>
      <c r="G186" s="54">
        <v>5.1</v>
      </c>
      <c r="H186" s="55"/>
      <c r="I186" s="52">
        <v>12.5</v>
      </c>
      <c r="J186" s="52">
        <v>94.1</v>
      </c>
      <c r="K186" s="55"/>
      <c r="L186" s="52">
        <v>0.0</v>
      </c>
      <c r="M186" s="56">
        <v>1429.0</v>
      </c>
      <c r="N186" s="56">
        <f t="shared" si="1"/>
        <v>0</v>
      </c>
      <c r="O186" s="56">
        <v>79.46429</v>
      </c>
      <c r="P186" s="53"/>
      <c r="Q186" s="54">
        <v>24.6</v>
      </c>
      <c r="R186" s="52"/>
      <c r="S186" s="55"/>
      <c r="T186" s="57"/>
    </row>
    <row r="187" ht="14.25" customHeight="1">
      <c r="A187" t="s">
        <v>436</v>
      </c>
      <c r="B187">
        <f>vlookup(A187,Poverty!$A$7:$B$408,2,false)</f>
        <v>1.1</v>
      </c>
      <c r="C187" s="52">
        <f>vlookup(A187,Poverty!$A$7:$C$408,3,false)</f>
        <v>3.3</v>
      </c>
      <c r="D187" s="52">
        <f>vlookup(A187,Poverty!$A$7:$D$408,4,false)</f>
        <v>15</v>
      </c>
      <c r="E187" s="53"/>
      <c r="F187" s="54">
        <v>3.1</v>
      </c>
      <c r="G187" s="54">
        <v>3.6</v>
      </c>
      <c r="H187" s="55"/>
      <c r="I187" s="52">
        <v>0.0</v>
      </c>
      <c r="J187" s="52">
        <v>96.6</v>
      </c>
      <c r="K187" s="55"/>
      <c r="L187" s="52">
        <v>14.5</v>
      </c>
      <c r="M187" s="56">
        <v>1721.0</v>
      </c>
      <c r="N187" s="56">
        <f t="shared" si="1"/>
        <v>0.008354940939</v>
      </c>
      <c r="O187" s="56">
        <v>73.11496</v>
      </c>
      <c r="P187" s="53"/>
      <c r="Q187" s="54">
        <v>36.5</v>
      </c>
      <c r="R187" s="52"/>
      <c r="S187" s="55"/>
      <c r="T187" s="57"/>
    </row>
    <row r="188" ht="14.25" customHeight="1">
      <c r="A188" t="s">
        <v>438</v>
      </c>
      <c r="B188">
        <f>vlookup(A188,Poverty!$A$7:$B$408,2,false)</f>
        <v>8.6</v>
      </c>
      <c r="C188" s="52">
        <f>vlookup(A188,Poverty!$A$7:$C$408,3,false)</f>
        <v>20.9</v>
      </c>
      <c r="D188" s="52">
        <f>vlookup(A188,Poverty!$A$7:$D$408,4,false)</f>
        <v>18.1</v>
      </c>
      <c r="E188" s="53"/>
      <c r="F188" s="54">
        <v>2.9</v>
      </c>
      <c r="G188" s="54">
        <v>12.6</v>
      </c>
      <c r="H188" s="55"/>
      <c r="I188" s="52">
        <v>0.0</v>
      </c>
      <c r="J188" s="52">
        <v>85.5</v>
      </c>
      <c r="K188" s="55"/>
      <c r="L188" s="52">
        <v>0.0</v>
      </c>
      <c r="M188" s="56">
        <v>1225.0</v>
      </c>
      <c r="N188" s="56">
        <f t="shared" si="1"/>
        <v>0</v>
      </c>
      <c r="O188" s="56">
        <v>64.36975</v>
      </c>
      <c r="P188" s="53"/>
      <c r="Q188" s="54">
        <v>38.8</v>
      </c>
      <c r="R188" s="52"/>
      <c r="S188" s="55"/>
      <c r="T188" s="57"/>
    </row>
    <row r="189" ht="14.25" customHeight="1">
      <c r="A189" t="s">
        <v>440</v>
      </c>
      <c r="B189">
        <f>vlookup(A189,Poverty!$A$7:$B$408,2,false)</f>
        <v>5</v>
      </c>
      <c r="C189" s="52">
        <f>vlookup(A189,Poverty!$A$7:$C$408,3,false)</f>
        <v>33.3</v>
      </c>
      <c r="D189" s="52">
        <f>vlookup(A189,Poverty!$A$7:$D$408,4,false)</f>
        <v>3.9</v>
      </c>
      <c r="E189" s="53"/>
      <c r="F189" s="54">
        <v>2.0</v>
      </c>
      <c r="G189" s="54">
        <v>1.7</v>
      </c>
      <c r="H189" s="55"/>
      <c r="I189" s="52">
        <v>14.6</v>
      </c>
      <c r="J189" s="52">
        <v>97.4</v>
      </c>
      <c r="K189" s="55"/>
      <c r="L189" s="52">
        <v>0.0</v>
      </c>
      <c r="M189" s="56">
        <v>2117.0</v>
      </c>
      <c r="N189" s="56">
        <f t="shared" si="1"/>
        <v>0</v>
      </c>
      <c r="O189" s="56">
        <v>90.61064</v>
      </c>
      <c r="P189" s="53"/>
      <c r="Q189" s="54">
        <v>25.8</v>
      </c>
      <c r="R189" s="52"/>
      <c r="S189" s="55"/>
      <c r="T189" s="57"/>
    </row>
    <row r="190" ht="14.25" customHeight="1">
      <c r="A190" t="s">
        <v>442</v>
      </c>
      <c r="B190">
        <f>vlookup(A190,Poverty!$A$7:$B$408,2,false)</f>
        <v>7.4</v>
      </c>
      <c r="C190" s="52">
        <f>vlookup(A190,Poverty!$A$7:$C$408,3,false)</f>
        <v>62.4</v>
      </c>
      <c r="D190" s="52">
        <f>vlookup(A190,Poverty!$A$7:$D$408,4,false)</f>
        <v>5.6</v>
      </c>
      <c r="E190" s="53"/>
      <c r="F190" s="54">
        <v>2.4</v>
      </c>
      <c r="G190" s="54">
        <v>5.9</v>
      </c>
      <c r="H190" s="55"/>
      <c r="I190" s="52">
        <v>21.3</v>
      </c>
      <c r="J190" s="52">
        <v>91.4</v>
      </c>
      <c r="K190" s="55"/>
      <c r="L190" s="52">
        <v>0.0</v>
      </c>
      <c r="M190" s="56">
        <v>2793.0</v>
      </c>
      <c r="N190" s="56">
        <f t="shared" si="1"/>
        <v>0</v>
      </c>
      <c r="O190" s="56">
        <v>82.68463</v>
      </c>
      <c r="P190" s="53"/>
      <c r="Q190" s="54">
        <v>41.9</v>
      </c>
      <c r="R190" s="52"/>
      <c r="S190" s="55"/>
      <c r="T190" s="57"/>
    </row>
    <row r="191" ht="14.25" customHeight="1">
      <c r="A191" t="s">
        <v>444</v>
      </c>
      <c r="B191">
        <f>vlookup(A191,Poverty!$A$7:$B$408,2,false)</f>
        <v>1.3</v>
      </c>
      <c r="C191" s="52">
        <f>vlookup(A191,Poverty!$A$7:$C$408,3,false)</f>
        <v>0</v>
      </c>
      <c r="D191" s="52">
        <f>vlookup(A191,Poverty!$A$7:$D$408,4,false)</f>
        <v>1.6</v>
      </c>
      <c r="E191" s="53"/>
      <c r="F191" s="54">
        <v>9.4</v>
      </c>
      <c r="G191" s="54">
        <v>0.9</v>
      </c>
      <c r="H191" s="55"/>
      <c r="I191" s="52">
        <v>8.4</v>
      </c>
      <c r="J191" s="52">
        <v>98.1</v>
      </c>
      <c r="K191" s="55"/>
      <c r="L191" s="52">
        <v>0.0</v>
      </c>
      <c r="M191" s="56">
        <v>1924.0</v>
      </c>
      <c r="N191" s="56">
        <f t="shared" si="1"/>
        <v>0</v>
      </c>
      <c r="O191" s="56">
        <v>91.10764</v>
      </c>
      <c r="P191" s="53"/>
      <c r="Q191" s="54">
        <v>78.2</v>
      </c>
      <c r="R191" s="52"/>
      <c r="S191" s="55"/>
      <c r="T191" s="57"/>
    </row>
    <row r="192" ht="14.25" customHeight="1">
      <c r="A192" t="s">
        <v>446</v>
      </c>
      <c r="B192">
        <f>vlookup(A192,Poverty!$A$7:$B$408,2,false)</f>
        <v>17.7</v>
      </c>
      <c r="C192" s="52">
        <f>vlookup(A192,Poverty!$A$7:$C$408,3,false)</f>
        <v>0</v>
      </c>
      <c r="D192" s="52">
        <f>vlookup(A192,Poverty!$A$7:$D$408,4,false)</f>
        <v>6.5</v>
      </c>
      <c r="E192" s="53"/>
      <c r="F192" s="54">
        <v>14.6</v>
      </c>
      <c r="G192" s="54">
        <v>3.4</v>
      </c>
      <c r="H192" s="55"/>
      <c r="I192" s="52">
        <v>66.7</v>
      </c>
      <c r="J192" s="52">
        <v>89.6</v>
      </c>
      <c r="K192" s="55"/>
      <c r="L192" s="52">
        <v>0.0</v>
      </c>
      <c r="M192" s="56">
        <v>3145.0</v>
      </c>
      <c r="N192" s="56">
        <f t="shared" si="1"/>
        <v>0</v>
      </c>
      <c r="O192" s="56">
        <v>80.85884</v>
      </c>
      <c r="P192" s="53"/>
      <c r="Q192" s="54">
        <v>26.7</v>
      </c>
      <c r="R192" s="52"/>
      <c r="S192" s="55"/>
      <c r="T192" s="57"/>
    </row>
    <row r="193" ht="14.25" customHeight="1">
      <c r="A193" t="s">
        <v>448</v>
      </c>
      <c r="B193">
        <f>vlookup(A193,Poverty!$A$7:$B$408,2,false)</f>
        <v>1.3</v>
      </c>
      <c r="C193" s="52">
        <f>vlookup(A193,Poverty!$A$7:$C$408,3,false)</f>
        <v>0</v>
      </c>
      <c r="D193" s="52">
        <f>vlookup(A193,Poverty!$A$7:$D$408,4,false)</f>
        <v>1.2</v>
      </c>
      <c r="E193" s="53"/>
      <c r="F193" s="54">
        <v>14.7</v>
      </c>
      <c r="G193" s="54">
        <v>2.2</v>
      </c>
      <c r="H193" s="55"/>
      <c r="I193" s="52">
        <v>9.0</v>
      </c>
      <c r="J193" s="52">
        <v>97.4</v>
      </c>
      <c r="K193" s="55"/>
      <c r="L193" s="52">
        <v>0.0</v>
      </c>
      <c r="M193" s="56">
        <v>4101.0</v>
      </c>
      <c r="N193" s="56">
        <f t="shared" si="1"/>
        <v>0</v>
      </c>
      <c r="O193" s="56">
        <v>90.00366</v>
      </c>
      <c r="P193" s="53"/>
      <c r="Q193" s="54">
        <v>25.4</v>
      </c>
      <c r="R193" s="52"/>
      <c r="S193" s="55"/>
      <c r="T193" s="57"/>
    </row>
    <row r="194" ht="14.25" customHeight="1">
      <c r="A194" t="s">
        <v>450</v>
      </c>
      <c r="B194">
        <f>vlookup(A194,Poverty!$A$7:$B$408,2,false)</f>
        <v>4.9</v>
      </c>
      <c r="C194" s="52">
        <f>vlookup(A194,Poverty!$A$7:$C$408,3,false)</f>
        <v>28</v>
      </c>
      <c r="D194" s="52">
        <f>vlookup(A194,Poverty!$A$7:$D$408,4,false)</f>
        <v>9</v>
      </c>
      <c r="E194" s="53"/>
      <c r="F194" s="54">
        <v>8.0</v>
      </c>
      <c r="G194" s="54">
        <v>3.3</v>
      </c>
      <c r="H194" s="55"/>
      <c r="I194" s="52">
        <v>18.9</v>
      </c>
      <c r="J194" s="52">
        <v>95.9</v>
      </c>
      <c r="K194" s="55"/>
      <c r="L194" s="52">
        <v>0.0</v>
      </c>
      <c r="M194" s="56">
        <v>2831.0</v>
      </c>
      <c r="N194" s="56">
        <f t="shared" si="1"/>
        <v>0</v>
      </c>
      <c r="O194" s="56">
        <v>82.77878</v>
      </c>
      <c r="P194" s="53"/>
      <c r="Q194" s="54">
        <v>27.7</v>
      </c>
      <c r="R194" s="52"/>
      <c r="S194" s="55"/>
      <c r="T194" s="57"/>
    </row>
    <row r="195" ht="14.25" customHeight="1">
      <c r="A195" t="s">
        <v>452</v>
      </c>
      <c r="B195">
        <f>vlookup(A195,Poverty!$A$7:$B$408,2,false)</f>
        <v>3.4</v>
      </c>
      <c r="C195" s="52">
        <f>vlookup(A195,Poverty!$A$7:$C$408,3,false)</f>
        <v>0</v>
      </c>
      <c r="D195" s="52">
        <f>vlookup(A195,Poverty!$A$7:$D$408,4,false)</f>
        <v>5.6</v>
      </c>
      <c r="E195" s="53"/>
      <c r="F195" s="54">
        <v>15.8</v>
      </c>
      <c r="G195" s="54">
        <v>4.5</v>
      </c>
      <c r="H195" s="55"/>
      <c r="I195" s="52">
        <v>0.0</v>
      </c>
      <c r="J195" s="52">
        <v>95.6</v>
      </c>
      <c r="K195" s="55"/>
      <c r="L195" s="52">
        <v>0.0</v>
      </c>
      <c r="M195" s="56">
        <v>930.0</v>
      </c>
      <c r="N195" s="56">
        <f t="shared" si="1"/>
        <v>0</v>
      </c>
      <c r="O195" s="56">
        <v>78.4106</v>
      </c>
      <c r="P195" s="53"/>
      <c r="Q195" s="54">
        <v>54.3</v>
      </c>
      <c r="R195" s="52"/>
      <c r="S195" s="55"/>
      <c r="T195" s="57"/>
    </row>
    <row r="196" ht="14.25" customHeight="1">
      <c r="A196" t="s">
        <v>454</v>
      </c>
      <c r="B196">
        <f>vlookup(A196,Poverty!$A$7:$B$408,2,false)</f>
        <v>6.3</v>
      </c>
      <c r="C196" s="52">
        <f>vlookup(A196,Poverty!$A$7:$C$408,3,false)</f>
        <v>23.3</v>
      </c>
      <c r="D196" s="52">
        <f>vlookup(A196,Poverty!$A$7:$D$408,4,false)</f>
        <v>9</v>
      </c>
      <c r="E196" s="53"/>
      <c r="F196" s="54">
        <v>8.7</v>
      </c>
      <c r="G196" s="54">
        <v>4.3</v>
      </c>
      <c r="H196" s="55"/>
      <c r="I196" s="52">
        <v>11.1</v>
      </c>
      <c r="J196" s="52">
        <v>96.2</v>
      </c>
      <c r="K196" s="55"/>
      <c r="L196" s="52">
        <v>0.0</v>
      </c>
      <c r="M196" s="56">
        <v>4262.0</v>
      </c>
      <c r="N196" s="56">
        <f t="shared" si="1"/>
        <v>0</v>
      </c>
      <c r="O196" s="56">
        <v>87.19875</v>
      </c>
      <c r="P196" s="53"/>
      <c r="Q196" s="54">
        <v>18.4</v>
      </c>
      <c r="R196" s="52"/>
      <c r="S196" s="55"/>
      <c r="T196" s="57"/>
    </row>
    <row r="197" ht="14.25" customHeight="1">
      <c r="A197" t="s">
        <v>456</v>
      </c>
      <c r="B197">
        <f>vlookup(A197,Poverty!$A$7:$B$408,2,false)</f>
        <v>4</v>
      </c>
      <c r="C197" s="52">
        <f>vlookup(A197,Poverty!$A$7:$C$408,3,false)</f>
        <v>0</v>
      </c>
      <c r="D197" s="52">
        <f>vlookup(A197,Poverty!$A$7:$D$408,4,false)</f>
        <v>4.5</v>
      </c>
      <c r="E197" s="53"/>
      <c r="F197" s="54">
        <v>7.2</v>
      </c>
      <c r="G197" s="54">
        <v>2.8</v>
      </c>
      <c r="H197" s="55"/>
      <c r="I197" s="52">
        <v>16.2</v>
      </c>
      <c r="J197" s="52">
        <v>96.7</v>
      </c>
      <c r="K197" s="55"/>
      <c r="L197" s="52">
        <v>0.0</v>
      </c>
      <c r="M197" s="56">
        <v>808.0</v>
      </c>
      <c r="N197" s="56">
        <f t="shared" si="1"/>
        <v>0</v>
      </c>
      <c r="O197" s="56">
        <v>78.34101</v>
      </c>
      <c r="P197" s="53"/>
      <c r="Q197" s="54">
        <v>24.1</v>
      </c>
      <c r="R197" s="52"/>
      <c r="S197" s="55"/>
      <c r="T197" s="57"/>
    </row>
    <row r="198" ht="14.25" customHeight="1">
      <c r="A198" t="s">
        <v>458</v>
      </c>
      <c r="B198">
        <f>vlookup(A198,Poverty!$A$7:$B$408,2,false)</f>
        <v>4.9</v>
      </c>
      <c r="C198" s="52">
        <f>vlookup(A198,Poverty!$A$7:$C$408,3,false)</f>
        <v>0</v>
      </c>
      <c r="D198" s="52">
        <f>vlookup(A198,Poverty!$A$7:$D$408,4,false)</f>
        <v>1.8</v>
      </c>
      <c r="E198" s="53"/>
      <c r="F198" s="54">
        <v>5.5</v>
      </c>
      <c r="G198" s="54">
        <v>1.2</v>
      </c>
      <c r="H198" s="55"/>
      <c r="I198" s="52">
        <v>0.0</v>
      </c>
      <c r="J198" s="52">
        <v>98.4</v>
      </c>
      <c r="K198" s="55"/>
      <c r="L198" s="52">
        <v>3.4</v>
      </c>
      <c r="M198" s="56">
        <v>1869.0</v>
      </c>
      <c r="N198" s="56">
        <f t="shared" si="1"/>
        <v>0.001815851314</v>
      </c>
      <c r="O198" s="56">
        <v>88.62928</v>
      </c>
      <c r="P198" s="53"/>
      <c r="Q198" s="54">
        <v>51.7</v>
      </c>
      <c r="R198" s="52"/>
      <c r="S198" s="55"/>
      <c r="T198" s="57"/>
    </row>
    <row r="199" ht="14.25" customHeight="1">
      <c r="A199" t="s">
        <v>460</v>
      </c>
      <c r="B199">
        <f>vlookup(A199,Poverty!$A$7:$B$408,2,false)</f>
        <v>3.1</v>
      </c>
      <c r="C199" s="52">
        <f>vlookup(A199,Poverty!$A$7:$C$408,3,false)</f>
        <v>19.3</v>
      </c>
      <c r="D199" s="52">
        <f>vlookup(A199,Poverty!$A$7:$D$408,4,false)</f>
        <v>6.2</v>
      </c>
      <c r="E199" s="53"/>
      <c r="F199" s="54">
        <v>16.7</v>
      </c>
      <c r="G199" s="54">
        <v>3.7</v>
      </c>
      <c r="H199" s="55"/>
      <c r="I199" s="52">
        <v>17.6</v>
      </c>
      <c r="J199" s="52">
        <v>93.2</v>
      </c>
      <c r="K199" s="55"/>
      <c r="L199" s="52">
        <v>0.0</v>
      </c>
      <c r="M199" s="56">
        <v>3698.0</v>
      </c>
      <c r="N199" s="56">
        <f t="shared" si="1"/>
        <v>0</v>
      </c>
      <c r="O199" s="56">
        <v>89.12134</v>
      </c>
      <c r="P199" s="53"/>
      <c r="Q199" s="54">
        <v>32.5</v>
      </c>
      <c r="R199" s="52"/>
      <c r="S199" s="55"/>
      <c r="T199" s="57"/>
    </row>
    <row r="200" ht="14.25" customHeight="1">
      <c r="A200" t="s">
        <v>462</v>
      </c>
      <c r="B200">
        <f>vlookup(A200,Poverty!$A$7:$B$408,2,false)</f>
        <v>3.5</v>
      </c>
      <c r="C200" s="52">
        <f>vlookup(A200,Poverty!$A$7:$C$408,3,false)</f>
        <v>5.6</v>
      </c>
      <c r="D200" s="52">
        <f>vlookup(A200,Poverty!$A$7:$D$408,4,false)</f>
        <v>2</v>
      </c>
      <c r="E200" s="53"/>
      <c r="F200" s="54">
        <v>3.9</v>
      </c>
      <c r="G200" s="54">
        <v>4.2</v>
      </c>
      <c r="H200" s="55"/>
      <c r="I200" s="52">
        <v>7.2</v>
      </c>
      <c r="J200" s="52">
        <v>94.7</v>
      </c>
      <c r="K200" s="55"/>
      <c r="L200" s="52">
        <v>0.0</v>
      </c>
      <c r="M200" s="56">
        <v>2480.0</v>
      </c>
      <c r="N200" s="56">
        <f t="shared" si="1"/>
        <v>0</v>
      </c>
      <c r="O200" s="56">
        <v>77.30263</v>
      </c>
      <c r="P200" s="53"/>
      <c r="Q200" s="54">
        <v>46.2</v>
      </c>
      <c r="R200" s="52"/>
      <c r="S200" s="55"/>
      <c r="T200" s="57"/>
    </row>
    <row r="201" ht="14.25" customHeight="1">
      <c r="A201" t="s">
        <v>464</v>
      </c>
      <c r="B201">
        <f>vlookup(A201,Poverty!$A$7:$B$408,2,false)</f>
        <v>13.8</v>
      </c>
      <c r="C201" s="52">
        <f>vlookup(A201,Poverty!$A$7:$C$408,3,false)</f>
        <v>26.5</v>
      </c>
      <c r="D201" s="52">
        <f>vlookup(A201,Poverty!$A$7:$D$408,4,false)</f>
        <v>13.3</v>
      </c>
      <c r="E201" s="53"/>
      <c r="F201" s="54">
        <v>10.8</v>
      </c>
      <c r="G201" s="54">
        <v>7.6</v>
      </c>
      <c r="H201" s="55"/>
      <c r="I201" s="52">
        <v>50.0</v>
      </c>
      <c r="J201" s="52">
        <v>90.1</v>
      </c>
      <c r="K201" s="55"/>
      <c r="L201" s="52">
        <v>0.0</v>
      </c>
      <c r="M201" s="56">
        <v>834.0</v>
      </c>
      <c r="N201" s="56">
        <f t="shared" si="1"/>
        <v>0</v>
      </c>
      <c r="O201" s="56">
        <v>68.55263</v>
      </c>
      <c r="P201" s="53"/>
      <c r="Q201" s="54">
        <v>16.5</v>
      </c>
      <c r="R201" s="52"/>
      <c r="S201" s="55"/>
      <c r="T201" s="57"/>
    </row>
    <row r="202" ht="14.25" customHeight="1">
      <c r="A202" t="s">
        <v>466</v>
      </c>
      <c r="B202">
        <f>vlookup(A202,Poverty!$A$7:$B$408,2,false)</f>
        <v>6.6</v>
      </c>
      <c r="C202" s="52">
        <f>vlookup(A202,Poverty!$A$7:$C$408,3,false)</f>
        <v>8.1</v>
      </c>
      <c r="D202" s="52">
        <f>vlookup(A202,Poverty!$A$7:$D$408,4,false)</f>
        <v>10.1</v>
      </c>
      <c r="E202" s="53"/>
      <c r="F202" s="54">
        <v>5.8</v>
      </c>
      <c r="G202" s="54">
        <v>5.3</v>
      </c>
      <c r="H202" s="55"/>
      <c r="I202" s="52">
        <v>14.1</v>
      </c>
      <c r="J202" s="52">
        <v>93.9</v>
      </c>
      <c r="K202" s="55"/>
      <c r="L202" s="52">
        <v>0.0</v>
      </c>
      <c r="M202" s="56">
        <v>1828.0</v>
      </c>
      <c r="N202" s="56">
        <f t="shared" si="1"/>
        <v>0</v>
      </c>
      <c r="O202" s="56">
        <v>73.24661</v>
      </c>
      <c r="P202" s="53"/>
      <c r="Q202" s="54">
        <v>31.1</v>
      </c>
      <c r="R202" s="52"/>
      <c r="S202" s="55"/>
      <c r="T202" s="57"/>
    </row>
    <row r="203" ht="14.25" customHeight="1">
      <c r="A203" t="s">
        <v>468</v>
      </c>
      <c r="B203">
        <f>vlookup(A203,Poverty!$A$7:$B$408,2,false)</f>
        <v>3.2</v>
      </c>
      <c r="C203" s="52">
        <f>vlookup(A203,Poverty!$A$7:$C$408,3,false)</f>
        <v>0</v>
      </c>
      <c r="D203" s="52">
        <f>vlookup(A203,Poverty!$A$7:$D$408,4,false)</f>
        <v>5.3</v>
      </c>
      <c r="E203" s="53"/>
      <c r="F203" s="54">
        <v>5.6</v>
      </c>
      <c r="G203" s="54">
        <v>2.0</v>
      </c>
      <c r="H203" s="55"/>
      <c r="I203" s="52">
        <v>16.9</v>
      </c>
      <c r="J203" s="52">
        <v>97.1</v>
      </c>
      <c r="K203" s="55"/>
      <c r="L203" s="52">
        <v>0.0</v>
      </c>
      <c r="M203" s="56">
        <v>4141.0</v>
      </c>
      <c r="N203" s="56">
        <f t="shared" si="1"/>
        <v>0</v>
      </c>
      <c r="O203" s="56">
        <v>82.77512</v>
      </c>
      <c r="P203" s="53"/>
      <c r="Q203" s="54">
        <v>30.4</v>
      </c>
      <c r="R203" s="52"/>
      <c r="S203" s="55"/>
      <c r="T203" s="57"/>
    </row>
    <row r="204" ht="14.25" customHeight="1">
      <c r="A204" t="s">
        <v>470</v>
      </c>
      <c r="B204">
        <f>vlookup(A204,Poverty!$A$7:$B$408,2,false)</f>
        <v>9.5</v>
      </c>
      <c r="C204" s="52">
        <f>vlookup(A204,Poverty!$A$7:$C$408,3,false)</f>
        <v>39</v>
      </c>
      <c r="D204" s="52">
        <f>vlookup(A204,Poverty!$A$7:$D$408,4,false)</f>
        <v>3.5</v>
      </c>
      <c r="E204" s="53"/>
      <c r="F204" s="54">
        <v>5.4</v>
      </c>
      <c r="G204" s="54">
        <v>10.3</v>
      </c>
      <c r="H204" s="55"/>
      <c r="I204" s="52">
        <v>28.6</v>
      </c>
      <c r="J204" s="52">
        <v>89.7</v>
      </c>
      <c r="K204" s="55"/>
      <c r="L204" s="52">
        <v>0.0</v>
      </c>
      <c r="M204" s="56">
        <v>794.0</v>
      </c>
      <c r="N204" s="56">
        <f t="shared" si="1"/>
        <v>0</v>
      </c>
      <c r="O204" s="56">
        <v>77.15959</v>
      </c>
      <c r="P204" s="53"/>
      <c r="Q204" s="54">
        <v>23.8</v>
      </c>
      <c r="R204" s="52"/>
      <c r="S204" s="55"/>
      <c r="T204" s="57"/>
    </row>
    <row r="205" ht="14.25" customHeight="1">
      <c r="A205" t="s">
        <v>472</v>
      </c>
      <c r="B205">
        <f>vlookup(A205,Poverty!$A$7:$B$408,2,false)</f>
        <v>2.2</v>
      </c>
      <c r="C205" s="52">
        <f>vlookup(A205,Poverty!$A$7:$C$408,3,false)</f>
        <v>0</v>
      </c>
      <c r="D205" s="52">
        <f>vlookup(A205,Poverty!$A$7:$D$408,4,false)</f>
        <v>3.8</v>
      </c>
      <c r="E205" s="53"/>
      <c r="F205" s="54">
        <v>6.9</v>
      </c>
      <c r="G205" s="54">
        <v>2.0</v>
      </c>
      <c r="H205" s="55"/>
      <c r="I205" s="52">
        <v>25.0</v>
      </c>
      <c r="J205" s="52">
        <v>91.5</v>
      </c>
      <c r="K205" s="55"/>
      <c r="L205" s="52">
        <v>0.0</v>
      </c>
      <c r="M205" s="56">
        <v>3242.0</v>
      </c>
      <c r="N205" s="56">
        <f t="shared" si="1"/>
        <v>0</v>
      </c>
      <c r="O205" s="56">
        <v>93.70489</v>
      </c>
      <c r="P205" s="53"/>
      <c r="Q205" s="54">
        <v>6.3</v>
      </c>
      <c r="R205" s="52"/>
      <c r="S205" s="55"/>
      <c r="T205" s="57"/>
    </row>
    <row r="206" ht="14.25" customHeight="1">
      <c r="A206" t="s">
        <v>474</v>
      </c>
      <c r="B206">
        <f>vlookup(A206,Poverty!$A$7:$B$408,2,false)</f>
        <v>2</v>
      </c>
      <c r="C206" s="52">
        <f>vlookup(A206,Poverty!$A$7:$C$408,3,false)</f>
        <v>6.3</v>
      </c>
      <c r="D206" s="52">
        <f>vlookup(A206,Poverty!$A$7:$D$408,4,false)</f>
        <v>3.4</v>
      </c>
      <c r="E206" s="53"/>
      <c r="F206" s="54">
        <v>3.1</v>
      </c>
      <c r="G206" s="54">
        <v>1.1</v>
      </c>
      <c r="H206" s="55"/>
      <c r="I206" s="52">
        <v>72.2</v>
      </c>
      <c r="J206" s="52">
        <v>97.2</v>
      </c>
      <c r="K206" s="55"/>
      <c r="L206" s="52">
        <v>0.0</v>
      </c>
      <c r="M206" s="56">
        <v>3513.0</v>
      </c>
      <c r="N206" s="56">
        <f t="shared" si="1"/>
        <v>0</v>
      </c>
      <c r="O206" s="56">
        <v>80.89217</v>
      </c>
      <c r="P206" s="53"/>
      <c r="Q206" s="54">
        <v>14.7</v>
      </c>
      <c r="R206" s="52"/>
      <c r="S206" s="55"/>
      <c r="T206" s="57"/>
    </row>
    <row r="207" ht="14.25" customHeight="1">
      <c r="A207" t="s">
        <v>476</v>
      </c>
      <c r="B207">
        <f>vlookup(A207,Poverty!$A$7:$B$408,2,false)</f>
        <v>14</v>
      </c>
      <c r="C207" s="52">
        <f>vlookup(A207,Poverty!$A$7:$C$408,3,false)</f>
        <v>16.7</v>
      </c>
      <c r="D207" s="52">
        <f>vlookup(A207,Poverty!$A$7:$D$408,4,false)</f>
        <v>2.2</v>
      </c>
      <c r="E207" s="53"/>
      <c r="F207" s="54">
        <v>4.8</v>
      </c>
      <c r="G207" s="54">
        <v>0.9</v>
      </c>
      <c r="H207" s="55"/>
      <c r="I207" s="52">
        <v>0.0</v>
      </c>
      <c r="J207" s="52">
        <v>97.5</v>
      </c>
      <c r="K207" s="55"/>
      <c r="L207" s="52">
        <v>0.0</v>
      </c>
      <c r="M207" s="56">
        <v>554.0</v>
      </c>
      <c r="N207" s="56">
        <f t="shared" si="1"/>
        <v>0</v>
      </c>
      <c r="O207" s="56">
        <v>83.87755</v>
      </c>
      <c r="P207" s="53"/>
      <c r="Q207" s="54">
        <v>23.2</v>
      </c>
      <c r="R207" s="52"/>
      <c r="S207" s="55"/>
      <c r="T207" s="57"/>
    </row>
    <row r="208" ht="14.25" customHeight="1">
      <c r="A208" t="s">
        <v>478</v>
      </c>
      <c r="B208">
        <f>vlookup(A208,Poverty!$A$7:$B$408,2,false)</f>
        <v>2.7</v>
      </c>
      <c r="C208" s="52">
        <f>vlookup(A208,Poverty!$A$7:$C$408,3,false)</f>
        <v>0</v>
      </c>
      <c r="D208" s="52">
        <f>vlookup(A208,Poverty!$A$7:$D$408,4,false)</f>
        <v>5</v>
      </c>
      <c r="E208" s="53"/>
      <c r="F208" s="54">
        <v>7.8</v>
      </c>
      <c r="G208" s="54">
        <v>2.6</v>
      </c>
      <c r="H208" s="55"/>
      <c r="I208" s="52">
        <v>0.0</v>
      </c>
      <c r="J208" s="52">
        <v>94.5</v>
      </c>
      <c r="K208" s="55"/>
      <c r="L208" s="52">
        <v>0.0</v>
      </c>
      <c r="M208" s="56">
        <v>2495.0</v>
      </c>
      <c r="N208" s="56">
        <f t="shared" si="1"/>
        <v>0</v>
      </c>
      <c r="O208" s="56">
        <v>78.68692</v>
      </c>
      <c r="P208" s="53"/>
      <c r="Q208" s="54">
        <v>59.5</v>
      </c>
      <c r="R208" s="52"/>
      <c r="S208" s="55"/>
      <c r="T208" s="57"/>
    </row>
    <row r="209" ht="14.25" customHeight="1">
      <c r="A209" t="s">
        <v>480</v>
      </c>
      <c r="B209">
        <f>vlookup(A209,Poverty!$A$7:$B$408,2,false)</f>
        <v>1.8</v>
      </c>
      <c r="C209" s="52">
        <f>vlookup(A209,Poverty!$A$7:$C$408,3,false)</f>
        <v>16.4</v>
      </c>
      <c r="D209" s="52">
        <f>vlookup(A209,Poverty!$A$7:$D$408,4,false)</f>
        <v>4.1</v>
      </c>
      <c r="E209" s="53"/>
      <c r="F209" s="54">
        <v>0.6</v>
      </c>
      <c r="G209" s="54">
        <v>3.7</v>
      </c>
      <c r="H209" s="55"/>
      <c r="I209" s="52">
        <v>12.3</v>
      </c>
      <c r="J209" s="52">
        <v>94.8</v>
      </c>
      <c r="K209" s="55"/>
      <c r="L209" s="52">
        <v>0.0</v>
      </c>
      <c r="M209" s="56">
        <v>1796.0</v>
      </c>
      <c r="N209" s="56">
        <f t="shared" si="1"/>
        <v>0</v>
      </c>
      <c r="O209" s="56">
        <v>79.92982</v>
      </c>
      <c r="P209" s="53"/>
      <c r="Q209" s="54">
        <v>63.1</v>
      </c>
      <c r="R209" s="52"/>
      <c r="S209" s="55"/>
      <c r="T209" s="57"/>
    </row>
    <row r="210" ht="14.25" customHeight="1">
      <c r="A210" t="s">
        <v>482</v>
      </c>
      <c r="B210">
        <f>vlookup(A210,Poverty!$A$7:$B$408,2,false)</f>
        <v>6.1</v>
      </c>
      <c r="C210" s="52">
        <f>vlookup(A210,Poverty!$A$7:$C$408,3,false)</f>
        <v>18.8</v>
      </c>
      <c r="D210" s="52">
        <f>vlookup(A210,Poverty!$A$7:$D$408,4,false)</f>
        <v>12.1</v>
      </c>
      <c r="E210" s="53"/>
      <c r="F210" s="54">
        <v>12.0</v>
      </c>
      <c r="G210" s="54">
        <v>7.1</v>
      </c>
      <c r="H210" s="55"/>
      <c r="I210" s="52">
        <v>0.0</v>
      </c>
      <c r="J210" s="52">
        <v>90.1</v>
      </c>
      <c r="K210" s="55"/>
      <c r="L210" s="52">
        <v>0.0</v>
      </c>
      <c r="M210" s="56">
        <v>618.0</v>
      </c>
      <c r="N210" s="56">
        <f t="shared" si="1"/>
        <v>0</v>
      </c>
      <c r="O210" s="56">
        <v>73.52941</v>
      </c>
      <c r="P210" s="53"/>
      <c r="Q210" s="54">
        <v>33.6</v>
      </c>
      <c r="R210" s="52"/>
      <c r="S210" s="55"/>
      <c r="T210" s="57"/>
    </row>
    <row r="211" ht="14.25" customHeight="1">
      <c r="A211" t="s">
        <v>484</v>
      </c>
      <c r="B211">
        <f>vlookup(A211,Poverty!$A$7:$B$408,2,false)</f>
        <v>26.6</v>
      </c>
      <c r="C211" s="52">
        <f>vlookup(A211,Poverty!$A$7:$C$408,3,false)</f>
        <v>59.4</v>
      </c>
      <c r="D211" s="52">
        <f>vlookup(A211,Poverty!$A$7:$D$408,4,false)</f>
        <v>35.9</v>
      </c>
      <c r="E211" s="53"/>
      <c r="F211" s="54">
        <v>12.5</v>
      </c>
      <c r="G211" s="54">
        <v>14.3</v>
      </c>
      <c r="H211" s="55"/>
      <c r="I211" s="52">
        <v>72.0</v>
      </c>
      <c r="J211" s="52">
        <v>85.9</v>
      </c>
      <c r="K211" s="55"/>
      <c r="L211" s="52">
        <v>0.0</v>
      </c>
      <c r="M211" s="56">
        <v>1080.0</v>
      </c>
      <c r="N211" s="56">
        <f t="shared" si="1"/>
        <v>0</v>
      </c>
      <c r="O211" s="56">
        <v>65.18987</v>
      </c>
      <c r="P211" s="53"/>
      <c r="Q211" s="54">
        <v>44.8</v>
      </c>
      <c r="R211" s="52"/>
      <c r="S211" s="55"/>
      <c r="T211" s="57"/>
    </row>
    <row r="212" ht="14.25" customHeight="1">
      <c r="A212" t="s">
        <v>486</v>
      </c>
      <c r="B212">
        <f>vlookup(A212,Poverty!$A$7:$B$408,2,false)</f>
        <v>19.2</v>
      </c>
      <c r="C212" s="52">
        <f>vlookup(A212,Poverty!$A$7:$C$408,3,false)</f>
        <v>27.8</v>
      </c>
      <c r="D212" s="52">
        <f>vlookup(A212,Poverty!$A$7:$D$408,4,false)</f>
        <v>29.9</v>
      </c>
      <c r="E212" s="53"/>
      <c r="F212" s="54">
        <v>2.3</v>
      </c>
      <c r="G212" s="54">
        <v>8.5</v>
      </c>
      <c r="H212" s="55"/>
      <c r="I212" s="52">
        <v>10.9</v>
      </c>
      <c r="J212" s="52">
        <v>89.5</v>
      </c>
      <c r="K212" s="55"/>
      <c r="L212" s="52">
        <v>0.0</v>
      </c>
      <c r="M212" s="56">
        <v>1645.0</v>
      </c>
      <c r="N212" s="56">
        <f t="shared" si="1"/>
        <v>0</v>
      </c>
      <c r="O212" s="56">
        <v>68.66713</v>
      </c>
      <c r="P212" s="53"/>
      <c r="Q212" s="54">
        <v>38.8</v>
      </c>
      <c r="R212" s="52"/>
      <c r="S212" s="55"/>
      <c r="T212" s="57"/>
    </row>
    <row r="213" ht="14.25" customHeight="1">
      <c r="A213" t="s">
        <v>488</v>
      </c>
      <c r="B213">
        <f>vlookup(A213,Poverty!$A$7:$B$408,2,false)</f>
        <v>16.9</v>
      </c>
      <c r="C213" s="52">
        <f>vlookup(A213,Poverty!$A$7:$C$408,3,false)</f>
        <v>30.1</v>
      </c>
      <c r="D213" s="52">
        <f>vlookup(A213,Poverty!$A$7:$D$408,4,false)</f>
        <v>34.8</v>
      </c>
      <c r="E213" s="53"/>
      <c r="F213" s="54">
        <v>15.8</v>
      </c>
      <c r="G213" s="54">
        <v>14.0</v>
      </c>
      <c r="H213" s="55"/>
      <c r="I213" s="52">
        <v>16.0</v>
      </c>
      <c r="J213" s="52">
        <v>82.7</v>
      </c>
      <c r="K213" s="55"/>
      <c r="L213" s="52">
        <v>0.0</v>
      </c>
      <c r="M213" s="56">
        <v>1337.0</v>
      </c>
      <c r="N213" s="56">
        <f t="shared" si="1"/>
        <v>0</v>
      </c>
      <c r="O213" s="56">
        <v>69.35484</v>
      </c>
      <c r="P213" s="53"/>
      <c r="Q213" s="54">
        <v>36.8</v>
      </c>
      <c r="R213" s="52"/>
      <c r="S213" s="55"/>
      <c r="T213" s="57"/>
    </row>
    <row r="214" ht="14.25" customHeight="1">
      <c r="A214" t="s">
        <v>490</v>
      </c>
      <c r="B214">
        <f>vlookup(A214,Poverty!$A$7:$B$408,2,false)</f>
        <v>9.4</v>
      </c>
      <c r="C214" s="52">
        <f>vlookup(A214,Poverty!$A$7:$C$408,3,false)</f>
        <v>11.5</v>
      </c>
      <c r="D214" s="52">
        <f>vlookup(A214,Poverty!$A$7:$D$408,4,false)</f>
        <v>10.7</v>
      </c>
      <c r="E214" s="53"/>
      <c r="F214" s="54">
        <v>10.3</v>
      </c>
      <c r="G214" s="54">
        <v>5.0</v>
      </c>
      <c r="H214" s="55"/>
      <c r="I214" s="52">
        <v>0.0</v>
      </c>
      <c r="J214" s="52">
        <v>92.7</v>
      </c>
      <c r="K214" s="55"/>
      <c r="L214" s="52">
        <v>0.0</v>
      </c>
      <c r="M214" s="56">
        <v>1904.0</v>
      </c>
      <c r="N214" s="56">
        <f t="shared" si="1"/>
        <v>0</v>
      </c>
      <c r="O214" s="56">
        <v>78.89166</v>
      </c>
      <c r="P214" s="53"/>
      <c r="Q214" s="54">
        <v>24.3</v>
      </c>
      <c r="R214" s="52"/>
      <c r="S214" s="55"/>
      <c r="T214" s="57"/>
    </row>
    <row r="215" ht="14.25" customHeight="1">
      <c r="A215" t="s">
        <v>492</v>
      </c>
      <c r="B215">
        <f>vlookup(A215,Poverty!$A$7:$B$408,2,false)</f>
        <v>27.4</v>
      </c>
      <c r="C215" s="52">
        <f>vlookup(A215,Poverty!$A$7:$C$408,3,false)</f>
        <v>44.1</v>
      </c>
      <c r="D215" s="52">
        <f>vlookup(A215,Poverty!$A$7:$D$408,4,false)</f>
        <v>46.4</v>
      </c>
      <c r="E215" s="53"/>
      <c r="F215" s="54">
        <v>0.7</v>
      </c>
      <c r="G215" s="54">
        <v>13.7</v>
      </c>
      <c r="H215" s="55"/>
      <c r="I215" s="52">
        <v>0.0</v>
      </c>
      <c r="J215" s="52">
        <v>84.2</v>
      </c>
      <c r="K215" s="55"/>
      <c r="L215" s="52">
        <v>0.0</v>
      </c>
      <c r="M215" s="56">
        <v>1514.0</v>
      </c>
      <c r="N215" s="56">
        <f t="shared" si="1"/>
        <v>0</v>
      </c>
      <c r="O215" s="56">
        <v>59.91162</v>
      </c>
      <c r="P215" s="53"/>
      <c r="Q215" s="54">
        <v>49.2</v>
      </c>
      <c r="R215" s="52"/>
      <c r="S215" s="55"/>
      <c r="T215" s="57"/>
    </row>
    <row r="216" ht="14.25" customHeight="1">
      <c r="A216" t="s">
        <v>494</v>
      </c>
      <c r="B216">
        <f>vlookup(A216,Poverty!$A$7:$B$408,2,false)</f>
        <v>10.4</v>
      </c>
      <c r="C216" s="52">
        <f>vlookup(A216,Poverty!$A$7:$C$408,3,false)</f>
        <v>17.4</v>
      </c>
      <c r="D216" s="52">
        <f>vlookup(A216,Poverty!$A$7:$D$408,4,false)</f>
        <v>18.8</v>
      </c>
      <c r="E216" s="53"/>
      <c r="F216" s="54">
        <v>3.8</v>
      </c>
      <c r="G216" s="54">
        <v>2.4</v>
      </c>
      <c r="H216" s="55"/>
      <c r="I216" s="52">
        <v>0.0</v>
      </c>
      <c r="J216" s="52">
        <v>94.4</v>
      </c>
      <c r="K216" s="55"/>
      <c r="L216" s="52">
        <v>0.0</v>
      </c>
      <c r="M216" s="56">
        <v>1298.0</v>
      </c>
      <c r="N216" s="56">
        <f t="shared" si="1"/>
        <v>0</v>
      </c>
      <c r="O216" s="56">
        <v>72.27162</v>
      </c>
      <c r="P216" s="53"/>
      <c r="Q216" s="54">
        <v>16.6</v>
      </c>
      <c r="R216" s="52"/>
      <c r="S216" s="55"/>
      <c r="T216" s="57"/>
    </row>
    <row r="217" ht="14.25" customHeight="1">
      <c r="A217" t="s">
        <v>496</v>
      </c>
      <c r="B217">
        <f>vlookup(A217,Poverty!$A$7:$B$408,2,false)</f>
        <v>3.6</v>
      </c>
      <c r="C217" s="52">
        <f>vlookup(A217,Poverty!$A$7:$C$408,3,false)</f>
        <v>12.2</v>
      </c>
      <c r="D217" s="52">
        <f>vlookup(A217,Poverty!$A$7:$D$408,4,false)</f>
        <v>10.7</v>
      </c>
      <c r="E217" s="53"/>
      <c r="F217" s="54">
        <v>3.2</v>
      </c>
      <c r="G217" s="54">
        <v>2.9</v>
      </c>
      <c r="H217" s="55"/>
      <c r="I217" s="52">
        <v>34.5</v>
      </c>
      <c r="J217" s="52">
        <v>96.7</v>
      </c>
      <c r="K217" s="55"/>
      <c r="L217" s="52">
        <v>0.0</v>
      </c>
      <c r="M217" s="56">
        <v>2000.0</v>
      </c>
      <c r="N217" s="56">
        <f t="shared" si="1"/>
        <v>0</v>
      </c>
      <c r="O217" s="56">
        <v>80.42226</v>
      </c>
      <c r="P217" s="53"/>
      <c r="Q217" s="54">
        <v>22.4</v>
      </c>
      <c r="R217" s="52"/>
      <c r="S217" s="55"/>
      <c r="T217" s="57"/>
    </row>
    <row r="218" ht="14.25" customHeight="1">
      <c r="A218" t="s">
        <v>498</v>
      </c>
      <c r="B218">
        <f>vlookup(A218,Poverty!$A$7:$B$408,2,false)</f>
        <v>11.4</v>
      </c>
      <c r="C218" s="52">
        <f>vlookup(A218,Poverty!$A$7:$C$408,3,false)</f>
        <v>38.2</v>
      </c>
      <c r="D218" s="52">
        <f>vlookup(A218,Poverty!$A$7:$D$408,4,false)</f>
        <v>8.8</v>
      </c>
      <c r="E218" s="53"/>
      <c r="F218" s="54">
        <v>9.9</v>
      </c>
      <c r="G218" s="54">
        <v>4.6</v>
      </c>
      <c r="H218" s="55"/>
      <c r="I218" s="52">
        <v>0.0</v>
      </c>
      <c r="J218" s="52">
        <v>93.2</v>
      </c>
      <c r="K218" s="55"/>
      <c r="L218" s="52">
        <v>0.0</v>
      </c>
      <c r="M218" s="56">
        <v>799.0</v>
      </c>
      <c r="N218" s="56">
        <f t="shared" si="1"/>
        <v>0</v>
      </c>
      <c r="O218" s="56">
        <v>72.43173</v>
      </c>
      <c r="P218" s="53"/>
      <c r="Q218" s="54">
        <v>47.8</v>
      </c>
      <c r="R218" s="52"/>
      <c r="S218" s="55"/>
      <c r="T218" s="57"/>
    </row>
    <row r="219" ht="14.25" customHeight="1">
      <c r="A219" t="s">
        <v>500</v>
      </c>
      <c r="B219">
        <f>vlookup(A219,Poverty!$A$7:$B$408,2,false)</f>
        <v>26.2</v>
      </c>
      <c r="C219" s="52">
        <f>vlookup(A219,Poverty!$A$7:$C$408,3,false)</f>
        <v>41.2</v>
      </c>
      <c r="D219" s="52">
        <f>vlookup(A219,Poverty!$A$7:$D$408,4,false)</f>
        <v>22.3</v>
      </c>
      <c r="E219" s="53"/>
      <c r="F219" s="54">
        <v>5.1</v>
      </c>
      <c r="G219" s="54">
        <v>5.1</v>
      </c>
      <c r="H219" s="55"/>
      <c r="I219" s="52">
        <v>0.0</v>
      </c>
      <c r="J219" s="52">
        <v>90.6</v>
      </c>
      <c r="K219" s="55"/>
      <c r="L219" s="52">
        <v>0.0</v>
      </c>
      <c r="M219" s="56">
        <v>1312.0</v>
      </c>
      <c r="N219" s="56">
        <f t="shared" si="1"/>
        <v>0</v>
      </c>
      <c r="O219" s="56">
        <v>79.64023</v>
      </c>
      <c r="P219" s="53"/>
      <c r="Q219" s="54">
        <v>33.1</v>
      </c>
      <c r="R219" s="52"/>
      <c r="S219" s="55"/>
      <c r="T219" s="57"/>
    </row>
    <row r="220" ht="14.25" customHeight="1">
      <c r="A220" t="s">
        <v>502</v>
      </c>
      <c r="B220">
        <f>vlookup(A220,Poverty!$A$7:$B$408,2,false)</f>
        <v>25.1</v>
      </c>
      <c r="C220" s="52">
        <f>vlookup(A220,Poverty!$A$7:$C$408,3,false)</f>
        <v>55.6</v>
      </c>
      <c r="D220" s="52">
        <f>vlookup(A220,Poverty!$A$7:$D$408,4,false)</f>
        <v>14.5</v>
      </c>
      <c r="E220" s="53"/>
      <c r="F220" s="54">
        <v>6.9</v>
      </c>
      <c r="G220" s="54">
        <v>4.5</v>
      </c>
      <c r="H220" s="55"/>
      <c r="I220" s="52">
        <v>0.0</v>
      </c>
      <c r="J220" s="52">
        <v>95.9</v>
      </c>
      <c r="K220" s="55"/>
      <c r="L220" s="52">
        <v>0.0</v>
      </c>
      <c r="M220" s="56">
        <v>1923.0</v>
      </c>
      <c r="N220" s="56">
        <f t="shared" si="1"/>
        <v>0</v>
      </c>
      <c r="O220" s="56">
        <v>77.31849</v>
      </c>
      <c r="P220" s="53"/>
      <c r="Q220" s="54">
        <v>41.7</v>
      </c>
      <c r="R220" s="52"/>
      <c r="S220" s="55"/>
      <c r="T220" s="57"/>
    </row>
    <row r="221" ht="14.25" customHeight="1">
      <c r="A221" t="s">
        <v>504</v>
      </c>
      <c r="B221">
        <f>vlookup(A221,Poverty!$A$7:$B$408,2,false)</f>
        <v>6.9</v>
      </c>
      <c r="C221" s="52">
        <f>vlookup(A221,Poverty!$A$7:$C$408,3,false)</f>
        <v>15</v>
      </c>
      <c r="D221" s="52">
        <f>vlookup(A221,Poverty!$A$7:$D$408,4,false)</f>
        <v>4.3</v>
      </c>
      <c r="E221" s="53"/>
      <c r="F221" s="54">
        <v>5.8</v>
      </c>
      <c r="G221" s="54">
        <v>1.7</v>
      </c>
      <c r="H221" s="55"/>
      <c r="I221" s="52">
        <v>23.1</v>
      </c>
      <c r="J221" s="52">
        <v>95.7</v>
      </c>
      <c r="K221" s="55"/>
      <c r="L221" s="52">
        <v>0.0</v>
      </c>
      <c r="M221" s="56">
        <v>2610.0</v>
      </c>
      <c r="N221" s="56">
        <f t="shared" si="1"/>
        <v>0</v>
      </c>
      <c r="O221" s="56">
        <v>84.12243</v>
      </c>
      <c r="P221" s="53"/>
      <c r="Q221" s="54">
        <v>22.6</v>
      </c>
      <c r="R221" s="52"/>
      <c r="S221" s="55"/>
      <c r="T221" s="57"/>
    </row>
    <row r="222" ht="14.25" customHeight="1">
      <c r="A222" t="s">
        <v>506</v>
      </c>
      <c r="B222">
        <f>vlookup(A222,Poverty!$A$7:$B$408,2,false)</f>
        <v>6.4</v>
      </c>
      <c r="C222" s="52">
        <f>vlookup(A222,Poverty!$A$7:$C$408,3,false)</f>
        <v>6.6</v>
      </c>
      <c r="D222" s="52">
        <f>vlookup(A222,Poverty!$A$7:$D$408,4,false)</f>
        <v>6.3</v>
      </c>
      <c r="E222" s="53"/>
      <c r="F222" s="54">
        <v>12.4</v>
      </c>
      <c r="G222" s="54">
        <v>3.4</v>
      </c>
      <c r="H222" s="55"/>
      <c r="I222" s="52">
        <v>16.7</v>
      </c>
      <c r="J222" s="52">
        <v>93.1</v>
      </c>
      <c r="K222" s="55"/>
      <c r="L222" s="52">
        <v>0.0</v>
      </c>
      <c r="M222" s="56">
        <v>1873.0</v>
      </c>
      <c r="N222" s="56">
        <f t="shared" si="1"/>
        <v>0</v>
      </c>
      <c r="O222" s="56">
        <v>78.04323</v>
      </c>
      <c r="P222" s="53"/>
      <c r="Q222" s="54">
        <v>16.2</v>
      </c>
      <c r="R222" s="52"/>
      <c r="S222" s="55"/>
      <c r="T222" s="57"/>
    </row>
    <row r="223" ht="14.25" customHeight="1">
      <c r="A223" t="s">
        <v>508</v>
      </c>
      <c r="B223">
        <f>vlookup(A223,Poverty!$A$7:$B$408,2,false)</f>
        <v>0</v>
      </c>
      <c r="C223" s="52">
        <f>vlookup(A223,Poverty!$A$7:$C$408,3,false)</f>
        <v>0</v>
      </c>
      <c r="D223" s="52">
        <f>vlookup(A223,Poverty!$A$7:$D$408,4,false)</f>
        <v>1.6</v>
      </c>
      <c r="E223" s="53"/>
      <c r="F223" s="54">
        <v>10.6</v>
      </c>
      <c r="G223" s="54">
        <v>4.3</v>
      </c>
      <c r="H223" s="55"/>
      <c r="I223" s="52">
        <v>52.6</v>
      </c>
      <c r="J223" s="52">
        <v>94.1</v>
      </c>
      <c r="K223" s="55"/>
      <c r="L223" s="52">
        <v>0.0</v>
      </c>
      <c r="M223" s="56">
        <v>1452.0</v>
      </c>
      <c r="N223" s="56">
        <f t="shared" si="1"/>
        <v>0</v>
      </c>
      <c r="O223" s="56">
        <v>83.35821</v>
      </c>
      <c r="P223" s="53"/>
      <c r="Q223" s="54">
        <v>91.6</v>
      </c>
      <c r="R223" s="52"/>
      <c r="S223" s="55"/>
      <c r="T223" s="57"/>
    </row>
    <row r="224" ht="14.25" customHeight="1">
      <c r="A224" t="s">
        <v>510</v>
      </c>
      <c r="B224">
        <f>vlookup(A224,Poverty!$A$7:$B$408,2,false)</f>
        <v>8.7</v>
      </c>
      <c r="C224" s="52">
        <f>vlookup(A224,Poverty!$A$7:$C$408,3,false)</f>
        <v>35.4</v>
      </c>
      <c r="D224" s="52">
        <f>vlookup(A224,Poverty!$A$7:$D$408,4,false)</f>
        <v>5</v>
      </c>
      <c r="E224" s="53"/>
      <c r="F224" s="54">
        <v>9.4</v>
      </c>
      <c r="G224" s="54">
        <v>1.8</v>
      </c>
      <c r="H224" s="37"/>
      <c r="I224" s="38" t="s">
        <v>266</v>
      </c>
      <c r="J224" s="52">
        <v>97.0</v>
      </c>
      <c r="K224" s="55"/>
      <c r="L224" s="52">
        <v>0.0</v>
      </c>
      <c r="M224" s="56">
        <v>2022.0</v>
      </c>
      <c r="N224" s="56">
        <f t="shared" si="1"/>
        <v>0</v>
      </c>
      <c r="O224" s="56">
        <v>90.47619</v>
      </c>
      <c r="P224" s="53"/>
      <c r="Q224" s="54">
        <v>11.4</v>
      </c>
      <c r="R224" s="52"/>
      <c r="S224" s="55"/>
      <c r="T224" s="57"/>
    </row>
    <row r="225" ht="14.25" customHeight="1">
      <c r="A225" t="s">
        <v>512</v>
      </c>
      <c r="B225">
        <f>vlookup(A225,Poverty!$A$7:$B$408,2,false)</f>
        <v>0</v>
      </c>
      <c r="C225" s="52">
        <f>vlookup(A225,Poverty!$A$7:$C$408,3,false)</f>
        <v>0</v>
      </c>
      <c r="D225" s="52">
        <f>vlookup(A225,Poverty!$A$7:$D$408,4,false)</f>
        <v>4.5</v>
      </c>
      <c r="E225" s="53"/>
      <c r="F225" s="54">
        <v>9.6</v>
      </c>
      <c r="G225" s="54">
        <v>5.5</v>
      </c>
      <c r="H225" s="55"/>
      <c r="I225" s="52">
        <v>0.0</v>
      </c>
      <c r="J225" s="52">
        <v>96.5</v>
      </c>
      <c r="K225" s="55"/>
      <c r="L225" s="52">
        <v>0.0</v>
      </c>
      <c r="M225" s="56">
        <v>1478.0</v>
      </c>
      <c r="N225" s="56">
        <f t="shared" si="1"/>
        <v>0</v>
      </c>
      <c r="O225" s="56">
        <v>87.30769</v>
      </c>
      <c r="P225" s="53"/>
      <c r="Q225" s="54">
        <v>56.3</v>
      </c>
      <c r="R225" s="52"/>
      <c r="S225" s="55"/>
      <c r="T225" s="57"/>
    </row>
    <row r="226" ht="14.25" customHeight="1">
      <c r="A226" t="s">
        <v>514</v>
      </c>
      <c r="B226">
        <f>vlookup(A226,Poverty!$A$7:$B$408,2,false)</f>
        <v>13.7</v>
      </c>
      <c r="C226" s="52">
        <f>vlookup(A226,Poverty!$A$7:$C$408,3,false)</f>
        <v>22.2</v>
      </c>
      <c r="D226" s="52">
        <f>vlookup(A226,Poverty!$A$7:$D$408,4,false)</f>
        <v>10.3</v>
      </c>
      <c r="E226" s="53"/>
      <c r="F226" s="54">
        <v>5.0</v>
      </c>
      <c r="G226" s="54">
        <v>2.7</v>
      </c>
      <c r="H226" s="55"/>
      <c r="I226" s="52">
        <v>0.0</v>
      </c>
      <c r="J226" s="52">
        <v>96.3</v>
      </c>
      <c r="K226" s="55"/>
      <c r="L226" s="52">
        <v>0.0</v>
      </c>
      <c r="M226" s="56">
        <v>1675.0</v>
      </c>
      <c r="N226" s="56">
        <f t="shared" si="1"/>
        <v>0</v>
      </c>
      <c r="O226" s="56">
        <v>69.14008</v>
      </c>
      <c r="P226" s="53"/>
      <c r="Q226" s="54">
        <v>21.6</v>
      </c>
      <c r="R226" s="52"/>
      <c r="S226" s="55"/>
      <c r="T226" s="57"/>
    </row>
    <row r="227" ht="14.25" customHeight="1">
      <c r="A227" t="s">
        <v>516</v>
      </c>
      <c r="B227">
        <f>vlookup(A227,Poverty!$A$7:$B$408,2,false)</f>
        <v>2.2</v>
      </c>
      <c r="C227" s="52">
        <f>vlookup(A227,Poverty!$A$7:$C$408,3,false)</f>
        <v>0</v>
      </c>
      <c r="D227" s="52">
        <f>vlookup(A227,Poverty!$A$7:$D$408,4,false)</f>
        <v>13.5</v>
      </c>
      <c r="E227" s="53"/>
      <c r="F227" s="54">
        <v>3.6</v>
      </c>
      <c r="G227" s="54">
        <v>6.9</v>
      </c>
      <c r="H227" s="55"/>
      <c r="I227" s="52">
        <v>13.3</v>
      </c>
      <c r="J227" s="52">
        <v>93.3</v>
      </c>
      <c r="K227" s="55"/>
      <c r="L227" s="52">
        <v>0.0</v>
      </c>
      <c r="M227" s="56">
        <v>709.0</v>
      </c>
      <c r="N227" s="56">
        <f t="shared" si="1"/>
        <v>0</v>
      </c>
      <c r="O227" s="56">
        <v>69.42675</v>
      </c>
      <c r="P227" s="53"/>
      <c r="Q227" s="54">
        <v>35.0</v>
      </c>
      <c r="R227" s="52"/>
      <c r="S227" s="55"/>
      <c r="T227" s="57"/>
    </row>
    <row r="228" ht="14.25" customHeight="1">
      <c r="A228" t="s">
        <v>518</v>
      </c>
      <c r="B228">
        <f>vlookup(A228,Poverty!$A$7:$B$408,2,false)</f>
        <v>5.5</v>
      </c>
      <c r="C228" s="52">
        <f>vlookup(A228,Poverty!$A$7:$C$408,3,false)</f>
        <v>13.9</v>
      </c>
      <c r="D228" s="52">
        <f>vlookup(A228,Poverty!$A$7:$D$408,4,false)</f>
        <v>12</v>
      </c>
      <c r="E228" s="53"/>
      <c r="F228" s="54">
        <v>23.0</v>
      </c>
      <c r="G228" s="54">
        <v>1.8</v>
      </c>
      <c r="H228" s="55"/>
      <c r="I228" s="52">
        <v>0.0</v>
      </c>
      <c r="J228" s="52">
        <v>97.8</v>
      </c>
      <c r="K228" s="55"/>
      <c r="L228" s="52">
        <v>0.0</v>
      </c>
      <c r="M228" s="56">
        <v>1431.0</v>
      </c>
      <c r="N228" s="56">
        <f t="shared" si="1"/>
        <v>0</v>
      </c>
      <c r="O228" s="56">
        <v>83.09295</v>
      </c>
      <c r="P228" s="53"/>
      <c r="Q228" s="54">
        <v>28.3</v>
      </c>
      <c r="R228" s="52"/>
      <c r="S228" s="55"/>
      <c r="T228" s="57"/>
    </row>
    <row r="229" ht="14.25" customHeight="1">
      <c r="A229" t="s">
        <v>520</v>
      </c>
      <c r="B229">
        <f>vlookup(A229,Poverty!$A$7:$B$408,2,false)</f>
        <v>4.5</v>
      </c>
      <c r="C229" s="52">
        <f>vlookup(A229,Poverty!$A$7:$C$408,3,false)</f>
        <v>25</v>
      </c>
      <c r="D229" s="52">
        <f>vlookup(A229,Poverty!$A$7:$D$408,4,false)</f>
        <v>3.7</v>
      </c>
      <c r="E229" s="53"/>
      <c r="F229" s="54">
        <v>3.2</v>
      </c>
      <c r="G229" s="54">
        <v>2.0</v>
      </c>
      <c r="H229" s="55"/>
      <c r="I229" s="52">
        <v>64.1</v>
      </c>
      <c r="J229" s="52">
        <v>95.8</v>
      </c>
      <c r="K229" s="55"/>
      <c r="L229" s="52">
        <v>0.0</v>
      </c>
      <c r="M229" s="56">
        <v>1456.0</v>
      </c>
      <c r="N229" s="56">
        <f t="shared" si="1"/>
        <v>0</v>
      </c>
      <c r="O229" s="56">
        <v>89.14286</v>
      </c>
      <c r="P229" s="53"/>
      <c r="Q229" s="54">
        <v>25.1</v>
      </c>
      <c r="R229" s="52"/>
      <c r="S229" s="55"/>
      <c r="T229" s="57"/>
    </row>
    <row r="230" ht="14.25" customHeight="1">
      <c r="A230" t="s">
        <v>522</v>
      </c>
      <c r="B230">
        <f>vlookup(A230,Poverty!$A$7:$B$408,2,false)</f>
        <v>3.7</v>
      </c>
      <c r="C230" s="52">
        <f>vlookup(A230,Poverty!$A$7:$C$408,3,false)</f>
        <v>15.3</v>
      </c>
      <c r="D230" s="52">
        <f>vlookup(A230,Poverty!$A$7:$D$408,4,false)</f>
        <v>8.3</v>
      </c>
      <c r="E230" s="53"/>
      <c r="F230" s="54">
        <v>11.5</v>
      </c>
      <c r="G230" s="54">
        <v>4.5</v>
      </c>
      <c r="H230" s="55"/>
      <c r="I230" s="52">
        <v>0.0</v>
      </c>
      <c r="J230" s="52">
        <v>94.7</v>
      </c>
      <c r="K230" s="55"/>
      <c r="L230" s="52">
        <v>0.0</v>
      </c>
      <c r="M230" s="56">
        <v>1344.0</v>
      </c>
      <c r="N230" s="56">
        <f t="shared" si="1"/>
        <v>0</v>
      </c>
      <c r="O230" s="56">
        <v>84.67909</v>
      </c>
      <c r="P230" s="53"/>
      <c r="Q230" s="54">
        <v>31.6</v>
      </c>
      <c r="R230" s="52"/>
      <c r="S230" s="55"/>
      <c r="T230" s="57"/>
    </row>
    <row r="231" ht="14.25" customHeight="1">
      <c r="A231" t="s">
        <v>524</v>
      </c>
      <c r="B231">
        <f>vlookup(A231,Poverty!$A$7:$B$408,2,false)</f>
        <v>0.8</v>
      </c>
      <c r="C231" s="52">
        <f>vlookup(A231,Poverty!$A$7:$C$408,3,false)</f>
        <v>0</v>
      </c>
      <c r="D231" s="52">
        <f>vlookup(A231,Poverty!$A$7:$D$408,4,false)</f>
        <v>6.6</v>
      </c>
      <c r="E231" s="53"/>
      <c r="F231" s="54">
        <v>6.6</v>
      </c>
      <c r="G231" s="54">
        <v>2.2</v>
      </c>
      <c r="H231" s="55"/>
      <c r="I231" s="52">
        <v>35.0</v>
      </c>
      <c r="J231" s="52">
        <v>97.3</v>
      </c>
      <c r="K231" s="55"/>
      <c r="L231" s="52">
        <v>0.0</v>
      </c>
      <c r="M231" s="56">
        <v>1057.0</v>
      </c>
      <c r="N231" s="56">
        <f t="shared" si="1"/>
        <v>0</v>
      </c>
      <c r="O231" s="56">
        <v>89.77424</v>
      </c>
      <c r="P231" s="53"/>
      <c r="Q231" s="54">
        <v>18.1</v>
      </c>
      <c r="R231" s="52"/>
      <c r="S231" s="55"/>
      <c r="T231" s="57"/>
    </row>
    <row r="232" ht="14.25" customHeight="1">
      <c r="A232" t="s">
        <v>526</v>
      </c>
      <c r="B232">
        <f>vlookup(A232,Poverty!$A$7:$B$408,2,false)</f>
        <v>1.4</v>
      </c>
      <c r="C232" s="52">
        <f>vlookup(A232,Poverty!$A$7:$C$408,3,false)</f>
        <v>14</v>
      </c>
      <c r="D232" s="52">
        <f>vlookup(A232,Poverty!$A$7:$D$408,4,false)</f>
        <v>5.5</v>
      </c>
      <c r="E232" s="53"/>
      <c r="F232" s="54">
        <v>8.6</v>
      </c>
      <c r="G232" s="54">
        <v>1.7</v>
      </c>
      <c r="H232" s="55"/>
      <c r="I232" s="52">
        <v>27.9</v>
      </c>
      <c r="J232" s="52">
        <v>98.0</v>
      </c>
      <c r="K232" s="55"/>
      <c r="L232" s="52">
        <v>0.0</v>
      </c>
      <c r="M232" s="56">
        <v>2530.0</v>
      </c>
      <c r="N232" s="56">
        <f t="shared" si="1"/>
        <v>0</v>
      </c>
      <c r="O232" s="56">
        <v>70.57737</v>
      </c>
      <c r="P232" s="53"/>
      <c r="Q232" s="54">
        <v>27.2</v>
      </c>
      <c r="R232" s="52"/>
      <c r="S232" s="55"/>
      <c r="T232" s="57"/>
    </row>
    <row r="233" ht="14.25" customHeight="1">
      <c r="A233" t="s">
        <v>528</v>
      </c>
      <c r="B233">
        <f>vlookup(A233,Poverty!$A$7:$B$408,2,false)</f>
        <v>2.4</v>
      </c>
      <c r="C233" s="52">
        <f>vlookup(A233,Poverty!$A$7:$C$408,3,false)</f>
        <v>8.6</v>
      </c>
      <c r="D233" s="52">
        <f>vlookup(A233,Poverty!$A$7:$D$408,4,false)</f>
        <v>1.9</v>
      </c>
      <c r="E233" s="53"/>
      <c r="F233" s="54">
        <v>11.0</v>
      </c>
      <c r="G233" s="54">
        <v>0.4</v>
      </c>
      <c r="H233" s="55"/>
      <c r="I233" s="52">
        <v>13.1</v>
      </c>
      <c r="J233" s="52">
        <v>97.9</v>
      </c>
      <c r="K233" s="55"/>
      <c r="L233" s="52">
        <v>0.0</v>
      </c>
      <c r="M233" s="56">
        <v>1560.0</v>
      </c>
      <c r="N233" s="56">
        <f t="shared" si="1"/>
        <v>0</v>
      </c>
      <c r="O233" s="56">
        <v>79.36815</v>
      </c>
      <c r="P233" s="53"/>
      <c r="Q233" s="54">
        <v>45.1</v>
      </c>
      <c r="R233" s="52"/>
      <c r="S233" s="55"/>
      <c r="T233" s="57"/>
    </row>
    <row r="234" ht="14.25" customHeight="1">
      <c r="A234" t="s">
        <v>530</v>
      </c>
      <c r="B234">
        <f>vlookup(A234,Poverty!$A$7:$B$408,2,false)</f>
        <v>3.9</v>
      </c>
      <c r="C234" s="52">
        <f>vlookup(A234,Poverty!$A$7:$C$408,3,false)</f>
        <v>9.8</v>
      </c>
      <c r="D234" s="52">
        <f>vlookup(A234,Poverty!$A$7:$D$408,4,false)</f>
        <v>4.7</v>
      </c>
      <c r="E234" s="53"/>
      <c r="F234" s="54">
        <v>3.6</v>
      </c>
      <c r="G234" s="54">
        <v>1.7</v>
      </c>
      <c r="H234" s="55"/>
      <c r="I234" s="52">
        <v>0.0</v>
      </c>
      <c r="J234" s="52">
        <v>96.0</v>
      </c>
      <c r="K234" s="55"/>
      <c r="L234" s="52">
        <v>0.0</v>
      </c>
      <c r="M234" s="56">
        <v>2711.0</v>
      </c>
      <c r="N234" s="56">
        <f t="shared" si="1"/>
        <v>0</v>
      </c>
      <c r="O234" s="56">
        <v>79.3513</v>
      </c>
      <c r="P234" s="53"/>
      <c r="Q234" s="54">
        <v>44.0</v>
      </c>
      <c r="R234" s="52"/>
      <c r="S234" s="55"/>
      <c r="T234" s="57"/>
    </row>
    <row r="235" ht="14.25" customHeight="1">
      <c r="A235" t="s">
        <v>532</v>
      </c>
      <c r="B235">
        <f>vlookup(A235,Poverty!$A$7:$B$408,2,false)</f>
        <v>5.7</v>
      </c>
      <c r="C235" s="52">
        <f>vlookup(A235,Poverty!$A$7:$C$408,3,false)</f>
        <v>32.1</v>
      </c>
      <c r="D235" s="52">
        <f>vlookup(A235,Poverty!$A$7:$D$408,4,false)</f>
        <v>7</v>
      </c>
      <c r="E235" s="53"/>
      <c r="F235" s="54">
        <v>5.7</v>
      </c>
      <c r="G235" s="54">
        <v>1.1</v>
      </c>
      <c r="H235" s="55"/>
      <c r="I235" s="52">
        <v>8.5</v>
      </c>
      <c r="J235" s="52">
        <v>98.9</v>
      </c>
      <c r="K235" s="55"/>
      <c r="L235" s="52">
        <v>0.0</v>
      </c>
      <c r="M235" s="56">
        <v>1918.0</v>
      </c>
      <c r="N235" s="56">
        <f t="shared" si="1"/>
        <v>0</v>
      </c>
      <c r="O235" s="56">
        <v>85.511</v>
      </c>
      <c r="P235" s="53"/>
      <c r="Q235" s="54">
        <v>36.2</v>
      </c>
      <c r="R235" s="52"/>
      <c r="S235" s="55"/>
      <c r="T235" s="57"/>
    </row>
    <row r="236" ht="14.25" customHeight="1">
      <c r="A236" t="s">
        <v>534</v>
      </c>
      <c r="B236">
        <f>vlookup(A236,Poverty!$A$7:$B$408,2,false)</f>
        <v>0.8</v>
      </c>
      <c r="C236" s="52">
        <f>vlookup(A236,Poverty!$A$7:$C$408,3,false)</f>
        <v>0</v>
      </c>
      <c r="D236" s="52">
        <f>vlookup(A236,Poverty!$A$7:$D$408,4,false)</f>
        <v>2.1</v>
      </c>
      <c r="E236" s="53"/>
      <c r="F236" s="54">
        <v>4.6</v>
      </c>
      <c r="G236" s="54">
        <v>0.3</v>
      </c>
      <c r="H236" s="55"/>
      <c r="I236" s="52">
        <v>0.0</v>
      </c>
      <c r="J236" s="52">
        <v>99.0</v>
      </c>
      <c r="K236" s="55"/>
      <c r="L236" s="52">
        <v>0.0</v>
      </c>
      <c r="M236" s="56">
        <v>1850.0</v>
      </c>
      <c r="N236" s="56">
        <f t="shared" si="1"/>
        <v>0</v>
      </c>
      <c r="O236" s="56">
        <v>85.69545</v>
      </c>
      <c r="P236" s="53"/>
      <c r="Q236" s="54">
        <v>28.7</v>
      </c>
      <c r="R236" s="52"/>
      <c r="S236" s="55"/>
      <c r="T236" s="57"/>
    </row>
    <row r="237" ht="14.25" customHeight="1">
      <c r="A237" t="s">
        <v>536</v>
      </c>
      <c r="B237">
        <f>vlookup(A237,Poverty!$A$7:$B$408,2,false)</f>
        <v>2.1</v>
      </c>
      <c r="C237" s="52">
        <f>vlookup(A237,Poverty!$A$7:$C$408,3,false)</f>
        <v>0</v>
      </c>
      <c r="D237" s="52">
        <f>vlookup(A237,Poverty!$A$7:$D$408,4,false)</f>
        <v>4.7</v>
      </c>
      <c r="E237" s="53"/>
      <c r="F237" s="54">
        <v>9.8</v>
      </c>
      <c r="G237" s="54">
        <v>0.9</v>
      </c>
      <c r="H237" s="55"/>
      <c r="I237" s="52">
        <v>50.9</v>
      </c>
      <c r="J237" s="52">
        <v>98.9</v>
      </c>
      <c r="K237" s="55"/>
      <c r="L237" s="52">
        <v>0.0</v>
      </c>
      <c r="M237" s="56">
        <v>1783.0</v>
      </c>
      <c r="N237" s="56">
        <f t="shared" si="1"/>
        <v>0</v>
      </c>
      <c r="O237" s="56">
        <v>95.2603</v>
      </c>
      <c r="P237" s="53"/>
      <c r="Q237" s="54">
        <v>25.2</v>
      </c>
      <c r="R237" s="52"/>
      <c r="S237" s="55"/>
      <c r="T237" s="57"/>
    </row>
    <row r="238" ht="14.25" customHeight="1">
      <c r="A238" t="s">
        <v>538</v>
      </c>
      <c r="B238">
        <f>vlookup(A238,Poverty!$A$7:$B$408,2,false)</f>
        <v>1.7</v>
      </c>
      <c r="C238" s="52">
        <f>vlookup(A238,Poverty!$A$7:$C$408,3,false)</f>
        <v>5.9</v>
      </c>
      <c r="D238" s="52">
        <f>vlookup(A238,Poverty!$A$7:$D$408,4,false)</f>
        <v>1.2</v>
      </c>
      <c r="E238" s="53"/>
      <c r="F238" s="54">
        <v>10.3</v>
      </c>
      <c r="G238" s="54">
        <v>1.4</v>
      </c>
      <c r="H238" s="55"/>
      <c r="I238" s="52">
        <v>0.0</v>
      </c>
      <c r="J238" s="52">
        <v>98.3</v>
      </c>
      <c r="K238" s="55"/>
      <c r="L238" s="52">
        <v>0.0</v>
      </c>
      <c r="M238" s="56">
        <v>1792.0</v>
      </c>
      <c r="N238" s="56">
        <f t="shared" si="1"/>
        <v>0</v>
      </c>
      <c r="O238" s="56">
        <v>82.14063</v>
      </c>
      <c r="P238" s="53"/>
      <c r="Q238" s="54">
        <v>42.9</v>
      </c>
      <c r="R238" s="52"/>
      <c r="S238" s="55"/>
      <c r="T238" s="57"/>
    </row>
    <row r="239" ht="14.25" customHeight="1">
      <c r="A239" t="s">
        <v>540</v>
      </c>
      <c r="B239">
        <f>vlookup(A239,Poverty!$A$7:$B$408,2,false)</f>
        <v>2.5</v>
      </c>
      <c r="C239" s="52">
        <f>vlookup(A239,Poverty!$A$7:$C$408,3,false)</f>
        <v>0</v>
      </c>
      <c r="D239" s="52">
        <f>vlookup(A239,Poverty!$A$7:$D$408,4,false)</f>
        <v>2.6</v>
      </c>
      <c r="E239" s="53"/>
      <c r="F239" s="54">
        <v>4.2</v>
      </c>
      <c r="G239" s="54">
        <v>0.5</v>
      </c>
      <c r="H239" s="55"/>
      <c r="I239" s="52">
        <v>0.0</v>
      </c>
      <c r="J239" s="52">
        <v>99.5</v>
      </c>
      <c r="K239" s="55"/>
      <c r="L239" s="52">
        <v>0.0</v>
      </c>
      <c r="M239" s="56">
        <v>1953.0</v>
      </c>
      <c r="N239" s="56">
        <f t="shared" si="1"/>
        <v>0</v>
      </c>
      <c r="O239" s="56">
        <v>83.39033</v>
      </c>
      <c r="P239" s="53"/>
      <c r="Q239" s="54">
        <v>43.8</v>
      </c>
      <c r="R239" s="52"/>
      <c r="S239" s="55"/>
      <c r="T239" s="57"/>
    </row>
    <row r="240" ht="14.25" customHeight="1">
      <c r="A240" t="s">
        <v>542</v>
      </c>
      <c r="B240">
        <f>vlookup(A240,Poverty!$A$7:$B$408,2,false)</f>
        <v>3.4</v>
      </c>
      <c r="C240" s="52">
        <f>vlookup(A240,Poverty!$A$7:$C$408,3,false)</f>
        <v>13.2</v>
      </c>
      <c r="D240" s="52">
        <f>vlookup(A240,Poverty!$A$7:$D$408,4,false)</f>
        <v>2</v>
      </c>
      <c r="E240" s="53"/>
      <c r="F240" s="54">
        <v>14.9</v>
      </c>
      <c r="G240" s="54">
        <v>0.9</v>
      </c>
      <c r="H240" s="55"/>
      <c r="I240" s="52">
        <v>0.0</v>
      </c>
      <c r="J240" s="52">
        <v>97.9</v>
      </c>
      <c r="K240" s="55"/>
      <c r="L240" s="52">
        <v>0.0</v>
      </c>
      <c r="M240" s="56">
        <v>1747.0</v>
      </c>
      <c r="N240" s="56">
        <f t="shared" si="1"/>
        <v>0</v>
      </c>
      <c r="O240" s="56">
        <v>89.21933</v>
      </c>
      <c r="P240" s="53"/>
      <c r="Q240" s="54">
        <v>44.8</v>
      </c>
      <c r="R240" s="52"/>
      <c r="S240" s="55"/>
      <c r="T240" s="57"/>
    </row>
    <row r="241" ht="14.25" customHeight="1">
      <c r="A241" t="s">
        <v>544</v>
      </c>
      <c r="B241">
        <f>vlookup(A241,Poverty!$A$7:$B$408,2,false)</f>
        <v>2.5</v>
      </c>
      <c r="C241" s="52">
        <f>vlookup(A241,Poverty!$A$7:$C$408,3,false)</f>
        <v>17.6</v>
      </c>
      <c r="D241" s="52">
        <f>vlookup(A241,Poverty!$A$7:$D$408,4,false)</f>
        <v>1.8</v>
      </c>
      <c r="E241" s="53"/>
      <c r="F241" s="54">
        <v>5.3</v>
      </c>
      <c r="G241" s="54">
        <v>0.7</v>
      </c>
      <c r="H241" s="55"/>
      <c r="I241" s="52">
        <v>8.6</v>
      </c>
      <c r="J241" s="52">
        <v>98.4</v>
      </c>
      <c r="K241" s="55"/>
      <c r="L241" s="52">
        <v>0.0</v>
      </c>
      <c r="M241" s="56">
        <v>1630.0</v>
      </c>
      <c r="N241" s="56">
        <f t="shared" si="1"/>
        <v>0</v>
      </c>
      <c r="O241" s="56">
        <v>88.39089</v>
      </c>
      <c r="P241" s="53"/>
      <c r="Q241" s="54">
        <v>69.1</v>
      </c>
      <c r="R241" s="52"/>
      <c r="S241" s="55"/>
      <c r="T241" s="57"/>
    </row>
    <row r="242" ht="14.25" customHeight="1">
      <c r="A242" t="s">
        <v>546</v>
      </c>
      <c r="B242">
        <f>vlookup(A242,Poverty!$A$7:$B$408,2,false)</f>
        <v>1</v>
      </c>
      <c r="C242" s="52">
        <f>vlookup(A242,Poverty!$A$7:$C$408,3,false)</f>
        <v>17.5</v>
      </c>
      <c r="D242" s="52">
        <f>vlookup(A242,Poverty!$A$7:$D$408,4,false)</f>
        <v>0</v>
      </c>
      <c r="E242" s="53"/>
      <c r="F242" s="54">
        <v>6.2</v>
      </c>
      <c r="G242" s="54">
        <v>0.0</v>
      </c>
      <c r="H242" s="55"/>
      <c r="I242" s="52">
        <v>0.0</v>
      </c>
      <c r="J242" s="52">
        <v>100.0</v>
      </c>
      <c r="K242" s="55"/>
      <c r="L242" s="52">
        <v>0.0</v>
      </c>
      <c r="M242" s="56">
        <v>1143.0</v>
      </c>
      <c r="N242" s="56">
        <f t="shared" si="1"/>
        <v>0</v>
      </c>
      <c r="O242" s="56">
        <v>93.43715</v>
      </c>
      <c r="P242" s="53"/>
      <c r="Q242" s="54">
        <v>100.0</v>
      </c>
      <c r="R242" s="52"/>
      <c r="S242" s="55"/>
      <c r="T242" s="57"/>
    </row>
    <row r="243" ht="14.25" customHeight="1">
      <c r="A243" t="s">
        <v>548</v>
      </c>
      <c r="B243">
        <f>vlookup(A243,Poverty!$A$7:$B$408,2,false)</f>
        <v>2.7</v>
      </c>
      <c r="C243" s="52">
        <f>vlookup(A243,Poverty!$A$7:$C$408,3,false)</f>
        <v>6.8</v>
      </c>
      <c r="D243" s="52">
        <f>vlookup(A243,Poverty!$A$7:$D$408,4,false)</f>
        <v>1.6</v>
      </c>
      <c r="E243" s="53"/>
      <c r="F243" s="54">
        <v>5.7</v>
      </c>
      <c r="G243" s="54">
        <v>0.5</v>
      </c>
      <c r="H243" s="55"/>
      <c r="I243" s="52">
        <v>0.0</v>
      </c>
      <c r="J243" s="52">
        <v>98.1</v>
      </c>
      <c r="K243" s="55"/>
      <c r="L243" s="52">
        <v>0.0</v>
      </c>
      <c r="M243" s="56">
        <v>2269.0</v>
      </c>
      <c r="N243" s="56">
        <f t="shared" si="1"/>
        <v>0</v>
      </c>
      <c r="O243" s="56">
        <v>90.85072</v>
      </c>
      <c r="P243" s="53"/>
      <c r="Q243" s="54">
        <v>26.9</v>
      </c>
      <c r="R243" s="52"/>
      <c r="S243" s="55"/>
      <c r="T243" s="57"/>
    </row>
    <row r="244" ht="14.25" customHeight="1">
      <c r="A244" t="s">
        <v>550</v>
      </c>
      <c r="B244">
        <f>vlookup(A244,Poverty!$A$7:$B$408,2,false)</f>
        <v>1.9</v>
      </c>
      <c r="C244" s="52">
        <f>vlookup(A244,Poverty!$A$7:$C$408,3,false)</f>
        <v>14.3</v>
      </c>
      <c r="D244" s="52">
        <f>vlookup(A244,Poverty!$A$7:$D$408,4,false)</f>
        <v>0.6</v>
      </c>
      <c r="E244" s="53"/>
      <c r="F244" s="54">
        <v>9.6</v>
      </c>
      <c r="G244" s="54">
        <v>1.3</v>
      </c>
      <c r="H244" s="55"/>
      <c r="I244" s="52">
        <v>0.0</v>
      </c>
      <c r="J244" s="52">
        <v>97.9</v>
      </c>
      <c r="K244" s="55"/>
      <c r="L244" s="52">
        <v>4.5</v>
      </c>
      <c r="M244" s="56">
        <v>2319.0</v>
      </c>
      <c r="N244" s="56">
        <f t="shared" si="1"/>
        <v>0.001936733376</v>
      </c>
      <c r="O244" s="56">
        <v>96.88436</v>
      </c>
      <c r="P244" s="53"/>
      <c r="Q244" s="54">
        <v>43.8</v>
      </c>
      <c r="R244" s="52"/>
      <c r="S244" s="55"/>
      <c r="T244" s="57"/>
    </row>
    <row r="245" ht="14.25" customHeight="1">
      <c r="A245" t="s">
        <v>552</v>
      </c>
      <c r="B245">
        <f>vlookup(A245,Poverty!$A$7:$B$408,2,false)</f>
        <v>6.3</v>
      </c>
      <c r="C245" s="52">
        <f>vlookup(A245,Poverty!$A$7:$C$408,3,false)</f>
        <v>16</v>
      </c>
      <c r="D245" s="52">
        <f>vlookup(A245,Poverty!$A$7:$D$408,4,false)</f>
        <v>7.8</v>
      </c>
      <c r="E245" s="53"/>
      <c r="F245" s="54">
        <v>5.6</v>
      </c>
      <c r="G245" s="54">
        <v>4.9</v>
      </c>
      <c r="H245" s="55"/>
      <c r="I245" s="52">
        <v>0.0</v>
      </c>
      <c r="J245" s="52">
        <v>93.7</v>
      </c>
      <c r="K245" s="55"/>
      <c r="L245" s="52">
        <v>0.0</v>
      </c>
      <c r="M245" s="56">
        <v>2407.0</v>
      </c>
      <c r="N245" s="56">
        <f t="shared" si="1"/>
        <v>0</v>
      </c>
      <c r="O245" s="56">
        <v>68.81432</v>
      </c>
      <c r="P245" s="53"/>
      <c r="Q245" s="54">
        <v>38.6</v>
      </c>
      <c r="R245" s="52"/>
      <c r="S245" s="55"/>
      <c r="T245" s="57"/>
    </row>
    <row r="246" ht="14.25" customHeight="1">
      <c r="A246" t="s">
        <v>554</v>
      </c>
      <c r="B246">
        <f>vlookup(A246,Poverty!$A$7:$B$408,2,false)</f>
        <v>6.8</v>
      </c>
      <c r="C246" s="52">
        <f>vlookup(A246,Poverty!$A$7:$C$408,3,false)</f>
        <v>24</v>
      </c>
      <c r="D246" s="52">
        <f>vlookup(A246,Poverty!$A$7:$D$408,4,false)</f>
        <v>2.5</v>
      </c>
      <c r="E246" s="53"/>
      <c r="F246" s="54">
        <v>8.6</v>
      </c>
      <c r="G246" s="54">
        <v>2.6</v>
      </c>
      <c r="H246" s="55"/>
      <c r="I246" s="52">
        <v>27.0</v>
      </c>
      <c r="J246" s="52">
        <v>94.4</v>
      </c>
      <c r="K246" s="55"/>
      <c r="L246" s="52">
        <v>19.1</v>
      </c>
      <c r="M246" s="56">
        <v>811.0</v>
      </c>
      <c r="N246" s="56">
        <f t="shared" si="1"/>
        <v>0.02300927599</v>
      </c>
      <c r="O246" s="56">
        <v>87.6947</v>
      </c>
      <c r="P246" s="53"/>
      <c r="Q246" s="54">
        <v>40.5</v>
      </c>
      <c r="R246" s="52"/>
      <c r="S246" s="55"/>
      <c r="T246" s="57"/>
    </row>
    <row r="247" ht="14.25" customHeight="1">
      <c r="A247" t="s">
        <v>556</v>
      </c>
      <c r="B247">
        <f>vlookup(A247,Poverty!$A$7:$B$408,2,false)</f>
        <v>5.2</v>
      </c>
      <c r="C247" s="52">
        <f>vlookup(A247,Poverty!$A$7:$C$408,3,false)</f>
        <v>26.4</v>
      </c>
      <c r="D247" s="52">
        <f>vlookup(A247,Poverty!$A$7:$D$408,4,false)</f>
        <v>4.2</v>
      </c>
      <c r="E247" s="53"/>
      <c r="F247" s="54">
        <v>6.7</v>
      </c>
      <c r="G247" s="54">
        <v>1.7</v>
      </c>
      <c r="H247" s="55"/>
      <c r="I247" s="52">
        <v>6.5</v>
      </c>
      <c r="J247" s="52">
        <v>96.8</v>
      </c>
      <c r="K247" s="55"/>
      <c r="L247" s="52">
        <v>0.0</v>
      </c>
      <c r="M247" s="56">
        <v>2368.0</v>
      </c>
      <c r="N247" s="56">
        <f t="shared" si="1"/>
        <v>0</v>
      </c>
      <c r="O247" s="56">
        <v>86.73629</v>
      </c>
      <c r="P247" s="53"/>
      <c r="Q247" s="54">
        <v>55.5</v>
      </c>
      <c r="R247" s="52"/>
      <c r="S247" s="55"/>
      <c r="T247" s="57"/>
    </row>
    <row r="248" ht="14.25" customHeight="1">
      <c r="A248" t="s">
        <v>558</v>
      </c>
      <c r="B248">
        <f>vlookup(A248,Poverty!$A$7:$B$408,2,false)</f>
        <v>1</v>
      </c>
      <c r="C248" s="52">
        <f>vlookup(A248,Poverty!$A$7:$C$408,3,false)</f>
        <v>0</v>
      </c>
      <c r="D248" s="52">
        <f>vlookup(A248,Poverty!$A$7:$D$408,4,false)</f>
        <v>5.9</v>
      </c>
      <c r="E248" s="53"/>
      <c r="F248" s="54">
        <v>5.8</v>
      </c>
      <c r="G248" s="54">
        <v>4.6</v>
      </c>
      <c r="H248" s="55"/>
      <c r="I248" s="52">
        <v>13.2</v>
      </c>
      <c r="J248" s="52">
        <v>92.4</v>
      </c>
      <c r="K248" s="55"/>
      <c r="L248" s="52">
        <v>0.0</v>
      </c>
      <c r="M248" s="56">
        <v>2687.0</v>
      </c>
      <c r="N248" s="56">
        <f t="shared" si="1"/>
        <v>0</v>
      </c>
      <c r="O248" s="56">
        <v>75.36302</v>
      </c>
      <c r="P248" s="53"/>
      <c r="Q248" s="54">
        <v>31.0</v>
      </c>
      <c r="R248" s="52"/>
      <c r="S248" s="55"/>
      <c r="T248" s="57"/>
    </row>
    <row r="249" ht="14.25" customHeight="1">
      <c r="A249" t="s">
        <v>560</v>
      </c>
      <c r="B249">
        <f>vlookup(A249,Poverty!$A$7:$B$408,2,false)</f>
        <v>4.4</v>
      </c>
      <c r="C249" s="52">
        <f>vlookup(A249,Poverty!$A$7:$C$408,3,false)</f>
        <v>19.5</v>
      </c>
      <c r="D249" s="52">
        <f>vlookup(A249,Poverty!$A$7:$D$408,4,false)</f>
        <v>4.2</v>
      </c>
      <c r="E249" s="53"/>
      <c r="F249" s="54">
        <v>5.3</v>
      </c>
      <c r="G249" s="54">
        <v>1.7</v>
      </c>
      <c r="H249" s="55"/>
      <c r="I249" s="52">
        <v>19.4</v>
      </c>
      <c r="J249" s="52">
        <v>98.1</v>
      </c>
      <c r="K249" s="55"/>
      <c r="L249" s="52">
        <v>0.0</v>
      </c>
      <c r="M249" s="56">
        <v>1860.0</v>
      </c>
      <c r="N249" s="56">
        <f t="shared" si="1"/>
        <v>0</v>
      </c>
      <c r="O249" s="56">
        <v>91.91083</v>
      </c>
      <c r="P249" s="53"/>
      <c r="Q249" s="54">
        <v>72.1</v>
      </c>
      <c r="R249" s="52"/>
      <c r="S249" s="55"/>
      <c r="T249" s="57"/>
    </row>
    <row r="250" ht="14.25" customHeight="1">
      <c r="A250" t="s">
        <v>562</v>
      </c>
      <c r="B250">
        <f>vlookup(A250,Poverty!$A$7:$B$408,2,false)</f>
        <v>1.7</v>
      </c>
      <c r="C250" s="52">
        <f>vlookup(A250,Poverty!$A$7:$C$408,3,false)</f>
        <v>7.4</v>
      </c>
      <c r="D250" s="52">
        <f>vlookup(A250,Poverty!$A$7:$D$408,4,false)</f>
        <v>4.3</v>
      </c>
      <c r="E250" s="53"/>
      <c r="F250" s="54">
        <v>2.0</v>
      </c>
      <c r="G250" s="54">
        <v>3.0</v>
      </c>
      <c r="H250" s="55"/>
      <c r="I250" s="52">
        <v>0.0</v>
      </c>
      <c r="J250" s="52">
        <v>96.2</v>
      </c>
      <c r="K250" s="55"/>
      <c r="L250" s="52">
        <v>0.0</v>
      </c>
      <c r="M250" s="56">
        <v>3088.0</v>
      </c>
      <c r="N250" s="56">
        <f t="shared" si="1"/>
        <v>0</v>
      </c>
      <c r="O250" s="56">
        <v>92.68402</v>
      </c>
      <c r="P250" s="53"/>
      <c r="Q250" s="54">
        <v>47.3</v>
      </c>
      <c r="R250" s="52"/>
      <c r="S250" s="55"/>
      <c r="T250" s="57"/>
    </row>
    <row r="251" ht="14.25" customHeight="1">
      <c r="A251" t="s">
        <v>564</v>
      </c>
      <c r="B251">
        <f>vlookup(A251,Poverty!$A$7:$B$408,2,false)</f>
        <v>3.1</v>
      </c>
      <c r="C251" s="52">
        <f>vlookup(A251,Poverty!$A$7:$C$408,3,false)</f>
        <v>16.7</v>
      </c>
      <c r="D251" s="52">
        <f>vlookup(A251,Poverty!$A$7:$D$408,4,false)</f>
        <v>3.1</v>
      </c>
      <c r="E251" s="53"/>
      <c r="F251" s="54">
        <v>6.0</v>
      </c>
      <c r="G251" s="54">
        <v>3.2</v>
      </c>
      <c r="H251" s="55"/>
      <c r="I251" s="52">
        <v>25.8</v>
      </c>
      <c r="J251" s="52">
        <v>97.4</v>
      </c>
      <c r="K251" s="55"/>
      <c r="L251" s="52">
        <v>0.0</v>
      </c>
      <c r="M251" s="56">
        <v>1858.0</v>
      </c>
      <c r="N251" s="56">
        <f t="shared" si="1"/>
        <v>0</v>
      </c>
      <c r="O251" s="56">
        <v>81.28544</v>
      </c>
      <c r="P251" s="53"/>
      <c r="Q251" s="54">
        <v>12.3</v>
      </c>
      <c r="R251" s="52"/>
      <c r="S251" s="55"/>
      <c r="T251" s="57"/>
    </row>
    <row r="252" ht="14.25" customHeight="1">
      <c r="A252" t="s">
        <v>566</v>
      </c>
      <c r="B252">
        <f>vlookup(A252,Poverty!$A$7:$B$408,2,false)</f>
        <v>2.3</v>
      </c>
      <c r="C252" s="52">
        <f>vlookup(A252,Poverty!$A$7:$C$408,3,false)</f>
        <v>18.4</v>
      </c>
      <c r="D252" s="52">
        <f>vlookup(A252,Poverty!$A$7:$D$408,4,false)</f>
        <v>5.5</v>
      </c>
      <c r="E252" s="53"/>
      <c r="F252" s="54">
        <v>11.6</v>
      </c>
      <c r="G252" s="54">
        <v>0.4</v>
      </c>
      <c r="H252" s="55"/>
      <c r="I252" s="52">
        <v>0.0</v>
      </c>
      <c r="J252" s="52">
        <v>99.2</v>
      </c>
      <c r="K252" s="55"/>
      <c r="L252" s="52">
        <v>0.0</v>
      </c>
      <c r="M252" s="56">
        <v>1610.0</v>
      </c>
      <c r="N252" s="56">
        <f t="shared" si="1"/>
        <v>0</v>
      </c>
      <c r="O252" s="56">
        <v>86.83788</v>
      </c>
      <c r="P252" s="53"/>
      <c r="Q252" s="54">
        <v>15.7</v>
      </c>
      <c r="R252" s="52"/>
      <c r="S252" s="55"/>
      <c r="T252" s="57"/>
    </row>
    <row r="253" ht="14.25" customHeight="1">
      <c r="A253" t="s">
        <v>568</v>
      </c>
      <c r="B253">
        <f>vlookup(A253,Poverty!$A$7:$B$408,2,false)</f>
        <v>7.1</v>
      </c>
      <c r="C253" s="52">
        <f>vlookup(A253,Poverty!$A$7:$C$408,3,false)</f>
        <v>36.2</v>
      </c>
      <c r="D253" s="52">
        <f>vlookup(A253,Poverty!$A$7:$D$408,4,false)</f>
        <v>9.8</v>
      </c>
      <c r="E253" s="53"/>
      <c r="F253" s="54">
        <v>1.6</v>
      </c>
      <c r="G253" s="54">
        <v>2.0</v>
      </c>
      <c r="H253" s="55"/>
      <c r="I253" s="52">
        <v>32.4</v>
      </c>
      <c r="J253" s="52">
        <v>93.8</v>
      </c>
      <c r="K253" s="55"/>
      <c r="L253" s="52">
        <v>0.0</v>
      </c>
      <c r="M253" s="56">
        <v>2922.0</v>
      </c>
      <c r="N253" s="56">
        <f t="shared" si="1"/>
        <v>0</v>
      </c>
      <c r="O253" s="56">
        <v>80.31109</v>
      </c>
      <c r="P253" s="53"/>
      <c r="Q253" s="54">
        <v>30.2</v>
      </c>
      <c r="R253" s="52"/>
      <c r="S253" s="55"/>
      <c r="T253" s="57"/>
    </row>
    <row r="254" ht="14.25" customHeight="1">
      <c r="A254" t="s">
        <v>570</v>
      </c>
      <c r="B254">
        <f>vlookup(A254,Poverty!$A$7:$B$408,2,false)</f>
        <v>10.3</v>
      </c>
      <c r="C254" s="52">
        <f>vlookup(A254,Poverty!$A$7:$C$408,3,false)</f>
        <v>26.9</v>
      </c>
      <c r="D254" s="52">
        <f>vlookup(A254,Poverty!$A$7:$D$408,4,false)</f>
        <v>12.7</v>
      </c>
      <c r="E254" s="53"/>
      <c r="F254" s="54">
        <v>2.4</v>
      </c>
      <c r="G254" s="54">
        <v>3.3</v>
      </c>
      <c r="H254" s="55"/>
      <c r="I254" s="52">
        <v>19.1</v>
      </c>
      <c r="J254" s="52">
        <v>94.7</v>
      </c>
      <c r="K254" s="55"/>
      <c r="L254" s="52">
        <v>0.0</v>
      </c>
      <c r="M254" s="56">
        <v>1922.0</v>
      </c>
      <c r="N254" s="56">
        <f t="shared" si="1"/>
        <v>0</v>
      </c>
      <c r="O254" s="56">
        <v>85.32047</v>
      </c>
      <c r="P254" s="53"/>
      <c r="Q254" s="54">
        <v>32.6</v>
      </c>
      <c r="R254" s="52"/>
      <c r="S254" s="55"/>
      <c r="T254" s="57"/>
    </row>
    <row r="255" ht="14.25" customHeight="1">
      <c r="A255" t="s">
        <v>572</v>
      </c>
      <c r="B255">
        <f>vlookup(A255,Poverty!$A$7:$B$408,2,false)</f>
        <v>2.3</v>
      </c>
      <c r="C255" s="52">
        <f>vlookup(A255,Poverty!$A$7:$C$408,3,false)</f>
        <v>7.5</v>
      </c>
      <c r="D255" s="52">
        <f>vlookup(A255,Poverty!$A$7:$D$408,4,false)</f>
        <v>2.9</v>
      </c>
      <c r="E255" s="53"/>
      <c r="F255" s="54">
        <v>13.8</v>
      </c>
      <c r="G255" s="54">
        <v>2.1</v>
      </c>
      <c r="H255" s="55"/>
      <c r="I255" s="52">
        <v>15.8</v>
      </c>
      <c r="J255" s="52">
        <v>97.7</v>
      </c>
      <c r="K255" s="55"/>
      <c r="L255" s="52">
        <v>0.0</v>
      </c>
      <c r="M255" s="56">
        <v>1596.0</v>
      </c>
      <c r="N255" s="56">
        <f t="shared" si="1"/>
        <v>0</v>
      </c>
      <c r="O255" s="56">
        <v>87.26323</v>
      </c>
      <c r="P255" s="53"/>
      <c r="Q255" s="54">
        <v>32.0</v>
      </c>
      <c r="R255" s="52"/>
      <c r="S255" s="55"/>
      <c r="T255" s="57"/>
    </row>
    <row r="256" ht="14.25" customHeight="1">
      <c r="A256" t="s">
        <v>574</v>
      </c>
      <c r="B256">
        <f>vlookup(A256,Poverty!$A$7:$B$408,2,false)</f>
        <v>0.8</v>
      </c>
      <c r="C256" s="52">
        <f>vlookup(A256,Poverty!$A$7:$C$408,3,false)</f>
        <v>0</v>
      </c>
      <c r="D256" s="52">
        <f>vlookup(A256,Poverty!$A$7:$D$408,4,false)</f>
        <v>1.3</v>
      </c>
      <c r="E256" s="53"/>
      <c r="F256" s="54">
        <v>11.3</v>
      </c>
      <c r="G256" s="54">
        <v>2.3</v>
      </c>
      <c r="H256" s="55"/>
      <c r="I256" s="52">
        <v>32.9</v>
      </c>
      <c r="J256" s="52">
        <v>94.5</v>
      </c>
      <c r="K256" s="55"/>
      <c r="L256" s="52">
        <v>5.5</v>
      </c>
      <c r="M256" s="56">
        <v>1938.0</v>
      </c>
      <c r="N256" s="56">
        <f t="shared" si="1"/>
        <v>0.002829945974</v>
      </c>
      <c r="O256" s="56">
        <v>76.17165</v>
      </c>
      <c r="P256" s="53"/>
      <c r="Q256" s="54">
        <v>80.3</v>
      </c>
      <c r="R256" s="52"/>
      <c r="S256" s="55"/>
      <c r="T256" s="57"/>
    </row>
    <row r="257" ht="14.25" customHeight="1">
      <c r="A257" t="s">
        <v>576</v>
      </c>
      <c r="B257">
        <f>vlookup(A257,Poverty!$A$7:$B$408,2,false)</f>
        <v>19.7</v>
      </c>
      <c r="C257" s="52">
        <f>vlookup(A257,Poverty!$A$7:$C$408,3,false)</f>
        <v>17.3</v>
      </c>
      <c r="D257" s="52">
        <f>vlookup(A257,Poverty!$A$7:$D$408,4,false)</f>
        <v>17.7</v>
      </c>
      <c r="E257" s="53"/>
      <c r="F257" s="54">
        <v>10.0</v>
      </c>
      <c r="G257" s="54">
        <v>3.7</v>
      </c>
      <c r="H257" s="55"/>
      <c r="I257" s="52">
        <v>45.6</v>
      </c>
      <c r="J257" s="52">
        <v>84.2</v>
      </c>
      <c r="K257" s="55"/>
      <c r="L257" s="52">
        <v>0.0</v>
      </c>
      <c r="M257" s="56">
        <v>2988.0</v>
      </c>
      <c r="N257" s="56">
        <f t="shared" si="1"/>
        <v>0</v>
      </c>
      <c r="O257" s="56">
        <v>79.31442</v>
      </c>
      <c r="P257" s="53"/>
      <c r="Q257" s="54">
        <v>40.1</v>
      </c>
      <c r="R257" s="52"/>
      <c r="S257" s="55"/>
      <c r="T257" s="57"/>
    </row>
    <row r="258" ht="14.25" customHeight="1">
      <c r="A258" t="s">
        <v>578</v>
      </c>
      <c r="B258">
        <f>vlookup(A258,Poverty!$A$7:$B$408,2,false)</f>
        <v>6.9</v>
      </c>
      <c r="C258" s="52">
        <f>vlookup(A258,Poverty!$A$7:$C$408,3,false)</f>
        <v>15.8</v>
      </c>
      <c r="D258" s="52">
        <f>vlookup(A258,Poverty!$A$7:$D$408,4,false)</f>
        <v>12.3</v>
      </c>
      <c r="E258" s="53"/>
      <c r="F258" s="54">
        <v>4.2</v>
      </c>
      <c r="G258" s="54">
        <v>6.1</v>
      </c>
      <c r="H258" s="55"/>
      <c r="I258" s="52">
        <v>0.0</v>
      </c>
      <c r="J258" s="52">
        <v>91.7</v>
      </c>
      <c r="K258" s="55"/>
      <c r="L258" s="52">
        <v>0.0</v>
      </c>
      <c r="M258" s="56">
        <v>2431.0</v>
      </c>
      <c r="N258" s="56">
        <f t="shared" si="1"/>
        <v>0</v>
      </c>
      <c r="O258" s="56">
        <v>84.51374</v>
      </c>
      <c r="P258" s="53"/>
      <c r="Q258" s="54">
        <v>47.1</v>
      </c>
      <c r="R258" s="52"/>
      <c r="S258" s="55"/>
      <c r="T258" s="57"/>
    </row>
    <row r="259" ht="14.25" customHeight="1">
      <c r="A259" t="s">
        <v>580</v>
      </c>
      <c r="B259">
        <f>vlookup(A259,Poverty!$A$7:$B$408,2,false)</f>
        <v>8.1</v>
      </c>
      <c r="C259" s="52">
        <f>vlookup(A259,Poverty!$A$7:$C$408,3,false)</f>
        <v>21.2</v>
      </c>
      <c r="D259" s="52">
        <f>vlookup(A259,Poverty!$A$7:$D$408,4,false)</f>
        <v>18.8</v>
      </c>
      <c r="E259" s="53"/>
      <c r="F259" s="54">
        <v>9.9</v>
      </c>
      <c r="G259" s="54">
        <v>4.7</v>
      </c>
      <c r="H259" s="55"/>
      <c r="I259" s="52">
        <v>17.9</v>
      </c>
      <c r="J259" s="52">
        <v>90.0</v>
      </c>
      <c r="K259" s="55"/>
      <c r="L259" s="52">
        <v>0.0</v>
      </c>
      <c r="M259" s="56">
        <v>2473.0</v>
      </c>
      <c r="N259" s="56">
        <f t="shared" si="1"/>
        <v>0</v>
      </c>
      <c r="O259" s="56">
        <v>82.43762</v>
      </c>
      <c r="P259" s="53"/>
      <c r="Q259" s="54">
        <v>28.6</v>
      </c>
      <c r="R259" s="52"/>
      <c r="S259" s="55"/>
      <c r="T259" s="57"/>
    </row>
    <row r="260" ht="14.25" customHeight="1">
      <c r="A260" t="s">
        <v>582</v>
      </c>
      <c r="B260">
        <f>vlookup(A260,Poverty!$A$7:$B$408,2,false)</f>
        <v>6.2</v>
      </c>
      <c r="C260" s="52">
        <f>vlookup(A260,Poverty!$A$7:$C$408,3,false)</f>
        <v>16.3</v>
      </c>
      <c r="D260" s="52">
        <f>vlookup(A260,Poverty!$A$7:$D$408,4,false)</f>
        <v>5.9</v>
      </c>
      <c r="E260" s="53"/>
      <c r="F260" s="54">
        <v>7.3</v>
      </c>
      <c r="G260" s="54">
        <v>4.9</v>
      </c>
      <c r="H260" s="55"/>
      <c r="I260" s="52">
        <v>0.0</v>
      </c>
      <c r="J260" s="52">
        <v>96.5</v>
      </c>
      <c r="K260" s="55"/>
      <c r="L260" s="52">
        <v>0.0</v>
      </c>
      <c r="M260" s="56">
        <v>1083.0</v>
      </c>
      <c r="N260" s="56">
        <f t="shared" si="1"/>
        <v>0</v>
      </c>
      <c r="O260" s="56">
        <v>80.32596</v>
      </c>
      <c r="P260" s="53"/>
      <c r="Q260" s="54">
        <v>53.4</v>
      </c>
      <c r="R260" s="52"/>
      <c r="S260" s="55"/>
      <c r="T260" s="57"/>
    </row>
    <row r="261" ht="14.25" customHeight="1">
      <c r="A261" t="s">
        <v>584</v>
      </c>
      <c r="B261">
        <f>vlookup(A261,Poverty!$A$7:$B$408,2,false)</f>
        <v>3.7</v>
      </c>
      <c r="C261" s="52">
        <f>vlookup(A261,Poverty!$A$7:$C$408,3,false)</f>
        <v>0</v>
      </c>
      <c r="D261" s="52">
        <f>vlookup(A261,Poverty!$A$7:$D$408,4,false)</f>
        <v>20.5</v>
      </c>
      <c r="E261" s="53"/>
      <c r="F261" s="54">
        <v>6.0</v>
      </c>
      <c r="G261" s="54">
        <v>4.0</v>
      </c>
      <c r="H261" s="55"/>
      <c r="I261" s="52">
        <v>41.1</v>
      </c>
      <c r="J261" s="52">
        <v>87.7</v>
      </c>
      <c r="K261" s="55"/>
      <c r="L261" s="52">
        <v>0.0</v>
      </c>
      <c r="M261" s="56">
        <v>2738.0</v>
      </c>
      <c r="N261" s="56">
        <f t="shared" si="1"/>
        <v>0</v>
      </c>
      <c r="O261" s="56">
        <v>79.37385</v>
      </c>
      <c r="P261" s="53"/>
      <c r="Q261" s="54">
        <v>42.8</v>
      </c>
      <c r="R261" s="52"/>
      <c r="S261" s="55"/>
      <c r="T261" s="57"/>
    </row>
    <row r="262" ht="14.25" customHeight="1">
      <c r="A262" t="s">
        <v>586</v>
      </c>
      <c r="B262">
        <f>vlookup(A262,Poverty!$A$7:$B$408,2,false)</f>
        <v>4.2</v>
      </c>
      <c r="C262" s="52">
        <f>vlookup(A262,Poverty!$A$7:$C$408,3,false)</f>
        <v>7.6</v>
      </c>
      <c r="D262" s="52">
        <f>vlookup(A262,Poverty!$A$7:$D$408,4,false)</f>
        <v>8.6</v>
      </c>
      <c r="E262" s="53"/>
      <c r="F262" s="54">
        <v>9.2</v>
      </c>
      <c r="G262" s="54">
        <v>6.3</v>
      </c>
      <c r="H262" s="55"/>
      <c r="I262" s="52">
        <v>0.0</v>
      </c>
      <c r="J262" s="52">
        <v>93.8</v>
      </c>
      <c r="K262" s="55"/>
      <c r="L262" s="52">
        <v>0.0</v>
      </c>
      <c r="M262" s="56">
        <v>1549.0</v>
      </c>
      <c r="N262" s="56">
        <f t="shared" si="1"/>
        <v>0</v>
      </c>
      <c r="O262" s="56">
        <v>75.80518</v>
      </c>
      <c r="P262" s="53"/>
      <c r="Q262" s="54">
        <v>47.4</v>
      </c>
      <c r="R262" s="52"/>
      <c r="S262" s="55"/>
      <c r="T262" s="57"/>
    </row>
    <row r="263" ht="14.25" customHeight="1">
      <c r="A263" t="s">
        <v>588</v>
      </c>
      <c r="B263">
        <f>vlookup(A263,Poverty!$A$7:$B$408,2,false)</f>
        <v>0</v>
      </c>
      <c r="C263" s="52">
        <f>vlookup(A263,Poverty!$A$7:$C$408,3,false)</f>
        <v>0</v>
      </c>
      <c r="D263" s="52">
        <f>vlookup(A263,Poverty!$A$7:$D$408,4,false)</f>
        <v>2.9</v>
      </c>
      <c r="E263" s="53"/>
      <c r="F263" s="54">
        <v>2.7</v>
      </c>
      <c r="G263" s="54">
        <v>3.2</v>
      </c>
      <c r="H263" s="55"/>
      <c r="I263" s="52">
        <v>0.0</v>
      </c>
      <c r="J263" s="52">
        <v>94.3</v>
      </c>
      <c r="K263" s="55"/>
      <c r="L263" s="52">
        <v>0.0</v>
      </c>
      <c r="M263" s="56">
        <v>1726.0</v>
      </c>
      <c r="N263" s="56">
        <f t="shared" si="1"/>
        <v>0</v>
      </c>
      <c r="O263" s="56">
        <v>81.91489</v>
      </c>
      <c r="P263" s="53"/>
      <c r="Q263" s="54">
        <v>47.5</v>
      </c>
      <c r="R263" s="52"/>
      <c r="S263" s="55"/>
      <c r="T263" s="57"/>
    </row>
    <row r="264" ht="14.25" customHeight="1">
      <c r="A264" t="s">
        <v>590</v>
      </c>
      <c r="B264">
        <f>vlookup(A264,Poverty!$A$7:$B$408,2,false)</f>
        <v>4.7</v>
      </c>
      <c r="C264" s="52">
        <f>vlookup(A264,Poverty!$A$7:$C$408,3,false)</f>
        <v>26.2</v>
      </c>
      <c r="D264" s="52">
        <f>vlookup(A264,Poverty!$A$7:$D$408,4,false)</f>
        <v>9</v>
      </c>
      <c r="E264" s="53"/>
      <c r="F264" s="54">
        <v>3.3</v>
      </c>
      <c r="G264" s="54">
        <v>5.6</v>
      </c>
      <c r="H264" s="55"/>
      <c r="I264" s="52">
        <v>0.0</v>
      </c>
      <c r="J264" s="52">
        <v>95.2</v>
      </c>
      <c r="K264" s="55"/>
      <c r="L264" s="52">
        <v>0.0</v>
      </c>
      <c r="M264" s="56">
        <v>1870.0</v>
      </c>
      <c r="N264" s="56">
        <f t="shared" si="1"/>
        <v>0</v>
      </c>
      <c r="O264" s="56">
        <v>81.25904</v>
      </c>
      <c r="P264" s="53"/>
      <c r="Q264" s="54">
        <v>17.1</v>
      </c>
      <c r="R264" s="52"/>
      <c r="S264" s="55"/>
      <c r="T264" s="57"/>
    </row>
    <row r="265" ht="14.25" customHeight="1">
      <c r="A265" t="s">
        <v>592</v>
      </c>
      <c r="B265">
        <f>vlookup(A265,Poverty!$A$7:$B$408,2,false)</f>
        <v>5.3</v>
      </c>
      <c r="C265" s="52">
        <f>vlookup(A265,Poverty!$A$7:$C$408,3,false)</f>
        <v>26.2</v>
      </c>
      <c r="D265" s="52">
        <f>vlookup(A265,Poverty!$A$7:$D$408,4,false)</f>
        <v>9.7</v>
      </c>
      <c r="E265" s="53"/>
      <c r="F265" s="54">
        <v>2.7</v>
      </c>
      <c r="G265" s="54">
        <v>3.5</v>
      </c>
      <c r="H265" s="55"/>
      <c r="I265" s="52">
        <v>36.2</v>
      </c>
      <c r="J265" s="52">
        <v>95.2</v>
      </c>
      <c r="K265" s="55"/>
      <c r="L265" s="52">
        <v>0.0</v>
      </c>
      <c r="M265" s="56">
        <v>2249.0</v>
      </c>
      <c r="N265" s="56">
        <f t="shared" si="1"/>
        <v>0</v>
      </c>
      <c r="O265" s="56">
        <v>79.02604</v>
      </c>
      <c r="P265" s="53"/>
      <c r="Q265" s="54">
        <v>56.8</v>
      </c>
      <c r="R265" s="52"/>
      <c r="S265" s="55"/>
      <c r="T265" s="57"/>
    </row>
    <row r="266" ht="14.25" customHeight="1">
      <c r="A266" t="s">
        <v>594</v>
      </c>
      <c r="B266">
        <f>vlookup(A266,Poverty!$A$7:$B$408,2,false)</f>
        <v>28.6</v>
      </c>
      <c r="C266" s="52">
        <f>vlookup(A266,Poverty!$A$7:$C$408,3,false)</f>
        <v>41.8</v>
      </c>
      <c r="D266" s="52">
        <f>vlookup(A266,Poverty!$A$7:$D$408,4,false)</f>
        <v>46.3</v>
      </c>
      <c r="E266" s="53"/>
      <c r="F266" s="54">
        <v>4.2</v>
      </c>
      <c r="G266" s="54">
        <v>12.6</v>
      </c>
      <c r="H266" s="55"/>
      <c r="I266" s="52">
        <v>0.0</v>
      </c>
      <c r="J266" s="52">
        <v>83.9</v>
      </c>
      <c r="K266" s="55"/>
      <c r="L266" s="52">
        <v>0.0</v>
      </c>
      <c r="M266" s="56">
        <v>1291.0</v>
      </c>
      <c r="N266" s="56">
        <f t="shared" si="1"/>
        <v>0</v>
      </c>
      <c r="O266" s="56">
        <v>62.4</v>
      </c>
      <c r="P266" s="53"/>
      <c r="Q266" s="54">
        <v>55.1</v>
      </c>
      <c r="R266" s="52"/>
      <c r="S266" s="55"/>
      <c r="T266" s="57"/>
    </row>
    <row r="267" ht="14.25" customHeight="1">
      <c r="A267" t="s">
        <v>596</v>
      </c>
      <c r="B267">
        <f>vlookup(A267,Poverty!$A$7:$B$408,2,false)</f>
        <v>8.1</v>
      </c>
      <c r="C267" s="52">
        <f>vlookup(A267,Poverty!$A$7:$C$408,3,false)</f>
        <v>8.9</v>
      </c>
      <c r="D267" s="52">
        <f>vlookup(A267,Poverty!$A$7:$D$408,4,false)</f>
        <v>18</v>
      </c>
      <c r="E267" s="53"/>
      <c r="F267" s="54">
        <v>15.2</v>
      </c>
      <c r="G267" s="54">
        <v>3.9</v>
      </c>
      <c r="H267" s="55"/>
      <c r="I267" s="52">
        <v>24.3</v>
      </c>
      <c r="J267" s="52">
        <v>94.9</v>
      </c>
      <c r="K267" s="55"/>
      <c r="L267" s="52">
        <v>0.0</v>
      </c>
      <c r="M267" s="56">
        <v>854.0</v>
      </c>
      <c r="N267" s="56">
        <f t="shared" si="1"/>
        <v>0</v>
      </c>
      <c r="O267" s="56">
        <v>75.18337</v>
      </c>
      <c r="P267" s="53"/>
      <c r="Q267" s="54">
        <v>63.8</v>
      </c>
      <c r="R267" s="52"/>
      <c r="S267" s="55"/>
      <c r="T267" s="57"/>
    </row>
    <row r="268" ht="14.25" customHeight="1">
      <c r="A268" t="s">
        <v>598</v>
      </c>
      <c r="B268">
        <f>vlookup(A268,Poverty!$A$7:$B$408,2,false)</f>
        <v>25.5</v>
      </c>
      <c r="C268" s="52">
        <f>vlookup(A268,Poverty!$A$7:$C$408,3,false)</f>
        <v>33.8</v>
      </c>
      <c r="D268" s="52">
        <f>vlookup(A268,Poverty!$A$7:$D$408,4,false)</f>
        <v>36.5</v>
      </c>
      <c r="E268" s="53"/>
      <c r="F268" s="54">
        <v>9.3</v>
      </c>
      <c r="G268" s="54">
        <v>6.7</v>
      </c>
      <c r="H268" s="55"/>
      <c r="I268" s="52">
        <v>27.5</v>
      </c>
      <c r="J268" s="52">
        <v>89.9</v>
      </c>
      <c r="K268" s="55"/>
      <c r="L268" s="52">
        <v>7.3</v>
      </c>
      <c r="M268" s="56">
        <v>1256.0</v>
      </c>
      <c r="N268" s="56">
        <f t="shared" si="1"/>
        <v>0.005778516584</v>
      </c>
      <c r="O268" s="56">
        <v>46.59498</v>
      </c>
      <c r="P268" s="53"/>
      <c r="Q268" s="54">
        <v>40.1</v>
      </c>
      <c r="R268" s="52"/>
      <c r="S268" s="55"/>
      <c r="T268" s="57"/>
    </row>
    <row r="269" ht="14.25" customHeight="1">
      <c r="A269" t="s">
        <v>600</v>
      </c>
      <c r="B269">
        <f>vlookup(A269,Poverty!$A$7:$B$408,2,false)</f>
        <v>11.2</v>
      </c>
      <c r="C269" s="52">
        <f>vlookup(A269,Poverty!$A$7:$C$408,3,false)</f>
        <v>29.1</v>
      </c>
      <c r="D269" s="52">
        <f>vlookup(A269,Poverty!$A$7:$D$408,4,false)</f>
        <v>19</v>
      </c>
      <c r="E269" s="53"/>
      <c r="F269" s="54">
        <v>3.2</v>
      </c>
      <c r="G269" s="54">
        <v>7.0</v>
      </c>
      <c r="H269" s="55"/>
      <c r="I269" s="52">
        <v>28.2</v>
      </c>
      <c r="J269" s="52">
        <v>96.0</v>
      </c>
      <c r="K269" s="55"/>
      <c r="L269" s="52">
        <v>0.0</v>
      </c>
      <c r="M269" s="56">
        <v>1813.0</v>
      </c>
      <c r="N269" s="56">
        <f t="shared" si="1"/>
        <v>0</v>
      </c>
      <c r="O269" s="56">
        <v>71.01658</v>
      </c>
      <c r="P269" s="53"/>
      <c r="Q269" s="54">
        <v>40.5</v>
      </c>
      <c r="R269" s="52"/>
      <c r="S269" s="55"/>
      <c r="T269" s="57"/>
    </row>
    <row r="270" ht="14.25" customHeight="1">
      <c r="A270" t="s">
        <v>602</v>
      </c>
      <c r="B270">
        <f>vlookup(A270,Poverty!$A$7:$B$408,2,false)</f>
        <v>5.9</v>
      </c>
      <c r="C270" s="52">
        <f>vlookup(A270,Poverty!$A$7:$C$408,3,false)</f>
        <v>7.5</v>
      </c>
      <c r="D270" s="52">
        <f>vlookup(A270,Poverty!$A$7:$D$408,4,false)</f>
        <v>4.5</v>
      </c>
      <c r="E270" s="53"/>
      <c r="F270" s="54">
        <v>0.0</v>
      </c>
      <c r="G270" s="54">
        <v>5.5</v>
      </c>
      <c r="H270" s="55"/>
      <c r="I270" s="52">
        <v>37.4</v>
      </c>
      <c r="J270" s="52">
        <v>96.0</v>
      </c>
      <c r="K270" s="55"/>
      <c r="L270" s="52">
        <v>0.0</v>
      </c>
      <c r="M270" s="56">
        <v>3127.0</v>
      </c>
      <c r="N270" s="56">
        <f t="shared" si="1"/>
        <v>0</v>
      </c>
      <c r="O270" s="56">
        <v>78.9039</v>
      </c>
      <c r="P270" s="53"/>
      <c r="Q270" s="54">
        <v>17.8</v>
      </c>
      <c r="R270" s="52"/>
      <c r="S270" s="55"/>
      <c r="T270" s="57"/>
    </row>
    <row r="271" ht="14.25" customHeight="1">
      <c r="A271" t="s">
        <v>604</v>
      </c>
      <c r="B271">
        <f>vlookup(A271,Poverty!$A$7:$B$408,2,false)</f>
        <v>5.4</v>
      </c>
      <c r="C271" s="52">
        <f>vlookup(A271,Poverty!$A$7:$C$408,3,false)</f>
        <v>10.3</v>
      </c>
      <c r="D271" s="52">
        <f>vlookup(A271,Poverty!$A$7:$D$408,4,false)</f>
        <v>28.6</v>
      </c>
      <c r="E271" s="53"/>
      <c r="F271" s="54">
        <v>9.9</v>
      </c>
      <c r="G271" s="54">
        <v>5.0</v>
      </c>
      <c r="H271" s="55"/>
      <c r="I271" s="52">
        <v>42.9</v>
      </c>
      <c r="J271" s="52">
        <v>97.3</v>
      </c>
      <c r="K271" s="55"/>
      <c r="L271" s="52">
        <v>11.0</v>
      </c>
      <c r="M271" s="56">
        <v>979.0</v>
      </c>
      <c r="N271" s="56">
        <f t="shared" si="1"/>
        <v>0.01111111111</v>
      </c>
      <c r="O271" s="56">
        <v>64.05354</v>
      </c>
      <c r="P271" s="53"/>
      <c r="Q271" s="54">
        <v>24.4</v>
      </c>
      <c r="R271" s="52"/>
      <c r="S271" s="55"/>
      <c r="T271" s="57"/>
    </row>
    <row r="272" ht="14.25" customHeight="1">
      <c r="A272" t="s">
        <v>606</v>
      </c>
      <c r="B272">
        <f>vlookup(A272,Poverty!$A$7:$B$408,2,false)</f>
        <v>11.7</v>
      </c>
      <c r="C272" s="52">
        <f>vlookup(A272,Poverty!$A$7:$C$408,3,false)</f>
        <v>20.2</v>
      </c>
      <c r="D272" s="52">
        <f>vlookup(A272,Poverty!$A$7:$D$408,4,false)</f>
        <v>14.1</v>
      </c>
      <c r="E272" s="53"/>
      <c r="F272" s="54">
        <v>11.0</v>
      </c>
      <c r="G272" s="54">
        <v>6.0</v>
      </c>
      <c r="H272" s="55"/>
      <c r="I272" s="52">
        <v>18.6</v>
      </c>
      <c r="J272" s="52">
        <v>91.6</v>
      </c>
      <c r="K272" s="55"/>
      <c r="L272" s="52">
        <v>0.0</v>
      </c>
      <c r="M272" s="56">
        <v>631.0</v>
      </c>
      <c r="N272" s="56">
        <f t="shared" si="1"/>
        <v>0</v>
      </c>
      <c r="O272" s="56">
        <v>68.82129</v>
      </c>
      <c r="P272" s="53"/>
      <c r="Q272" s="54">
        <v>41.2</v>
      </c>
      <c r="R272" s="52"/>
      <c r="S272" s="55"/>
      <c r="T272" s="57"/>
    </row>
    <row r="273" ht="14.25" customHeight="1">
      <c r="A273" t="s">
        <v>608</v>
      </c>
      <c r="B273">
        <f>vlookup(A273,Poverty!$A$7:$B$408,2,false)</f>
        <v>46.1</v>
      </c>
      <c r="C273" s="52">
        <f>vlookup(A273,Poverty!$A$7:$C$408,3,false)</f>
        <v>66.6</v>
      </c>
      <c r="D273" s="52">
        <f>vlookup(A273,Poverty!$A$7:$D$408,4,false)</f>
        <v>49.9</v>
      </c>
      <c r="E273" s="53"/>
      <c r="F273" s="54">
        <v>12.6</v>
      </c>
      <c r="G273" s="54">
        <v>9.6</v>
      </c>
      <c r="H273" s="55"/>
      <c r="I273" s="52">
        <v>72.2</v>
      </c>
      <c r="J273" s="52">
        <v>84.1</v>
      </c>
      <c r="K273" s="55"/>
      <c r="L273" s="52">
        <v>0.0</v>
      </c>
      <c r="M273" s="56">
        <v>790.0</v>
      </c>
      <c r="N273" s="56">
        <f t="shared" si="1"/>
        <v>0</v>
      </c>
      <c r="O273" s="56">
        <v>52.895</v>
      </c>
      <c r="P273" s="53"/>
      <c r="Q273" s="54">
        <v>57.3</v>
      </c>
      <c r="R273" s="52"/>
      <c r="S273" s="55"/>
      <c r="T273" s="57"/>
    </row>
    <row r="274" ht="14.25" customHeight="1">
      <c r="A274" t="s">
        <v>610</v>
      </c>
      <c r="B274">
        <f>vlookup(A274,Poverty!$A$7:$B$408,2,false)</f>
        <v>21.5</v>
      </c>
      <c r="C274" s="52">
        <f>vlookup(A274,Poverty!$A$7:$C$408,3,false)</f>
        <v>26.2</v>
      </c>
      <c r="D274" s="52">
        <f>vlookup(A274,Poverty!$A$7:$D$408,4,false)</f>
        <v>35.2</v>
      </c>
      <c r="E274" s="53"/>
      <c r="F274" s="54">
        <v>8.9</v>
      </c>
      <c r="G274" s="54">
        <v>4.5</v>
      </c>
      <c r="H274" s="55"/>
      <c r="I274" s="52">
        <v>0.0</v>
      </c>
      <c r="J274" s="52">
        <v>91.4</v>
      </c>
      <c r="K274" s="55"/>
      <c r="L274" s="52">
        <v>0.0</v>
      </c>
      <c r="M274" s="56">
        <v>704.0</v>
      </c>
      <c r="N274" s="56">
        <f t="shared" si="1"/>
        <v>0</v>
      </c>
      <c r="O274" s="56">
        <v>52.56588</v>
      </c>
      <c r="P274" s="53"/>
      <c r="Q274" s="54">
        <v>61.4</v>
      </c>
      <c r="R274" s="52"/>
      <c r="S274" s="55"/>
      <c r="T274" s="57"/>
    </row>
    <row r="275" ht="14.25" customHeight="1">
      <c r="A275" t="s">
        <v>612</v>
      </c>
      <c r="B275">
        <f>vlookup(A275,Poverty!$A$7:$B$408,2,false)</f>
        <v>33.1</v>
      </c>
      <c r="C275" s="52">
        <f>vlookup(A275,Poverty!$A$7:$C$408,3,false)</f>
        <v>44.9</v>
      </c>
      <c r="D275" s="52">
        <f>vlookup(A275,Poverty!$A$7:$D$408,4,false)</f>
        <v>42.8</v>
      </c>
      <c r="E275" s="53"/>
      <c r="F275" s="54">
        <v>4.4</v>
      </c>
      <c r="G275" s="54">
        <v>7.3</v>
      </c>
      <c r="H275" s="55"/>
      <c r="I275" s="52">
        <v>0.0</v>
      </c>
      <c r="J275" s="52">
        <v>87.0</v>
      </c>
      <c r="K275" s="55"/>
      <c r="L275" s="52">
        <v>0.0</v>
      </c>
      <c r="M275" s="56">
        <v>428.0</v>
      </c>
      <c r="N275" s="56">
        <f t="shared" si="1"/>
        <v>0</v>
      </c>
      <c r="O275" s="56">
        <v>55.55556</v>
      </c>
      <c r="P275" s="53"/>
      <c r="Q275" s="54">
        <v>76.9</v>
      </c>
      <c r="R275" s="52"/>
      <c r="S275" s="55"/>
      <c r="T275" s="57"/>
    </row>
    <row r="276" ht="14.25" customHeight="1">
      <c r="A276" t="s">
        <v>614</v>
      </c>
      <c r="B276">
        <f>vlookup(A276,Poverty!$A$7:$B$408,2,false)</f>
        <v>11.8</v>
      </c>
      <c r="C276" s="52">
        <f>vlookup(A276,Poverty!$A$7:$C$408,3,false)</f>
        <v>34.5</v>
      </c>
      <c r="D276" s="52">
        <f>vlookup(A276,Poverty!$A$7:$D$408,4,false)</f>
        <v>14.4</v>
      </c>
      <c r="E276" s="53"/>
      <c r="F276" s="54">
        <v>4.8</v>
      </c>
      <c r="G276" s="54">
        <v>3.7</v>
      </c>
      <c r="H276" s="55"/>
      <c r="I276" s="52">
        <v>0.0</v>
      </c>
      <c r="J276" s="52">
        <v>95.1</v>
      </c>
      <c r="K276" s="55"/>
      <c r="L276" s="52">
        <v>0.0</v>
      </c>
      <c r="M276" s="56">
        <v>897.0</v>
      </c>
      <c r="N276" s="56">
        <f t="shared" si="1"/>
        <v>0</v>
      </c>
      <c r="O276" s="56">
        <v>73.35526</v>
      </c>
      <c r="P276" s="53"/>
      <c r="Q276" s="54">
        <v>39.3</v>
      </c>
      <c r="R276" s="52"/>
      <c r="S276" s="55"/>
      <c r="T276" s="57"/>
    </row>
    <row r="277" ht="14.25" customHeight="1">
      <c r="A277" t="s">
        <v>616</v>
      </c>
      <c r="B277">
        <f>vlookup(A277,Poverty!$A$7:$B$408,2,false)</f>
        <v>9.6</v>
      </c>
      <c r="C277" s="52">
        <f>vlookup(A277,Poverty!$A$7:$C$408,3,false)</f>
        <v>9.5</v>
      </c>
      <c r="D277" s="52">
        <f>vlookup(A277,Poverty!$A$7:$D$408,4,false)</f>
        <v>15.2</v>
      </c>
      <c r="E277" s="53"/>
      <c r="F277" s="54">
        <v>4.8</v>
      </c>
      <c r="G277" s="54">
        <v>3.6</v>
      </c>
      <c r="H277" s="55"/>
      <c r="I277" s="52">
        <v>56.5</v>
      </c>
      <c r="J277" s="52">
        <v>91.3</v>
      </c>
      <c r="K277" s="55"/>
      <c r="L277" s="52">
        <v>0.0</v>
      </c>
      <c r="M277" s="56">
        <v>1066.0</v>
      </c>
      <c r="N277" s="56">
        <f t="shared" si="1"/>
        <v>0</v>
      </c>
      <c r="O277" s="56">
        <v>69.41432</v>
      </c>
      <c r="P277" s="53"/>
      <c r="Q277" s="54">
        <v>17.5</v>
      </c>
      <c r="R277" s="52"/>
      <c r="S277" s="55"/>
      <c r="T277" s="57"/>
    </row>
    <row r="278" ht="14.25" customHeight="1">
      <c r="A278" t="s">
        <v>618</v>
      </c>
      <c r="B278">
        <f>vlookup(A278,Poverty!$A$7:$B$408,2,false)</f>
        <v>17.3</v>
      </c>
      <c r="C278" s="52">
        <f>vlookup(A278,Poverty!$A$7:$C$408,3,false)</f>
        <v>41.7</v>
      </c>
      <c r="D278" s="52">
        <f>vlookup(A278,Poverty!$A$7:$D$408,4,false)</f>
        <v>23.5</v>
      </c>
      <c r="E278" s="53"/>
      <c r="F278" s="54">
        <v>1.4</v>
      </c>
      <c r="G278" s="54">
        <v>5.8</v>
      </c>
      <c r="H278" s="55"/>
      <c r="I278" s="52">
        <v>68.3</v>
      </c>
      <c r="J278" s="52">
        <v>94.3</v>
      </c>
      <c r="K278" s="55"/>
      <c r="L278" s="52">
        <v>0.0</v>
      </c>
      <c r="M278" s="56">
        <v>1448.0</v>
      </c>
      <c r="N278" s="56">
        <f t="shared" si="1"/>
        <v>0</v>
      </c>
      <c r="O278" s="56">
        <v>66.90031</v>
      </c>
      <c r="P278" s="53"/>
      <c r="Q278" s="54">
        <v>23.9</v>
      </c>
      <c r="R278" s="52"/>
      <c r="S278" s="55"/>
      <c r="T278" s="57"/>
    </row>
    <row r="279" ht="14.25" customHeight="1">
      <c r="A279" t="s">
        <v>620</v>
      </c>
      <c r="B279">
        <f>vlookup(A279,Poverty!$A$7:$B$408,2,false)</f>
        <v>5.5</v>
      </c>
      <c r="C279" s="52">
        <f>vlookup(A279,Poverty!$A$7:$C$408,3,false)</f>
        <v>12.6</v>
      </c>
      <c r="D279" s="52">
        <f>vlookup(A279,Poverty!$A$7:$D$408,4,false)</f>
        <v>4.3</v>
      </c>
      <c r="E279" s="53"/>
      <c r="F279" s="54">
        <v>3.1</v>
      </c>
      <c r="G279" s="54">
        <v>2.1</v>
      </c>
      <c r="H279" s="55"/>
      <c r="I279" s="52">
        <v>13.3</v>
      </c>
      <c r="J279" s="52">
        <v>97.0</v>
      </c>
      <c r="K279" s="55"/>
      <c r="L279" s="52">
        <v>12.5</v>
      </c>
      <c r="M279" s="56">
        <v>1100.0</v>
      </c>
      <c r="N279" s="56">
        <f t="shared" si="1"/>
        <v>0.01123595506</v>
      </c>
      <c r="O279" s="56">
        <v>70.77088</v>
      </c>
      <c r="P279" s="53"/>
      <c r="Q279" s="54">
        <v>52.7</v>
      </c>
      <c r="R279" s="52"/>
      <c r="S279" s="55"/>
      <c r="T279" s="57"/>
    </row>
    <row r="280" ht="14.25" customHeight="1">
      <c r="A280" t="s">
        <v>622</v>
      </c>
      <c r="B280">
        <f>vlookup(A280,Poverty!$A$7:$B$408,2,false)</f>
        <v>6.5</v>
      </c>
      <c r="C280" s="52">
        <f>vlookup(A280,Poverty!$A$7:$C$408,3,false)</f>
        <v>20.7</v>
      </c>
      <c r="D280" s="52">
        <f>vlookup(A280,Poverty!$A$7:$D$408,4,false)</f>
        <v>12.5</v>
      </c>
      <c r="E280" s="53"/>
      <c r="F280" s="54">
        <v>2.4</v>
      </c>
      <c r="G280" s="54">
        <v>7.5</v>
      </c>
      <c r="H280" s="55"/>
      <c r="I280" s="52">
        <v>0.0</v>
      </c>
      <c r="J280" s="52">
        <v>91.7</v>
      </c>
      <c r="K280" s="55"/>
      <c r="L280" s="52">
        <v>0.0</v>
      </c>
      <c r="M280" s="56">
        <v>2262.0</v>
      </c>
      <c r="N280" s="56">
        <f t="shared" si="1"/>
        <v>0</v>
      </c>
      <c r="O280" s="56">
        <v>73.51555</v>
      </c>
      <c r="P280" s="53"/>
      <c r="Q280" s="54">
        <v>35.0</v>
      </c>
      <c r="R280" s="52"/>
      <c r="S280" s="55"/>
      <c r="T280" s="57"/>
    </row>
    <row r="281" ht="14.25" customHeight="1">
      <c r="A281" t="s">
        <v>624</v>
      </c>
      <c r="B281">
        <f>vlookup(A281,Poverty!$A$7:$B$408,2,false)</f>
        <v>8.4</v>
      </c>
      <c r="C281" s="52">
        <f>vlookup(A281,Poverty!$A$7:$C$408,3,false)</f>
        <v>29.2</v>
      </c>
      <c r="D281" s="52">
        <f>vlookup(A281,Poverty!$A$7:$D$408,4,false)</f>
        <v>15.3</v>
      </c>
      <c r="E281" s="53"/>
      <c r="F281" s="54">
        <v>10.0</v>
      </c>
      <c r="G281" s="54">
        <v>1.8</v>
      </c>
      <c r="H281" s="55"/>
      <c r="I281" s="52">
        <v>0.0</v>
      </c>
      <c r="J281" s="52">
        <v>98.3</v>
      </c>
      <c r="K281" s="55"/>
      <c r="L281" s="52">
        <v>0.0</v>
      </c>
      <c r="M281" s="56">
        <v>1548.0</v>
      </c>
      <c r="N281" s="56">
        <f t="shared" si="1"/>
        <v>0</v>
      </c>
      <c r="O281" s="56">
        <v>77.31225</v>
      </c>
      <c r="P281" s="53"/>
      <c r="Q281" s="54">
        <v>52.1</v>
      </c>
      <c r="R281" s="52"/>
      <c r="S281" s="55"/>
      <c r="T281" s="57"/>
    </row>
    <row r="282" ht="14.25" customHeight="1">
      <c r="A282" t="s">
        <v>626</v>
      </c>
      <c r="B282">
        <f>vlookup(A282,Poverty!$A$7:$B$408,2,false)</f>
        <v>13.6</v>
      </c>
      <c r="C282" s="52">
        <f>vlookup(A282,Poverty!$A$7:$C$408,3,false)</f>
        <v>61.3</v>
      </c>
      <c r="D282" s="52">
        <f>vlookup(A282,Poverty!$A$7:$D$408,4,false)</f>
        <v>12.3</v>
      </c>
      <c r="E282" s="53"/>
      <c r="F282" s="54">
        <v>6.0</v>
      </c>
      <c r="G282" s="54">
        <v>2.2</v>
      </c>
      <c r="H282" s="55"/>
      <c r="I282" s="52">
        <v>6.4</v>
      </c>
      <c r="J282" s="52">
        <v>96.9</v>
      </c>
      <c r="K282" s="55"/>
      <c r="L282" s="52">
        <v>0.0</v>
      </c>
      <c r="M282" s="56">
        <v>2304.0</v>
      </c>
      <c r="N282" s="56">
        <f t="shared" si="1"/>
        <v>0</v>
      </c>
      <c r="O282" s="56">
        <v>78.58124</v>
      </c>
      <c r="P282" s="53"/>
      <c r="Q282" s="54">
        <v>8.9</v>
      </c>
      <c r="R282" s="52"/>
      <c r="S282" s="55"/>
      <c r="T282" s="57"/>
    </row>
    <row r="283" ht="14.25" customHeight="1">
      <c r="A283" t="s">
        <v>628</v>
      </c>
      <c r="B283">
        <f>vlookup(A283,Poverty!$A$7:$B$408,2,false)</f>
        <v>7.6</v>
      </c>
      <c r="C283" s="52">
        <f>vlookup(A283,Poverty!$A$7:$C$408,3,false)</f>
        <v>30.9</v>
      </c>
      <c r="D283" s="52">
        <f>vlookup(A283,Poverty!$A$7:$D$408,4,false)</f>
        <v>3.5</v>
      </c>
      <c r="E283" s="53"/>
      <c r="F283" s="54">
        <v>8.2</v>
      </c>
      <c r="G283" s="54">
        <v>1.4</v>
      </c>
      <c r="H283" s="55"/>
      <c r="I283" s="52">
        <v>45.2</v>
      </c>
      <c r="J283" s="52">
        <v>97.0</v>
      </c>
      <c r="K283" s="55"/>
      <c r="L283" s="52">
        <v>0.0</v>
      </c>
      <c r="M283" s="56">
        <v>2036.0</v>
      </c>
      <c r="N283" s="56">
        <f t="shared" si="1"/>
        <v>0</v>
      </c>
      <c r="O283" s="56">
        <v>76.93424</v>
      </c>
      <c r="P283" s="53"/>
      <c r="Q283" s="54">
        <v>52.3</v>
      </c>
      <c r="R283" s="52"/>
      <c r="S283" s="55"/>
      <c r="T283" s="57"/>
    </row>
    <row r="284" ht="14.25" customHeight="1">
      <c r="A284" t="s">
        <v>630</v>
      </c>
      <c r="B284">
        <f>vlookup(A284,Poverty!$A$7:$B$408,2,false)</f>
        <v>3.1</v>
      </c>
      <c r="C284" s="52">
        <f>vlookup(A284,Poverty!$A$7:$C$408,3,false)</f>
        <v>24.2</v>
      </c>
      <c r="D284" s="52">
        <f>vlookup(A284,Poverty!$A$7:$D$408,4,false)</f>
        <v>5.7</v>
      </c>
      <c r="E284" s="53"/>
      <c r="F284" s="54">
        <v>8.5</v>
      </c>
      <c r="G284" s="54">
        <v>2.1</v>
      </c>
      <c r="H284" s="55"/>
      <c r="I284" s="52">
        <v>19.8</v>
      </c>
      <c r="J284" s="52">
        <v>96.9</v>
      </c>
      <c r="K284" s="55"/>
      <c r="L284" s="52">
        <v>0.0</v>
      </c>
      <c r="M284" s="56">
        <v>1994.0</v>
      </c>
      <c r="N284" s="56">
        <f t="shared" si="1"/>
        <v>0</v>
      </c>
      <c r="O284" s="56">
        <v>84.46475</v>
      </c>
      <c r="P284" s="53"/>
      <c r="Q284" s="54">
        <v>53.0</v>
      </c>
      <c r="R284" s="52"/>
      <c r="S284" s="55"/>
      <c r="T284" s="57"/>
    </row>
    <row r="285" ht="14.25" customHeight="1">
      <c r="A285" t="s">
        <v>632</v>
      </c>
      <c r="B285">
        <f>vlookup(A285,Poverty!$A$7:$B$408,2,false)</f>
        <v>4.3</v>
      </c>
      <c r="C285" s="52">
        <f>vlookup(A285,Poverty!$A$7:$C$408,3,false)</f>
        <v>10.4</v>
      </c>
      <c r="D285" s="52">
        <f>vlookup(A285,Poverty!$A$7:$D$408,4,false)</f>
        <v>8.9</v>
      </c>
      <c r="E285" s="53"/>
      <c r="F285" s="54">
        <v>7.1</v>
      </c>
      <c r="G285" s="54">
        <v>1.9</v>
      </c>
      <c r="H285" s="55"/>
      <c r="I285" s="52">
        <v>30.5</v>
      </c>
      <c r="J285" s="52">
        <v>96.4</v>
      </c>
      <c r="K285" s="55"/>
      <c r="L285" s="52">
        <v>0.0</v>
      </c>
      <c r="M285" s="56">
        <v>2434.0</v>
      </c>
      <c r="N285" s="56">
        <f t="shared" si="1"/>
        <v>0</v>
      </c>
      <c r="O285" s="56">
        <v>83.94366</v>
      </c>
      <c r="P285" s="53"/>
      <c r="Q285" s="54">
        <v>19.5</v>
      </c>
      <c r="R285" s="52"/>
      <c r="S285" s="55"/>
      <c r="T285" s="57"/>
    </row>
    <row r="286" ht="14.25" customHeight="1">
      <c r="A286" t="s">
        <v>634</v>
      </c>
      <c r="B286">
        <f>vlookup(A286,Poverty!$A$7:$B$408,2,false)</f>
        <v>3.9</v>
      </c>
      <c r="C286" s="52">
        <f>vlookup(A286,Poverty!$A$7:$C$408,3,false)</f>
        <v>9</v>
      </c>
      <c r="D286" s="52">
        <f>vlookup(A286,Poverty!$A$7:$D$408,4,false)</f>
        <v>6.2</v>
      </c>
      <c r="E286" s="53"/>
      <c r="F286" s="54">
        <v>3.5</v>
      </c>
      <c r="G286" s="54">
        <v>1.8</v>
      </c>
      <c r="H286" s="55"/>
      <c r="I286" s="52">
        <v>0.0</v>
      </c>
      <c r="J286" s="52">
        <v>97.4</v>
      </c>
      <c r="K286" s="55"/>
      <c r="L286" s="52">
        <v>0.0</v>
      </c>
      <c r="M286" s="56">
        <v>2185.0</v>
      </c>
      <c r="N286" s="56">
        <f t="shared" si="1"/>
        <v>0</v>
      </c>
      <c r="O286" s="56">
        <v>91.61596</v>
      </c>
      <c r="P286" s="53"/>
      <c r="Q286" s="54">
        <v>13.4</v>
      </c>
      <c r="R286" s="52"/>
      <c r="S286" s="55"/>
      <c r="T286" s="57"/>
    </row>
    <row r="287" ht="14.25" customHeight="1">
      <c r="A287" t="s">
        <v>636</v>
      </c>
      <c r="B287">
        <f>vlookup(A287,Poverty!$A$7:$B$408,2,false)</f>
        <v>3.1</v>
      </c>
      <c r="C287" s="52">
        <f>vlookup(A287,Poverty!$A$7:$C$408,3,false)</f>
        <v>22.6</v>
      </c>
      <c r="D287" s="52">
        <f>vlookup(A287,Poverty!$A$7:$D$408,4,false)</f>
        <v>5.7</v>
      </c>
      <c r="E287" s="53"/>
      <c r="F287" s="54">
        <v>5.2</v>
      </c>
      <c r="G287" s="54">
        <v>2.2</v>
      </c>
      <c r="H287" s="55"/>
      <c r="I287" s="52">
        <v>11.4</v>
      </c>
      <c r="J287" s="52">
        <v>97.7</v>
      </c>
      <c r="K287" s="55"/>
      <c r="L287" s="52">
        <v>0.0</v>
      </c>
      <c r="M287" s="56">
        <v>2883.0</v>
      </c>
      <c r="N287" s="56">
        <f t="shared" si="1"/>
        <v>0</v>
      </c>
      <c r="O287" s="56">
        <v>89.4517</v>
      </c>
      <c r="P287" s="53"/>
      <c r="Q287" s="54">
        <v>36.8</v>
      </c>
      <c r="R287" s="52"/>
      <c r="S287" s="55"/>
      <c r="T287" s="57"/>
    </row>
    <row r="288" ht="14.25" customHeight="1">
      <c r="A288" t="s">
        <v>638</v>
      </c>
      <c r="B288">
        <f>vlookup(A288,Poverty!$A$7:$B$408,2,false)</f>
        <v>0.9</v>
      </c>
      <c r="C288" s="52">
        <f>vlookup(A288,Poverty!$A$7:$C$408,3,false)</f>
        <v>7.7</v>
      </c>
      <c r="D288" s="52">
        <f>vlookup(A288,Poverty!$A$7:$D$408,4,false)</f>
        <v>1.1</v>
      </c>
      <c r="E288" s="53"/>
      <c r="F288" s="54">
        <v>11.3</v>
      </c>
      <c r="G288" s="54">
        <v>0.6</v>
      </c>
      <c r="H288" s="55"/>
      <c r="I288" s="52">
        <v>0.0</v>
      </c>
      <c r="J288" s="52">
        <v>98.8</v>
      </c>
      <c r="K288" s="55"/>
      <c r="L288" s="52">
        <v>0.0</v>
      </c>
      <c r="M288" s="56">
        <v>3459.0</v>
      </c>
      <c r="N288" s="56">
        <f t="shared" si="1"/>
        <v>0</v>
      </c>
      <c r="O288" s="56">
        <v>89.32606</v>
      </c>
      <c r="P288" s="53"/>
      <c r="Q288" s="54">
        <v>14.6</v>
      </c>
      <c r="R288" s="52"/>
      <c r="S288" s="55"/>
      <c r="T288" s="57"/>
    </row>
    <row r="289" ht="14.25" customHeight="1">
      <c r="A289" t="s">
        <v>640</v>
      </c>
      <c r="B289">
        <f>vlookup(A289,Poverty!$A$7:$B$408,2,false)</f>
        <v>0</v>
      </c>
      <c r="C289" s="52">
        <f>vlookup(A289,Poverty!$A$7:$C$408,3,false)</f>
        <v>0</v>
      </c>
      <c r="D289" s="52">
        <f>vlookup(A289,Poverty!$A$7:$D$408,4,false)</f>
        <v>6.1</v>
      </c>
      <c r="E289" s="53"/>
      <c r="F289" s="54">
        <v>10.4</v>
      </c>
      <c r="G289" s="54">
        <v>2.3</v>
      </c>
      <c r="H289" s="55"/>
      <c r="I289" s="52">
        <v>0.0</v>
      </c>
      <c r="J289" s="52">
        <v>97.3</v>
      </c>
      <c r="K289" s="55"/>
      <c r="L289" s="52">
        <v>0.0</v>
      </c>
      <c r="M289" s="56">
        <v>1047.0</v>
      </c>
      <c r="N289" s="56">
        <f t="shared" si="1"/>
        <v>0</v>
      </c>
      <c r="O289" s="56">
        <v>86.26561</v>
      </c>
      <c r="P289" s="53"/>
      <c r="Q289" s="54">
        <v>22.5</v>
      </c>
      <c r="R289" s="52"/>
      <c r="S289" s="55"/>
      <c r="T289" s="57"/>
    </row>
    <row r="290" ht="14.25" customHeight="1">
      <c r="A290" t="s">
        <v>642</v>
      </c>
      <c r="B290">
        <f>vlookup(A290,Poverty!$A$7:$B$408,2,false)</f>
        <v>17.5</v>
      </c>
      <c r="C290" s="52">
        <f>vlookup(A290,Poverty!$A$7:$C$408,3,false)</f>
        <v>35.9</v>
      </c>
      <c r="D290" s="52">
        <f>vlookup(A290,Poverty!$A$7:$D$408,4,false)</f>
        <v>27.8</v>
      </c>
      <c r="E290" s="53"/>
      <c r="F290" s="54">
        <v>9.5</v>
      </c>
      <c r="G290" s="54">
        <v>9.8</v>
      </c>
      <c r="H290" s="55"/>
      <c r="I290" s="52">
        <v>72.7</v>
      </c>
      <c r="J290" s="52">
        <v>86.3</v>
      </c>
      <c r="K290" s="55"/>
      <c r="L290" s="52">
        <v>0.0</v>
      </c>
      <c r="M290" s="56">
        <v>1054.0</v>
      </c>
      <c r="N290" s="56">
        <f t="shared" si="1"/>
        <v>0</v>
      </c>
      <c r="O290" s="56">
        <v>66.62777</v>
      </c>
      <c r="P290" s="53"/>
      <c r="Q290" s="54">
        <v>54.7</v>
      </c>
      <c r="R290" s="52"/>
      <c r="S290" s="55"/>
      <c r="T290" s="57"/>
    </row>
    <row r="291" ht="14.25" customHeight="1">
      <c r="A291" t="s">
        <v>644</v>
      </c>
      <c r="B291">
        <f>vlookup(A291,Poverty!$A$7:$B$408,2,false)</f>
        <v>18.2</v>
      </c>
      <c r="C291" s="52">
        <f>vlookup(A291,Poverty!$A$7:$C$408,3,false)</f>
        <v>30.9</v>
      </c>
      <c r="D291" s="52">
        <f>vlookup(A291,Poverty!$A$7:$D$408,4,false)</f>
        <v>30.1</v>
      </c>
      <c r="E291" s="53"/>
      <c r="F291" s="54">
        <v>11.5</v>
      </c>
      <c r="G291" s="54">
        <v>0.9</v>
      </c>
      <c r="H291" s="55"/>
      <c r="I291" s="52">
        <v>21.6</v>
      </c>
      <c r="J291" s="52">
        <v>95.0</v>
      </c>
      <c r="K291" s="55"/>
      <c r="L291" s="52">
        <v>0.0</v>
      </c>
      <c r="M291" s="56">
        <v>936.0</v>
      </c>
      <c r="N291" s="56">
        <f t="shared" si="1"/>
        <v>0</v>
      </c>
      <c r="O291" s="56">
        <v>46.96721</v>
      </c>
      <c r="P291" s="53"/>
      <c r="Q291" s="54">
        <v>45.1</v>
      </c>
      <c r="R291" s="52"/>
      <c r="S291" s="55"/>
      <c r="T291" s="57"/>
    </row>
    <row r="292" ht="14.25" customHeight="1">
      <c r="A292" t="s">
        <v>646</v>
      </c>
      <c r="B292">
        <f>vlookup(A292,Poverty!$A$7:$B$408,2,false)</f>
        <v>9.1</v>
      </c>
      <c r="C292" s="52">
        <f>vlookup(A292,Poverty!$A$7:$C$408,3,false)</f>
        <v>22.2</v>
      </c>
      <c r="D292" s="52">
        <f>vlookup(A292,Poverty!$A$7:$D$408,4,false)</f>
        <v>21.7</v>
      </c>
      <c r="E292" s="53"/>
      <c r="F292" s="54">
        <v>7.3</v>
      </c>
      <c r="G292" s="54">
        <v>8.1</v>
      </c>
      <c r="H292" s="55"/>
      <c r="I292" s="52">
        <v>36.4</v>
      </c>
      <c r="J292" s="52">
        <v>89.6</v>
      </c>
      <c r="K292" s="55"/>
      <c r="L292" s="52">
        <v>0.0</v>
      </c>
      <c r="M292" s="56">
        <v>901.0</v>
      </c>
      <c r="N292" s="56">
        <f t="shared" si="1"/>
        <v>0</v>
      </c>
      <c r="O292" s="56">
        <v>76.91466</v>
      </c>
      <c r="P292" s="53"/>
      <c r="Q292" s="54">
        <v>19.9</v>
      </c>
      <c r="R292" s="52"/>
      <c r="S292" s="55"/>
      <c r="T292" s="57"/>
    </row>
    <row r="293" ht="14.25" customHeight="1">
      <c r="A293" t="s">
        <v>648</v>
      </c>
      <c r="B293">
        <f>vlookup(A293,Poverty!$A$7:$B$408,2,false)</f>
        <v>15.2</v>
      </c>
      <c r="C293" s="52">
        <f>vlookup(A293,Poverty!$A$7:$C$408,3,false)</f>
        <v>35.7</v>
      </c>
      <c r="D293" s="52">
        <f>vlookup(A293,Poverty!$A$7:$D$408,4,false)</f>
        <v>22.3</v>
      </c>
      <c r="E293" s="53"/>
      <c r="F293" s="54">
        <v>3.7</v>
      </c>
      <c r="G293" s="54">
        <v>6.7</v>
      </c>
      <c r="H293" s="55"/>
      <c r="I293" s="52">
        <v>75.0</v>
      </c>
      <c r="J293" s="52">
        <v>89.7</v>
      </c>
      <c r="K293" s="55"/>
      <c r="L293" s="52">
        <v>0.0</v>
      </c>
      <c r="M293" s="56">
        <v>663.0</v>
      </c>
      <c r="N293" s="56">
        <f t="shared" si="1"/>
        <v>0</v>
      </c>
      <c r="O293" s="56">
        <v>66.03774</v>
      </c>
      <c r="P293" s="53"/>
      <c r="Q293" s="54">
        <v>57.2</v>
      </c>
      <c r="R293" s="52"/>
      <c r="S293" s="55"/>
      <c r="T293" s="57"/>
    </row>
    <row r="294" ht="14.25" customHeight="1">
      <c r="A294" t="s">
        <v>650</v>
      </c>
      <c r="B294">
        <f>vlookup(A294,Poverty!$A$7:$B$408,2,false)</f>
        <v>3.6</v>
      </c>
      <c r="C294" s="52">
        <f>vlookup(A294,Poverty!$A$7:$C$408,3,false)</f>
        <v>23.6</v>
      </c>
      <c r="D294" s="52">
        <f>vlookup(A294,Poverty!$A$7:$D$408,4,false)</f>
        <v>8.1</v>
      </c>
      <c r="E294" s="53"/>
      <c r="F294" s="54">
        <v>4.3</v>
      </c>
      <c r="G294" s="54">
        <v>6.1</v>
      </c>
      <c r="H294" s="55"/>
      <c r="I294" s="52">
        <v>34.6</v>
      </c>
      <c r="J294" s="52">
        <v>92.9</v>
      </c>
      <c r="K294" s="55"/>
      <c r="L294" s="52">
        <v>0.0</v>
      </c>
      <c r="M294" s="56">
        <v>1616.0</v>
      </c>
      <c r="N294" s="56">
        <f t="shared" si="1"/>
        <v>0</v>
      </c>
      <c r="O294" s="56">
        <v>70.84723</v>
      </c>
      <c r="P294" s="53"/>
      <c r="Q294" s="54">
        <v>17.5</v>
      </c>
      <c r="R294" s="52"/>
      <c r="S294" s="55"/>
      <c r="T294" s="57"/>
    </row>
    <row r="295" ht="14.25" customHeight="1">
      <c r="A295" t="s">
        <v>652</v>
      </c>
      <c r="B295">
        <f>vlookup(A295,Poverty!$A$7:$B$408,2,false)</f>
        <v>0.9</v>
      </c>
      <c r="C295" s="52">
        <f>vlookup(A295,Poverty!$A$7:$C$408,3,false)</f>
        <v>0</v>
      </c>
      <c r="D295" s="52">
        <f>vlookup(A295,Poverty!$A$7:$D$408,4,false)</f>
        <v>2</v>
      </c>
      <c r="E295" s="53"/>
      <c r="F295" s="54">
        <v>5.0</v>
      </c>
      <c r="G295" s="54">
        <v>3.2</v>
      </c>
      <c r="H295" s="55"/>
      <c r="I295" s="52">
        <v>17.9</v>
      </c>
      <c r="J295" s="52">
        <v>96.4</v>
      </c>
      <c r="K295" s="55"/>
      <c r="L295" s="52">
        <v>6.1</v>
      </c>
      <c r="M295" s="56">
        <v>1477.0</v>
      </c>
      <c r="N295" s="56">
        <f t="shared" si="1"/>
        <v>0.00411300654</v>
      </c>
      <c r="O295" s="56">
        <v>81.34206</v>
      </c>
      <c r="P295" s="53"/>
      <c r="Q295" s="54">
        <v>0.0</v>
      </c>
      <c r="R295" s="52"/>
      <c r="S295" s="55"/>
      <c r="T295" s="57"/>
    </row>
    <row r="296" ht="14.25" customHeight="1">
      <c r="A296" t="s">
        <v>654</v>
      </c>
      <c r="B296">
        <f>vlookup(A296,Poverty!$A$7:$B$408,2,false)</f>
        <v>5.2</v>
      </c>
      <c r="C296" s="52">
        <f>vlookup(A296,Poverty!$A$7:$C$408,3,false)</f>
        <v>14</v>
      </c>
      <c r="D296" s="52">
        <f>vlookup(A296,Poverty!$A$7:$D$408,4,false)</f>
        <v>4.2</v>
      </c>
      <c r="E296" s="53"/>
      <c r="F296" s="54">
        <v>3.3</v>
      </c>
      <c r="G296" s="54">
        <v>3.3</v>
      </c>
      <c r="H296" s="55"/>
      <c r="I296" s="52">
        <v>13.6</v>
      </c>
      <c r="J296" s="52">
        <v>95.3</v>
      </c>
      <c r="K296" s="55"/>
      <c r="L296" s="52">
        <v>6.2</v>
      </c>
      <c r="M296" s="56">
        <v>2184.0</v>
      </c>
      <c r="N296" s="56">
        <f t="shared" si="1"/>
        <v>0.002830791709</v>
      </c>
      <c r="O296" s="56">
        <v>80.96009</v>
      </c>
      <c r="P296" s="53"/>
      <c r="Q296" s="54">
        <v>21.5</v>
      </c>
      <c r="R296" s="52"/>
      <c r="S296" s="55"/>
      <c r="T296" s="57"/>
    </row>
    <row r="297" ht="14.25" customHeight="1">
      <c r="A297" t="s">
        <v>656</v>
      </c>
      <c r="B297">
        <f>vlookup(A297,Poverty!$A$7:$B$408,2,false)</f>
        <v>11</v>
      </c>
      <c r="C297" s="52">
        <f>vlookup(A297,Poverty!$A$7:$C$408,3,false)</f>
        <v>19</v>
      </c>
      <c r="D297" s="52">
        <f>vlookup(A297,Poverty!$A$7:$D$408,4,false)</f>
        <v>12.1</v>
      </c>
      <c r="E297" s="53"/>
      <c r="F297" s="54">
        <v>1.1</v>
      </c>
      <c r="G297" s="54">
        <v>3.3</v>
      </c>
      <c r="H297" s="55"/>
      <c r="I297" s="52">
        <v>45.7</v>
      </c>
      <c r="J297" s="52">
        <v>97.2</v>
      </c>
      <c r="K297" s="55"/>
      <c r="L297" s="52">
        <v>0.0</v>
      </c>
      <c r="M297" s="56">
        <v>2716.0</v>
      </c>
      <c r="N297" s="56">
        <f t="shared" si="1"/>
        <v>0</v>
      </c>
      <c r="O297" s="56">
        <v>77.02758</v>
      </c>
      <c r="P297" s="53"/>
      <c r="Q297" s="54">
        <v>38.9</v>
      </c>
      <c r="R297" s="52"/>
      <c r="S297" s="55"/>
      <c r="T297" s="57"/>
    </row>
    <row r="298" ht="14.25" customHeight="1">
      <c r="A298" t="s">
        <v>658</v>
      </c>
      <c r="B298">
        <f>vlookup(A298,Poverty!$A$7:$B$408,2,false)</f>
        <v>7.1</v>
      </c>
      <c r="C298" s="52">
        <f>vlookup(A298,Poverty!$A$7:$C$408,3,false)</f>
        <v>26.5</v>
      </c>
      <c r="D298" s="52">
        <f>vlookup(A298,Poverty!$A$7:$D$408,4,false)</f>
        <v>4.9</v>
      </c>
      <c r="E298" s="53"/>
      <c r="F298" s="54">
        <v>4.9</v>
      </c>
      <c r="G298" s="54">
        <v>5.5</v>
      </c>
      <c r="H298" s="55"/>
      <c r="I298" s="52">
        <v>0.0</v>
      </c>
      <c r="J298" s="52">
        <v>94.1</v>
      </c>
      <c r="K298" s="55"/>
      <c r="L298" s="52">
        <v>0.0</v>
      </c>
      <c r="M298" s="56">
        <v>495.0</v>
      </c>
      <c r="N298" s="56">
        <f t="shared" si="1"/>
        <v>0</v>
      </c>
      <c r="O298" s="56">
        <v>81.58458</v>
      </c>
      <c r="P298" s="53"/>
      <c r="Q298" s="54">
        <v>25.0</v>
      </c>
      <c r="R298" s="52"/>
      <c r="S298" s="55"/>
      <c r="T298" s="57"/>
    </row>
    <row r="299" ht="14.25" customHeight="1">
      <c r="A299" t="s">
        <v>660</v>
      </c>
      <c r="B299">
        <f>vlookup(A299,Poverty!$A$7:$B$408,2,false)</f>
        <v>7.6</v>
      </c>
      <c r="C299" s="52">
        <f>vlookup(A299,Poverty!$A$7:$C$408,3,false)</f>
        <v>14.8</v>
      </c>
      <c r="D299" s="52">
        <f>vlookup(A299,Poverty!$A$7:$D$408,4,false)</f>
        <v>6.9</v>
      </c>
      <c r="E299" s="53"/>
      <c r="F299" s="54">
        <v>5.8</v>
      </c>
      <c r="G299" s="54">
        <v>2.2</v>
      </c>
      <c r="H299" s="55"/>
      <c r="I299" s="52">
        <v>56.9</v>
      </c>
      <c r="J299" s="52">
        <v>97.2</v>
      </c>
      <c r="K299" s="55"/>
      <c r="L299" s="52">
        <v>6.0</v>
      </c>
      <c r="M299" s="56">
        <v>1262.0</v>
      </c>
      <c r="N299" s="56">
        <f t="shared" si="1"/>
        <v>0.004731861199</v>
      </c>
      <c r="O299" s="56">
        <v>76.55838</v>
      </c>
      <c r="P299" s="53"/>
      <c r="Q299" s="54">
        <v>44.3</v>
      </c>
      <c r="R299" s="52"/>
      <c r="S299" s="55"/>
      <c r="T299" s="57"/>
    </row>
    <row r="300" ht="14.25" customHeight="1">
      <c r="A300" t="s">
        <v>662</v>
      </c>
      <c r="B300">
        <f>vlookup(A300,Poverty!$A$7:$B$408,2,false)</f>
        <v>16.3</v>
      </c>
      <c r="C300" s="52">
        <f>vlookup(A300,Poverty!$A$7:$C$408,3,false)</f>
        <v>27.5</v>
      </c>
      <c r="D300" s="52">
        <f>vlookup(A300,Poverty!$A$7:$D$408,4,false)</f>
        <v>18.7</v>
      </c>
      <c r="E300" s="53"/>
      <c r="F300" s="54">
        <v>4.7</v>
      </c>
      <c r="G300" s="54">
        <v>7.6</v>
      </c>
      <c r="H300" s="55"/>
      <c r="I300" s="52">
        <v>44.8</v>
      </c>
      <c r="J300" s="52">
        <v>86.4</v>
      </c>
      <c r="K300" s="55"/>
      <c r="L300" s="52">
        <v>1.6</v>
      </c>
      <c r="M300" s="56">
        <v>795.0</v>
      </c>
      <c r="N300" s="56">
        <f t="shared" si="1"/>
        <v>0.002008536279</v>
      </c>
      <c r="O300" s="56">
        <v>77.29138</v>
      </c>
      <c r="P300" s="53"/>
      <c r="Q300" s="54">
        <v>50.9</v>
      </c>
      <c r="R300" s="52"/>
      <c r="S300" s="55"/>
      <c r="T300" s="57"/>
    </row>
    <row r="301" ht="14.25" customHeight="1">
      <c r="A301" t="s">
        <v>664</v>
      </c>
      <c r="B301">
        <f>vlookup(A301,Poverty!$A$7:$B$408,2,false)</f>
        <v>9.2</v>
      </c>
      <c r="C301" s="52">
        <f>vlookup(A301,Poverty!$A$7:$C$408,3,false)</f>
        <v>24.4</v>
      </c>
      <c r="D301" s="52">
        <f>vlookup(A301,Poverty!$A$7:$D$408,4,false)</f>
        <v>15.8</v>
      </c>
      <c r="E301" s="53"/>
      <c r="F301" s="54">
        <v>13.5</v>
      </c>
      <c r="G301" s="54">
        <v>5.7</v>
      </c>
      <c r="H301" s="55"/>
      <c r="I301" s="52">
        <v>0.0</v>
      </c>
      <c r="J301" s="52">
        <v>89.5</v>
      </c>
      <c r="K301" s="55"/>
      <c r="L301" s="52">
        <v>5.6</v>
      </c>
      <c r="M301" s="56">
        <v>1307.0</v>
      </c>
      <c r="N301" s="56">
        <f t="shared" si="1"/>
        <v>0.004266341612</v>
      </c>
      <c r="O301" s="56">
        <v>58.62866</v>
      </c>
      <c r="P301" s="53"/>
      <c r="Q301" s="54">
        <v>24.3</v>
      </c>
      <c r="R301" s="52"/>
      <c r="S301" s="55"/>
      <c r="T301" s="57"/>
    </row>
    <row r="302" ht="14.25" customHeight="1">
      <c r="A302" t="s">
        <v>666</v>
      </c>
      <c r="B302">
        <f>vlookup(A302,Poverty!$A$7:$B$408,2,false)</f>
        <v>4.8</v>
      </c>
      <c r="C302" s="52">
        <f>vlookup(A302,Poverty!$A$7:$C$408,3,false)</f>
        <v>9.3</v>
      </c>
      <c r="D302" s="52">
        <f>vlookup(A302,Poverty!$A$7:$D$408,4,false)</f>
        <v>14.2</v>
      </c>
      <c r="E302" s="53"/>
      <c r="F302" s="54">
        <v>15.0</v>
      </c>
      <c r="G302" s="54">
        <v>7.9</v>
      </c>
      <c r="H302" s="55"/>
      <c r="I302" s="52">
        <v>30.8</v>
      </c>
      <c r="J302" s="52">
        <v>91.7</v>
      </c>
      <c r="K302" s="55"/>
      <c r="L302" s="52">
        <v>0.0</v>
      </c>
      <c r="M302" s="56">
        <v>1807.0</v>
      </c>
      <c r="N302" s="56">
        <f t="shared" si="1"/>
        <v>0</v>
      </c>
      <c r="O302" s="56">
        <v>61.09914</v>
      </c>
      <c r="P302" s="53"/>
      <c r="Q302" s="54">
        <v>46.2</v>
      </c>
      <c r="R302" s="52"/>
      <c r="S302" s="55"/>
      <c r="T302" s="57"/>
    </row>
    <row r="303" ht="14.25" customHeight="1">
      <c r="A303" t="s">
        <v>668</v>
      </c>
      <c r="B303">
        <f>vlookup(A303,Poverty!$A$7:$B$408,2,false)</f>
        <v>12.9</v>
      </c>
      <c r="C303" s="52">
        <f>vlookup(A303,Poverty!$A$7:$C$408,3,false)</f>
        <v>22.4</v>
      </c>
      <c r="D303" s="52">
        <f>vlookup(A303,Poverty!$A$7:$D$408,4,false)</f>
        <v>23.2</v>
      </c>
      <c r="E303" s="53"/>
      <c r="F303" s="54">
        <v>7.3</v>
      </c>
      <c r="G303" s="54">
        <v>6.7</v>
      </c>
      <c r="H303" s="55"/>
      <c r="I303" s="52">
        <v>73.1</v>
      </c>
      <c r="J303" s="52">
        <v>91.0</v>
      </c>
      <c r="K303" s="55"/>
      <c r="L303" s="52">
        <v>0.0</v>
      </c>
      <c r="M303" s="56">
        <v>757.0</v>
      </c>
      <c r="N303" s="56">
        <f t="shared" si="1"/>
        <v>0</v>
      </c>
      <c r="O303" s="56">
        <v>57.63547</v>
      </c>
      <c r="P303" s="53"/>
      <c r="Q303" s="54">
        <v>45.0</v>
      </c>
      <c r="R303" s="52"/>
      <c r="S303" s="55"/>
      <c r="T303" s="57"/>
    </row>
    <row r="304" ht="14.25" customHeight="1">
      <c r="A304" t="s">
        <v>670</v>
      </c>
      <c r="B304">
        <f>vlookup(A304,Poverty!$A$7:$B$408,2,false)</f>
        <v>3.9</v>
      </c>
      <c r="C304" s="52">
        <f>vlookup(A304,Poverty!$A$7:$C$408,3,false)</f>
        <v>16.9</v>
      </c>
      <c r="D304" s="52">
        <f>vlookup(A304,Poverty!$A$7:$D$408,4,false)</f>
        <v>7.2</v>
      </c>
      <c r="E304" s="53"/>
      <c r="F304" s="54">
        <v>7.5</v>
      </c>
      <c r="G304" s="54">
        <v>4.5</v>
      </c>
      <c r="H304" s="55"/>
      <c r="I304" s="52">
        <v>3.9</v>
      </c>
      <c r="J304" s="52">
        <v>94.9</v>
      </c>
      <c r="K304" s="55"/>
      <c r="L304" s="52">
        <v>0.0</v>
      </c>
      <c r="M304" s="56">
        <v>3066.0</v>
      </c>
      <c r="N304" s="56">
        <f t="shared" si="1"/>
        <v>0</v>
      </c>
      <c r="O304" s="56">
        <v>71.11991</v>
      </c>
      <c r="P304" s="53"/>
      <c r="Q304" s="54">
        <v>35.8</v>
      </c>
      <c r="R304" s="52"/>
      <c r="S304" s="55"/>
      <c r="T304" s="57"/>
    </row>
    <row r="305" ht="14.25" customHeight="1">
      <c r="A305" t="s">
        <v>672</v>
      </c>
      <c r="B305">
        <f>vlookup(A305,Poverty!$A$7:$B$408,2,false)</f>
        <v>20.6</v>
      </c>
      <c r="C305" s="52">
        <f>vlookup(A305,Poverty!$A$7:$C$408,3,false)</f>
        <v>53</v>
      </c>
      <c r="D305" s="52">
        <f>vlookup(A305,Poverty!$A$7:$D$408,4,false)</f>
        <v>24.4</v>
      </c>
      <c r="E305" s="53"/>
      <c r="F305" s="54">
        <v>6.1</v>
      </c>
      <c r="G305" s="54">
        <v>4.8</v>
      </c>
      <c r="H305" s="55"/>
      <c r="I305" s="52">
        <v>52.5</v>
      </c>
      <c r="J305" s="52">
        <v>94.8</v>
      </c>
      <c r="K305" s="55"/>
      <c r="L305" s="52">
        <v>0.0</v>
      </c>
      <c r="M305" s="56">
        <v>2232.0</v>
      </c>
      <c r="N305" s="56">
        <f t="shared" si="1"/>
        <v>0</v>
      </c>
      <c r="O305" s="56">
        <v>72.22222</v>
      </c>
      <c r="P305" s="53"/>
      <c r="Q305" s="54">
        <v>43.5</v>
      </c>
      <c r="R305" s="52"/>
      <c r="S305" s="55"/>
      <c r="T305" s="57"/>
    </row>
    <row r="306" ht="14.25" customHeight="1">
      <c r="A306" t="s">
        <v>674</v>
      </c>
      <c r="B306">
        <f>vlookup(A306,Poverty!$A$7:$B$408,2,false)</f>
        <v>11.3</v>
      </c>
      <c r="C306" s="52">
        <f>vlookup(A306,Poverty!$A$7:$C$408,3,false)</f>
        <v>18.6</v>
      </c>
      <c r="D306" s="52">
        <f>vlookup(A306,Poverty!$A$7:$D$408,4,false)</f>
        <v>20.3</v>
      </c>
      <c r="E306" s="53"/>
      <c r="F306" s="54">
        <v>4.0</v>
      </c>
      <c r="G306" s="54">
        <v>2.4</v>
      </c>
      <c r="H306" s="55"/>
      <c r="I306" s="52">
        <v>33.3</v>
      </c>
      <c r="J306" s="52">
        <v>94.2</v>
      </c>
      <c r="K306" s="55"/>
      <c r="L306" s="52">
        <v>13.1</v>
      </c>
      <c r="M306" s="56">
        <v>976.0</v>
      </c>
      <c r="N306" s="56">
        <f t="shared" si="1"/>
        <v>0.01324436356</v>
      </c>
      <c r="O306" s="56">
        <v>69.84615</v>
      </c>
      <c r="P306" s="53"/>
      <c r="Q306" s="54">
        <v>42.7</v>
      </c>
      <c r="R306" s="52"/>
      <c r="S306" s="55"/>
      <c r="T306" s="57"/>
    </row>
    <row r="307" ht="14.25" customHeight="1">
      <c r="A307" t="s">
        <v>676</v>
      </c>
      <c r="B307">
        <f>vlookup(A307,Poverty!$A$7:$B$408,2,false)</f>
        <v>32.8</v>
      </c>
      <c r="C307" s="52">
        <f>vlookup(A307,Poverty!$A$7:$C$408,3,false)</f>
        <v>50.7</v>
      </c>
      <c r="D307" s="52">
        <f>vlookup(A307,Poverty!$A$7:$D$408,4,false)</f>
        <v>42.6</v>
      </c>
      <c r="E307" s="53"/>
      <c r="F307" s="54">
        <v>3.8</v>
      </c>
      <c r="G307" s="54">
        <v>5.9</v>
      </c>
      <c r="H307" s="55"/>
      <c r="I307" s="52">
        <v>1.5</v>
      </c>
      <c r="J307" s="52">
        <v>89.8</v>
      </c>
      <c r="K307" s="55"/>
      <c r="L307" s="52">
        <v>0.0</v>
      </c>
      <c r="M307" s="56">
        <v>622.0</v>
      </c>
      <c r="N307" s="56">
        <f t="shared" si="1"/>
        <v>0</v>
      </c>
      <c r="O307" s="56">
        <v>65.42156</v>
      </c>
      <c r="P307" s="53"/>
      <c r="Q307" s="54">
        <v>40.4</v>
      </c>
      <c r="R307" s="52"/>
      <c r="S307" s="55"/>
      <c r="T307" s="57"/>
    </row>
    <row r="308" ht="14.25" customHeight="1">
      <c r="A308" t="s">
        <v>678</v>
      </c>
      <c r="B308">
        <f>vlookup(A308,Poverty!$A$7:$B$408,2,false)</f>
        <v>16.5</v>
      </c>
      <c r="C308" s="52">
        <f>vlookup(A308,Poverty!$A$7:$C$408,3,false)</f>
        <v>30.9</v>
      </c>
      <c r="D308" s="52">
        <f>vlookup(A308,Poverty!$A$7:$D$408,4,false)</f>
        <v>26.7</v>
      </c>
      <c r="E308" s="53"/>
      <c r="F308" s="54">
        <v>9.8</v>
      </c>
      <c r="G308" s="54">
        <v>3.9</v>
      </c>
      <c r="H308" s="55"/>
      <c r="I308" s="52">
        <v>0.0</v>
      </c>
      <c r="J308" s="52">
        <v>95.5</v>
      </c>
      <c r="K308" s="55"/>
      <c r="L308" s="52">
        <v>0.0</v>
      </c>
      <c r="M308" s="56">
        <v>2537.0</v>
      </c>
      <c r="N308" s="56">
        <f t="shared" si="1"/>
        <v>0</v>
      </c>
      <c r="O308" s="56">
        <v>70.22932</v>
      </c>
      <c r="P308" s="53"/>
      <c r="Q308" s="54">
        <v>26.9</v>
      </c>
      <c r="R308" s="52"/>
      <c r="S308" s="55"/>
      <c r="T308" s="57"/>
    </row>
    <row r="309" ht="14.25" customHeight="1">
      <c r="A309" t="s">
        <v>680</v>
      </c>
      <c r="B309">
        <f>vlookup(A309,Poverty!$A$7:$B$408,2,false)</f>
        <v>31.8</v>
      </c>
      <c r="C309" s="52">
        <f>vlookup(A309,Poverty!$A$7:$C$408,3,false)</f>
        <v>35.5</v>
      </c>
      <c r="D309" s="52">
        <f>vlookup(A309,Poverty!$A$7:$D$408,4,false)</f>
        <v>52.1</v>
      </c>
      <c r="E309" s="53"/>
      <c r="F309" s="54">
        <v>4.4</v>
      </c>
      <c r="G309" s="54">
        <v>6.7</v>
      </c>
      <c r="H309" s="55"/>
      <c r="I309" s="52">
        <v>50.0</v>
      </c>
      <c r="J309" s="52">
        <v>92.3</v>
      </c>
      <c r="K309" s="55"/>
      <c r="L309" s="52">
        <v>0.0</v>
      </c>
      <c r="M309" s="56">
        <v>734.0</v>
      </c>
      <c r="N309" s="56">
        <f t="shared" si="1"/>
        <v>0</v>
      </c>
      <c r="O309" s="56">
        <v>56.96361</v>
      </c>
      <c r="P309" s="53"/>
      <c r="Q309" s="54">
        <v>43.3</v>
      </c>
      <c r="R309" s="52"/>
      <c r="S309" s="55"/>
      <c r="T309" s="57"/>
    </row>
    <row r="310" ht="14.25" customHeight="1">
      <c r="A310" t="s">
        <v>682</v>
      </c>
      <c r="B310">
        <f>vlookup(A310,Poverty!$A$7:$B$408,2,false)</f>
        <v>19.5</v>
      </c>
      <c r="C310" s="52">
        <f>vlookup(A310,Poverty!$A$7:$C$408,3,false)</f>
        <v>35.7</v>
      </c>
      <c r="D310" s="52">
        <f>vlookup(A310,Poverty!$A$7:$D$408,4,false)</f>
        <v>21.5</v>
      </c>
      <c r="E310" s="53"/>
      <c r="F310" s="54">
        <v>26.7</v>
      </c>
      <c r="G310" s="54">
        <v>5.0</v>
      </c>
      <c r="H310" s="55"/>
      <c r="I310" s="52">
        <v>0.0</v>
      </c>
      <c r="J310" s="52">
        <v>91.4</v>
      </c>
      <c r="K310" s="55"/>
      <c r="L310" s="52">
        <v>0.0</v>
      </c>
      <c r="M310" s="56">
        <v>1084.0</v>
      </c>
      <c r="N310" s="56">
        <f t="shared" si="1"/>
        <v>0</v>
      </c>
      <c r="O310" s="56">
        <v>65.41219</v>
      </c>
      <c r="P310" s="53"/>
      <c r="Q310" s="54">
        <v>37.7</v>
      </c>
      <c r="R310" s="52"/>
      <c r="S310" s="55"/>
      <c r="T310" s="57"/>
    </row>
    <row r="311" ht="14.25" customHeight="1">
      <c r="A311" t="s">
        <v>684</v>
      </c>
      <c r="B311">
        <f>vlookup(A311,Poverty!$A$7:$B$408,2,false)</f>
        <v>52.5</v>
      </c>
      <c r="C311" s="52">
        <f>vlookup(A311,Poverty!$A$7:$C$408,3,false)</f>
        <v>64.6</v>
      </c>
      <c r="D311" s="52">
        <f>vlookup(A311,Poverty!$A$7:$D$408,4,false)</f>
        <v>42.9</v>
      </c>
      <c r="E311" s="53"/>
      <c r="F311" s="54">
        <v>8.2</v>
      </c>
      <c r="G311" s="54">
        <v>6.4</v>
      </c>
      <c r="H311" s="55"/>
      <c r="I311" s="52">
        <v>0.0</v>
      </c>
      <c r="J311" s="52">
        <v>87.0</v>
      </c>
      <c r="K311" s="55"/>
      <c r="L311" s="52">
        <v>0.0</v>
      </c>
      <c r="M311" s="56">
        <v>389.0</v>
      </c>
      <c r="N311" s="56">
        <f t="shared" si="1"/>
        <v>0</v>
      </c>
      <c r="O311" s="56">
        <v>61.3748</v>
      </c>
      <c r="P311" s="53"/>
      <c r="Q311" s="54">
        <v>66.2</v>
      </c>
      <c r="R311" s="52"/>
      <c r="S311" s="55"/>
      <c r="T311" s="57"/>
    </row>
    <row r="312" ht="14.25" customHeight="1">
      <c r="A312" t="s">
        <v>686</v>
      </c>
      <c r="B312">
        <f>vlookup(A312,Poverty!$A$7:$B$408,2,false)</f>
        <v>23.7</v>
      </c>
      <c r="C312" s="52">
        <f>vlookup(A312,Poverty!$A$7:$C$408,3,false)</f>
        <v>43.7</v>
      </c>
      <c r="D312" s="52">
        <f>vlookup(A312,Poverty!$A$7:$D$408,4,false)</f>
        <v>39.2</v>
      </c>
      <c r="E312" s="53"/>
      <c r="F312" s="54">
        <v>10.5</v>
      </c>
      <c r="G312" s="54">
        <v>9.9</v>
      </c>
      <c r="H312" s="37"/>
      <c r="I312" s="38" t="s">
        <v>266</v>
      </c>
      <c r="J312" s="52">
        <v>87.9</v>
      </c>
      <c r="K312" s="55"/>
      <c r="L312" s="52">
        <v>0.0</v>
      </c>
      <c r="M312" s="56">
        <v>352.0</v>
      </c>
      <c r="N312" s="56">
        <f t="shared" si="1"/>
        <v>0</v>
      </c>
      <c r="O312" s="56">
        <v>62.7451</v>
      </c>
      <c r="P312" s="53"/>
      <c r="Q312" s="54">
        <v>49.6</v>
      </c>
      <c r="R312" s="52"/>
      <c r="S312" s="55"/>
      <c r="T312" s="57"/>
    </row>
    <row r="313" ht="14.25" customHeight="1">
      <c r="A313" t="s">
        <v>688</v>
      </c>
      <c r="B313">
        <f>vlookup(A313,Poverty!$A$7:$B$408,2,false)</f>
        <v>25.3</v>
      </c>
      <c r="C313" s="52">
        <f>vlookup(A313,Poverty!$A$7:$C$408,3,false)</f>
        <v>31.3</v>
      </c>
      <c r="D313" s="52">
        <f>vlookup(A313,Poverty!$A$7:$D$408,4,false)</f>
        <v>34.5</v>
      </c>
      <c r="E313" s="53"/>
      <c r="F313" s="54">
        <v>0.0</v>
      </c>
      <c r="G313" s="54">
        <v>10.0</v>
      </c>
      <c r="H313" s="55"/>
      <c r="I313" s="52">
        <v>0.0</v>
      </c>
      <c r="J313" s="52">
        <v>82.6</v>
      </c>
      <c r="K313" s="55"/>
      <c r="L313" s="52">
        <v>0.0</v>
      </c>
      <c r="M313" s="56">
        <v>549.0</v>
      </c>
      <c r="N313" s="56">
        <f t="shared" si="1"/>
        <v>0</v>
      </c>
      <c r="O313" s="56">
        <v>51.43678</v>
      </c>
      <c r="P313" s="53"/>
      <c r="Q313" s="54">
        <v>59.5</v>
      </c>
      <c r="R313" s="52"/>
      <c r="S313" s="55"/>
      <c r="T313" s="57"/>
    </row>
    <row r="314" ht="14.25" customHeight="1">
      <c r="A314" t="s">
        <v>690</v>
      </c>
      <c r="B314">
        <f>vlookup(A314,Poverty!$A$7:$B$408,2,false)</f>
        <v>25.6</v>
      </c>
      <c r="C314" s="52">
        <f>vlookup(A314,Poverty!$A$7:$C$408,3,false)</f>
        <v>39.7</v>
      </c>
      <c r="D314" s="52">
        <f>vlookup(A314,Poverty!$A$7:$D$408,4,false)</f>
        <v>48.1</v>
      </c>
      <c r="E314" s="53"/>
      <c r="F314" s="54">
        <v>1.2</v>
      </c>
      <c r="G314" s="54">
        <v>10.5</v>
      </c>
      <c r="H314" s="55"/>
      <c r="I314" s="52">
        <v>11.7</v>
      </c>
      <c r="J314" s="52">
        <v>89.3</v>
      </c>
      <c r="K314" s="55"/>
      <c r="L314" s="52">
        <v>0.0</v>
      </c>
      <c r="M314" s="56">
        <v>1033.0</v>
      </c>
      <c r="N314" s="56">
        <f t="shared" si="1"/>
        <v>0</v>
      </c>
      <c r="O314" s="56">
        <v>66.17179</v>
      </c>
      <c r="P314" s="53"/>
      <c r="Q314" s="54">
        <v>29.4</v>
      </c>
      <c r="R314" s="52"/>
      <c r="S314" s="55"/>
      <c r="T314" s="57"/>
    </row>
    <row r="315" ht="14.25" customHeight="1">
      <c r="A315" t="s">
        <v>692</v>
      </c>
      <c r="B315">
        <f>vlookup(A315,Poverty!$A$7:$B$408,2,false)</f>
        <v>13.5</v>
      </c>
      <c r="C315" s="52">
        <f>vlookup(A315,Poverty!$A$7:$C$408,3,false)</f>
        <v>30</v>
      </c>
      <c r="D315" s="52">
        <f>vlookup(A315,Poverty!$A$7:$D$408,4,false)</f>
        <v>31.4</v>
      </c>
      <c r="E315" s="53"/>
      <c r="F315" s="54">
        <v>8.8</v>
      </c>
      <c r="G315" s="54">
        <v>2.4</v>
      </c>
      <c r="H315" s="55"/>
      <c r="I315" s="52">
        <v>100.0</v>
      </c>
      <c r="J315" s="52">
        <v>94.7</v>
      </c>
      <c r="K315" s="55"/>
      <c r="L315" s="52">
        <v>0.0</v>
      </c>
      <c r="M315" s="56">
        <v>1355.0</v>
      </c>
      <c r="N315" s="56">
        <f t="shared" si="1"/>
        <v>0</v>
      </c>
      <c r="O315" s="56">
        <v>73.01705</v>
      </c>
      <c r="P315" s="53"/>
      <c r="Q315" s="54">
        <v>42.3</v>
      </c>
      <c r="R315" s="52"/>
      <c r="S315" s="55"/>
      <c r="T315" s="57"/>
    </row>
    <row r="316" ht="14.25" customHeight="1">
      <c r="A316" t="s">
        <v>694</v>
      </c>
      <c r="B316">
        <f>vlookup(A316,Poverty!$A$7:$B$408,2,false)</f>
        <v>0</v>
      </c>
      <c r="C316" s="52">
        <f>vlookup(A316,Poverty!$A$7:$C$408,3,false)</f>
        <v>0</v>
      </c>
      <c r="D316" s="52">
        <f>vlookup(A316,Poverty!$A$7:$D$408,4,false)</f>
        <v>10</v>
      </c>
      <c r="E316" s="53"/>
      <c r="F316" s="54">
        <v>2.0</v>
      </c>
      <c r="G316" s="54">
        <v>0.8</v>
      </c>
      <c r="H316" s="55"/>
      <c r="I316" s="52">
        <v>0.0</v>
      </c>
      <c r="J316" s="52">
        <v>97.6</v>
      </c>
      <c r="K316" s="55"/>
      <c r="L316" s="52">
        <v>0.0</v>
      </c>
      <c r="M316" s="56">
        <v>1351.0</v>
      </c>
      <c r="N316" s="56">
        <f t="shared" si="1"/>
        <v>0</v>
      </c>
      <c r="O316" s="56">
        <v>78.14114</v>
      </c>
      <c r="P316" s="53"/>
      <c r="Q316" s="54">
        <v>31.5</v>
      </c>
      <c r="R316" s="52"/>
      <c r="S316" s="55"/>
      <c r="T316" s="57"/>
    </row>
    <row r="317" ht="14.25" customHeight="1">
      <c r="A317" t="s">
        <v>696</v>
      </c>
      <c r="B317">
        <f>vlookup(A317,Poverty!$A$7:$B$408,2,false)</f>
        <v>13.2</v>
      </c>
      <c r="C317" s="52">
        <f>vlookup(A317,Poverty!$A$7:$C$408,3,false)</f>
        <v>13.3</v>
      </c>
      <c r="D317" s="52">
        <f>vlookup(A317,Poverty!$A$7:$D$408,4,false)</f>
        <v>21.1</v>
      </c>
      <c r="E317" s="53"/>
      <c r="F317" s="54">
        <v>7.9</v>
      </c>
      <c r="G317" s="54">
        <v>6.9</v>
      </c>
      <c r="H317" s="55"/>
      <c r="I317" s="52">
        <v>58.5</v>
      </c>
      <c r="J317" s="52">
        <v>86.0</v>
      </c>
      <c r="K317" s="55"/>
      <c r="L317" s="52">
        <v>0.0</v>
      </c>
      <c r="M317" s="56">
        <v>787.0</v>
      </c>
      <c r="N317" s="56">
        <f t="shared" si="1"/>
        <v>0</v>
      </c>
      <c r="O317" s="56">
        <v>61.02857</v>
      </c>
      <c r="P317" s="53"/>
      <c r="Q317" s="54">
        <v>40.0</v>
      </c>
      <c r="R317" s="52"/>
      <c r="S317" s="55"/>
      <c r="T317" s="57"/>
    </row>
    <row r="318" ht="14.25" customHeight="1">
      <c r="A318" t="s">
        <v>698</v>
      </c>
      <c r="B318">
        <f>vlookup(A318,Poverty!$A$7:$B$408,2,false)</f>
        <v>8.9</v>
      </c>
      <c r="C318" s="52">
        <f>vlookup(A318,Poverty!$A$7:$C$408,3,false)</f>
        <v>0</v>
      </c>
      <c r="D318" s="52">
        <f>vlookup(A318,Poverty!$A$7:$D$408,4,false)</f>
        <v>8</v>
      </c>
      <c r="E318" s="53"/>
      <c r="F318" s="54">
        <v>8.6</v>
      </c>
      <c r="G318" s="54">
        <v>3.0</v>
      </c>
      <c r="H318" s="55"/>
      <c r="I318" s="52">
        <v>0.0</v>
      </c>
      <c r="J318" s="52">
        <v>94.6</v>
      </c>
      <c r="K318" s="55"/>
      <c r="L318" s="52">
        <v>0.0</v>
      </c>
      <c r="M318" s="56">
        <v>1225.0</v>
      </c>
      <c r="N318" s="56">
        <f t="shared" si="1"/>
        <v>0</v>
      </c>
      <c r="O318" s="56">
        <v>82.63415</v>
      </c>
      <c r="P318" s="53"/>
      <c r="Q318" s="54">
        <v>30.1</v>
      </c>
      <c r="R318" s="52"/>
      <c r="S318" s="55"/>
      <c r="T318" s="57"/>
    </row>
    <row r="319" ht="14.25" customHeight="1">
      <c r="A319" t="s">
        <v>700</v>
      </c>
      <c r="B319">
        <f>vlookup(A319,Poverty!$A$7:$B$408,2,false)</f>
        <v>10</v>
      </c>
      <c r="C319" s="52">
        <f>vlookup(A319,Poverty!$A$7:$C$408,3,false)</f>
        <v>37.2</v>
      </c>
      <c r="D319" s="52">
        <f>vlookup(A319,Poverty!$A$7:$D$408,4,false)</f>
        <v>6.8</v>
      </c>
      <c r="E319" s="53"/>
      <c r="F319" s="54">
        <v>4.0</v>
      </c>
      <c r="G319" s="54">
        <v>1.0</v>
      </c>
      <c r="H319" s="37"/>
      <c r="I319" s="38" t="s">
        <v>266</v>
      </c>
      <c r="J319" s="52">
        <v>97.7</v>
      </c>
      <c r="K319" s="55"/>
      <c r="L319" s="52">
        <v>7.5</v>
      </c>
      <c r="M319" s="56">
        <v>883.0</v>
      </c>
      <c r="N319" s="56">
        <f t="shared" si="1"/>
        <v>0.0084222347</v>
      </c>
      <c r="O319" s="56">
        <v>82.53521</v>
      </c>
      <c r="P319" s="53"/>
      <c r="Q319" s="54">
        <v>34.0</v>
      </c>
      <c r="R319" s="52"/>
      <c r="S319" s="55"/>
      <c r="T319" s="57"/>
    </row>
    <row r="320" ht="14.25" customHeight="1">
      <c r="A320" t="s">
        <v>702</v>
      </c>
      <c r="B320">
        <f>vlookup(A320,Poverty!$A$7:$B$408,2,false)</f>
        <v>2.9</v>
      </c>
      <c r="C320" s="52">
        <f>vlookup(A320,Poverty!$A$7:$C$408,3,false)</f>
        <v>14.3</v>
      </c>
      <c r="D320" s="52">
        <f>vlookup(A320,Poverty!$A$7:$D$408,4,false)</f>
        <v>0.8</v>
      </c>
      <c r="E320" s="53"/>
      <c r="F320" s="54">
        <v>17.2</v>
      </c>
      <c r="G320" s="54">
        <v>1.5</v>
      </c>
      <c r="H320" s="55"/>
      <c r="I320" s="52">
        <v>100.0</v>
      </c>
      <c r="J320" s="52">
        <v>98.5</v>
      </c>
      <c r="K320" s="55"/>
      <c r="L320" s="52">
        <v>0.0</v>
      </c>
      <c r="M320" s="56">
        <v>1097.0</v>
      </c>
      <c r="N320" s="56">
        <f t="shared" si="1"/>
        <v>0</v>
      </c>
      <c r="O320" s="56">
        <v>91.9674</v>
      </c>
      <c r="P320" s="53"/>
      <c r="Q320" s="54">
        <v>31.5</v>
      </c>
      <c r="R320" s="52"/>
      <c r="S320" s="55"/>
      <c r="T320" s="57"/>
    </row>
    <row r="321" ht="14.25" customHeight="1">
      <c r="A321" t="s">
        <v>704</v>
      </c>
      <c r="B321">
        <f>vlookup(A321,Poverty!$A$7:$B$408,2,false)</f>
        <v>15.2</v>
      </c>
      <c r="C321" s="52">
        <f>vlookup(A321,Poverty!$A$7:$C$408,3,false)</f>
        <v>30.1</v>
      </c>
      <c r="D321" s="52">
        <f>vlookup(A321,Poverty!$A$7:$D$408,4,false)</f>
        <v>34.7</v>
      </c>
      <c r="E321" s="53"/>
      <c r="F321" s="54">
        <v>10.9</v>
      </c>
      <c r="G321" s="54">
        <v>4.3</v>
      </c>
      <c r="H321" s="55"/>
      <c r="I321" s="52">
        <v>69.2</v>
      </c>
      <c r="J321" s="52">
        <v>92.5</v>
      </c>
      <c r="K321" s="55"/>
      <c r="L321" s="52">
        <v>0.0</v>
      </c>
      <c r="M321" s="56">
        <v>797.0</v>
      </c>
      <c r="N321" s="56">
        <f t="shared" si="1"/>
        <v>0</v>
      </c>
      <c r="O321" s="56">
        <v>69.45607</v>
      </c>
      <c r="P321" s="53"/>
      <c r="Q321" s="54">
        <v>26.6</v>
      </c>
      <c r="R321" s="52"/>
      <c r="S321" s="55"/>
      <c r="T321" s="57"/>
    </row>
    <row r="322" ht="14.25" customHeight="1">
      <c r="A322" t="s">
        <v>706</v>
      </c>
      <c r="B322">
        <f>vlookup(A322,Poverty!$A$7:$B$408,2,false)</f>
        <v>3.4</v>
      </c>
      <c r="C322" s="52">
        <f>vlookup(A322,Poverty!$A$7:$C$408,3,false)</f>
        <v>20.4</v>
      </c>
      <c r="D322" s="52">
        <f>vlookup(A322,Poverty!$A$7:$D$408,4,false)</f>
        <v>2.2</v>
      </c>
      <c r="E322" s="53"/>
      <c r="F322" s="54">
        <v>6.8</v>
      </c>
      <c r="G322" s="54">
        <v>0.3</v>
      </c>
      <c r="H322" s="55"/>
      <c r="I322" s="52">
        <v>0.0</v>
      </c>
      <c r="J322" s="52">
        <v>99.6</v>
      </c>
      <c r="K322" s="55"/>
      <c r="L322" s="52">
        <v>0.0</v>
      </c>
      <c r="M322" s="56">
        <v>1861.0</v>
      </c>
      <c r="N322" s="56">
        <f t="shared" si="1"/>
        <v>0</v>
      </c>
      <c r="O322" s="56">
        <v>83.57641</v>
      </c>
      <c r="P322" s="53"/>
      <c r="Q322" s="54">
        <v>23.9</v>
      </c>
      <c r="R322" s="52"/>
      <c r="S322" s="55"/>
      <c r="T322" s="57"/>
    </row>
    <row r="323" ht="14.25" customHeight="1">
      <c r="A323" t="s">
        <v>708</v>
      </c>
      <c r="B323">
        <f>vlookup(A323,Poverty!$A$7:$B$408,2,false)</f>
        <v>3.4</v>
      </c>
      <c r="C323" s="52">
        <f>vlookup(A323,Poverty!$A$7:$C$408,3,false)</f>
        <v>0</v>
      </c>
      <c r="D323" s="52">
        <f>vlookup(A323,Poverty!$A$7:$D$408,4,false)</f>
        <v>0.9</v>
      </c>
      <c r="E323" s="53"/>
      <c r="F323" s="54">
        <v>3.1</v>
      </c>
      <c r="G323" s="54">
        <v>0.4</v>
      </c>
      <c r="H323" s="37"/>
      <c r="I323" s="38" t="s">
        <v>266</v>
      </c>
      <c r="J323" s="52">
        <v>99.4</v>
      </c>
      <c r="K323" s="55"/>
      <c r="L323" s="52">
        <v>0.0</v>
      </c>
      <c r="M323" s="56">
        <v>1430.0</v>
      </c>
      <c r="N323" s="56">
        <f t="shared" si="1"/>
        <v>0</v>
      </c>
      <c r="O323" s="56">
        <v>90.7874</v>
      </c>
      <c r="P323" s="53"/>
      <c r="Q323" s="54">
        <v>8.1</v>
      </c>
      <c r="R323" s="52"/>
      <c r="S323" s="55"/>
      <c r="T323" s="57"/>
    </row>
    <row r="324" ht="14.25" customHeight="1">
      <c r="A324" t="s">
        <v>710</v>
      </c>
      <c r="B324">
        <f>vlookup(A324,Poverty!$A$7:$B$408,2,false)</f>
        <v>3.2</v>
      </c>
      <c r="C324" s="52">
        <f>vlookup(A324,Poverty!$A$7:$C$408,3,false)</f>
        <v>15.5</v>
      </c>
      <c r="D324" s="52">
        <f>vlookup(A324,Poverty!$A$7:$D$408,4,false)</f>
        <v>6</v>
      </c>
      <c r="E324" s="53"/>
      <c r="F324" s="54">
        <v>4.3</v>
      </c>
      <c r="G324" s="54">
        <v>2.8</v>
      </c>
      <c r="H324" s="55"/>
      <c r="I324" s="52">
        <v>0.0</v>
      </c>
      <c r="J324" s="52">
        <v>96.5</v>
      </c>
      <c r="K324" s="55"/>
      <c r="L324" s="52">
        <v>5.4</v>
      </c>
      <c r="M324" s="56">
        <v>1340.0</v>
      </c>
      <c r="N324" s="56">
        <f t="shared" si="1"/>
        <v>0.00401367623</v>
      </c>
      <c r="O324" s="56">
        <v>81.27915</v>
      </c>
      <c r="P324" s="53"/>
      <c r="Q324" s="54">
        <v>56.1</v>
      </c>
      <c r="R324" s="52"/>
      <c r="S324" s="55"/>
      <c r="T324" s="57"/>
    </row>
    <row r="325" ht="14.25" customHeight="1">
      <c r="A325" t="s">
        <v>712</v>
      </c>
      <c r="B325">
        <f>vlookup(A325,Poverty!$A$7:$B$408,2,false)</f>
        <v>6.1</v>
      </c>
      <c r="C325" s="52">
        <f>vlookup(A325,Poverty!$A$7:$C$408,3,false)</f>
        <v>27.1</v>
      </c>
      <c r="D325" s="52">
        <f>vlookup(A325,Poverty!$A$7:$D$408,4,false)</f>
        <v>10</v>
      </c>
      <c r="E325" s="53"/>
      <c r="F325" s="54">
        <v>18.1</v>
      </c>
      <c r="G325" s="54">
        <v>2.7</v>
      </c>
      <c r="H325" s="55"/>
      <c r="I325" s="52">
        <v>100.0</v>
      </c>
      <c r="J325" s="52">
        <v>97.5</v>
      </c>
      <c r="K325" s="55"/>
      <c r="L325" s="52">
        <v>0.0</v>
      </c>
      <c r="M325" s="56">
        <v>1757.0</v>
      </c>
      <c r="N325" s="56">
        <f t="shared" si="1"/>
        <v>0</v>
      </c>
      <c r="O325" s="56">
        <v>83.74417</v>
      </c>
      <c r="P325" s="53"/>
      <c r="Q325" s="54">
        <v>29.8</v>
      </c>
      <c r="R325" s="52"/>
      <c r="S325" s="55"/>
      <c r="T325" s="57"/>
    </row>
    <row r="326" ht="14.25" customHeight="1">
      <c r="A326" t="s">
        <v>714</v>
      </c>
      <c r="B326">
        <f>vlookup(A326,Poverty!$A$7:$B$408,2,false)</f>
        <v>2.9</v>
      </c>
      <c r="C326" s="52">
        <f>vlookup(A326,Poverty!$A$7:$C$408,3,false)</f>
        <v>13.2</v>
      </c>
      <c r="D326" s="52">
        <f>vlookup(A326,Poverty!$A$7:$D$408,4,false)</f>
        <v>4.9</v>
      </c>
      <c r="E326" s="53"/>
      <c r="F326" s="54">
        <v>4.6</v>
      </c>
      <c r="G326" s="54">
        <v>1.2</v>
      </c>
      <c r="H326" s="55"/>
      <c r="I326" s="52">
        <v>7.5</v>
      </c>
      <c r="J326" s="52">
        <v>98.4</v>
      </c>
      <c r="K326" s="55"/>
      <c r="L326" s="52">
        <v>0.0</v>
      </c>
      <c r="M326" s="56">
        <v>2760.0</v>
      </c>
      <c r="N326" s="56">
        <f t="shared" si="1"/>
        <v>0</v>
      </c>
      <c r="O326" s="56">
        <v>84.94444</v>
      </c>
      <c r="P326" s="53"/>
      <c r="Q326" s="54">
        <v>41.3</v>
      </c>
      <c r="R326" s="52"/>
      <c r="S326" s="55"/>
      <c r="T326" s="57"/>
    </row>
    <row r="327" ht="14.25" customHeight="1">
      <c r="A327" t="s">
        <v>716</v>
      </c>
      <c r="B327">
        <f>vlookup(A327,Poverty!$A$7:$B$408,2,false)</f>
        <v>5.7</v>
      </c>
      <c r="C327" s="52">
        <f>vlookup(A327,Poverty!$A$7:$C$408,3,false)</f>
        <v>44.3</v>
      </c>
      <c r="D327" s="52">
        <f>vlookup(A327,Poverty!$A$7:$D$408,4,false)</f>
        <v>5.2</v>
      </c>
      <c r="E327" s="53"/>
      <c r="F327" s="54">
        <v>3.9</v>
      </c>
      <c r="G327" s="54">
        <v>3.4</v>
      </c>
      <c r="H327" s="55"/>
      <c r="I327" s="52">
        <v>0.0</v>
      </c>
      <c r="J327" s="52">
        <v>97.4</v>
      </c>
      <c r="K327" s="55"/>
      <c r="L327" s="52">
        <v>0.0</v>
      </c>
      <c r="M327" s="56">
        <v>2165.0</v>
      </c>
      <c r="N327" s="56">
        <f t="shared" si="1"/>
        <v>0</v>
      </c>
      <c r="O327" s="56">
        <v>86.73257</v>
      </c>
      <c r="P327" s="53"/>
      <c r="Q327" s="54">
        <v>25.4</v>
      </c>
      <c r="R327" s="52"/>
      <c r="S327" s="55"/>
      <c r="T327" s="57"/>
    </row>
    <row r="328" ht="14.25" customHeight="1">
      <c r="A328" t="s">
        <v>718</v>
      </c>
      <c r="B328">
        <f>vlookup(A328,Poverty!$A$7:$B$408,2,false)</f>
        <v>15.4</v>
      </c>
      <c r="C328" s="52">
        <f>vlookup(A328,Poverty!$A$7:$C$408,3,false)</f>
        <v>30.9</v>
      </c>
      <c r="D328" s="52">
        <f>vlookup(A328,Poverty!$A$7:$D$408,4,false)</f>
        <v>12</v>
      </c>
      <c r="E328" s="53"/>
      <c r="F328" s="54">
        <v>2.1</v>
      </c>
      <c r="G328" s="54">
        <v>1.8</v>
      </c>
      <c r="H328" s="55"/>
      <c r="I328" s="52">
        <v>24.0</v>
      </c>
      <c r="J328" s="52">
        <v>93.0</v>
      </c>
      <c r="K328" s="55"/>
      <c r="L328" s="52">
        <v>0.0</v>
      </c>
      <c r="M328" s="56">
        <v>1955.0</v>
      </c>
      <c r="N328" s="56">
        <f t="shared" si="1"/>
        <v>0</v>
      </c>
      <c r="O328" s="56">
        <v>70.32443</v>
      </c>
      <c r="P328" s="53"/>
      <c r="Q328" s="54">
        <v>44.6</v>
      </c>
      <c r="R328" s="52"/>
      <c r="S328" s="55"/>
      <c r="T328" s="57"/>
    </row>
    <row r="329" ht="14.25" customHeight="1">
      <c r="A329" t="s">
        <v>720</v>
      </c>
      <c r="B329">
        <f>vlookup(A329,Poverty!$A$7:$B$408,2,false)</f>
        <v>9.1</v>
      </c>
      <c r="C329" s="52">
        <f>vlookup(A329,Poverty!$A$7:$C$408,3,false)</f>
        <v>7.4</v>
      </c>
      <c r="D329" s="52">
        <f>vlookup(A329,Poverty!$A$7:$D$408,4,false)</f>
        <v>8.1</v>
      </c>
      <c r="E329" s="53"/>
      <c r="F329" s="54">
        <v>3.0</v>
      </c>
      <c r="G329" s="54">
        <v>5.3</v>
      </c>
      <c r="H329" s="55"/>
      <c r="I329" s="52">
        <v>100.0</v>
      </c>
      <c r="J329" s="52">
        <v>93.7</v>
      </c>
      <c r="K329" s="55"/>
      <c r="L329" s="52">
        <v>0.0</v>
      </c>
      <c r="M329" s="56">
        <v>2223.0</v>
      </c>
      <c r="N329" s="56">
        <f t="shared" si="1"/>
        <v>0</v>
      </c>
      <c r="O329" s="56">
        <v>82.30088</v>
      </c>
      <c r="P329" s="53"/>
      <c r="Q329" s="54">
        <v>29.1</v>
      </c>
      <c r="R329" s="52"/>
      <c r="S329" s="55"/>
      <c r="T329" s="57"/>
    </row>
    <row r="330" ht="14.25" customHeight="1">
      <c r="A330" t="s">
        <v>722</v>
      </c>
      <c r="B330">
        <f>vlookup(A330,Poverty!$A$7:$B$408,2,false)</f>
        <v>3.6</v>
      </c>
      <c r="C330" s="52">
        <f>vlookup(A330,Poverty!$A$7:$C$408,3,false)</f>
        <v>0</v>
      </c>
      <c r="D330" s="52">
        <f>vlookup(A330,Poverty!$A$7:$D$408,4,false)</f>
        <v>1.3</v>
      </c>
      <c r="E330" s="53"/>
      <c r="F330" s="54">
        <v>8.5</v>
      </c>
      <c r="G330" s="54">
        <v>5.4</v>
      </c>
      <c r="H330" s="55"/>
      <c r="I330" s="52">
        <v>0.0</v>
      </c>
      <c r="J330" s="52">
        <v>94.3</v>
      </c>
      <c r="K330" s="55"/>
      <c r="L330" s="52">
        <v>0.0</v>
      </c>
      <c r="M330" s="56">
        <v>1507.0</v>
      </c>
      <c r="N330" s="56">
        <f t="shared" si="1"/>
        <v>0</v>
      </c>
      <c r="O330" s="56">
        <v>87.42236</v>
      </c>
      <c r="P330" s="53"/>
      <c r="Q330" s="54">
        <v>25.0</v>
      </c>
      <c r="R330" s="52"/>
      <c r="S330" s="55"/>
      <c r="T330" s="57"/>
    </row>
    <row r="331" ht="14.25" customHeight="1">
      <c r="A331" t="s">
        <v>724</v>
      </c>
      <c r="B331">
        <f>vlookup(A331,Poverty!$A$7:$B$408,2,false)</f>
        <v>2.5</v>
      </c>
      <c r="C331" s="52">
        <f>vlookup(A331,Poverty!$A$7:$C$408,3,false)</f>
        <v>17.3</v>
      </c>
      <c r="D331" s="52">
        <f>vlookup(A331,Poverty!$A$7:$D$408,4,false)</f>
        <v>1.7</v>
      </c>
      <c r="E331" s="53"/>
      <c r="F331" s="54">
        <v>8.8</v>
      </c>
      <c r="G331" s="54">
        <v>1.4</v>
      </c>
      <c r="H331" s="55"/>
      <c r="I331" s="52">
        <v>16.9</v>
      </c>
      <c r="J331" s="52">
        <v>96.9</v>
      </c>
      <c r="K331" s="55"/>
      <c r="L331" s="52">
        <v>0.0</v>
      </c>
      <c r="M331" s="56">
        <v>2001.0</v>
      </c>
      <c r="N331" s="56">
        <f t="shared" si="1"/>
        <v>0</v>
      </c>
      <c r="O331" s="56">
        <v>90.2439</v>
      </c>
      <c r="P331" s="53"/>
      <c r="Q331" s="54">
        <v>46.1</v>
      </c>
      <c r="R331" s="52"/>
      <c r="S331" s="55"/>
      <c r="T331" s="57"/>
    </row>
    <row r="332" ht="14.25" customHeight="1">
      <c r="A332" t="s">
        <v>726</v>
      </c>
      <c r="B332">
        <f>vlookup(A332,Poverty!$A$7:$B$408,2,false)</f>
        <v>2.8</v>
      </c>
      <c r="C332" s="52">
        <f>vlookup(A332,Poverty!$A$7:$C$408,3,false)</f>
        <v>0</v>
      </c>
      <c r="D332" s="52">
        <f>vlookup(A332,Poverty!$A$7:$D$408,4,false)</f>
        <v>4</v>
      </c>
      <c r="E332" s="53"/>
      <c r="F332" s="54">
        <v>2.2</v>
      </c>
      <c r="G332" s="54">
        <v>2.7</v>
      </c>
      <c r="H332" s="55"/>
      <c r="I332" s="52">
        <v>19.7</v>
      </c>
      <c r="J332" s="52">
        <v>95.1</v>
      </c>
      <c r="K332" s="55"/>
      <c r="L332" s="52">
        <v>0.0</v>
      </c>
      <c r="M332" s="56">
        <v>2157.0</v>
      </c>
      <c r="N332" s="56">
        <f t="shared" si="1"/>
        <v>0</v>
      </c>
      <c r="O332" s="56">
        <v>80.31033</v>
      </c>
      <c r="P332" s="53"/>
      <c r="Q332" s="54">
        <v>70.3</v>
      </c>
      <c r="R332" s="52"/>
      <c r="S332" s="55"/>
      <c r="T332" s="57"/>
    </row>
    <row r="333" ht="14.25" customHeight="1">
      <c r="A333" t="s">
        <v>728</v>
      </c>
      <c r="B333">
        <f>vlookup(A333,Poverty!$A$7:$B$408,2,false)</f>
        <v>18.8</v>
      </c>
      <c r="C333" s="52">
        <f>vlookup(A333,Poverty!$A$7:$C$408,3,false)</f>
        <v>23.9</v>
      </c>
      <c r="D333" s="52">
        <f>vlookup(A333,Poverty!$A$7:$D$408,4,false)</f>
        <v>38.3</v>
      </c>
      <c r="E333" s="53"/>
      <c r="F333" s="54">
        <v>10.2</v>
      </c>
      <c r="G333" s="54">
        <v>8.0</v>
      </c>
      <c r="H333" s="55"/>
      <c r="I333" s="52">
        <v>58.8</v>
      </c>
      <c r="J333" s="52">
        <v>88.8</v>
      </c>
      <c r="K333" s="55"/>
      <c r="L333" s="52">
        <v>0.0</v>
      </c>
      <c r="M333" s="56">
        <v>1445.0</v>
      </c>
      <c r="N333" s="56">
        <f t="shared" si="1"/>
        <v>0</v>
      </c>
      <c r="O333" s="56">
        <v>65.75434</v>
      </c>
      <c r="P333" s="53"/>
      <c r="Q333" s="54">
        <v>36.0</v>
      </c>
      <c r="R333" s="52"/>
      <c r="S333" s="55"/>
      <c r="T333" s="57"/>
    </row>
    <row r="334" ht="14.25" customHeight="1">
      <c r="A334" t="s">
        <v>730</v>
      </c>
      <c r="B334">
        <f>vlookup(A334,Poverty!$A$7:$B$408,2,false)</f>
        <v>12.9</v>
      </c>
      <c r="C334" s="52">
        <f>vlookup(A334,Poverty!$A$7:$C$408,3,false)</f>
        <v>20</v>
      </c>
      <c r="D334" s="52">
        <f>vlookup(A334,Poverty!$A$7:$D$408,4,false)</f>
        <v>21.3</v>
      </c>
      <c r="E334" s="53"/>
      <c r="F334" s="54">
        <v>2.1</v>
      </c>
      <c r="G334" s="54">
        <v>7.7</v>
      </c>
      <c r="H334" s="55"/>
      <c r="I334" s="52">
        <v>29.9</v>
      </c>
      <c r="J334" s="52">
        <v>92.1</v>
      </c>
      <c r="K334" s="55"/>
      <c r="L334" s="52">
        <v>0.0</v>
      </c>
      <c r="M334" s="56">
        <v>1682.0</v>
      </c>
      <c r="N334" s="56">
        <f t="shared" si="1"/>
        <v>0</v>
      </c>
      <c r="O334" s="56">
        <v>81.41361</v>
      </c>
      <c r="P334" s="53"/>
      <c r="Q334" s="54">
        <v>42.5</v>
      </c>
      <c r="R334" s="52"/>
      <c r="S334" s="55"/>
      <c r="T334" s="57"/>
    </row>
    <row r="335" ht="14.25" customHeight="1">
      <c r="A335" t="s">
        <v>732</v>
      </c>
      <c r="B335">
        <f>vlookup(A335,Poverty!$A$7:$B$408,2,false)</f>
        <v>13.5</v>
      </c>
      <c r="C335" s="52">
        <f>vlookup(A335,Poverty!$A$7:$C$408,3,false)</f>
        <v>26.8</v>
      </c>
      <c r="D335" s="52">
        <f>vlookup(A335,Poverty!$A$7:$D$408,4,false)</f>
        <v>24.2</v>
      </c>
      <c r="E335" s="53"/>
      <c r="F335" s="54">
        <v>10.5</v>
      </c>
      <c r="G335" s="54">
        <v>3.1</v>
      </c>
      <c r="H335" s="55"/>
      <c r="I335" s="52">
        <v>13.9</v>
      </c>
      <c r="J335" s="52">
        <v>95.7</v>
      </c>
      <c r="K335" s="55"/>
      <c r="L335" s="52">
        <v>0.0</v>
      </c>
      <c r="M335" s="56">
        <v>2070.0</v>
      </c>
      <c r="N335" s="56">
        <f t="shared" si="1"/>
        <v>0</v>
      </c>
      <c r="O335" s="56">
        <v>76.92308</v>
      </c>
      <c r="P335" s="53"/>
      <c r="Q335" s="54">
        <v>73.3</v>
      </c>
      <c r="R335" s="52"/>
      <c r="S335" s="55"/>
      <c r="T335" s="57"/>
    </row>
    <row r="336" ht="14.25" customHeight="1">
      <c r="A336" t="s">
        <v>734</v>
      </c>
      <c r="B336">
        <f>vlookup(A336,Poverty!$A$7:$B$408,2,false)</f>
        <v>4.4</v>
      </c>
      <c r="C336" s="52">
        <f>vlookup(A336,Poverty!$A$7:$C$408,3,false)</f>
        <v>17</v>
      </c>
      <c r="D336" s="52">
        <f>vlookup(A336,Poverty!$A$7:$D$408,4,false)</f>
        <v>10.6</v>
      </c>
      <c r="E336" s="53"/>
      <c r="F336" s="54">
        <v>7.3</v>
      </c>
      <c r="G336" s="54">
        <v>3.2</v>
      </c>
      <c r="H336" s="55"/>
      <c r="I336" s="52">
        <v>0.0</v>
      </c>
      <c r="J336" s="52">
        <v>95.8</v>
      </c>
      <c r="K336" s="55"/>
      <c r="L336" s="52">
        <v>0.0</v>
      </c>
      <c r="M336" s="56">
        <v>1879.0</v>
      </c>
      <c r="N336" s="56">
        <f t="shared" si="1"/>
        <v>0</v>
      </c>
      <c r="O336" s="56">
        <v>76.60957</v>
      </c>
      <c r="P336" s="53"/>
      <c r="Q336" s="54">
        <v>58.4</v>
      </c>
      <c r="R336" s="52"/>
      <c r="S336" s="55"/>
      <c r="T336" s="57"/>
    </row>
    <row r="337" ht="14.25" customHeight="1">
      <c r="A337" t="s">
        <v>736</v>
      </c>
      <c r="B337">
        <f>vlookup(A337,Poverty!$A$7:$B$408,2,false)</f>
        <v>13.4</v>
      </c>
      <c r="C337" s="52">
        <f>vlookup(A337,Poverty!$A$7:$C$408,3,false)</f>
        <v>30.5</v>
      </c>
      <c r="D337" s="52">
        <f>vlookup(A337,Poverty!$A$7:$D$408,4,false)</f>
        <v>14.5</v>
      </c>
      <c r="E337" s="53"/>
      <c r="F337" s="54">
        <v>12.1</v>
      </c>
      <c r="G337" s="54">
        <v>3.4</v>
      </c>
      <c r="H337" s="55"/>
      <c r="I337" s="52">
        <v>0.0</v>
      </c>
      <c r="J337" s="52">
        <v>95.1</v>
      </c>
      <c r="K337" s="55"/>
      <c r="L337" s="52">
        <v>0.0</v>
      </c>
      <c r="M337" s="56">
        <v>2678.0</v>
      </c>
      <c r="N337" s="56">
        <f t="shared" si="1"/>
        <v>0</v>
      </c>
      <c r="O337" s="56">
        <v>78.53784</v>
      </c>
      <c r="P337" s="53"/>
      <c r="Q337" s="54">
        <v>44.0</v>
      </c>
      <c r="R337" s="52"/>
      <c r="S337" s="55"/>
      <c r="T337" s="57"/>
    </row>
    <row r="338" ht="14.25" customHeight="1">
      <c r="A338" t="s">
        <v>738</v>
      </c>
      <c r="B338">
        <f>vlookup(A338,Poverty!$A$7:$B$408,2,false)</f>
        <v>4</v>
      </c>
      <c r="C338" s="52">
        <f>vlookup(A338,Poverty!$A$7:$C$408,3,false)</f>
        <v>21.1</v>
      </c>
      <c r="D338" s="52">
        <f>vlookup(A338,Poverty!$A$7:$D$408,4,false)</f>
        <v>13.7</v>
      </c>
      <c r="E338" s="53"/>
      <c r="F338" s="54">
        <v>2.2</v>
      </c>
      <c r="G338" s="54">
        <v>4.0</v>
      </c>
      <c r="H338" s="55"/>
      <c r="I338" s="52">
        <v>25.8</v>
      </c>
      <c r="J338" s="52">
        <v>96.0</v>
      </c>
      <c r="K338" s="55"/>
      <c r="L338" s="52">
        <v>0.0</v>
      </c>
      <c r="M338" s="56">
        <v>2352.0</v>
      </c>
      <c r="N338" s="56">
        <f t="shared" si="1"/>
        <v>0</v>
      </c>
      <c r="O338" s="56">
        <v>72.00209</v>
      </c>
      <c r="P338" s="53"/>
      <c r="Q338" s="54">
        <v>36.9</v>
      </c>
      <c r="R338" s="52"/>
      <c r="S338" s="55"/>
      <c r="T338" s="57"/>
    </row>
    <row r="339" ht="14.25" customHeight="1">
      <c r="A339" t="s">
        <v>740</v>
      </c>
      <c r="B339">
        <f>vlookup(A339,Poverty!$A$7:$B$408,2,false)</f>
        <v>4.5</v>
      </c>
      <c r="C339" s="52">
        <f>vlookup(A339,Poverty!$A$7:$C$408,3,false)</f>
        <v>13.3</v>
      </c>
      <c r="D339" s="52">
        <f>vlookup(A339,Poverty!$A$7:$D$408,4,false)</f>
        <v>22.6</v>
      </c>
      <c r="E339" s="53"/>
      <c r="F339" s="54">
        <v>0.0</v>
      </c>
      <c r="G339" s="54">
        <v>5.1</v>
      </c>
      <c r="H339" s="55"/>
      <c r="I339" s="52">
        <v>52.6</v>
      </c>
      <c r="J339" s="52">
        <v>90.5</v>
      </c>
      <c r="K339" s="55"/>
      <c r="L339" s="52">
        <v>0.0</v>
      </c>
      <c r="M339" s="56">
        <v>700.0</v>
      </c>
      <c r="N339" s="56">
        <f t="shared" si="1"/>
        <v>0</v>
      </c>
      <c r="O339" s="56">
        <v>63.19759</v>
      </c>
      <c r="P339" s="53"/>
      <c r="Q339" s="54">
        <v>57.9</v>
      </c>
      <c r="R339" s="52"/>
      <c r="S339" s="55"/>
      <c r="T339" s="57"/>
    </row>
    <row r="340" ht="14.25" customHeight="1">
      <c r="A340" t="s">
        <v>742</v>
      </c>
      <c r="B340">
        <f>vlookup(A340,Poverty!$A$7:$B$408,2,false)</f>
        <v>7.6</v>
      </c>
      <c r="C340" s="52">
        <f>vlookup(A340,Poverty!$A$7:$C$408,3,false)</f>
        <v>18.2</v>
      </c>
      <c r="D340" s="52">
        <f>vlookup(A340,Poverty!$A$7:$D$408,4,false)</f>
        <v>10.1</v>
      </c>
      <c r="E340" s="53"/>
      <c r="F340" s="54">
        <v>3.5</v>
      </c>
      <c r="G340" s="54">
        <v>4.3</v>
      </c>
      <c r="H340" s="55"/>
      <c r="I340" s="52">
        <v>0.0</v>
      </c>
      <c r="J340" s="52">
        <v>94.2</v>
      </c>
      <c r="K340" s="55"/>
      <c r="L340" s="52">
        <v>15.2</v>
      </c>
      <c r="M340" s="56">
        <v>2497.0</v>
      </c>
      <c r="N340" s="56">
        <f t="shared" si="1"/>
        <v>0.006050473688</v>
      </c>
      <c r="O340" s="56">
        <v>86.04302</v>
      </c>
      <c r="P340" s="53"/>
      <c r="Q340" s="54">
        <v>23.6</v>
      </c>
      <c r="R340" s="52"/>
      <c r="S340" s="55"/>
      <c r="T340" s="57"/>
    </row>
    <row r="341" ht="14.25" customHeight="1">
      <c r="A341" t="s">
        <v>744</v>
      </c>
      <c r="B341">
        <f>vlookup(A341,Poverty!$A$7:$B$408,2,false)</f>
        <v>9.5</v>
      </c>
      <c r="C341" s="52">
        <f>vlookup(A341,Poverty!$A$7:$C$408,3,false)</f>
        <v>32.8</v>
      </c>
      <c r="D341" s="52">
        <f>vlookup(A341,Poverty!$A$7:$D$408,4,false)</f>
        <v>14.5</v>
      </c>
      <c r="E341" s="53"/>
      <c r="F341" s="54">
        <v>7.9</v>
      </c>
      <c r="G341" s="54">
        <v>7.5</v>
      </c>
      <c r="H341" s="55"/>
      <c r="I341" s="52">
        <v>0.0</v>
      </c>
      <c r="J341" s="52">
        <v>91.9</v>
      </c>
      <c r="K341" s="55"/>
      <c r="L341" s="52">
        <v>10.3</v>
      </c>
      <c r="M341" s="56">
        <v>1980.0</v>
      </c>
      <c r="N341" s="56">
        <f t="shared" si="1"/>
        <v>0.005175099231</v>
      </c>
      <c r="O341" s="56">
        <v>75.69367</v>
      </c>
      <c r="P341" s="53"/>
      <c r="Q341" s="54">
        <v>27.5</v>
      </c>
      <c r="R341" s="52"/>
      <c r="S341" s="55"/>
      <c r="T341" s="57"/>
    </row>
    <row r="342" ht="14.25" customHeight="1">
      <c r="A342" t="s">
        <v>746</v>
      </c>
      <c r="B342">
        <f>vlookup(A342,Poverty!$A$7:$B$408,2,false)</f>
        <v>7.7</v>
      </c>
      <c r="C342" s="52">
        <f>vlookup(A342,Poverty!$A$7:$C$408,3,false)</f>
        <v>23.2</v>
      </c>
      <c r="D342" s="52">
        <f>vlookup(A342,Poverty!$A$7:$D$408,4,false)</f>
        <v>22.4</v>
      </c>
      <c r="E342" s="53"/>
      <c r="F342" s="54">
        <v>21.1</v>
      </c>
      <c r="G342" s="54">
        <v>5.5</v>
      </c>
      <c r="H342" s="55"/>
      <c r="I342" s="52">
        <v>31.2</v>
      </c>
      <c r="J342" s="52">
        <v>94.4</v>
      </c>
      <c r="K342" s="55"/>
      <c r="L342" s="52">
        <v>0.0</v>
      </c>
      <c r="M342" s="56">
        <v>2773.0</v>
      </c>
      <c r="N342" s="56">
        <f t="shared" si="1"/>
        <v>0</v>
      </c>
      <c r="O342" s="56">
        <v>74.65126</v>
      </c>
      <c r="P342" s="53"/>
      <c r="Q342" s="54">
        <v>44.1</v>
      </c>
      <c r="R342" s="52"/>
      <c r="S342" s="55"/>
      <c r="T342" s="57"/>
    </row>
    <row r="343" ht="14.25" customHeight="1">
      <c r="A343" t="s">
        <v>748</v>
      </c>
      <c r="B343">
        <f>vlookup(A343,Poverty!$A$7:$B$408,2,false)</f>
        <v>2.5</v>
      </c>
      <c r="C343" s="52">
        <f>vlookup(A343,Poverty!$A$7:$C$408,3,false)</f>
        <v>13</v>
      </c>
      <c r="D343" s="52">
        <f>vlookup(A343,Poverty!$A$7:$D$408,4,false)</f>
        <v>5.5</v>
      </c>
      <c r="E343" s="53"/>
      <c r="F343" s="54">
        <v>2.9</v>
      </c>
      <c r="G343" s="54">
        <v>4.0</v>
      </c>
      <c r="H343" s="55"/>
      <c r="I343" s="52">
        <v>0.0</v>
      </c>
      <c r="J343" s="52">
        <v>96.3</v>
      </c>
      <c r="K343" s="55"/>
      <c r="L343" s="52">
        <v>0.0</v>
      </c>
      <c r="M343" s="56">
        <v>2338.0</v>
      </c>
      <c r="N343" s="56">
        <f t="shared" si="1"/>
        <v>0</v>
      </c>
      <c r="O343" s="56">
        <v>75.61531</v>
      </c>
      <c r="P343" s="53"/>
      <c r="Q343" s="54">
        <v>35.2</v>
      </c>
      <c r="R343" s="52"/>
      <c r="S343" s="55"/>
      <c r="T343" s="57"/>
    </row>
    <row r="344" ht="14.25" customHeight="1">
      <c r="A344" t="s">
        <v>750</v>
      </c>
      <c r="B344">
        <f>vlookup(A344,Poverty!$A$7:$B$408,2,false)</f>
        <v>20.4</v>
      </c>
      <c r="C344" s="52">
        <f>vlookup(A344,Poverty!$A$7:$C$408,3,false)</f>
        <v>46.1</v>
      </c>
      <c r="D344" s="52">
        <f>vlookup(A344,Poverty!$A$7:$D$408,4,false)</f>
        <v>21.3</v>
      </c>
      <c r="E344" s="53"/>
      <c r="F344" s="54">
        <v>0.9</v>
      </c>
      <c r="G344" s="54">
        <v>6.2</v>
      </c>
      <c r="H344" s="55"/>
      <c r="I344" s="52">
        <v>0.0</v>
      </c>
      <c r="J344" s="52">
        <v>91.7</v>
      </c>
      <c r="K344" s="55"/>
      <c r="L344" s="52">
        <v>0.0</v>
      </c>
      <c r="M344" s="56">
        <v>1245.0</v>
      </c>
      <c r="N344" s="56">
        <f t="shared" si="1"/>
        <v>0</v>
      </c>
      <c r="O344" s="56">
        <v>67.31079</v>
      </c>
      <c r="P344" s="53"/>
      <c r="Q344" s="54">
        <v>44.3</v>
      </c>
      <c r="R344" s="52"/>
      <c r="S344" s="55"/>
      <c r="T344" s="57"/>
    </row>
    <row r="345" ht="14.25" customHeight="1">
      <c r="A345" t="s">
        <v>752</v>
      </c>
      <c r="B345">
        <f>vlookup(A345,Poverty!$A$7:$B$408,2,false)</f>
        <v>1.1</v>
      </c>
      <c r="C345" s="52">
        <f>vlookup(A345,Poverty!$A$7:$C$408,3,false)</f>
        <v>8.2</v>
      </c>
      <c r="D345" s="52">
        <f>vlookup(A345,Poverty!$A$7:$D$408,4,false)</f>
        <v>3.7</v>
      </c>
      <c r="E345" s="53"/>
      <c r="F345" s="54">
        <v>5.7</v>
      </c>
      <c r="G345" s="54">
        <v>1.3</v>
      </c>
      <c r="H345" s="55"/>
      <c r="I345" s="52">
        <v>18.8</v>
      </c>
      <c r="J345" s="52">
        <v>96.8</v>
      </c>
      <c r="K345" s="55"/>
      <c r="L345" s="52">
        <v>0.0</v>
      </c>
      <c r="M345" s="56">
        <v>1175.0</v>
      </c>
      <c r="N345" s="56">
        <f t="shared" si="1"/>
        <v>0</v>
      </c>
      <c r="O345" s="56">
        <v>87.84067</v>
      </c>
      <c r="P345" s="53"/>
      <c r="Q345" s="54">
        <v>3.9</v>
      </c>
      <c r="R345" s="52"/>
      <c r="S345" s="55"/>
      <c r="T345" s="57"/>
    </row>
    <row r="346" ht="14.25" customHeight="1">
      <c r="A346" t="s">
        <v>754</v>
      </c>
      <c r="B346">
        <f>vlookup(A346,Poverty!$A$7:$B$408,2,false)</f>
        <v>6.9</v>
      </c>
      <c r="C346" s="52">
        <f>vlookup(A346,Poverty!$A$7:$C$408,3,false)</f>
        <v>30.6</v>
      </c>
      <c r="D346" s="52">
        <f>vlookup(A346,Poverty!$A$7:$D$408,4,false)</f>
        <v>13.4</v>
      </c>
      <c r="E346" s="53"/>
      <c r="F346" s="54">
        <v>6.2</v>
      </c>
      <c r="G346" s="54">
        <v>5.8</v>
      </c>
      <c r="H346" s="55"/>
      <c r="I346" s="52">
        <v>0.0</v>
      </c>
      <c r="J346" s="52">
        <v>91.2</v>
      </c>
      <c r="K346" s="55"/>
      <c r="L346" s="52">
        <v>0.0</v>
      </c>
      <c r="M346" s="56">
        <v>1103.0</v>
      </c>
      <c r="N346" s="56">
        <f t="shared" si="1"/>
        <v>0</v>
      </c>
      <c r="O346" s="56">
        <v>74.3547</v>
      </c>
      <c r="P346" s="53"/>
      <c r="Q346" s="54">
        <v>23.1</v>
      </c>
      <c r="R346" s="52"/>
      <c r="S346" s="55"/>
      <c r="T346" s="57"/>
    </row>
    <row r="347" ht="14.25" customHeight="1">
      <c r="A347" t="s">
        <v>756</v>
      </c>
      <c r="B347">
        <f>vlookup(A347,Poverty!$A$7:$B$408,2,false)</f>
        <v>6.2</v>
      </c>
      <c r="C347" s="52">
        <f>vlookup(A347,Poverty!$A$7:$C$408,3,false)</f>
        <v>37.3</v>
      </c>
      <c r="D347" s="52">
        <f>vlookup(A347,Poverty!$A$7:$D$408,4,false)</f>
        <v>4.7</v>
      </c>
      <c r="E347" s="53"/>
      <c r="F347" s="54">
        <v>5.6</v>
      </c>
      <c r="G347" s="54">
        <v>5.1</v>
      </c>
      <c r="H347" s="55"/>
      <c r="I347" s="52">
        <v>17.5</v>
      </c>
      <c r="J347" s="52">
        <v>95.0</v>
      </c>
      <c r="K347" s="55"/>
      <c r="L347" s="52">
        <v>0.0</v>
      </c>
      <c r="M347" s="56">
        <v>1113.0</v>
      </c>
      <c r="N347" s="56">
        <f t="shared" si="1"/>
        <v>0</v>
      </c>
      <c r="O347" s="56">
        <v>80.49041</v>
      </c>
      <c r="P347" s="53"/>
      <c r="Q347" s="54">
        <v>24.3</v>
      </c>
      <c r="R347" s="52"/>
      <c r="S347" s="55"/>
      <c r="T347" s="57"/>
    </row>
    <row r="348" ht="14.25" customHeight="1">
      <c r="A348" t="s">
        <v>758</v>
      </c>
      <c r="B348">
        <f>vlookup(A348,Poverty!$A$7:$B$408,2,false)</f>
        <v>2.2</v>
      </c>
      <c r="C348" s="52">
        <f>vlookup(A348,Poverty!$A$7:$C$408,3,false)</f>
        <v>9</v>
      </c>
      <c r="D348" s="52">
        <f>vlookup(A348,Poverty!$A$7:$D$408,4,false)</f>
        <v>4.4</v>
      </c>
      <c r="E348" s="53"/>
      <c r="F348" s="54">
        <v>14.9</v>
      </c>
      <c r="G348" s="54">
        <v>3.6</v>
      </c>
      <c r="H348" s="55"/>
      <c r="I348" s="52">
        <v>0.0</v>
      </c>
      <c r="J348" s="52">
        <v>95.1</v>
      </c>
      <c r="K348" s="55"/>
      <c r="L348" s="52">
        <v>3.4</v>
      </c>
      <c r="M348" s="56">
        <v>3799.0</v>
      </c>
      <c r="N348" s="56">
        <f t="shared" si="1"/>
        <v>0.0008941721018</v>
      </c>
      <c r="O348" s="56">
        <v>88.82216</v>
      </c>
      <c r="P348" s="53"/>
      <c r="Q348" s="54">
        <v>31.6</v>
      </c>
      <c r="R348" s="52"/>
      <c r="S348" s="55"/>
      <c r="T348" s="57"/>
    </row>
    <row r="349" ht="14.25" customHeight="1">
      <c r="A349" t="s">
        <v>760</v>
      </c>
      <c r="B349">
        <f>vlookup(A349,Poverty!$A$7:$B$408,2,false)</f>
        <v>4.8</v>
      </c>
      <c r="C349" s="52">
        <f>vlookup(A349,Poverty!$A$7:$C$408,3,false)</f>
        <v>26.7</v>
      </c>
      <c r="D349" s="52">
        <f>vlookup(A349,Poverty!$A$7:$D$408,4,false)</f>
        <v>7.6</v>
      </c>
      <c r="E349" s="53"/>
      <c r="F349" s="54">
        <v>2.6</v>
      </c>
      <c r="G349" s="54">
        <v>6.5</v>
      </c>
      <c r="H349" s="55"/>
      <c r="I349" s="52">
        <v>0.0</v>
      </c>
      <c r="J349" s="52">
        <v>91.5</v>
      </c>
      <c r="K349" s="55"/>
      <c r="L349" s="52">
        <v>0.0</v>
      </c>
      <c r="M349" s="56">
        <v>1067.0</v>
      </c>
      <c r="N349" s="56">
        <f t="shared" si="1"/>
        <v>0</v>
      </c>
      <c r="O349" s="56">
        <v>74.02016</v>
      </c>
      <c r="P349" s="53"/>
      <c r="Q349" s="54">
        <v>47.0</v>
      </c>
      <c r="R349" s="52"/>
      <c r="S349" s="55"/>
      <c r="T349" s="57"/>
    </row>
    <row r="350" ht="14.25" customHeight="1">
      <c r="A350" t="s">
        <v>762</v>
      </c>
      <c r="B350">
        <f>vlookup(A350,Poverty!$A$7:$B$408,2,false)</f>
        <v>1.9</v>
      </c>
      <c r="C350" s="52">
        <f>vlookup(A350,Poverty!$A$7:$C$408,3,false)</f>
        <v>5.3</v>
      </c>
      <c r="D350" s="52">
        <f>vlookup(A350,Poverty!$A$7:$D$408,4,false)</f>
        <v>3.8</v>
      </c>
      <c r="E350" s="53"/>
      <c r="F350" s="54">
        <v>7.6</v>
      </c>
      <c r="G350" s="54">
        <v>2.9</v>
      </c>
      <c r="H350" s="55"/>
      <c r="I350" s="52">
        <v>31.6</v>
      </c>
      <c r="J350" s="52">
        <v>96.2</v>
      </c>
      <c r="K350" s="55"/>
      <c r="L350" s="52">
        <v>0.0</v>
      </c>
      <c r="M350" s="56">
        <v>1959.0</v>
      </c>
      <c r="N350" s="56">
        <f t="shared" si="1"/>
        <v>0</v>
      </c>
      <c r="O350" s="56">
        <v>81.09876</v>
      </c>
      <c r="P350" s="53"/>
      <c r="Q350" s="54">
        <v>11.4</v>
      </c>
      <c r="R350" s="52"/>
      <c r="S350" s="55"/>
      <c r="T350" s="57"/>
    </row>
    <row r="351" ht="14.25" customHeight="1">
      <c r="A351" t="s">
        <v>764</v>
      </c>
      <c r="B351">
        <f>vlookup(A351,Poverty!$A$7:$B$408,2,false)</f>
        <v>7.3</v>
      </c>
      <c r="C351" s="52">
        <f>vlookup(A351,Poverty!$A$7:$C$408,3,false)</f>
        <v>18</v>
      </c>
      <c r="D351" s="52">
        <f>vlookup(A351,Poverty!$A$7:$D$408,4,false)</f>
        <v>9.2</v>
      </c>
      <c r="E351" s="53"/>
      <c r="F351" s="54">
        <v>3.5</v>
      </c>
      <c r="G351" s="54">
        <v>6.0</v>
      </c>
      <c r="H351" s="55"/>
      <c r="I351" s="52">
        <v>18.2</v>
      </c>
      <c r="J351" s="52">
        <v>92.2</v>
      </c>
      <c r="K351" s="55"/>
      <c r="L351" s="52">
        <v>0.0</v>
      </c>
      <c r="M351" s="56">
        <v>2362.0</v>
      </c>
      <c r="N351" s="56">
        <f t="shared" si="1"/>
        <v>0</v>
      </c>
      <c r="O351" s="56">
        <v>78.09019</v>
      </c>
      <c r="P351" s="53"/>
      <c r="Q351" s="54">
        <v>16.6</v>
      </c>
      <c r="R351" s="52"/>
      <c r="S351" s="55"/>
      <c r="T351" s="57"/>
    </row>
    <row r="352" ht="14.25" customHeight="1">
      <c r="A352" t="s">
        <v>766</v>
      </c>
      <c r="B352">
        <f>vlookup(A352,Poverty!$A$7:$B$408,2,false)</f>
        <v>4.1</v>
      </c>
      <c r="C352" s="52">
        <f>vlookup(A352,Poverty!$A$7:$C$408,3,false)</f>
        <v>17.9</v>
      </c>
      <c r="D352" s="52">
        <f>vlookup(A352,Poverty!$A$7:$D$408,4,false)</f>
        <v>2.3</v>
      </c>
      <c r="E352" s="53"/>
      <c r="F352" s="54">
        <v>4.3</v>
      </c>
      <c r="G352" s="54">
        <v>2.8</v>
      </c>
      <c r="H352" s="55"/>
      <c r="I352" s="52">
        <v>15.9</v>
      </c>
      <c r="J352" s="52">
        <v>97.4</v>
      </c>
      <c r="K352" s="55"/>
      <c r="L352" s="52">
        <v>0.0</v>
      </c>
      <c r="M352" s="56">
        <v>2167.0</v>
      </c>
      <c r="N352" s="56">
        <f t="shared" si="1"/>
        <v>0</v>
      </c>
      <c r="O352" s="56">
        <v>90.08696</v>
      </c>
      <c r="P352" s="53"/>
      <c r="Q352" s="54">
        <v>16.7</v>
      </c>
      <c r="R352" s="52"/>
      <c r="S352" s="55"/>
      <c r="T352" s="57"/>
    </row>
    <row r="353" ht="14.25" customHeight="1">
      <c r="A353" t="s">
        <v>768</v>
      </c>
      <c r="B353">
        <f>vlookup(A353,Poverty!$A$7:$B$408,2,false)</f>
        <v>2.6</v>
      </c>
      <c r="C353" s="52">
        <f>vlookup(A353,Poverty!$A$7:$C$408,3,false)</f>
        <v>16.3</v>
      </c>
      <c r="D353" s="52">
        <f>vlookup(A353,Poverty!$A$7:$D$408,4,false)</f>
        <v>2.4</v>
      </c>
      <c r="E353" s="53"/>
      <c r="F353" s="54">
        <v>2.5</v>
      </c>
      <c r="G353" s="54">
        <v>2.0</v>
      </c>
      <c r="H353" s="55"/>
      <c r="I353" s="52">
        <v>0.0</v>
      </c>
      <c r="J353" s="52">
        <v>96.5</v>
      </c>
      <c r="K353" s="55"/>
      <c r="L353" s="52">
        <v>0.0</v>
      </c>
      <c r="M353" s="56">
        <v>2853.0</v>
      </c>
      <c r="N353" s="56">
        <f t="shared" si="1"/>
        <v>0</v>
      </c>
      <c r="O353" s="56">
        <v>84.08163</v>
      </c>
      <c r="P353" s="53"/>
      <c r="Q353" s="54">
        <v>26.1</v>
      </c>
      <c r="R353" s="52"/>
      <c r="S353" s="55"/>
      <c r="T353" s="57"/>
    </row>
    <row r="354" ht="14.25" customHeight="1">
      <c r="A354" t="s">
        <v>770</v>
      </c>
      <c r="B354">
        <f>vlookup(A354,Poverty!$A$7:$B$408,2,false)</f>
        <v>28.6</v>
      </c>
      <c r="C354" s="52">
        <f>vlookup(A354,Poverty!$A$7:$C$408,3,false)</f>
        <v>38.8</v>
      </c>
      <c r="D354" s="52">
        <f>vlookup(A354,Poverty!$A$7:$D$408,4,false)</f>
        <v>45.6</v>
      </c>
      <c r="E354" s="53"/>
      <c r="F354" s="54">
        <v>6.8</v>
      </c>
      <c r="G354" s="54">
        <v>13.4</v>
      </c>
      <c r="H354" s="37"/>
      <c r="I354" s="38" t="s">
        <v>266</v>
      </c>
      <c r="J354" s="52">
        <v>83.6</v>
      </c>
      <c r="K354" s="55"/>
      <c r="L354" s="52">
        <v>12.4</v>
      </c>
      <c r="M354" s="56">
        <v>494.0</v>
      </c>
      <c r="N354" s="56">
        <f t="shared" si="1"/>
        <v>0.02448657188</v>
      </c>
      <c r="O354" s="56">
        <v>52.149</v>
      </c>
      <c r="P354" s="53"/>
      <c r="Q354" s="54">
        <v>44.7</v>
      </c>
      <c r="R354" s="52"/>
      <c r="S354" s="55"/>
      <c r="T354" s="57"/>
    </row>
    <row r="355" ht="14.25" customHeight="1">
      <c r="A355" t="s">
        <v>772</v>
      </c>
      <c r="B355">
        <f>vlookup(A355,Poverty!$A$7:$B$408,2,false)</f>
        <v>32.6</v>
      </c>
      <c r="C355" s="52">
        <f>vlookup(A355,Poverty!$A$7:$C$408,3,false)</f>
        <v>68.1</v>
      </c>
      <c r="D355" s="52">
        <f>vlookup(A355,Poverty!$A$7:$D$408,4,false)</f>
        <v>33.7</v>
      </c>
      <c r="E355" s="53"/>
      <c r="F355" s="54">
        <v>3.3</v>
      </c>
      <c r="G355" s="54">
        <v>11.4</v>
      </c>
      <c r="H355" s="55"/>
      <c r="I355" s="52">
        <v>59.5</v>
      </c>
      <c r="J355" s="52">
        <v>88.4</v>
      </c>
      <c r="K355" s="55"/>
      <c r="L355" s="52">
        <v>0.0</v>
      </c>
      <c r="M355" s="56">
        <v>1414.0</v>
      </c>
      <c r="N355" s="56">
        <f t="shared" si="1"/>
        <v>0</v>
      </c>
      <c r="O355" s="56">
        <v>57.414</v>
      </c>
      <c r="P355" s="53"/>
      <c r="Q355" s="54">
        <v>33.4</v>
      </c>
      <c r="R355" s="52"/>
      <c r="S355" s="55"/>
      <c r="T355" s="57"/>
    </row>
    <row r="356" ht="14.25" customHeight="1">
      <c r="A356" t="s">
        <v>774</v>
      </c>
      <c r="B356">
        <f>vlookup(A356,Poverty!$A$7:$B$408,2,false)</f>
        <v>16.4</v>
      </c>
      <c r="C356" s="52">
        <f>vlookup(A356,Poverty!$A$7:$C$408,3,false)</f>
        <v>43.9</v>
      </c>
      <c r="D356" s="52">
        <f>vlookup(A356,Poverty!$A$7:$D$408,4,false)</f>
        <v>18.6</v>
      </c>
      <c r="E356" s="53"/>
      <c r="F356" s="54">
        <v>10.6</v>
      </c>
      <c r="G356" s="54">
        <v>5.5</v>
      </c>
      <c r="H356" s="55"/>
      <c r="I356" s="52">
        <v>3.8</v>
      </c>
      <c r="J356" s="52">
        <v>92.2</v>
      </c>
      <c r="K356" s="55"/>
      <c r="L356" s="52">
        <v>0.0</v>
      </c>
      <c r="M356" s="56">
        <v>1498.0</v>
      </c>
      <c r="N356" s="56">
        <f t="shared" si="1"/>
        <v>0</v>
      </c>
      <c r="O356" s="56">
        <v>78.24</v>
      </c>
      <c r="P356" s="53"/>
      <c r="Q356" s="54">
        <v>43.6</v>
      </c>
      <c r="R356" s="52"/>
      <c r="S356" s="55"/>
      <c r="T356" s="57"/>
    </row>
    <row r="357" ht="14.25" customHeight="1">
      <c r="A357" t="s">
        <v>776</v>
      </c>
      <c r="B357">
        <f>vlookup(A357,Poverty!$A$7:$B$408,2,false)</f>
        <v>56.4</v>
      </c>
      <c r="C357" s="52">
        <f>vlookup(A357,Poverty!$A$7:$C$408,3,false)</f>
        <v>65.2</v>
      </c>
      <c r="D357" s="52">
        <f>vlookup(A357,Poverty!$A$7:$D$408,4,false)</f>
        <v>56.9</v>
      </c>
      <c r="E357" s="53"/>
      <c r="F357" s="54">
        <v>0.0</v>
      </c>
      <c r="G357" s="54">
        <v>11.1</v>
      </c>
      <c r="H357" s="55"/>
      <c r="I357" s="52">
        <v>0.0</v>
      </c>
      <c r="J357" s="52">
        <v>81.5</v>
      </c>
      <c r="K357" s="55"/>
      <c r="L357" s="52">
        <v>6.0</v>
      </c>
      <c r="M357" s="56">
        <v>533.0</v>
      </c>
      <c r="N357" s="56">
        <f t="shared" si="1"/>
        <v>0.01113172542</v>
      </c>
      <c r="O357" s="56">
        <v>28.39117</v>
      </c>
      <c r="P357" s="53"/>
      <c r="Q357" s="54">
        <v>35.4</v>
      </c>
      <c r="R357" s="52"/>
      <c r="S357" s="55"/>
      <c r="T357" s="57"/>
    </row>
    <row r="358" ht="14.25" customHeight="1">
      <c r="A358" t="s">
        <v>778</v>
      </c>
      <c r="B358">
        <f>vlookup(A358,Poverty!$A$7:$B$408,2,false)</f>
        <v>26.7</v>
      </c>
      <c r="C358" s="52">
        <f>vlookup(A358,Poverty!$A$7:$C$408,3,false)</f>
        <v>36.3</v>
      </c>
      <c r="D358" s="52">
        <f>vlookup(A358,Poverty!$A$7:$D$408,4,false)</f>
        <v>23.6</v>
      </c>
      <c r="E358" s="53"/>
      <c r="F358" s="54">
        <v>7.1</v>
      </c>
      <c r="G358" s="54">
        <v>15.3</v>
      </c>
      <c r="H358" s="55"/>
      <c r="I358" s="52">
        <v>100.0</v>
      </c>
      <c r="J358" s="52">
        <v>86.0</v>
      </c>
      <c r="K358" s="55"/>
      <c r="L358" s="52">
        <v>29.4</v>
      </c>
      <c r="M358" s="56">
        <v>1028.0</v>
      </c>
      <c r="N358" s="56">
        <f t="shared" si="1"/>
        <v>0.02780404766</v>
      </c>
      <c r="O358" s="56">
        <v>54.93827</v>
      </c>
      <c r="P358" s="53"/>
      <c r="Q358" s="54">
        <v>46.6</v>
      </c>
      <c r="R358" s="52"/>
      <c r="S358" s="55"/>
      <c r="T358" s="57"/>
    </row>
    <row r="359" ht="14.25" customHeight="1">
      <c r="A359" t="s">
        <v>780</v>
      </c>
      <c r="B359">
        <f>vlookup(A359,Poverty!$A$7:$B$408,2,false)</f>
        <v>77.7</v>
      </c>
      <c r="C359" s="52">
        <f>vlookup(A359,Poverty!$A$7:$C$408,3,false)</f>
        <v>83.5</v>
      </c>
      <c r="D359" s="52">
        <f>vlookup(A359,Poverty!$A$7:$D$408,4,false)</f>
        <v>73.5</v>
      </c>
      <c r="E359" s="53"/>
      <c r="F359" s="54">
        <v>0.0</v>
      </c>
      <c r="G359" s="54">
        <v>15.9</v>
      </c>
      <c r="H359" s="55"/>
      <c r="I359" s="52">
        <v>9.8</v>
      </c>
      <c r="J359" s="52">
        <v>76.5</v>
      </c>
      <c r="K359" s="55"/>
      <c r="L359" s="52">
        <v>0.0</v>
      </c>
      <c r="M359" s="56">
        <v>266.0</v>
      </c>
      <c r="N359" s="56">
        <f t="shared" si="1"/>
        <v>0</v>
      </c>
      <c r="O359" s="56">
        <v>36.39706</v>
      </c>
      <c r="P359" s="53"/>
      <c r="Q359" s="54">
        <v>44.5</v>
      </c>
      <c r="R359" s="52"/>
      <c r="S359" s="55"/>
      <c r="T359" s="57"/>
    </row>
    <row r="360" ht="14.25" customHeight="1">
      <c r="A360" t="s">
        <v>782</v>
      </c>
      <c r="B360">
        <f>vlookup(A360,Poverty!$A$7:$B$408,2,false)</f>
        <v>14.8</v>
      </c>
      <c r="C360" s="52">
        <f>vlookup(A360,Poverty!$A$7:$C$408,3,false)</f>
        <v>3.4</v>
      </c>
      <c r="D360" s="52">
        <f>vlookup(A360,Poverty!$A$7:$D$408,4,false)</f>
        <v>35.2</v>
      </c>
      <c r="E360" s="53"/>
      <c r="F360" s="54">
        <v>0.0</v>
      </c>
      <c r="G360" s="54">
        <v>6.7</v>
      </c>
      <c r="H360" s="55"/>
      <c r="I360" s="52">
        <v>82.9</v>
      </c>
      <c r="J360" s="52">
        <v>84.4</v>
      </c>
      <c r="K360" s="55"/>
      <c r="L360" s="52">
        <v>0.0</v>
      </c>
      <c r="M360" s="56">
        <v>325.0</v>
      </c>
      <c r="N360" s="56">
        <f t="shared" si="1"/>
        <v>0</v>
      </c>
      <c r="O360" s="56">
        <v>46.43585</v>
      </c>
      <c r="P360" s="53"/>
      <c r="Q360" s="54">
        <v>48.2</v>
      </c>
      <c r="R360" s="52"/>
      <c r="S360" s="55"/>
      <c r="T360" s="57"/>
    </row>
    <row r="361" ht="14.25" customHeight="1">
      <c r="A361" t="s">
        <v>784</v>
      </c>
      <c r="B361">
        <f>vlookup(A361,Poverty!$A$7:$B$408,2,false)</f>
        <v>32</v>
      </c>
      <c r="C361" s="52">
        <f>vlookup(A361,Poverty!$A$7:$C$408,3,false)</f>
        <v>40.1</v>
      </c>
      <c r="D361" s="52">
        <f>vlookup(A361,Poverty!$A$7:$D$408,4,false)</f>
        <v>46.8</v>
      </c>
      <c r="E361" s="53"/>
      <c r="F361" s="54">
        <v>1.4</v>
      </c>
      <c r="G361" s="54">
        <v>7.9</v>
      </c>
      <c r="H361" s="55"/>
      <c r="I361" s="52">
        <v>57.9</v>
      </c>
      <c r="J361" s="52">
        <v>87.4</v>
      </c>
      <c r="K361" s="37"/>
      <c r="L361" s="38">
        <v>0.0</v>
      </c>
      <c r="M361" s="56">
        <v>780.0</v>
      </c>
      <c r="N361" s="56">
        <f t="shared" si="1"/>
        <v>0</v>
      </c>
      <c r="O361" s="56">
        <v>59.63512</v>
      </c>
      <c r="P361" s="53"/>
      <c r="Q361" s="54">
        <v>78.1</v>
      </c>
      <c r="R361" s="52"/>
      <c r="S361" s="55"/>
      <c r="T361" s="57"/>
    </row>
    <row r="362" ht="14.25" customHeight="1">
      <c r="A362" t="s">
        <v>786</v>
      </c>
      <c r="B362">
        <f>vlookup(A362,Poverty!$A$7:$B$408,2,false)</f>
        <v>10</v>
      </c>
      <c r="C362" s="52">
        <f>vlookup(A362,Poverty!$A$7:$C$408,3,false)</f>
        <v>13.7</v>
      </c>
      <c r="D362" s="52">
        <f>vlookup(A362,Poverty!$A$7:$D$408,4,false)</f>
        <v>20</v>
      </c>
      <c r="E362" s="53"/>
      <c r="F362" s="54">
        <v>1.6</v>
      </c>
      <c r="G362" s="54">
        <v>5.8</v>
      </c>
      <c r="H362" s="55"/>
      <c r="I362" s="52">
        <v>78.6</v>
      </c>
      <c r="J362" s="52">
        <v>89.7</v>
      </c>
      <c r="K362" s="55"/>
      <c r="L362" s="52">
        <v>0.0</v>
      </c>
      <c r="M362" s="56">
        <v>1270.0</v>
      </c>
      <c r="N362" s="56">
        <f t="shared" si="1"/>
        <v>0</v>
      </c>
      <c r="O362" s="56">
        <v>67.3947</v>
      </c>
      <c r="P362" s="53"/>
      <c r="Q362" s="54">
        <v>48.8</v>
      </c>
      <c r="R362" s="52"/>
      <c r="S362" s="55"/>
      <c r="T362" s="57"/>
    </row>
    <row r="363" ht="14.25" customHeight="1">
      <c r="A363" t="s">
        <v>788</v>
      </c>
      <c r="B363">
        <f>vlookup(A363,Poverty!$A$7:$B$408,2,false)</f>
        <v>16.7</v>
      </c>
      <c r="C363" s="52">
        <f>vlookup(A363,Poverty!$A$7:$C$408,3,false)</f>
        <v>30.7</v>
      </c>
      <c r="D363" s="52">
        <f>vlookup(A363,Poverty!$A$7:$D$408,4,false)</f>
        <v>19.9</v>
      </c>
      <c r="E363" s="53"/>
      <c r="F363" s="54">
        <v>7.9</v>
      </c>
      <c r="G363" s="54">
        <v>12.9</v>
      </c>
      <c r="H363" s="37"/>
      <c r="I363" s="38" t="s">
        <v>266</v>
      </c>
      <c r="J363" s="52">
        <v>87.6</v>
      </c>
      <c r="K363" s="55"/>
      <c r="L363" s="52">
        <v>0.0</v>
      </c>
      <c r="M363" s="56">
        <v>818.0</v>
      </c>
      <c r="N363" s="56">
        <f t="shared" si="1"/>
        <v>0</v>
      </c>
      <c r="O363" s="56">
        <v>76.41196</v>
      </c>
      <c r="P363" s="53"/>
      <c r="Q363" s="54">
        <v>48.1</v>
      </c>
      <c r="R363" s="52"/>
      <c r="S363" s="55"/>
      <c r="T363" s="57"/>
    </row>
    <row r="364" ht="14.25" customHeight="1">
      <c r="A364" t="s">
        <v>790</v>
      </c>
      <c r="B364">
        <f>vlookup(A364,Poverty!$A$7:$B$408,2,false)</f>
        <v>2.1</v>
      </c>
      <c r="C364" s="52">
        <f>vlookup(A364,Poverty!$A$7:$C$408,3,false)</f>
        <v>26.8</v>
      </c>
      <c r="D364" s="52">
        <f>vlookup(A364,Poverty!$A$7:$D$408,4,false)</f>
        <v>2.8</v>
      </c>
      <c r="E364" s="53"/>
      <c r="F364" s="54">
        <v>2.9</v>
      </c>
      <c r="G364" s="54">
        <v>2.4</v>
      </c>
      <c r="H364" s="55"/>
      <c r="I364" s="52">
        <v>69.2</v>
      </c>
      <c r="J364" s="52">
        <v>97.1</v>
      </c>
      <c r="K364" s="55"/>
      <c r="L364" s="52">
        <v>0.0</v>
      </c>
      <c r="M364" s="56">
        <v>1636.0</v>
      </c>
      <c r="N364" s="56">
        <f t="shared" si="1"/>
        <v>0</v>
      </c>
      <c r="O364" s="56">
        <v>91.05812</v>
      </c>
      <c r="P364" s="53"/>
      <c r="Q364" s="54">
        <v>24.4</v>
      </c>
      <c r="R364" s="52"/>
      <c r="S364" s="55"/>
      <c r="T364" s="57"/>
    </row>
    <row r="365" ht="14.25" customHeight="1">
      <c r="A365" t="s">
        <v>792</v>
      </c>
      <c r="B365">
        <f>vlookup(A365,Poverty!$A$7:$B$408,2,false)</f>
        <v>26</v>
      </c>
      <c r="C365" s="52">
        <f>vlookup(A365,Poverty!$A$7:$C$408,3,false)</f>
        <v>36.3</v>
      </c>
      <c r="D365" s="52">
        <f>vlookup(A365,Poverty!$A$7:$D$408,4,false)</f>
        <v>46.5</v>
      </c>
      <c r="E365" s="53"/>
      <c r="F365" s="54">
        <v>0.0</v>
      </c>
      <c r="G365" s="54">
        <v>7.5</v>
      </c>
      <c r="H365" s="37"/>
      <c r="I365" s="38" t="s">
        <v>266</v>
      </c>
      <c r="J365" s="52">
        <v>87.7</v>
      </c>
      <c r="K365" s="55"/>
      <c r="L365" s="52">
        <v>0.0</v>
      </c>
      <c r="M365" s="56">
        <v>454.0</v>
      </c>
      <c r="N365" s="56">
        <f t="shared" si="1"/>
        <v>0</v>
      </c>
      <c r="O365" s="56">
        <v>57.94872</v>
      </c>
      <c r="P365" s="53"/>
      <c r="Q365" s="54">
        <v>36.2</v>
      </c>
      <c r="R365" s="52"/>
      <c r="S365" s="55"/>
      <c r="T365" s="57"/>
    </row>
    <row r="366" ht="14.25" customHeight="1">
      <c r="A366" t="s">
        <v>794</v>
      </c>
      <c r="B366">
        <f>vlookup(A366,Poverty!$A$7:$B$408,2,false)</f>
        <v>32.6</v>
      </c>
      <c r="C366" s="52">
        <f>vlookup(A366,Poverty!$A$7:$C$408,3,false)</f>
        <v>39.2</v>
      </c>
      <c r="D366" s="52">
        <f>vlookup(A366,Poverty!$A$7:$D$408,4,false)</f>
        <v>35.5</v>
      </c>
      <c r="E366" s="53"/>
      <c r="F366" s="54">
        <v>2.2</v>
      </c>
      <c r="G366" s="54">
        <v>10.4</v>
      </c>
      <c r="H366" s="55"/>
      <c r="I366" s="52">
        <v>70.6</v>
      </c>
      <c r="J366" s="52">
        <v>89.4</v>
      </c>
      <c r="K366" s="55"/>
      <c r="L366" s="52">
        <v>0.0</v>
      </c>
      <c r="M366" s="56">
        <v>580.0</v>
      </c>
      <c r="N366" s="56">
        <f t="shared" si="1"/>
        <v>0</v>
      </c>
      <c r="O366" s="56">
        <v>70.39587</v>
      </c>
      <c r="P366" s="53"/>
      <c r="Q366" s="54">
        <v>51.1</v>
      </c>
      <c r="R366" s="52"/>
      <c r="S366" s="55"/>
      <c r="T366" s="57"/>
    </row>
    <row r="367" ht="14.25" customHeight="1">
      <c r="A367" t="s">
        <v>796</v>
      </c>
      <c r="B367">
        <f>vlookup(A367,Poverty!$A$7:$B$408,2,false)</f>
        <v>33.7</v>
      </c>
      <c r="C367" s="52">
        <f>vlookup(A367,Poverty!$A$7:$C$408,3,false)</f>
        <v>30.9</v>
      </c>
      <c r="D367" s="52">
        <f>vlookup(A367,Poverty!$A$7:$D$408,4,false)</f>
        <v>45</v>
      </c>
      <c r="E367" s="53"/>
      <c r="F367" s="54">
        <v>3.9</v>
      </c>
      <c r="G367" s="54">
        <v>13.4</v>
      </c>
      <c r="H367" s="37"/>
      <c r="I367" s="38" t="s">
        <v>266</v>
      </c>
      <c r="J367" s="52">
        <v>87.3</v>
      </c>
      <c r="K367" s="55"/>
      <c r="L367" s="52">
        <v>0.0</v>
      </c>
      <c r="M367" s="56">
        <v>226.0</v>
      </c>
      <c r="N367" s="56">
        <f t="shared" si="1"/>
        <v>0</v>
      </c>
      <c r="O367" s="56">
        <v>47.32824</v>
      </c>
      <c r="P367" s="53"/>
      <c r="Q367" s="54">
        <v>79.1</v>
      </c>
      <c r="R367" s="52"/>
      <c r="S367" s="55"/>
      <c r="T367" s="57"/>
    </row>
    <row r="368" ht="14.25" customHeight="1">
      <c r="A368" t="s">
        <v>798</v>
      </c>
      <c r="B368">
        <f>vlookup(A368,Poverty!$A$7:$B$408,2,false)</f>
        <v>18.6</v>
      </c>
      <c r="C368" s="52">
        <f>vlookup(A368,Poverty!$A$7:$C$408,3,false)</f>
        <v>31.6</v>
      </c>
      <c r="D368" s="52">
        <f>vlookup(A368,Poverty!$A$7:$D$408,4,false)</f>
        <v>48.2</v>
      </c>
      <c r="E368" s="53"/>
      <c r="F368" s="54">
        <v>0.0</v>
      </c>
      <c r="G368" s="54">
        <v>9.7</v>
      </c>
      <c r="H368" s="55"/>
      <c r="I368" s="52">
        <v>0.0</v>
      </c>
      <c r="J368" s="52">
        <v>89.2</v>
      </c>
      <c r="K368" s="37"/>
      <c r="L368" s="38">
        <v>0.0</v>
      </c>
      <c r="M368" s="56">
        <v>443.0</v>
      </c>
      <c r="N368" s="56">
        <f t="shared" si="1"/>
        <v>0</v>
      </c>
      <c r="O368" s="56">
        <v>45.98394</v>
      </c>
      <c r="P368" s="53"/>
      <c r="Q368" s="54">
        <v>55.9</v>
      </c>
      <c r="R368" s="52"/>
      <c r="S368" s="55"/>
      <c r="T368" s="57"/>
    </row>
    <row r="369" ht="14.25" customHeight="1">
      <c r="A369" t="s">
        <v>800</v>
      </c>
      <c r="B369">
        <f>vlookup(A369,Poverty!$A$7:$B$408,2,false)</f>
        <v>23</v>
      </c>
      <c r="C369" s="52">
        <f>vlookup(A369,Poverty!$A$7:$C$408,3,false)</f>
        <v>38.8</v>
      </c>
      <c r="D369" s="52">
        <f>vlookup(A369,Poverty!$A$7:$D$408,4,false)</f>
        <v>18.4</v>
      </c>
      <c r="E369" s="53"/>
      <c r="F369" s="54">
        <v>2.7</v>
      </c>
      <c r="G369" s="54">
        <v>5.5</v>
      </c>
      <c r="H369" s="55"/>
      <c r="I369" s="52">
        <v>12.0</v>
      </c>
      <c r="J369" s="52">
        <v>93.7</v>
      </c>
      <c r="K369" s="55"/>
      <c r="L369" s="52">
        <v>0.0</v>
      </c>
      <c r="M369" s="56">
        <v>1853.0</v>
      </c>
      <c r="N369" s="56">
        <f t="shared" si="1"/>
        <v>0</v>
      </c>
      <c r="O369" s="56">
        <v>55.15933</v>
      </c>
      <c r="P369" s="53"/>
      <c r="Q369" s="54">
        <v>32.6</v>
      </c>
      <c r="R369" s="52"/>
      <c r="S369" s="55"/>
      <c r="T369" s="57"/>
    </row>
    <row r="370" ht="14.25" customHeight="1">
      <c r="A370" t="s">
        <v>802</v>
      </c>
      <c r="B370">
        <f>vlookup(A370,Poverty!$A$7:$B$408,2,false)</f>
        <v>22.4</v>
      </c>
      <c r="C370" s="52">
        <f>vlookup(A370,Poverty!$A$7:$C$408,3,false)</f>
        <v>33.3</v>
      </c>
      <c r="D370" s="52">
        <f>vlookup(A370,Poverty!$A$7:$D$408,4,false)</f>
        <v>24.9</v>
      </c>
      <c r="E370" s="53"/>
      <c r="F370" s="54">
        <v>6.3</v>
      </c>
      <c r="G370" s="54">
        <v>4.3</v>
      </c>
      <c r="H370" s="55"/>
      <c r="I370" s="52">
        <v>31.6</v>
      </c>
      <c r="J370" s="52">
        <v>92.0</v>
      </c>
      <c r="K370" s="55"/>
      <c r="L370" s="52">
        <v>0.0</v>
      </c>
      <c r="M370" s="56">
        <v>1364.0</v>
      </c>
      <c r="N370" s="56">
        <f t="shared" si="1"/>
        <v>0</v>
      </c>
      <c r="O370" s="56">
        <v>65.47756</v>
      </c>
      <c r="P370" s="53"/>
      <c r="Q370" s="54">
        <v>56.9</v>
      </c>
      <c r="R370" s="52"/>
      <c r="S370" s="55"/>
      <c r="T370" s="57"/>
    </row>
    <row r="371" ht="14.25" customHeight="1">
      <c r="A371" t="s">
        <v>804</v>
      </c>
      <c r="B371">
        <f>vlookup(A371,Poverty!$A$7:$B$408,2,false)</f>
        <v>16.8</v>
      </c>
      <c r="C371" s="52">
        <f>vlookup(A371,Poverty!$A$7:$C$408,3,false)</f>
        <v>27.2</v>
      </c>
      <c r="D371" s="52">
        <f>vlookup(A371,Poverty!$A$7:$D$408,4,false)</f>
        <v>42.6</v>
      </c>
      <c r="E371" s="53"/>
      <c r="F371" s="54">
        <v>7.1</v>
      </c>
      <c r="G371" s="54">
        <v>11.0</v>
      </c>
      <c r="H371" s="55"/>
      <c r="I371" s="52">
        <v>0.0</v>
      </c>
      <c r="J371" s="52">
        <v>83.1</v>
      </c>
      <c r="K371" s="55"/>
      <c r="L371" s="52">
        <v>0.0</v>
      </c>
      <c r="M371" s="56">
        <v>1143.0</v>
      </c>
      <c r="N371" s="56">
        <f t="shared" si="1"/>
        <v>0</v>
      </c>
      <c r="O371" s="56">
        <v>62.80899</v>
      </c>
      <c r="P371" s="53"/>
      <c r="Q371" s="54">
        <v>34.0</v>
      </c>
      <c r="R371" s="52"/>
      <c r="S371" s="55"/>
      <c r="T371" s="57"/>
    </row>
    <row r="372" ht="14.25" customHeight="1">
      <c r="A372" t="s">
        <v>806</v>
      </c>
      <c r="B372">
        <f>vlookup(A372,Poverty!$A$7:$B$408,2,false)</f>
        <v>11.8</v>
      </c>
      <c r="C372" s="52">
        <f>vlookup(A372,Poverty!$A$7:$C$408,3,false)</f>
        <v>24.3</v>
      </c>
      <c r="D372" s="52">
        <f>vlookup(A372,Poverty!$A$7:$D$408,4,false)</f>
        <v>28.8</v>
      </c>
      <c r="E372" s="53"/>
      <c r="F372" s="54">
        <v>14.1</v>
      </c>
      <c r="G372" s="54">
        <v>10.2</v>
      </c>
      <c r="H372" s="55"/>
      <c r="I372" s="52">
        <v>75.0</v>
      </c>
      <c r="J372" s="52">
        <v>85.0</v>
      </c>
      <c r="K372" s="55"/>
      <c r="L372" s="52">
        <v>0.0</v>
      </c>
      <c r="M372" s="56">
        <v>365.0</v>
      </c>
      <c r="N372" s="56">
        <f t="shared" si="1"/>
        <v>0</v>
      </c>
      <c r="O372" s="56">
        <v>69.47674</v>
      </c>
      <c r="P372" s="53"/>
      <c r="Q372" s="54">
        <v>39.8</v>
      </c>
      <c r="R372" s="52"/>
      <c r="S372" s="55"/>
      <c r="T372" s="57"/>
    </row>
    <row r="373" ht="14.25" customHeight="1">
      <c r="A373" t="s">
        <v>808</v>
      </c>
      <c r="B373">
        <f>vlookup(A373,Poverty!$A$7:$B$408,2,false)</f>
        <v>29.3</v>
      </c>
      <c r="C373" s="52">
        <f>vlookup(A373,Poverty!$A$7:$C$408,3,false)</f>
        <v>47</v>
      </c>
      <c r="D373" s="52">
        <f>vlookup(A373,Poverty!$A$7:$D$408,4,false)</f>
        <v>35.8</v>
      </c>
      <c r="E373" s="53"/>
      <c r="F373" s="54">
        <v>5.2</v>
      </c>
      <c r="G373" s="54">
        <v>9.3</v>
      </c>
      <c r="H373" s="55"/>
      <c r="I373" s="52">
        <v>67.6</v>
      </c>
      <c r="J373" s="52">
        <v>86.3</v>
      </c>
      <c r="K373" s="55"/>
      <c r="L373" s="52">
        <v>0.0</v>
      </c>
      <c r="M373" s="56">
        <v>783.0</v>
      </c>
      <c r="N373" s="56">
        <f t="shared" si="1"/>
        <v>0</v>
      </c>
      <c r="O373" s="56">
        <v>45.85275</v>
      </c>
      <c r="P373" s="53"/>
      <c r="Q373" s="54">
        <v>60.8</v>
      </c>
      <c r="R373" s="52"/>
      <c r="S373" s="55"/>
      <c r="T373" s="57"/>
    </row>
    <row r="374" ht="14.25" customHeight="1">
      <c r="A374" t="s">
        <v>810</v>
      </c>
      <c r="B374">
        <f>vlookup(A374,Poverty!$A$7:$B$408,2,false)</f>
        <v>20</v>
      </c>
      <c r="C374" s="52">
        <f>vlookup(A374,Poverty!$A$7:$C$408,3,false)</f>
        <v>100</v>
      </c>
      <c r="D374" s="52">
        <f>vlookup(A374,Poverty!$A$7:$D$408,4,false)</f>
        <v>11.1</v>
      </c>
      <c r="E374" s="53"/>
      <c r="F374" s="54">
        <v>0.0</v>
      </c>
      <c r="G374" s="54">
        <v>6.5</v>
      </c>
      <c r="H374" s="55"/>
      <c r="I374" s="52">
        <v>18.5</v>
      </c>
      <c r="J374" s="52">
        <v>92.9</v>
      </c>
      <c r="K374" s="55"/>
      <c r="L374" s="52">
        <v>60.4</v>
      </c>
      <c r="M374" s="56">
        <v>1381.0</v>
      </c>
      <c r="N374" s="56">
        <f t="shared" si="1"/>
        <v>0.04190370473</v>
      </c>
      <c r="O374" s="56">
        <v>74.3519</v>
      </c>
      <c r="P374" s="53"/>
      <c r="Q374" s="54">
        <v>57.0</v>
      </c>
      <c r="R374" s="52"/>
      <c r="S374" s="55"/>
      <c r="T374" s="57"/>
    </row>
    <row r="375" ht="14.25" customHeight="1">
      <c r="A375" t="s">
        <v>812</v>
      </c>
      <c r="B375">
        <f>vlookup(A375,Poverty!$A$7:$B$408,2,false)</f>
        <v>46.1</v>
      </c>
      <c r="C375" s="52">
        <f>vlookup(A375,Poverty!$A$7:$C$408,3,false)</f>
        <v>58.7</v>
      </c>
      <c r="D375" s="52">
        <f>vlookup(A375,Poverty!$A$7:$D$408,4,false)</f>
        <v>45.7</v>
      </c>
      <c r="E375" s="53"/>
      <c r="F375" s="54">
        <v>7.4</v>
      </c>
      <c r="G375" s="54">
        <v>9.2</v>
      </c>
      <c r="H375" s="55"/>
      <c r="I375" s="52">
        <v>0.0</v>
      </c>
      <c r="J375" s="52">
        <v>91.0</v>
      </c>
      <c r="K375" s="55"/>
      <c r="L375" s="52">
        <v>0.0</v>
      </c>
      <c r="M375" s="56">
        <v>899.0</v>
      </c>
      <c r="N375" s="56">
        <f t="shared" si="1"/>
        <v>0</v>
      </c>
      <c r="O375" s="56">
        <v>50.49716</v>
      </c>
      <c r="P375" s="53"/>
      <c r="Q375" s="54">
        <v>48.0</v>
      </c>
      <c r="R375" s="52"/>
      <c r="S375" s="55"/>
      <c r="T375" s="57"/>
    </row>
    <row r="376" ht="14.25" customHeight="1">
      <c r="A376" t="s">
        <v>814</v>
      </c>
      <c r="B376">
        <f>vlookup(A376,Poverty!$A$7:$B$408,2,false)</f>
        <v>12.1</v>
      </c>
      <c r="C376" s="52">
        <f>vlookup(A376,Poverty!$A$7:$C$408,3,false)</f>
        <v>28.1</v>
      </c>
      <c r="D376" s="52">
        <f>vlookup(A376,Poverty!$A$7:$D$408,4,false)</f>
        <v>19.1</v>
      </c>
      <c r="E376" s="53"/>
      <c r="F376" s="54">
        <v>0.0</v>
      </c>
      <c r="G376" s="54">
        <v>6.6</v>
      </c>
      <c r="H376" s="55"/>
      <c r="I376" s="52">
        <v>36.6</v>
      </c>
      <c r="J376" s="52">
        <v>93.0</v>
      </c>
      <c r="K376" s="55"/>
      <c r="L376" s="52">
        <v>0.0</v>
      </c>
      <c r="M376" s="56">
        <v>1323.0</v>
      </c>
      <c r="N376" s="56">
        <f t="shared" si="1"/>
        <v>0</v>
      </c>
      <c r="O376" s="56">
        <v>76.27677</v>
      </c>
      <c r="P376" s="53"/>
      <c r="Q376" s="54">
        <v>55.3</v>
      </c>
      <c r="R376" s="52"/>
      <c r="S376" s="55"/>
      <c r="T376" s="57"/>
    </row>
    <row r="377" ht="14.25" customHeight="1">
      <c r="A377" t="s">
        <v>816</v>
      </c>
      <c r="B377">
        <f>vlookup(A377,Poverty!$A$7:$B$408,2,false)</f>
        <v>20.9</v>
      </c>
      <c r="C377" s="52">
        <f>vlookup(A377,Poverty!$A$7:$C$408,3,false)</f>
        <v>47.3</v>
      </c>
      <c r="D377" s="52">
        <f>vlookup(A377,Poverty!$A$7:$D$408,4,false)</f>
        <v>25.2</v>
      </c>
      <c r="E377" s="53"/>
      <c r="F377" s="54">
        <v>8.7</v>
      </c>
      <c r="G377" s="54">
        <v>7.2</v>
      </c>
      <c r="H377" s="55"/>
      <c r="I377" s="52">
        <v>20.3</v>
      </c>
      <c r="J377" s="52">
        <v>89.3</v>
      </c>
      <c r="K377" s="55"/>
      <c r="L377" s="52">
        <v>0.0</v>
      </c>
      <c r="M377" s="56">
        <v>1156.0</v>
      </c>
      <c r="N377" s="56">
        <f t="shared" si="1"/>
        <v>0</v>
      </c>
      <c r="O377" s="56">
        <v>74.02361</v>
      </c>
      <c r="P377" s="53"/>
      <c r="Q377" s="54">
        <v>43.9</v>
      </c>
      <c r="R377" s="52"/>
      <c r="S377" s="55"/>
      <c r="T377" s="57"/>
    </row>
    <row r="378" ht="14.25" customHeight="1">
      <c r="A378" t="s">
        <v>818</v>
      </c>
      <c r="B378">
        <f>vlookup(A378,Poverty!$A$7:$B$408,2,false)</f>
        <v>22.7</v>
      </c>
      <c r="C378" s="52">
        <f>vlookup(A378,Poverty!$A$7:$C$408,3,false)</f>
        <v>50.6</v>
      </c>
      <c r="D378" s="52">
        <f>vlookup(A378,Poverty!$A$7:$D$408,4,false)</f>
        <v>37.9</v>
      </c>
      <c r="E378" s="53"/>
      <c r="F378" s="54">
        <v>6.6</v>
      </c>
      <c r="G378" s="54">
        <v>6.4</v>
      </c>
      <c r="H378" s="55"/>
      <c r="I378" s="52">
        <v>37.3</v>
      </c>
      <c r="J378" s="52">
        <v>90.9</v>
      </c>
      <c r="K378" s="55"/>
      <c r="L378" s="52">
        <v>0.0</v>
      </c>
      <c r="M378" s="56">
        <v>1116.0</v>
      </c>
      <c r="N378" s="56">
        <f t="shared" si="1"/>
        <v>0</v>
      </c>
      <c r="O378" s="56">
        <v>68.12865</v>
      </c>
      <c r="P378" s="53"/>
      <c r="Q378" s="54">
        <v>35.3</v>
      </c>
      <c r="R378" s="52"/>
      <c r="S378" s="55"/>
      <c r="T378" s="57"/>
    </row>
    <row r="379" ht="14.25" customHeight="1">
      <c r="A379" t="s">
        <v>820</v>
      </c>
      <c r="B379">
        <f>vlookup(A379,Poverty!$A$7:$B$408,2,false)</f>
        <v>15.5</v>
      </c>
      <c r="C379" s="52">
        <f>vlookup(A379,Poverty!$A$7:$C$408,3,false)</f>
        <v>53.6</v>
      </c>
      <c r="D379" s="52">
        <f>vlookup(A379,Poverty!$A$7:$D$408,4,false)</f>
        <v>11.8</v>
      </c>
      <c r="E379" s="53"/>
      <c r="F379" s="54">
        <v>9.1</v>
      </c>
      <c r="G379" s="54">
        <v>4.1</v>
      </c>
      <c r="H379" s="55"/>
      <c r="I379" s="52">
        <v>63.9</v>
      </c>
      <c r="J379" s="52">
        <v>92.3</v>
      </c>
      <c r="K379" s="55"/>
      <c r="L379" s="52">
        <v>0.0</v>
      </c>
      <c r="M379" s="56">
        <v>1166.0</v>
      </c>
      <c r="N379" s="56">
        <f t="shared" si="1"/>
        <v>0</v>
      </c>
      <c r="O379" s="56">
        <v>72.78008</v>
      </c>
      <c r="P379" s="53"/>
      <c r="Q379" s="54">
        <v>32.5</v>
      </c>
      <c r="R379" s="52"/>
      <c r="S379" s="55"/>
      <c r="T379" s="57"/>
    </row>
    <row r="380" ht="14.25" customHeight="1">
      <c r="A380" t="s">
        <v>822</v>
      </c>
      <c r="B380">
        <f>vlookup(A380,Poverty!$A$7:$B$408,2,false)</f>
        <v>16.4</v>
      </c>
      <c r="C380" s="52">
        <f>vlookup(A380,Poverty!$A$7:$C$408,3,false)</f>
        <v>40.3</v>
      </c>
      <c r="D380" s="52">
        <f>vlookup(A380,Poverty!$A$7:$D$408,4,false)</f>
        <v>20.7</v>
      </c>
      <c r="E380" s="53"/>
      <c r="F380" s="54">
        <v>7.1</v>
      </c>
      <c r="G380" s="54">
        <v>8.6</v>
      </c>
      <c r="H380" s="55"/>
      <c r="I380" s="52">
        <v>66.7</v>
      </c>
      <c r="J380" s="52">
        <v>87.9</v>
      </c>
      <c r="K380" s="55"/>
      <c r="L380" s="52">
        <v>17.1</v>
      </c>
      <c r="M380" s="56">
        <v>856.0</v>
      </c>
      <c r="N380" s="56">
        <f t="shared" si="1"/>
        <v>0.01958538541</v>
      </c>
      <c r="O380" s="56">
        <v>62.87879</v>
      </c>
      <c r="P380" s="53"/>
      <c r="Q380" s="54">
        <v>29.3</v>
      </c>
      <c r="R380" s="52"/>
      <c r="S380" s="55"/>
      <c r="T380" s="57"/>
    </row>
    <row r="381" ht="14.25" customHeight="1">
      <c r="A381" t="s">
        <v>824</v>
      </c>
      <c r="B381">
        <f>vlookup(A381,Poverty!$A$7:$B$408,2,false)</f>
        <v>18.2</v>
      </c>
      <c r="C381" s="52">
        <f>vlookup(A381,Poverty!$A$7:$C$408,3,false)</f>
        <v>29.2</v>
      </c>
      <c r="D381" s="52">
        <f>vlookup(A381,Poverty!$A$7:$D$408,4,false)</f>
        <v>29.2</v>
      </c>
      <c r="E381" s="53"/>
      <c r="F381" s="54">
        <v>4.2</v>
      </c>
      <c r="G381" s="54">
        <v>5.8</v>
      </c>
      <c r="H381" s="55"/>
      <c r="I381" s="52">
        <v>0.0</v>
      </c>
      <c r="J381" s="52">
        <v>93.3</v>
      </c>
      <c r="K381" s="55"/>
      <c r="L381" s="52">
        <v>0.0</v>
      </c>
      <c r="M381" s="56">
        <v>816.0</v>
      </c>
      <c r="N381" s="56">
        <f t="shared" si="1"/>
        <v>0</v>
      </c>
      <c r="O381" s="56">
        <v>64.08364</v>
      </c>
      <c r="P381" s="53"/>
      <c r="Q381" s="54">
        <v>58.9</v>
      </c>
      <c r="R381" s="52"/>
      <c r="S381" s="55"/>
      <c r="T381" s="57"/>
    </row>
    <row r="382" ht="14.25" customHeight="1">
      <c r="A382" t="s">
        <v>826</v>
      </c>
      <c r="B382">
        <f>vlookup(A382,Poverty!$A$7:$B$408,2,false)</f>
        <v>14</v>
      </c>
      <c r="C382" s="52">
        <f>vlookup(A382,Poverty!$A$7:$C$408,3,false)</f>
        <v>47.9</v>
      </c>
      <c r="D382" s="52">
        <f>vlookup(A382,Poverty!$A$7:$D$408,4,false)</f>
        <v>16</v>
      </c>
      <c r="E382" s="53"/>
      <c r="F382" s="54">
        <v>16.4</v>
      </c>
      <c r="G382" s="54">
        <v>4.9</v>
      </c>
      <c r="H382" s="55"/>
      <c r="I382" s="52">
        <v>0.0</v>
      </c>
      <c r="J382" s="52">
        <v>93.3</v>
      </c>
      <c r="K382" s="55"/>
      <c r="L382" s="52">
        <v>0.0</v>
      </c>
      <c r="M382" s="56">
        <v>1657.0</v>
      </c>
      <c r="N382" s="56">
        <f t="shared" si="1"/>
        <v>0</v>
      </c>
      <c r="O382" s="56">
        <v>84.5321</v>
      </c>
      <c r="P382" s="53"/>
      <c r="Q382" s="54">
        <v>26.3</v>
      </c>
      <c r="R382" s="52"/>
      <c r="S382" s="55"/>
      <c r="T382" s="57"/>
    </row>
    <row r="383" ht="14.25" customHeight="1">
      <c r="A383" t="s">
        <v>828</v>
      </c>
      <c r="B383">
        <f>vlookup(A383,Poverty!$A$7:$B$408,2,false)</f>
        <v>11.3</v>
      </c>
      <c r="C383" s="52">
        <f>vlookup(A383,Poverty!$A$7:$C$408,3,false)</f>
        <v>12.4</v>
      </c>
      <c r="D383" s="52">
        <f>vlookup(A383,Poverty!$A$7:$D$408,4,false)</f>
        <v>16.8</v>
      </c>
      <c r="E383" s="53"/>
      <c r="F383" s="54">
        <v>14.9</v>
      </c>
      <c r="G383" s="54">
        <v>6.9</v>
      </c>
      <c r="H383" s="55"/>
      <c r="I383" s="52">
        <v>33.3</v>
      </c>
      <c r="J383" s="52">
        <v>88.4</v>
      </c>
      <c r="K383" s="55"/>
      <c r="L383" s="52">
        <v>0.0</v>
      </c>
      <c r="M383" s="56">
        <v>2066.0</v>
      </c>
      <c r="N383" s="56">
        <f t="shared" si="1"/>
        <v>0</v>
      </c>
      <c r="O383" s="56">
        <v>80.15222</v>
      </c>
      <c r="P383" s="53"/>
      <c r="Q383" s="54">
        <v>27.4</v>
      </c>
      <c r="R383" s="52"/>
      <c r="S383" s="55"/>
      <c r="T383" s="57"/>
    </row>
    <row r="384" ht="14.25" customHeight="1">
      <c r="A384" t="s">
        <v>830</v>
      </c>
      <c r="B384">
        <f>vlookup(A384,Poverty!$A$7:$B$408,2,false)</f>
        <v>23.1</v>
      </c>
      <c r="C384" s="52">
        <f>vlookup(A384,Poverty!$A$7:$C$408,3,false)</f>
        <v>58</v>
      </c>
      <c r="D384" s="52">
        <f>vlookup(A384,Poverty!$A$7:$D$408,4,false)</f>
        <v>23.2</v>
      </c>
      <c r="E384" s="53"/>
      <c r="F384" s="54">
        <v>5.3</v>
      </c>
      <c r="G384" s="54">
        <v>10.6</v>
      </c>
      <c r="H384" s="55"/>
      <c r="I384" s="52">
        <v>100.0</v>
      </c>
      <c r="J384" s="52">
        <v>88.5</v>
      </c>
      <c r="K384" s="55"/>
      <c r="L384" s="52">
        <v>0.0</v>
      </c>
      <c r="M384" s="56">
        <v>1412.0</v>
      </c>
      <c r="N384" s="56">
        <f t="shared" si="1"/>
        <v>0</v>
      </c>
      <c r="O384" s="56">
        <v>66.93227</v>
      </c>
      <c r="P384" s="53"/>
      <c r="Q384" s="54">
        <v>36.5</v>
      </c>
      <c r="R384" s="52"/>
      <c r="S384" s="55"/>
      <c r="T384" s="57"/>
    </row>
    <row r="385" ht="14.25" customHeight="1">
      <c r="A385" t="s">
        <v>832</v>
      </c>
      <c r="B385">
        <f>vlookup(A385,Poverty!$A$7:$B$408,2,false)</f>
        <v>2.3</v>
      </c>
      <c r="C385" s="52">
        <f>vlookup(A385,Poverty!$A$7:$C$408,3,false)</f>
        <v>6.7</v>
      </c>
      <c r="D385" s="52">
        <f>vlookup(A385,Poverty!$A$7:$D$408,4,false)</f>
        <v>0.2</v>
      </c>
      <c r="E385" s="53"/>
      <c r="F385" s="54">
        <v>11.0</v>
      </c>
      <c r="G385" s="54">
        <v>0.8</v>
      </c>
      <c r="H385" s="55"/>
      <c r="I385" s="52">
        <v>0.0</v>
      </c>
      <c r="J385" s="52">
        <v>98.6</v>
      </c>
      <c r="K385" s="55"/>
      <c r="L385" s="52">
        <v>0.0</v>
      </c>
      <c r="M385" s="56">
        <v>727.0</v>
      </c>
      <c r="N385" s="56">
        <f t="shared" si="1"/>
        <v>0</v>
      </c>
      <c r="O385" s="56">
        <v>90.09009</v>
      </c>
      <c r="P385" s="53"/>
      <c r="Q385" s="54">
        <v>41.5</v>
      </c>
      <c r="R385" s="52"/>
      <c r="S385" s="55"/>
      <c r="T385" s="57"/>
    </row>
    <row r="386" ht="14.25" customHeight="1">
      <c r="A386" t="s">
        <v>834</v>
      </c>
      <c r="B386">
        <f>vlookup(A386,Poverty!$A$7:$B$408,2,false)</f>
        <v>2.1</v>
      </c>
      <c r="C386" s="52">
        <f>vlookup(A386,Poverty!$A$7:$C$408,3,false)</f>
        <v>4.3</v>
      </c>
      <c r="D386" s="52">
        <f>vlookup(A386,Poverty!$A$7:$D$408,4,false)</f>
        <v>2.1</v>
      </c>
      <c r="E386" s="53"/>
      <c r="F386" s="54">
        <v>16.3</v>
      </c>
      <c r="G386" s="54">
        <v>1.9</v>
      </c>
      <c r="H386" s="55"/>
      <c r="I386" s="52">
        <v>16.1</v>
      </c>
      <c r="J386" s="52">
        <v>97.2</v>
      </c>
      <c r="K386" s="55"/>
      <c r="L386" s="52">
        <v>0.0</v>
      </c>
      <c r="M386" s="56">
        <v>1569.0</v>
      </c>
      <c r="N386" s="56">
        <f t="shared" si="1"/>
        <v>0</v>
      </c>
      <c r="O386" s="56">
        <v>77.22714</v>
      </c>
      <c r="P386" s="53"/>
      <c r="Q386" s="54">
        <v>57.2</v>
      </c>
      <c r="R386" s="52"/>
      <c r="S386" s="55"/>
      <c r="T386" s="57"/>
    </row>
    <row r="387" ht="14.25" customHeight="1">
      <c r="A387" t="s">
        <v>836</v>
      </c>
      <c r="B387">
        <f>vlookup(A387,Poverty!$A$7:$B$408,2,false)</f>
        <v>8</v>
      </c>
      <c r="C387" s="52">
        <f>vlookup(A387,Poverty!$A$7:$C$408,3,false)</f>
        <v>24.6</v>
      </c>
      <c r="D387" s="52">
        <f>vlookup(A387,Poverty!$A$7:$D$408,4,false)</f>
        <v>8.4</v>
      </c>
      <c r="E387" s="53"/>
      <c r="F387" s="54">
        <v>4.9</v>
      </c>
      <c r="G387" s="54">
        <v>2.1</v>
      </c>
      <c r="H387" s="55"/>
      <c r="I387" s="52">
        <v>66.7</v>
      </c>
      <c r="J387" s="52">
        <v>97.8</v>
      </c>
      <c r="K387" s="55"/>
      <c r="L387" s="52">
        <v>0.0</v>
      </c>
      <c r="M387" s="56">
        <v>2193.0</v>
      </c>
      <c r="N387" s="56">
        <f t="shared" si="1"/>
        <v>0</v>
      </c>
      <c r="O387" s="56">
        <v>78.61125</v>
      </c>
      <c r="P387" s="53"/>
      <c r="Q387" s="54">
        <v>33.8</v>
      </c>
      <c r="R387" s="52"/>
      <c r="S387" s="55"/>
      <c r="T387" s="57"/>
    </row>
    <row r="388" ht="14.25" customHeight="1">
      <c r="A388" t="s">
        <v>838</v>
      </c>
      <c r="B388">
        <f>vlookup(A388,Poverty!$A$7:$B$408,2,false)</f>
        <v>5.4</v>
      </c>
      <c r="C388" s="52">
        <f>vlookup(A388,Poverty!$A$7:$C$408,3,false)</f>
        <v>22.4</v>
      </c>
      <c r="D388" s="52">
        <f>vlookup(A388,Poverty!$A$7:$D$408,4,false)</f>
        <v>3.8</v>
      </c>
      <c r="E388" s="53"/>
      <c r="F388" s="54">
        <v>7.2</v>
      </c>
      <c r="G388" s="54">
        <v>9.5</v>
      </c>
      <c r="H388" s="55"/>
      <c r="I388" s="52">
        <v>16.9</v>
      </c>
      <c r="J388" s="52">
        <v>90.7</v>
      </c>
      <c r="K388" s="55"/>
      <c r="L388" s="52">
        <v>17.3</v>
      </c>
      <c r="M388" s="56">
        <v>3383.0</v>
      </c>
      <c r="N388" s="56">
        <f t="shared" si="1"/>
        <v>0.005087786372</v>
      </c>
      <c r="O388" s="56">
        <v>82.95872</v>
      </c>
      <c r="P388" s="53"/>
      <c r="Q388" s="54">
        <v>14.3</v>
      </c>
      <c r="R388" s="52"/>
      <c r="S388" s="55"/>
      <c r="T388" s="57"/>
    </row>
    <row r="389" ht="14.25" customHeight="1">
      <c r="A389" t="s">
        <v>840</v>
      </c>
      <c r="B389">
        <f>vlookup(A389,Poverty!$A$7:$B$408,2,false)</f>
        <v>0.7</v>
      </c>
      <c r="C389" s="52">
        <f>vlookup(A389,Poverty!$A$7:$C$408,3,false)</f>
        <v>0</v>
      </c>
      <c r="D389" s="52">
        <f>vlookup(A389,Poverty!$A$7:$D$408,4,false)</f>
        <v>0.3</v>
      </c>
      <c r="E389" s="53"/>
      <c r="F389" s="54">
        <v>7.7</v>
      </c>
      <c r="G389" s="54">
        <v>0.1</v>
      </c>
      <c r="H389" s="55"/>
      <c r="I389" s="52">
        <v>0.0</v>
      </c>
      <c r="J389" s="52">
        <v>99.1</v>
      </c>
      <c r="K389" s="55"/>
      <c r="L389" s="52">
        <v>0.0</v>
      </c>
      <c r="M389" s="56">
        <v>489.0</v>
      </c>
      <c r="N389" s="56">
        <f t="shared" si="1"/>
        <v>0</v>
      </c>
      <c r="O389" s="56">
        <v>91.62011</v>
      </c>
      <c r="P389" s="53"/>
      <c r="Q389" s="54">
        <v>22.2</v>
      </c>
      <c r="R389" s="52"/>
      <c r="S389" s="55"/>
      <c r="T389" s="57"/>
    </row>
    <row r="390" ht="14.25" customHeight="1">
      <c r="A390" t="s">
        <v>842</v>
      </c>
      <c r="B390">
        <f>vlookup(A390,Poverty!$A$7:$B$408,2,false)</f>
        <v>2</v>
      </c>
      <c r="C390" s="52">
        <f>vlookup(A390,Poverty!$A$7:$C$408,3,false)</f>
        <v>1</v>
      </c>
      <c r="D390" s="52">
        <f>vlookup(A390,Poverty!$A$7:$D$408,4,false)</f>
        <v>3.9</v>
      </c>
      <c r="E390" s="53"/>
      <c r="F390" s="54">
        <v>2.5</v>
      </c>
      <c r="G390" s="54">
        <v>4.6</v>
      </c>
      <c r="H390" s="55"/>
      <c r="I390" s="52">
        <v>0.0</v>
      </c>
      <c r="J390" s="52">
        <v>93.4</v>
      </c>
      <c r="K390" s="55"/>
      <c r="L390" s="52">
        <v>0.0</v>
      </c>
      <c r="M390" s="56">
        <v>1111.0</v>
      </c>
      <c r="N390" s="56">
        <f t="shared" si="1"/>
        <v>0</v>
      </c>
      <c r="O390" s="56">
        <v>71.2406</v>
      </c>
      <c r="P390" s="53"/>
      <c r="Q390" s="54">
        <v>20.6</v>
      </c>
      <c r="R390" s="52"/>
      <c r="S390" s="55"/>
      <c r="T390" s="57"/>
    </row>
    <row r="391" ht="14.25" customHeight="1">
      <c r="A391" t="s">
        <v>844</v>
      </c>
      <c r="B391">
        <f>vlookup(A391,Poverty!$A$7:$B$408,2,false)</f>
        <v>4.9</v>
      </c>
      <c r="C391" s="52">
        <f>vlookup(A391,Poverty!$A$7:$C$408,3,false)</f>
        <v>13.7</v>
      </c>
      <c r="D391" s="52">
        <f>vlookup(A391,Poverty!$A$7:$D$408,4,false)</f>
        <v>10.5</v>
      </c>
      <c r="E391" s="53"/>
      <c r="F391" s="54">
        <v>5.7</v>
      </c>
      <c r="G391" s="54">
        <v>6.0</v>
      </c>
      <c r="H391" s="55"/>
      <c r="I391" s="52">
        <v>31.3</v>
      </c>
      <c r="J391" s="52">
        <v>92.0</v>
      </c>
      <c r="K391" s="55"/>
      <c r="L391" s="52">
        <v>0.0</v>
      </c>
      <c r="M391" s="56">
        <v>2811.0</v>
      </c>
      <c r="N391" s="56">
        <f t="shared" si="1"/>
        <v>0</v>
      </c>
      <c r="O391" s="56">
        <v>73.58908</v>
      </c>
      <c r="P391" s="53"/>
      <c r="Q391" s="54">
        <v>32.0</v>
      </c>
      <c r="R391" s="52"/>
      <c r="S391" s="55"/>
      <c r="T391" s="57"/>
    </row>
    <row r="392" ht="14.25" customHeight="1">
      <c r="A392" t="s">
        <v>846</v>
      </c>
      <c r="B392">
        <f>vlookup(A392,Poverty!$A$7:$B$408,2,false)</f>
        <v>4.5</v>
      </c>
      <c r="C392" s="52">
        <f>vlookup(A392,Poverty!$A$7:$C$408,3,false)</f>
        <v>14.3</v>
      </c>
      <c r="D392" s="52">
        <f>vlookup(A392,Poverty!$A$7:$D$408,4,false)</f>
        <v>5.8</v>
      </c>
      <c r="E392" s="53"/>
      <c r="F392" s="54">
        <v>3.5</v>
      </c>
      <c r="G392" s="54">
        <v>4.8</v>
      </c>
      <c r="H392" s="55"/>
      <c r="I392" s="52">
        <v>12.9</v>
      </c>
      <c r="J392" s="52">
        <v>96.3</v>
      </c>
      <c r="K392" s="55"/>
      <c r="L392" s="52">
        <v>1.0</v>
      </c>
      <c r="M392" s="56">
        <v>1442.0</v>
      </c>
      <c r="N392" s="56">
        <f t="shared" si="1"/>
        <v>0.000693000693</v>
      </c>
      <c r="O392" s="56">
        <v>78.32393</v>
      </c>
      <c r="P392" s="53"/>
      <c r="Q392" s="54">
        <v>34.8</v>
      </c>
      <c r="R392" s="52"/>
      <c r="S392" s="55"/>
      <c r="T392" s="57"/>
    </row>
    <row r="393" ht="14.25" customHeight="1">
      <c r="A393" t="s">
        <v>848</v>
      </c>
      <c r="B393" t="str">
        <f>vlookup(A393,Poverty!$A$7:$B$408,2,false)</f>
        <v>-</v>
      </c>
      <c r="C393" s="52">
        <v>0.0</v>
      </c>
      <c r="D393" s="52">
        <v>0.0</v>
      </c>
      <c r="E393" s="53"/>
      <c r="F393" s="54">
        <v>0.0</v>
      </c>
      <c r="G393" s="54">
        <v>0.0</v>
      </c>
      <c r="H393" s="37"/>
      <c r="I393" s="38">
        <v>0.0</v>
      </c>
      <c r="J393" s="38">
        <v>0.0</v>
      </c>
      <c r="K393" s="55"/>
      <c r="L393" s="52">
        <v>0.0</v>
      </c>
      <c r="M393" s="56">
        <v>0.0</v>
      </c>
      <c r="N393" s="56">
        <v>0.0</v>
      </c>
      <c r="O393" s="56">
        <v>0.0</v>
      </c>
      <c r="P393" s="53"/>
      <c r="Q393" s="54">
        <v>26.1</v>
      </c>
      <c r="R393" s="38"/>
      <c r="S393" s="37"/>
      <c r="T393" s="77"/>
    </row>
    <row r="394" ht="14.25" customHeight="1">
      <c r="A394" t="s">
        <v>850</v>
      </c>
      <c r="B394">
        <f>vlookup(A394,Poverty!$A$7:$B$408,2,false)</f>
        <v>100</v>
      </c>
      <c r="C394" s="52">
        <v>0.0</v>
      </c>
      <c r="D394" s="52">
        <f>vlookup(A394,Poverty!$A$7:$D$408,4,false)</f>
        <v>0</v>
      </c>
      <c r="E394" s="53"/>
      <c r="F394" s="54">
        <v>0.0</v>
      </c>
      <c r="G394" s="54">
        <v>0.0</v>
      </c>
      <c r="H394" s="37"/>
      <c r="I394" s="38">
        <v>0.0</v>
      </c>
      <c r="J394" s="52">
        <v>100.0</v>
      </c>
      <c r="K394" s="37"/>
      <c r="L394" s="38">
        <v>0.0</v>
      </c>
      <c r="M394" s="56">
        <v>22.0</v>
      </c>
      <c r="N394" s="56">
        <v>0.0</v>
      </c>
      <c r="O394" s="56">
        <v>40.90909</v>
      </c>
      <c r="P394" s="53"/>
      <c r="Q394" s="54">
        <v>0.0</v>
      </c>
      <c r="R394" s="52"/>
      <c r="S394" s="55"/>
      <c r="T394" s="57"/>
    </row>
    <row r="395" ht="14.25" customHeight="1">
      <c r="A395" t="s">
        <v>852</v>
      </c>
      <c r="B395" t="str">
        <f>vlookup(A395,Poverty!$A$7:$B$408,2,false)</f>
        <v>-</v>
      </c>
      <c r="C395" s="52">
        <v>0.0</v>
      </c>
      <c r="D395" s="52">
        <v>0.0</v>
      </c>
      <c r="E395" s="78"/>
      <c r="F395" s="79"/>
      <c r="G395" s="79"/>
      <c r="H395" s="37"/>
      <c r="I395" s="38">
        <v>0.0</v>
      </c>
      <c r="J395" s="38">
        <v>0.0</v>
      </c>
      <c r="K395" s="37"/>
      <c r="L395" s="38">
        <v>0.0</v>
      </c>
      <c r="M395" s="56">
        <v>0.0</v>
      </c>
      <c r="N395" s="56">
        <v>0.0</v>
      </c>
      <c r="O395" s="56">
        <v>0.0</v>
      </c>
      <c r="P395" s="37"/>
      <c r="Q395" s="38"/>
      <c r="R395" s="38"/>
      <c r="S395" s="37"/>
      <c r="T395" s="77"/>
    </row>
    <row r="396" ht="14.25" customHeight="1">
      <c r="A396" t="s">
        <v>854</v>
      </c>
      <c r="B396" t="str">
        <f>vlookup(A396,Poverty!$A$7:$B$408,2,false)</f>
        <v>-</v>
      </c>
      <c r="C396" s="52">
        <v>0.0</v>
      </c>
      <c r="D396" s="52">
        <v>0.0</v>
      </c>
      <c r="E396" s="78"/>
      <c r="F396" s="79"/>
      <c r="G396" s="79"/>
      <c r="H396" s="37"/>
      <c r="I396" s="38">
        <v>0.0</v>
      </c>
      <c r="J396" s="38">
        <v>0.0</v>
      </c>
      <c r="K396" s="37"/>
      <c r="L396" s="38">
        <v>0.0</v>
      </c>
      <c r="M396" s="56">
        <v>0.0</v>
      </c>
      <c r="N396" s="56">
        <v>0.0</v>
      </c>
      <c r="O396" s="56">
        <v>0.0</v>
      </c>
      <c r="P396" s="37"/>
      <c r="Q396" s="38"/>
      <c r="R396" s="38"/>
      <c r="S396" s="37"/>
      <c r="T396" s="77"/>
    </row>
    <row r="397" ht="14.25" customHeight="1">
      <c r="A397" t="s">
        <v>856</v>
      </c>
      <c r="B397">
        <f>vlookup(A397,Poverty!$A$7:$B$408,2,false)</f>
        <v>0</v>
      </c>
      <c r="C397" s="52">
        <v>0.0</v>
      </c>
      <c r="D397" s="52">
        <f>vlookup(A397,Poverty!$A$7:$D$408,4,false)</f>
        <v>0</v>
      </c>
      <c r="E397" s="78"/>
      <c r="F397" s="79"/>
      <c r="G397" s="54">
        <v>23.5</v>
      </c>
      <c r="H397" s="37"/>
      <c r="I397" s="38">
        <v>0.0</v>
      </c>
      <c r="J397" s="52">
        <v>76.5</v>
      </c>
      <c r="K397" s="37"/>
      <c r="L397" s="38">
        <v>0.0</v>
      </c>
      <c r="M397" s="56">
        <v>9.0</v>
      </c>
      <c r="N397" s="56">
        <v>0.0</v>
      </c>
      <c r="O397" s="56">
        <v>50.0</v>
      </c>
      <c r="P397" s="55"/>
      <c r="Q397" s="52"/>
      <c r="R397" s="52"/>
      <c r="S397" s="55"/>
      <c r="T397" s="57"/>
    </row>
    <row r="398" ht="14.25" customHeight="1">
      <c r="A398" t="s">
        <v>858</v>
      </c>
      <c r="B398" t="str">
        <f>vlookup(A398,Poverty!$A$7:$B$408,2,false)</f>
        <v>-</v>
      </c>
      <c r="C398" s="52">
        <v>0.0</v>
      </c>
      <c r="D398" s="52">
        <f>vlookup(A398,Poverty!$A$7:$D$408,4,false)</f>
        <v>0</v>
      </c>
      <c r="E398" s="78"/>
      <c r="F398" s="79"/>
      <c r="G398" s="54">
        <v>0.0</v>
      </c>
      <c r="H398" s="37"/>
      <c r="I398" s="38">
        <v>0.0</v>
      </c>
      <c r="J398" s="52">
        <v>100.0</v>
      </c>
      <c r="K398" s="37"/>
      <c r="L398" s="38">
        <v>0.0</v>
      </c>
      <c r="M398" s="56">
        <v>0.0</v>
      </c>
      <c r="N398" s="56">
        <v>0.0</v>
      </c>
      <c r="O398" s="56">
        <v>0.0</v>
      </c>
      <c r="P398" s="37"/>
      <c r="Q398" s="38"/>
      <c r="R398" s="38"/>
      <c r="S398" s="37"/>
      <c r="T398" s="77"/>
    </row>
    <row r="399" ht="14.25" customHeight="1">
      <c r="A399" t="s">
        <v>860</v>
      </c>
      <c r="B399" t="str">
        <f>vlookup(A399,Poverty!$A$7:$B$408,2,false)</f>
        <v>-</v>
      </c>
      <c r="C399" s="52">
        <v>0.0</v>
      </c>
      <c r="D399" s="52">
        <f>vlookup(A399,Poverty!$A$7:$D$408,4,false)</f>
        <v>0</v>
      </c>
      <c r="E399" s="53"/>
      <c r="F399" s="54">
        <v>0.0</v>
      </c>
      <c r="G399" s="54">
        <v>0.0</v>
      </c>
      <c r="H399" s="37"/>
      <c r="I399" s="38">
        <v>0.0</v>
      </c>
      <c r="J399" s="52">
        <v>100.0</v>
      </c>
      <c r="K399" s="37"/>
      <c r="L399" s="38">
        <v>0.0</v>
      </c>
      <c r="M399" s="56">
        <v>4.0</v>
      </c>
      <c r="N399" s="56">
        <v>0.0</v>
      </c>
      <c r="O399" s="56">
        <v>100.0</v>
      </c>
      <c r="P399" s="55"/>
      <c r="Q399" s="52"/>
      <c r="R399" s="52"/>
      <c r="S399" s="55"/>
      <c r="T399" s="57"/>
    </row>
    <row r="400" ht="14.25" customHeight="1">
      <c r="A400" t="s">
        <v>862</v>
      </c>
      <c r="B400" t="str">
        <f>vlookup(A400,Poverty!$A$7:$B$408,2,false)</f>
        <v>-</v>
      </c>
      <c r="C400" s="52">
        <v>0.0</v>
      </c>
      <c r="D400" s="52">
        <v>0.0</v>
      </c>
      <c r="E400" s="78"/>
      <c r="F400" s="79"/>
      <c r="G400" s="79"/>
      <c r="H400" s="37"/>
      <c r="I400" s="38">
        <v>0.0</v>
      </c>
      <c r="J400" s="38">
        <v>0.0</v>
      </c>
      <c r="K400" s="37"/>
      <c r="L400" s="38">
        <v>0.0</v>
      </c>
      <c r="M400" s="56">
        <v>0.0</v>
      </c>
      <c r="N400" s="56">
        <v>0.0</v>
      </c>
      <c r="O400" s="56">
        <v>0.0</v>
      </c>
      <c r="P400" s="37"/>
      <c r="Q400" s="38"/>
      <c r="R400" s="38"/>
      <c r="S400" s="37"/>
      <c r="T400" s="77"/>
    </row>
    <row r="401" ht="14.25" customHeight="1">
      <c r="A401" t="s">
        <v>864</v>
      </c>
      <c r="B401" t="str">
        <f>vlookup(A401,Poverty!$A$7:$B$408,2,false)</f>
        <v>-</v>
      </c>
      <c r="C401" s="52">
        <v>0.0</v>
      </c>
      <c r="D401" s="52">
        <v>0.0</v>
      </c>
      <c r="E401" s="53"/>
      <c r="F401" s="54">
        <v>0.0</v>
      </c>
      <c r="G401" s="54">
        <v>12.2</v>
      </c>
      <c r="H401" s="37"/>
      <c r="I401" s="38">
        <v>0.0</v>
      </c>
      <c r="J401" s="52">
        <v>77.2</v>
      </c>
      <c r="K401" s="37"/>
      <c r="L401" s="38">
        <v>0.0</v>
      </c>
      <c r="M401" s="56">
        <v>0.0</v>
      </c>
      <c r="N401" s="56">
        <v>0.0</v>
      </c>
      <c r="O401" s="56">
        <v>0.0</v>
      </c>
      <c r="P401" s="37"/>
      <c r="Q401" s="38"/>
      <c r="R401" s="38"/>
      <c r="S401" s="37"/>
      <c r="T401" s="77"/>
    </row>
    <row r="402" ht="14.25" customHeight="1">
      <c r="A402" t="s">
        <v>866</v>
      </c>
      <c r="B402" t="str">
        <f>vlookup(A402,Poverty!$A$7:$B$408,2,false)</f>
        <v>-</v>
      </c>
      <c r="C402" s="52">
        <v>0.0</v>
      </c>
      <c r="D402" s="52">
        <v>0.0</v>
      </c>
      <c r="E402" s="78"/>
      <c r="F402" s="79"/>
      <c r="G402" s="79"/>
      <c r="H402" s="37"/>
      <c r="I402" s="38">
        <v>0.0</v>
      </c>
      <c r="J402" s="38">
        <v>0.0</v>
      </c>
      <c r="K402" s="37"/>
      <c r="L402" s="38">
        <v>0.0</v>
      </c>
      <c r="M402" s="56">
        <v>0.0</v>
      </c>
      <c r="N402" s="56">
        <v>0.0</v>
      </c>
      <c r="O402" s="56">
        <v>0.0</v>
      </c>
      <c r="P402" s="37"/>
      <c r="Q402" s="38"/>
      <c r="R402" s="38"/>
      <c r="S402" s="37"/>
      <c r="T402" s="77"/>
    </row>
    <row r="403" ht="14.25" customHeight="1">
      <c r="A403" t="s">
        <v>868</v>
      </c>
      <c r="B403" t="str">
        <f>vlookup(A403,Poverty!$A$7:$B$408,2,false)</f>
        <v>-</v>
      </c>
      <c r="C403" s="52">
        <v>0.0</v>
      </c>
      <c r="D403" s="52">
        <f>vlookup(A403,Poverty!$A$7:$D$408,4,false)</f>
        <v>0</v>
      </c>
      <c r="E403" s="78"/>
      <c r="F403" s="79"/>
      <c r="G403" s="54">
        <v>0.0</v>
      </c>
      <c r="H403" s="37"/>
      <c r="I403" s="38">
        <v>0.0</v>
      </c>
      <c r="J403" s="52">
        <v>100.0</v>
      </c>
      <c r="K403" s="37"/>
      <c r="L403" s="38">
        <v>0.0</v>
      </c>
      <c r="M403" s="56">
        <v>4.0</v>
      </c>
      <c r="N403" s="56">
        <v>0.0</v>
      </c>
      <c r="O403" s="56">
        <v>100.0</v>
      </c>
      <c r="P403" s="55"/>
      <c r="Q403" s="52"/>
      <c r="R403" s="52"/>
      <c r="S403" s="55"/>
      <c r="T403" s="57"/>
    </row>
    <row r="404" ht="14.25" customHeight="1">
      <c r="A404" t="s">
        <v>870</v>
      </c>
      <c r="B404" t="str">
        <f>vlookup(A404,Poverty!$A$7:$B$408,2,false)</f>
        <v>-</v>
      </c>
      <c r="C404" s="52">
        <v>0.0</v>
      </c>
      <c r="D404" s="52">
        <v>0.0</v>
      </c>
      <c r="E404" s="78"/>
      <c r="F404" s="79"/>
      <c r="G404" s="79"/>
      <c r="H404" s="37"/>
      <c r="I404" s="38">
        <v>0.0</v>
      </c>
      <c r="J404" s="38">
        <v>0.0</v>
      </c>
      <c r="K404" s="37"/>
      <c r="L404" s="38">
        <v>0.0</v>
      </c>
      <c r="M404" s="56">
        <v>0.0</v>
      </c>
      <c r="N404" s="56">
        <v>0.0</v>
      </c>
      <c r="O404" s="56">
        <v>0.0</v>
      </c>
      <c r="P404" s="37"/>
      <c r="Q404" s="38"/>
      <c r="R404" s="38"/>
      <c r="S404" s="37"/>
      <c r="T404" s="77"/>
    </row>
    <row r="405" ht="14.25" customHeight="1">
      <c r="A405" t="s">
        <v>872</v>
      </c>
      <c r="B405" t="str">
        <f>vlookup(A405,Poverty!$A$7:$B$408,2,false)</f>
        <v>-</v>
      </c>
      <c r="C405" s="52">
        <v>0.0</v>
      </c>
      <c r="D405" s="52">
        <f>vlookup(A405,Poverty!$A$7:$D$408,4,false)</f>
        <v>0</v>
      </c>
      <c r="E405" s="53"/>
      <c r="F405" s="54">
        <v>0.0</v>
      </c>
      <c r="G405" s="54">
        <v>0.0</v>
      </c>
      <c r="H405" s="55"/>
      <c r="I405" s="52">
        <v>0.0</v>
      </c>
      <c r="J405" s="52">
        <v>100.0</v>
      </c>
      <c r="K405" s="37"/>
      <c r="L405" s="38">
        <v>0.0</v>
      </c>
      <c r="M405" s="56">
        <v>112.0</v>
      </c>
      <c r="N405" s="56">
        <v>0.0</v>
      </c>
      <c r="O405" s="56">
        <v>33.33333</v>
      </c>
      <c r="P405" s="55"/>
      <c r="Q405" s="52"/>
      <c r="R405" s="52"/>
      <c r="S405" s="55"/>
      <c r="T405" s="57"/>
    </row>
    <row r="406" ht="14.25" customHeight="1">
      <c r="A406" t="s">
        <v>874</v>
      </c>
      <c r="B406">
        <f>vlookup(A406,Poverty!$A$7:$B$408,2,false)</f>
        <v>0</v>
      </c>
      <c r="C406" s="52">
        <v>0.0</v>
      </c>
      <c r="D406" s="52">
        <f>vlookup(A406,Poverty!$A$7:$D$408,4,false)</f>
        <v>0</v>
      </c>
      <c r="E406" s="53"/>
      <c r="F406" s="54">
        <v>0.0</v>
      </c>
      <c r="G406" s="54">
        <v>23.8</v>
      </c>
      <c r="H406" s="55"/>
      <c r="I406" s="52">
        <v>22.5</v>
      </c>
      <c r="J406" s="52">
        <v>100.0</v>
      </c>
      <c r="K406" s="55"/>
      <c r="L406" s="52">
        <v>0.0</v>
      </c>
      <c r="M406" s="56">
        <v>1215.0</v>
      </c>
      <c r="N406" s="56">
        <f>L406/(L406+M406)</f>
        <v>0</v>
      </c>
      <c r="O406" s="56">
        <v>31.57895</v>
      </c>
      <c r="P406" s="55"/>
      <c r="Q406" s="52"/>
      <c r="R406" s="52"/>
      <c r="S406" s="55"/>
      <c r="T406" s="57"/>
    </row>
    <row r="407" ht="14.25" customHeight="1">
      <c r="A407" s="75" t="s">
        <v>916</v>
      </c>
      <c r="B407" s="80">
        <f t="shared" ref="B407:D407" si="2">STDEV(B5:B406)</f>
        <v>13.01100821</v>
      </c>
      <c r="C407" s="80">
        <f t="shared" si="2"/>
        <v>18.58481611</v>
      </c>
      <c r="D407" s="80">
        <f t="shared" si="2"/>
        <v>14.49007085</v>
      </c>
      <c r="E407" s="81"/>
      <c r="F407" s="82">
        <f t="shared" ref="F407:G407" si="3">STDEV(F5:F406)</f>
        <v>4.799263151</v>
      </c>
      <c r="G407" s="82">
        <f t="shared" si="3"/>
        <v>4.013982792</v>
      </c>
      <c r="H407" s="83"/>
      <c r="I407" s="75">
        <f t="shared" ref="I407:J407" si="4">STDEV(I5:I406)</f>
        <v>26.72561446</v>
      </c>
      <c r="J407" s="75">
        <f t="shared" si="4"/>
        <v>12.33974743</v>
      </c>
      <c r="K407" s="83"/>
      <c r="L407" s="75">
        <f t="shared" ref="L407:O407" si="5">STDEV(L5:L406)</f>
        <v>6.11154388</v>
      </c>
      <c r="M407" s="75">
        <f t="shared" si="5"/>
        <v>901.9632674</v>
      </c>
      <c r="N407" s="75">
        <f t="shared" si="5"/>
        <v>0.006302032386</v>
      </c>
      <c r="O407" s="75">
        <f t="shared" si="5"/>
        <v>16.39550423</v>
      </c>
      <c r="P407" s="83"/>
      <c r="Q407" s="75">
        <f>STDEV(Q5:Q406)</f>
        <v>16.08500192</v>
      </c>
      <c r="R407" s="75"/>
      <c r="S407" s="83"/>
      <c r="T407" s="84"/>
    </row>
    <row r="408" ht="14.25" customHeight="1">
      <c r="A408" s="75" t="s">
        <v>917</v>
      </c>
      <c r="B408" s="80">
        <f t="shared" ref="B408:D408" si="6">MEDIAN(B5:B406)</f>
        <v>6.9</v>
      </c>
      <c r="C408" s="80">
        <f t="shared" si="6"/>
        <v>19.95</v>
      </c>
      <c r="D408" s="80">
        <f t="shared" si="6"/>
        <v>9.4</v>
      </c>
      <c r="E408" s="81"/>
      <c r="F408" s="82">
        <f t="shared" ref="F408:G408" si="7">MEDIAN(F5:F406)</f>
        <v>6</v>
      </c>
      <c r="G408" s="82">
        <f t="shared" si="7"/>
        <v>4.4</v>
      </c>
      <c r="H408" s="83"/>
      <c r="I408" s="75">
        <f t="shared" ref="I408:J408" si="8">MEDIAN(I5:I406)</f>
        <v>9.55</v>
      </c>
      <c r="J408" s="75">
        <f t="shared" si="8"/>
        <v>94.35</v>
      </c>
      <c r="K408" s="83"/>
      <c r="L408" s="75">
        <f t="shared" ref="L408:M408" si="9">MEDIAN(L5:L406)</f>
        <v>0</v>
      </c>
      <c r="M408" s="85">
        <f t="shared" si="9"/>
        <v>1399</v>
      </c>
      <c r="N408" s="75">
        <f>AVERAGE(N1:N405)</f>
        <v>0.001448717439</v>
      </c>
      <c r="O408" s="85">
        <f>MEDIAN(O5:O406)</f>
        <v>77.31537</v>
      </c>
      <c r="P408" s="83"/>
      <c r="Q408" s="75">
        <f>MEDIAN(Q5:Q406)</f>
        <v>37.7</v>
      </c>
      <c r="R408" s="75"/>
      <c r="S408" s="83"/>
      <c r="T408" s="84"/>
    </row>
    <row r="409" ht="14.25" customHeight="1">
      <c r="A409" s="75" t="s">
        <v>918</v>
      </c>
      <c r="B409" s="80">
        <f t="shared" ref="B409:D409" si="10">AVERAGE(B2:B406)</f>
        <v>11.54168798</v>
      </c>
      <c r="C409" s="80">
        <f t="shared" si="10"/>
        <v>22.48432836</v>
      </c>
      <c r="D409" s="80">
        <f t="shared" si="10"/>
        <v>14.45199005</v>
      </c>
      <c r="E409" s="86"/>
      <c r="F409" s="87">
        <f t="shared" ref="F409:G409" si="11">AVERAGE(F5:F406)</f>
        <v>6.639340102</v>
      </c>
      <c r="G409" s="82">
        <f t="shared" si="11"/>
        <v>5.063979849</v>
      </c>
      <c r="H409" s="83"/>
      <c r="I409" s="75">
        <f t="shared" ref="I409:J409" si="12">AVERAGE(I2:I406)</f>
        <v>20.35526316</v>
      </c>
      <c r="J409" s="75">
        <f t="shared" si="12"/>
        <v>91.82139303</v>
      </c>
      <c r="K409" s="83"/>
      <c r="L409" s="75">
        <f t="shared" ref="L409:O409" si="13">AVERAGE(L2:L406)</f>
        <v>1.635323383</v>
      </c>
      <c r="M409" s="75">
        <f t="shared" si="13"/>
        <v>1548.930348</v>
      </c>
      <c r="N409" s="75">
        <f t="shared" si="13"/>
        <v>0.001445113665</v>
      </c>
      <c r="O409" s="75">
        <f t="shared" si="13"/>
        <v>74.2933496</v>
      </c>
      <c r="P409" s="83"/>
      <c r="Q409" s="75">
        <f>AVERAGE(Q2:Q406)</f>
        <v>38.41564103</v>
      </c>
      <c r="R409" s="75"/>
      <c r="S409" s="83"/>
      <c r="T409" s="84"/>
    </row>
    <row r="410" ht="14.25" customHeight="1">
      <c r="E410" s="88"/>
      <c r="F410" s="89"/>
      <c r="G410" s="89"/>
      <c r="H410" s="41"/>
      <c r="J410" s="89"/>
      <c r="K410" s="41"/>
      <c r="P410" s="41"/>
      <c r="S410" s="41"/>
      <c r="T410" s="42"/>
    </row>
    <row r="411" ht="14.25" customHeight="1">
      <c r="A411" s="3"/>
      <c r="E411" s="88"/>
      <c r="F411" s="89"/>
      <c r="G411" s="89"/>
      <c r="H411" s="41"/>
      <c r="J411" s="89"/>
      <c r="K411" s="41"/>
      <c r="P411" s="41"/>
      <c r="S411" s="41"/>
      <c r="T411" s="42"/>
    </row>
    <row r="412" ht="14.25" customHeight="1">
      <c r="E412" s="88"/>
      <c r="F412" s="89"/>
      <c r="G412" s="89"/>
      <c r="H412" s="41"/>
      <c r="J412" s="89"/>
      <c r="K412" s="41"/>
      <c r="P412" s="41"/>
      <c r="S412" s="41"/>
      <c r="T412" s="42"/>
    </row>
    <row r="413" ht="14.25" customHeight="1">
      <c r="E413" s="88"/>
      <c r="F413" s="89"/>
      <c r="G413" s="89"/>
      <c r="H413" s="41"/>
      <c r="J413" s="89"/>
      <c r="K413" s="41"/>
      <c r="P413" s="41"/>
      <c r="S413" s="41"/>
      <c r="T413" s="42"/>
    </row>
    <row r="414" ht="14.25" customHeight="1">
      <c r="E414" s="88"/>
      <c r="F414" s="89"/>
      <c r="G414" s="89"/>
      <c r="H414" s="41"/>
      <c r="J414" s="89"/>
      <c r="K414" s="41"/>
      <c r="P414" s="41"/>
      <c r="S414" s="41"/>
      <c r="T414" s="42"/>
    </row>
    <row r="415" ht="14.25" customHeight="1">
      <c r="E415" s="88"/>
      <c r="F415" s="89"/>
      <c r="G415" s="89"/>
      <c r="H415" s="41"/>
      <c r="J415" s="89"/>
      <c r="K415" s="41"/>
      <c r="P415" s="41"/>
      <c r="S415" s="41"/>
      <c r="T415" s="42"/>
    </row>
    <row r="416" ht="14.25" customHeight="1">
      <c r="E416" s="88"/>
      <c r="F416" s="89"/>
      <c r="G416" s="89"/>
      <c r="H416" s="41"/>
      <c r="J416" s="89"/>
      <c r="K416" s="41"/>
      <c r="P416" s="41"/>
      <c r="S416" s="41"/>
      <c r="T416" s="42"/>
    </row>
    <row r="417" ht="14.25" customHeight="1">
      <c r="E417" s="88"/>
      <c r="F417" s="89"/>
      <c r="G417" s="89"/>
      <c r="H417" s="41"/>
      <c r="J417" s="89"/>
      <c r="K417" s="41"/>
      <c r="P417" s="41"/>
      <c r="S417" s="41"/>
      <c r="T417" s="42"/>
    </row>
    <row r="418" ht="14.25" customHeight="1">
      <c r="E418" s="88"/>
      <c r="F418" s="89"/>
      <c r="G418" s="89"/>
      <c r="H418" s="41"/>
      <c r="J418" s="89"/>
      <c r="K418" s="41"/>
      <c r="P418" s="41"/>
      <c r="S418" s="41"/>
      <c r="T418" s="42"/>
    </row>
    <row r="419" ht="14.25" customHeight="1">
      <c r="E419" s="88"/>
      <c r="F419" s="89"/>
      <c r="G419" s="89"/>
      <c r="H419" s="41"/>
      <c r="J419" s="89"/>
      <c r="K419" s="41"/>
      <c r="P419" s="41"/>
      <c r="S419" s="41"/>
      <c r="T419" s="42"/>
    </row>
    <row r="420" ht="14.25" customHeight="1">
      <c r="E420" s="88"/>
      <c r="F420" s="89"/>
      <c r="G420" s="89"/>
      <c r="H420" s="41"/>
      <c r="J420" s="89"/>
      <c r="K420" s="41"/>
      <c r="P420" s="41"/>
      <c r="S420" s="41"/>
      <c r="T420" s="42"/>
    </row>
    <row r="421" ht="14.25" customHeight="1">
      <c r="E421" s="88"/>
      <c r="F421" s="89"/>
      <c r="G421" s="89"/>
      <c r="H421" s="41"/>
      <c r="J421" s="89"/>
      <c r="K421" s="41"/>
      <c r="P421" s="41"/>
      <c r="S421" s="41"/>
      <c r="T421" s="42"/>
    </row>
    <row r="422" ht="14.25" customHeight="1">
      <c r="E422" s="88"/>
      <c r="F422" s="89"/>
      <c r="G422" s="89"/>
      <c r="H422" s="41"/>
      <c r="J422" s="89"/>
      <c r="K422" s="41"/>
      <c r="P422" s="41"/>
      <c r="S422" s="41"/>
      <c r="T422" s="42"/>
    </row>
    <row r="423" ht="14.25" customHeight="1">
      <c r="E423" s="88"/>
      <c r="F423" s="89"/>
      <c r="G423" s="89"/>
      <c r="H423" s="41"/>
      <c r="J423" s="89"/>
      <c r="K423" s="41"/>
      <c r="P423" s="41"/>
      <c r="S423" s="41"/>
      <c r="T423" s="42"/>
    </row>
    <row r="424" ht="14.25" customHeight="1">
      <c r="E424" s="88"/>
      <c r="F424" s="89"/>
      <c r="G424" s="89"/>
      <c r="H424" s="41"/>
      <c r="J424" s="89"/>
      <c r="K424" s="41"/>
      <c r="P424" s="41"/>
      <c r="S424" s="41"/>
      <c r="T424" s="42"/>
    </row>
    <row r="425" ht="14.25" customHeight="1">
      <c r="E425" s="88"/>
      <c r="F425" s="89"/>
      <c r="G425" s="89"/>
      <c r="H425" s="41"/>
      <c r="J425" s="89"/>
      <c r="K425" s="41"/>
      <c r="P425" s="41"/>
      <c r="S425" s="41"/>
      <c r="T425" s="42"/>
    </row>
    <row r="426" ht="14.25" customHeight="1">
      <c r="E426" s="88"/>
      <c r="F426" s="89"/>
      <c r="G426" s="89"/>
      <c r="H426" s="41"/>
      <c r="J426" s="89"/>
      <c r="K426" s="41"/>
      <c r="P426" s="41"/>
      <c r="S426" s="41"/>
      <c r="T426" s="42"/>
    </row>
    <row r="427" ht="14.25" customHeight="1">
      <c r="E427" s="88"/>
      <c r="F427" s="89"/>
      <c r="G427" s="89"/>
      <c r="H427" s="41"/>
      <c r="J427" s="89"/>
      <c r="K427" s="41"/>
      <c r="P427" s="41"/>
      <c r="S427" s="41"/>
      <c r="T427" s="42"/>
    </row>
    <row r="428" ht="14.25" customHeight="1">
      <c r="E428" s="88"/>
      <c r="F428" s="89"/>
      <c r="G428" s="89"/>
      <c r="H428" s="41"/>
      <c r="J428" s="89"/>
      <c r="K428" s="41"/>
      <c r="P428" s="41"/>
      <c r="S428" s="41"/>
      <c r="T428" s="42"/>
    </row>
    <row r="429" ht="14.25" customHeight="1">
      <c r="E429" s="88"/>
      <c r="F429" s="89"/>
      <c r="G429" s="89"/>
      <c r="H429" s="41"/>
      <c r="J429" s="89"/>
      <c r="K429" s="41"/>
      <c r="P429" s="41"/>
      <c r="S429" s="41"/>
      <c r="T429" s="42"/>
    </row>
    <row r="430" ht="14.25" customHeight="1">
      <c r="E430" s="88"/>
      <c r="F430" s="89"/>
      <c r="G430" s="89"/>
      <c r="H430" s="41"/>
      <c r="J430" s="89"/>
      <c r="K430" s="41"/>
      <c r="P430" s="41"/>
      <c r="S430" s="41"/>
      <c r="T430" s="42"/>
    </row>
    <row r="431" ht="14.25" customHeight="1">
      <c r="E431" s="88"/>
      <c r="F431" s="89"/>
      <c r="G431" s="89"/>
      <c r="H431" s="41"/>
      <c r="J431" s="89"/>
      <c r="K431" s="41"/>
      <c r="P431" s="41"/>
      <c r="S431" s="41"/>
      <c r="T431" s="42"/>
    </row>
    <row r="432" ht="14.25" customHeight="1">
      <c r="E432" s="88"/>
      <c r="F432" s="89"/>
      <c r="G432" s="89"/>
      <c r="H432" s="41"/>
      <c r="J432" s="89"/>
      <c r="K432" s="41"/>
      <c r="P432" s="41"/>
      <c r="S432" s="41"/>
      <c r="T432" s="42"/>
    </row>
    <row r="433" ht="14.25" customHeight="1">
      <c r="E433" s="88"/>
      <c r="F433" s="89"/>
      <c r="G433" s="89"/>
      <c r="H433" s="41"/>
      <c r="J433" s="89"/>
      <c r="K433" s="41"/>
      <c r="P433" s="41"/>
      <c r="S433" s="41"/>
      <c r="T433" s="42"/>
    </row>
    <row r="434" ht="14.25" customHeight="1">
      <c r="E434" s="88"/>
      <c r="F434" s="89"/>
      <c r="G434" s="89"/>
      <c r="H434" s="41"/>
      <c r="J434" s="89"/>
      <c r="K434" s="41"/>
      <c r="P434" s="41"/>
      <c r="S434" s="41"/>
      <c r="T434" s="42"/>
    </row>
    <row r="435" ht="14.25" customHeight="1">
      <c r="E435" s="88"/>
      <c r="F435" s="89"/>
      <c r="G435" s="89"/>
      <c r="H435" s="41"/>
      <c r="J435" s="89"/>
      <c r="K435" s="41"/>
      <c r="P435" s="41"/>
      <c r="S435" s="41"/>
      <c r="T435" s="42"/>
    </row>
    <row r="436" ht="14.25" customHeight="1">
      <c r="E436" s="88"/>
      <c r="F436" s="89"/>
      <c r="G436" s="89"/>
      <c r="H436" s="41"/>
      <c r="J436" s="89"/>
      <c r="K436" s="41"/>
      <c r="P436" s="41"/>
      <c r="S436" s="41"/>
      <c r="T436" s="42"/>
    </row>
    <row r="437" ht="14.25" customHeight="1">
      <c r="E437" s="88"/>
      <c r="F437" s="89"/>
      <c r="G437" s="89"/>
      <c r="H437" s="41"/>
      <c r="J437" s="89"/>
      <c r="K437" s="41"/>
      <c r="P437" s="41"/>
      <c r="S437" s="41"/>
      <c r="T437" s="42"/>
    </row>
    <row r="438" ht="14.25" customHeight="1">
      <c r="E438" s="88"/>
      <c r="F438" s="89"/>
      <c r="G438" s="89"/>
      <c r="H438" s="41"/>
      <c r="J438" s="89"/>
      <c r="K438" s="41"/>
      <c r="P438" s="41"/>
      <c r="S438" s="41"/>
      <c r="T438" s="42"/>
    </row>
    <row r="439" ht="14.25" customHeight="1">
      <c r="E439" s="88"/>
      <c r="F439" s="89"/>
      <c r="G439" s="89"/>
      <c r="H439" s="41"/>
      <c r="J439" s="89"/>
      <c r="K439" s="41"/>
      <c r="P439" s="41"/>
      <c r="S439" s="41"/>
      <c r="T439" s="42"/>
    </row>
    <row r="440" ht="14.25" customHeight="1">
      <c r="E440" s="88"/>
      <c r="F440" s="89"/>
      <c r="G440" s="89"/>
      <c r="H440" s="41"/>
      <c r="J440" s="89"/>
      <c r="K440" s="41"/>
      <c r="P440" s="41"/>
      <c r="S440" s="41"/>
      <c r="T440" s="42"/>
    </row>
    <row r="441" ht="14.25" customHeight="1">
      <c r="E441" s="88"/>
      <c r="F441" s="89"/>
      <c r="G441" s="89"/>
      <c r="H441" s="41"/>
      <c r="J441" s="89"/>
      <c r="K441" s="41"/>
      <c r="P441" s="41"/>
      <c r="S441" s="41"/>
      <c r="T441" s="42"/>
    </row>
    <row r="442" ht="14.25" customHeight="1">
      <c r="E442" s="88"/>
      <c r="F442" s="89"/>
      <c r="G442" s="89"/>
      <c r="H442" s="41"/>
      <c r="J442" s="89"/>
      <c r="K442" s="41"/>
      <c r="P442" s="41"/>
      <c r="S442" s="41"/>
      <c r="T442" s="42"/>
    </row>
    <row r="443" ht="14.25" customHeight="1">
      <c r="E443" s="88"/>
      <c r="F443" s="89"/>
      <c r="G443" s="89"/>
      <c r="H443" s="41"/>
      <c r="J443" s="89"/>
      <c r="K443" s="41"/>
      <c r="P443" s="41"/>
      <c r="S443" s="41"/>
      <c r="T443" s="42"/>
    </row>
    <row r="444" ht="14.25" customHeight="1">
      <c r="E444" s="88"/>
      <c r="F444" s="89"/>
      <c r="G444" s="89"/>
      <c r="H444" s="41"/>
      <c r="J444" s="89"/>
      <c r="K444" s="41"/>
      <c r="P444" s="41"/>
      <c r="S444" s="41"/>
      <c r="T444" s="42"/>
    </row>
    <row r="445" ht="14.25" customHeight="1">
      <c r="E445" s="88"/>
      <c r="F445" s="89"/>
      <c r="G445" s="89"/>
      <c r="H445" s="41"/>
      <c r="J445" s="89"/>
      <c r="K445" s="41"/>
      <c r="P445" s="41"/>
      <c r="S445" s="41"/>
      <c r="T445" s="42"/>
    </row>
    <row r="446" ht="14.25" customHeight="1">
      <c r="E446" s="88"/>
      <c r="F446" s="89"/>
      <c r="G446" s="89"/>
      <c r="H446" s="41"/>
      <c r="J446" s="89"/>
      <c r="K446" s="41"/>
      <c r="P446" s="41"/>
      <c r="S446" s="41"/>
      <c r="T446" s="42"/>
    </row>
    <row r="447" ht="14.25" customHeight="1">
      <c r="E447" s="88"/>
      <c r="F447" s="89"/>
      <c r="G447" s="89"/>
      <c r="H447" s="41"/>
      <c r="J447" s="89"/>
      <c r="K447" s="41"/>
      <c r="P447" s="41"/>
      <c r="S447" s="41"/>
      <c r="T447" s="42"/>
    </row>
    <row r="448" ht="14.25" customHeight="1">
      <c r="E448" s="88"/>
      <c r="F448" s="89"/>
      <c r="G448" s="89"/>
      <c r="H448" s="41"/>
      <c r="J448" s="89"/>
      <c r="K448" s="41"/>
      <c r="P448" s="41"/>
      <c r="S448" s="41"/>
      <c r="T448" s="42"/>
    </row>
    <row r="449" ht="14.25" customHeight="1">
      <c r="E449" s="88"/>
      <c r="F449" s="89"/>
      <c r="G449" s="89"/>
      <c r="H449" s="41"/>
      <c r="J449" s="89"/>
      <c r="K449" s="41"/>
      <c r="P449" s="41"/>
      <c r="S449" s="41"/>
      <c r="T449" s="42"/>
    </row>
    <row r="450" ht="14.25" customHeight="1">
      <c r="E450" s="88"/>
      <c r="F450" s="89"/>
      <c r="G450" s="89"/>
      <c r="H450" s="41"/>
      <c r="J450" s="89"/>
      <c r="K450" s="41"/>
      <c r="P450" s="41"/>
      <c r="S450" s="41"/>
      <c r="T450" s="42"/>
    </row>
    <row r="451" ht="14.25" customHeight="1">
      <c r="E451" s="88"/>
      <c r="F451" s="89"/>
      <c r="G451" s="89"/>
      <c r="H451" s="41"/>
      <c r="J451" s="89"/>
      <c r="K451" s="41"/>
      <c r="P451" s="41"/>
      <c r="S451" s="41"/>
      <c r="T451" s="42"/>
    </row>
    <row r="452" ht="14.25" customHeight="1">
      <c r="E452" s="88"/>
      <c r="F452" s="89"/>
      <c r="G452" s="89"/>
      <c r="H452" s="41"/>
      <c r="J452" s="89"/>
      <c r="K452" s="41"/>
      <c r="P452" s="41"/>
      <c r="S452" s="41"/>
      <c r="T452" s="42"/>
    </row>
    <row r="453" ht="14.25" customHeight="1">
      <c r="E453" s="88"/>
      <c r="F453" s="89"/>
      <c r="G453" s="89"/>
      <c r="H453" s="41"/>
      <c r="J453" s="89"/>
      <c r="K453" s="41"/>
      <c r="P453" s="41"/>
      <c r="S453" s="41"/>
      <c r="T453" s="42"/>
    </row>
    <row r="454" ht="14.25" customHeight="1">
      <c r="E454" s="88"/>
      <c r="F454" s="89"/>
      <c r="G454" s="89"/>
      <c r="H454" s="41"/>
      <c r="J454" s="89"/>
      <c r="K454" s="41"/>
      <c r="P454" s="41"/>
      <c r="S454" s="41"/>
      <c r="T454" s="42"/>
    </row>
    <row r="455" ht="14.25" customHeight="1">
      <c r="E455" s="88"/>
      <c r="F455" s="89"/>
      <c r="G455" s="89"/>
      <c r="H455" s="41"/>
      <c r="J455" s="89"/>
      <c r="K455" s="41"/>
      <c r="P455" s="41"/>
      <c r="S455" s="41"/>
      <c r="T455" s="42"/>
    </row>
    <row r="456" ht="14.25" customHeight="1">
      <c r="E456" s="88"/>
      <c r="F456" s="89"/>
      <c r="G456" s="89"/>
      <c r="H456" s="41"/>
      <c r="J456" s="89"/>
      <c r="K456" s="41"/>
      <c r="P456" s="41"/>
      <c r="S456" s="41"/>
      <c r="T456" s="42"/>
    </row>
    <row r="457" ht="14.25" customHeight="1">
      <c r="E457" s="88"/>
      <c r="F457" s="89"/>
      <c r="G457" s="89"/>
      <c r="H457" s="41"/>
      <c r="J457" s="89"/>
      <c r="K457" s="41"/>
      <c r="P457" s="41"/>
      <c r="S457" s="41"/>
      <c r="T457" s="42"/>
    </row>
    <row r="458" ht="14.25" customHeight="1">
      <c r="E458" s="88"/>
      <c r="F458" s="89"/>
      <c r="G458" s="89"/>
      <c r="H458" s="41"/>
      <c r="J458" s="89"/>
      <c r="K458" s="41"/>
      <c r="P458" s="41"/>
      <c r="S458" s="41"/>
      <c r="T458" s="42"/>
    </row>
    <row r="459" ht="14.25" customHeight="1">
      <c r="E459" s="88"/>
      <c r="F459" s="89"/>
      <c r="G459" s="89"/>
      <c r="H459" s="41"/>
      <c r="J459" s="89"/>
      <c r="K459" s="41"/>
      <c r="P459" s="41"/>
      <c r="S459" s="41"/>
      <c r="T459" s="42"/>
    </row>
    <row r="460" ht="14.25" customHeight="1">
      <c r="E460" s="88"/>
      <c r="F460" s="89"/>
      <c r="G460" s="89"/>
      <c r="H460" s="41"/>
      <c r="J460" s="89"/>
      <c r="K460" s="41"/>
      <c r="P460" s="41"/>
      <c r="S460" s="41"/>
      <c r="T460" s="42"/>
    </row>
    <row r="461" ht="14.25" customHeight="1">
      <c r="E461" s="88"/>
      <c r="F461" s="89"/>
      <c r="G461" s="89"/>
      <c r="H461" s="41"/>
      <c r="J461" s="89"/>
      <c r="K461" s="41"/>
      <c r="P461" s="41"/>
      <c r="S461" s="41"/>
      <c r="T461" s="42"/>
    </row>
    <row r="462" ht="14.25" customHeight="1">
      <c r="E462" s="88"/>
      <c r="F462" s="89"/>
      <c r="G462" s="89"/>
      <c r="H462" s="41"/>
      <c r="J462" s="89"/>
      <c r="K462" s="41"/>
      <c r="P462" s="41"/>
      <c r="S462" s="41"/>
      <c r="T462" s="42"/>
    </row>
    <row r="463" ht="14.25" customHeight="1">
      <c r="E463" s="88"/>
      <c r="F463" s="89"/>
      <c r="G463" s="89"/>
      <c r="H463" s="41"/>
      <c r="J463" s="89"/>
      <c r="K463" s="41"/>
      <c r="P463" s="41"/>
      <c r="S463" s="41"/>
      <c r="T463" s="42"/>
    </row>
    <row r="464" ht="14.25" customHeight="1">
      <c r="E464" s="88"/>
      <c r="F464" s="89"/>
      <c r="G464" s="89"/>
      <c r="H464" s="41"/>
      <c r="J464" s="89"/>
      <c r="K464" s="41"/>
      <c r="P464" s="41"/>
      <c r="S464" s="41"/>
      <c r="T464" s="42"/>
    </row>
    <row r="465" ht="14.25" customHeight="1">
      <c r="E465" s="88"/>
      <c r="F465" s="89"/>
      <c r="G465" s="89"/>
      <c r="H465" s="41"/>
      <c r="J465" s="89"/>
      <c r="K465" s="41"/>
      <c r="P465" s="41"/>
      <c r="S465" s="41"/>
      <c r="T465" s="42"/>
    </row>
    <row r="466" ht="14.25" customHeight="1">
      <c r="E466" s="88"/>
      <c r="F466" s="89"/>
      <c r="G466" s="89"/>
      <c r="H466" s="41"/>
      <c r="J466" s="89"/>
      <c r="K466" s="41"/>
      <c r="P466" s="41"/>
      <c r="S466" s="41"/>
      <c r="T466" s="42"/>
    </row>
    <row r="467" ht="14.25" customHeight="1">
      <c r="E467" s="88"/>
      <c r="F467" s="89"/>
      <c r="G467" s="89"/>
      <c r="H467" s="41"/>
      <c r="J467" s="89"/>
      <c r="K467" s="41"/>
      <c r="P467" s="41"/>
      <c r="S467" s="41"/>
      <c r="T467" s="42"/>
    </row>
    <row r="468" ht="14.25" customHeight="1">
      <c r="E468" s="88"/>
      <c r="F468" s="89"/>
      <c r="G468" s="89"/>
      <c r="H468" s="41"/>
      <c r="J468" s="89"/>
      <c r="K468" s="41"/>
      <c r="P468" s="41"/>
      <c r="S468" s="41"/>
      <c r="T468" s="42"/>
    </row>
    <row r="469" ht="14.25" customHeight="1">
      <c r="E469" s="88"/>
      <c r="F469" s="89"/>
      <c r="G469" s="89"/>
      <c r="H469" s="41"/>
      <c r="J469" s="89"/>
      <c r="K469" s="41"/>
      <c r="P469" s="41"/>
      <c r="S469" s="41"/>
      <c r="T469" s="42"/>
    </row>
    <row r="470" ht="14.25" customHeight="1">
      <c r="E470" s="88"/>
      <c r="F470" s="89"/>
      <c r="G470" s="89"/>
      <c r="H470" s="41"/>
      <c r="J470" s="89"/>
      <c r="K470" s="41"/>
      <c r="P470" s="41"/>
      <c r="S470" s="41"/>
      <c r="T470" s="42"/>
    </row>
    <row r="471" ht="14.25" customHeight="1">
      <c r="E471" s="88"/>
      <c r="F471" s="89"/>
      <c r="G471" s="89"/>
      <c r="H471" s="41"/>
      <c r="J471" s="89"/>
      <c r="K471" s="41"/>
      <c r="P471" s="41"/>
      <c r="S471" s="41"/>
      <c r="T471" s="42"/>
    </row>
    <row r="472" ht="14.25" customHeight="1">
      <c r="E472" s="88"/>
      <c r="F472" s="89"/>
      <c r="G472" s="89"/>
      <c r="H472" s="41"/>
      <c r="J472" s="89"/>
      <c r="K472" s="41"/>
      <c r="P472" s="41"/>
      <c r="S472" s="41"/>
      <c r="T472" s="42"/>
    </row>
    <row r="473" ht="14.25" customHeight="1">
      <c r="E473" s="88"/>
      <c r="F473" s="89"/>
      <c r="G473" s="89"/>
      <c r="H473" s="41"/>
      <c r="J473" s="89"/>
      <c r="K473" s="41"/>
      <c r="P473" s="41"/>
      <c r="S473" s="41"/>
      <c r="T473" s="42"/>
    </row>
    <row r="474" ht="14.25" customHeight="1">
      <c r="E474" s="88"/>
      <c r="F474" s="89"/>
      <c r="G474" s="89"/>
      <c r="H474" s="41"/>
      <c r="J474" s="89"/>
      <c r="K474" s="41"/>
      <c r="P474" s="41"/>
      <c r="S474" s="41"/>
      <c r="T474" s="42"/>
    </row>
    <row r="475" ht="14.25" customHeight="1">
      <c r="E475" s="88"/>
      <c r="F475" s="89"/>
      <c r="G475" s="89"/>
      <c r="H475" s="41"/>
      <c r="J475" s="89"/>
      <c r="K475" s="41"/>
      <c r="P475" s="41"/>
      <c r="S475" s="41"/>
      <c r="T475" s="42"/>
    </row>
    <row r="476" ht="14.25" customHeight="1">
      <c r="E476" s="88"/>
      <c r="F476" s="89"/>
      <c r="G476" s="89"/>
      <c r="H476" s="41"/>
      <c r="J476" s="89"/>
      <c r="K476" s="41"/>
      <c r="P476" s="41"/>
      <c r="S476" s="41"/>
      <c r="T476" s="42"/>
    </row>
    <row r="477" ht="14.25" customHeight="1">
      <c r="E477" s="88"/>
      <c r="F477" s="89"/>
      <c r="G477" s="89"/>
      <c r="H477" s="41"/>
      <c r="J477" s="89"/>
      <c r="K477" s="41"/>
      <c r="P477" s="41"/>
      <c r="S477" s="41"/>
      <c r="T477" s="42"/>
    </row>
    <row r="478" ht="14.25" customHeight="1">
      <c r="E478" s="88"/>
      <c r="F478" s="89"/>
      <c r="G478" s="89"/>
      <c r="H478" s="41"/>
      <c r="J478" s="89"/>
      <c r="K478" s="41"/>
      <c r="P478" s="41"/>
      <c r="S478" s="41"/>
      <c r="T478" s="42"/>
    </row>
    <row r="479" ht="14.25" customHeight="1">
      <c r="E479" s="88"/>
      <c r="F479" s="89"/>
      <c r="G479" s="89"/>
      <c r="H479" s="41"/>
      <c r="J479" s="89"/>
      <c r="K479" s="41"/>
      <c r="P479" s="41"/>
      <c r="S479" s="41"/>
      <c r="T479" s="42"/>
    </row>
    <row r="480" ht="14.25" customHeight="1">
      <c r="E480" s="88"/>
      <c r="F480" s="89"/>
      <c r="G480" s="89"/>
      <c r="H480" s="41"/>
      <c r="J480" s="89"/>
      <c r="K480" s="41"/>
      <c r="P480" s="41"/>
      <c r="S480" s="41"/>
      <c r="T480" s="42"/>
    </row>
    <row r="481" ht="14.25" customHeight="1">
      <c r="E481" s="88"/>
      <c r="F481" s="89"/>
      <c r="G481" s="89"/>
      <c r="H481" s="41"/>
      <c r="J481" s="89"/>
      <c r="K481" s="41"/>
      <c r="P481" s="41"/>
      <c r="S481" s="41"/>
      <c r="T481" s="42"/>
    </row>
    <row r="482" ht="14.25" customHeight="1">
      <c r="E482" s="88"/>
      <c r="F482" s="89"/>
      <c r="G482" s="89"/>
      <c r="H482" s="41"/>
      <c r="J482" s="89"/>
      <c r="K482" s="41"/>
      <c r="P482" s="41"/>
      <c r="S482" s="41"/>
      <c r="T482" s="42"/>
    </row>
    <row r="483" ht="14.25" customHeight="1">
      <c r="E483" s="88"/>
      <c r="F483" s="89"/>
      <c r="G483" s="89"/>
      <c r="H483" s="41"/>
      <c r="J483" s="89"/>
      <c r="K483" s="41"/>
      <c r="P483" s="41"/>
      <c r="S483" s="41"/>
      <c r="T483" s="42"/>
    </row>
    <row r="484" ht="14.25" customHeight="1">
      <c r="E484" s="88"/>
      <c r="F484" s="89"/>
      <c r="G484" s="89"/>
      <c r="H484" s="41"/>
      <c r="J484" s="89"/>
      <c r="K484" s="41"/>
      <c r="P484" s="41"/>
      <c r="S484" s="41"/>
      <c r="T484" s="42"/>
    </row>
    <row r="485" ht="14.25" customHeight="1">
      <c r="E485" s="88"/>
      <c r="F485" s="89"/>
      <c r="G485" s="89"/>
      <c r="H485" s="41"/>
      <c r="J485" s="89"/>
      <c r="K485" s="41"/>
      <c r="P485" s="41"/>
      <c r="S485" s="41"/>
      <c r="T485" s="42"/>
    </row>
    <row r="486" ht="14.25" customHeight="1">
      <c r="E486" s="88"/>
      <c r="F486" s="89"/>
      <c r="G486" s="89"/>
      <c r="H486" s="41"/>
      <c r="J486" s="89"/>
      <c r="K486" s="41"/>
      <c r="P486" s="41"/>
      <c r="S486" s="41"/>
      <c r="T486" s="42"/>
    </row>
    <row r="487" ht="14.25" customHeight="1">
      <c r="E487" s="88"/>
      <c r="F487" s="89"/>
      <c r="G487" s="89"/>
      <c r="H487" s="41"/>
      <c r="J487" s="89"/>
      <c r="K487" s="41"/>
      <c r="P487" s="41"/>
      <c r="S487" s="41"/>
      <c r="T487" s="42"/>
    </row>
    <row r="488" ht="14.25" customHeight="1">
      <c r="E488" s="88"/>
      <c r="F488" s="89"/>
      <c r="G488" s="89"/>
      <c r="H488" s="41"/>
      <c r="J488" s="89"/>
      <c r="K488" s="41"/>
      <c r="P488" s="41"/>
      <c r="S488" s="41"/>
      <c r="T488" s="42"/>
    </row>
    <row r="489" ht="14.25" customHeight="1">
      <c r="E489" s="88"/>
      <c r="F489" s="89"/>
      <c r="G489" s="89"/>
      <c r="H489" s="41"/>
      <c r="J489" s="89"/>
      <c r="K489" s="41"/>
      <c r="P489" s="41"/>
      <c r="S489" s="41"/>
      <c r="T489" s="42"/>
    </row>
    <row r="490" ht="14.25" customHeight="1">
      <c r="E490" s="88"/>
      <c r="F490" s="89"/>
      <c r="G490" s="89"/>
      <c r="H490" s="41"/>
      <c r="J490" s="89"/>
      <c r="K490" s="41"/>
      <c r="P490" s="41"/>
      <c r="S490" s="41"/>
      <c r="T490" s="42"/>
    </row>
    <row r="491" ht="14.25" customHeight="1">
      <c r="E491" s="88"/>
      <c r="F491" s="89"/>
      <c r="G491" s="89"/>
      <c r="H491" s="41"/>
      <c r="J491" s="89"/>
      <c r="K491" s="41"/>
      <c r="P491" s="41"/>
      <c r="S491" s="41"/>
      <c r="T491" s="42"/>
    </row>
    <row r="492" ht="14.25" customHeight="1">
      <c r="E492" s="88"/>
      <c r="F492" s="89"/>
      <c r="G492" s="89"/>
      <c r="H492" s="41"/>
      <c r="J492" s="89"/>
      <c r="K492" s="41"/>
      <c r="P492" s="41"/>
      <c r="S492" s="41"/>
      <c r="T492" s="42"/>
    </row>
    <row r="493" ht="14.25" customHeight="1">
      <c r="E493" s="88"/>
      <c r="F493" s="89"/>
      <c r="G493" s="89"/>
      <c r="H493" s="41"/>
      <c r="J493" s="89"/>
      <c r="K493" s="41"/>
      <c r="P493" s="41"/>
      <c r="S493" s="41"/>
      <c r="T493" s="42"/>
    </row>
    <row r="494" ht="14.25" customHeight="1">
      <c r="E494" s="88"/>
      <c r="F494" s="89"/>
      <c r="G494" s="89"/>
      <c r="H494" s="41"/>
      <c r="J494" s="89"/>
      <c r="K494" s="41"/>
      <c r="P494" s="41"/>
      <c r="S494" s="41"/>
      <c r="T494" s="42"/>
    </row>
    <row r="495" ht="14.25" customHeight="1">
      <c r="E495" s="88"/>
      <c r="F495" s="89"/>
      <c r="G495" s="89"/>
      <c r="H495" s="41"/>
      <c r="J495" s="89"/>
      <c r="K495" s="41"/>
      <c r="P495" s="41"/>
      <c r="S495" s="41"/>
      <c r="T495" s="42"/>
    </row>
    <row r="496" ht="14.25" customHeight="1">
      <c r="E496" s="88"/>
      <c r="F496" s="89"/>
      <c r="G496" s="89"/>
      <c r="H496" s="41"/>
      <c r="J496" s="89"/>
      <c r="K496" s="41"/>
      <c r="P496" s="41"/>
      <c r="S496" s="41"/>
      <c r="T496" s="42"/>
    </row>
    <row r="497" ht="14.25" customHeight="1">
      <c r="E497" s="88"/>
      <c r="F497" s="89"/>
      <c r="G497" s="89"/>
      <c r="H497" s="41"/>
      <c r="J497" s="89"/>
      <c r="K497" s="41"/>
      <c r="P497" s="41"/>
      <c r="S497" s="41"/>
      <c r="T497" s="42"/>
    </row>
    <row r="498" ht="14.25" customHeight="1">
      <c r="E498" s="88"/>
      <c r="F498" s="89"/>
      <c r="G498" s="89"/>
      <c r="H498" s="41"/>
      <c r="J498" s="89"/>
      <c r="K498" s="41"/>
      <c r="P498" s="41"/>
      <c r="S498" s="41"/>
      <c r="T498" s="42"/>
    </row>
    <row r="499" ht="14.25" customHeight="1">
      <c r="E499" s="88"/>
      <c r="F499" s="89"/>
      <c r="G499" s="89"/>
      <c r="H499" s="41"/>
      <c r="J499" s="89"/>
      <c r="K499" s="41"/>
      <c r="P499" s="41"/>
      <c r="S499" s="41"/>
      <c r="T499" s="42"/>
    </row>
    <row r="500" ht="14.25" customHeight="1">
      <c r="E500" s="88"/>
      <c r="F500" s="89"/>
      <c r="G500" s="89"/>
      <c r="H500" s="41"/>
      <c r="J500" s="89"/>
      <c r="K500" s="41"/>
      <c r="P500" s="41"/>
      <c r="S500" s="41"/>
      <c r="T500" s="42"/>
    </row>
    <row r="501" ht="14.25" customHeight="1">
      <c r="E501" s="88"/>
      <c r="F501" s="89"/>
      <c r="G501" s="89"/>
      <c r="H501" s="41"/>
      <c r="J501" s="89"/>
      <c r="K501" s="41"/>
      <c r="P501" s="41"/>
      <c r="S501" s="41"/>
      <c r="T501" s="42"/>
    </row>
    <row r="502" ht="14.25" customHeight="1">
      <c r="E502" s="88"/>
      <c r="F502" s="89"/>
      <c r="G502" s="89"/>
      <c r="H502" s="41"/>
      <c r="J502" s="89"/>
      <c r="K502" s="41"/>
      <c r="P502" s="41"/>
      <c r="S502" s="41"/>
      <c r="T502" s="42"/>
    </row>
    <row r="503" ht="14.25" customHeight="1">
      <c r="E503" s="88"/>
      <c r="F503" s="89"/>
      <c r="G503" s="89"/>
      <c r="H503" s="41"/>
      <c r="J503" s="89"/>
      <c r="K503" s="41"/>
      <c r="P503" s="41"/>
      <c r="S503" s="41"/>
      <c r="T503" s="42"/>
    </row>
    <row r="504" ht="14.25" customHeight="1">
      <c r="E504" s="88"/>
      <c r="F504" s="89"/>
      <c r="G504" s="89"/>
      <c r="H504" s="41"/>
      <c r="J504" s="89"/>
      <c r="K504" s="41"/>
      <c r="P504" s="41"/>
      <c r="S504" s="41"/>
      <c r="T504" s="42"/>
    </row>
    <row r="505" ht="14.25" customHeight="1">
      <c r="E505" s="88"/>
      <c r="F505" s="89"/>
      <c r="G505" s="89"/>
      <c r="H505" s="41"/>
      <c r="J505" s="89"/>
      <c r="K505" s="41"/>
      <c r="P505" s="41"/>
      <c r="S505" s="41"/>
      <c r="T505" s="42"/>
    </row>
    <row r="506" ht="14.25" customHeight="1">
      <c r="E506" s="88"/>
      <c r="F506" s="89"/>
      <c r="G506" s="89"/>
      <c r="H506" s="41"/>
      <c r="J506" s="89"/>
      <c r="K506" s="41"/>
      <c r="P506" s="41"/>
      <c r="S506" s="41"/>
      <c r="T506" s="42"/>
    </row>
    <row r="507" ht="14.25" customHeight="1">
      <c r="E507" s="88"/>
      <c r="F507" s="89"/>
      <c r="G507" s="89"/>
      <c r="H507" s="41"/>
      <c r="J507" s="89"/>
      <c r="K507" s="41"/>
      <c r="P507" s="41"/>
      <c r="S507" s="41"/>
      <c r="T507" s="42"/>
    </row>
    <row r="508" ht="14.25" customHeight="1">
      <c r="E508" s="88"/>
      <c r="F508" s="89"/>
      <c r="G508" s="89"/>
      <c r="H508" s="41"/>
      <c r="J508" s="89"/>
      <c r="K508" s="41"/>
      <c r="P508" s="41"/>
      <c r="S508" s="41"/>
      <c r="T508" s="42"/>
    </row>
    <row r="509" ht="14.25" customHeight="1">
      <c r="E509" s="88"/>
      <c r="F509" s="89"/>
      <c r="G509" s="89"/>
      <c r="H509" s="41"/>
      <c r="J509" s="89"/>
      <c r="K509" s="41"/>
      <c r="P509" s="41"/>
      <c r="S509" s="41"/>
      <c r="T509" s="42"/>
    </row>
    <row r="510" ht="14.25" customHeight="1">
      <c r="E510" s="88"/>
      <c r="F510" s="89"/>
      <c r="G510" s="89"/>
      <c r="H510" s="41"/>
      <c r="J510" s="89"/>
      <c r="K510" s="41"/>
      <c r="P510" s="41"/>
      <c r="S510" s="41"/>
      <c r="T510" s="42"/>
    </row>
    <row r="511" ht="14.25" customHeight="1">
      <c r="E511" s="88"/>
      <c r="F511" s="89"/>
      <c r="G511" s="89"/>
      <c r="H511" s="41"/>
      <c r="J511" s="89"/>
      <c r="K511" s="41"/>
      <c r="P511" s="41"/>
      <c r="S511" s="41"/>
      <c r="T511" s="42"/>
    </row>
    <row r="512" ht="14.25" customHeight="1">
      <c r="E512" s="88"/>
      <c r="F512" s="89"/>
      <c r="G512" s="89"/>
      <c r="H512" s="41"/>
      <c r="J512" s="89"/>
      <c r="K512" s="41"/>
      <c r="P512" s="41"/>
      <c r="S512" s="41"/>
      <c r="T512" s="42"/>
    </row>
    <row r="513" ht="14.25" customHeight="1">
      <c r="E513" s="88"/>
      <c r="F513" s="89"/>
      <c r="G513" s="89"/>
      <c r="H513" s="41"/>
      <c r="J513" s="89"/>
      <c r="K513" s="41"/>
      <c r="P513" s="41"/>
      <c r="S513" s="41"/>
      <c r="T513" s="42"/>
    </row>
    <row r="514" ht="14.25" customHeight="1">
      <c r="E514" s="88"/>
      <c r="F514" s="89"/>
      <c r="G514" s="89"/>
      <c r="H514" s="41"/>
      <c r="J514" s="89"/>
      <c r="K514" s="41"/>
      <c r="P514" s="41"/>
      <c r="S514" s="41"/>
      <c r="T514" s="42"/>
    </row>
    <row r="515" ht="14.25" customHeight="1">
      <c r="E515" s="88"/>
      <c r="F515" s="89"/>
      <c r="G515" s="89"/>
      <c r="H515" s="41"/>
      <c r="J515" s="89"/>
      <c r="K515" s="41"/>
      <c r="P515" s="41"/>
      <c r="S515" s="41"/>
      <c r="T515" s="42"/>
    </row>
    <row r="516" ht="14.25" customHeight="1">
      <c r="E516" s="88"/>
      <c r="F516" s="89"/>
      <c r="G516" s="89"/>
      <c r="H516" s="41"/>
      <c r="J516" s="89"/>
      <c r="K516" s="41"/>
      <c r="P516" s="41"/>
      <c r="S516" s="41"/>
      <c r="T516" s="42"/>
    </row>
    <row r="517" ht="14.25" customHeight="1">
      <c r="E517" s="88"/>
      <c r="F517" s="89"/>
      <c r="G517" s="89"/>
      <c r="H517" s="41"/>
      <c r="J517" s="89"/>
      <c r="K517" s="41"/>
      <c r="P517" s="41"/>
      <c r="S517" s="41"/>
      <c r="T517" s="42"/>
    </row>
    <row r="518" ht="14.25" customHeight="1">
      <c r="E518" s="88"/>
      <c r="F518" s="89"/>
      <c r="G518" s="89"/>
      <c r="H518" s="41"/>
      <c r="J518" s="89"/>
      <c r="K518" s="41"/>
      <c r="P518" s="41"/>
      <c r="S518" s="41"/>
      <c r="T518" s="42"/>
    </row>
    <row r="519" ht="14.25" customHeight="1">
      <c r="E519" s="88"/>
      <c r="F519" s="89"/>
      <c r="G519" s="89"/>
      <c r="H519" s="41"/>
      <c r="J519" s="89"/>
      <c r="K519" s="41"/>
      <c r="P519" s="41"/>
      <c r="S519" s="41"/>
      <c r="T519" s="42"/>
    </row>
    <row r="520" ht="14.25" customHeight="1">
      <c r="E520" s="88"/>
      <c r="F520" s="89"/>
      <c r="G520" s="89"/>
      <c r="H520" s="41"/>
      <c r="J520" s="89"/>
      <c r="K520" s="41"/>
      <c r="P520" s="41"/>
      <c r="S520" s="41"/>
      <c r="T520" s="42"/>
    </row>
    <row r="521" ht="14.25" customHeight="1">
      <c r="E521" s="88"/>
      <c r="F521" s="89"/>
      <c r="G521" s="89"/>
      <c r="H521" s="41"/>
      <c r="J521" s="89"/>
      <c r="K521" s="41"/>
      <c r="P521" s="41"/>
      <c r="S521" s="41"/>
      <c r="T521" s="42"/>
    </row>
    <row r="522" ht="14.25" customHeight="1">
      <c r="E522" s="88"/>
      <c r="F522" s="89"/>
      <c r="G522" s="89"/>
      <c r="H522" s="41"/>
      <c r="J522" s="89"/>
      <c r="K522" s="41"/>
      <c r="P522" s="41"/>
      <c r="S522" s="41"/>
      <c r="T522" s="42"/>
    </row>
    <row r="523" ht="14.25" customHeight="1">
      <c r="E523" s="88"/>
      <c r="F523" s="89"/>
      <c r="G523" s="89"/>
      <c r="H523" s="41"/>
      <c r="J523" s="89"/>
      <c r="K523" s="41"/>
      <c r="P523" s="41"/>
      <c r="S523" s="41"/>
      <c r="T523" s="42"/>
    </row>
    <row r="524" ht="14.25" customHeight="1">
      <c r="E524" s="88"/>
      <c r="F524" s="89"/>
      <c r="G524" s="89"/>
      <c r="H524" s="41"/>
      <c r="J524" s="89"/>
      <c r="K524" s="41"/>
      <c r="P524" s="41"/>
      <c r="S524" s="41"/>
      <c r="T524" s="42"/>
    </row>
    <row r="525" ht="14.25" customHeight="1">
      <c r="E525" s="88"/>
      <c r="F525" s="89"/>
      <c r="G525" s="89"/>
      <c r="H525" s="41"/>
      <c r="J525" s="89"/>
      <c r="K525" s="41"/>
      <c r="P525" s="41"/>
      <c r="S525" s="41"/>
      <c r="T525" s="42"/>
    </row>
    <row r="526" ht="14.25" customHeight="1">
      <c r="E526" s="88"/>
      <c r="F526" s="89"/>
      <c r="G526" s="89"/>
      <c r="H526" s="41"/>
      <c r="J526" s="89"/>
      <c r="K526" s="41"/>
      <c r="P526" s="41"/>
      <c r="S526" s="41"/>
      <c r="T526" s="42"/>
    </row>
    <row r="527" ht="14.25" customHeight="1">
      <c r="E527" s="88"/>
      <c r="F527" s="89"/>
      <c r="G527" s="89"/>
      <c r="H527" s="41"/>
      <c r="J527" s="89"/>
      <c r="K527" s="41"/>
      <c r="P527" s="41"/>
      <c r="S527" s="41"/>
      <c r="T527" s="42"/>
    </row>
    <row r="528" ht="14.25" customHeight="1">
      <c r="E528" s="88"/>
      <c r="F528" s="89"/>
      <c r="G528" s="89"/>
      <c r="H528" s="41"/>
      <c r="J528" s="89"/>
      <c r="K528" s="41"/>
      <c r="P528" s="41"/>
      <c r="S528" s="41"/>
      <c r="T528" s="42"/>
    </row>
    <row r="529" ht="14.25" customHeight="1">
      <c r="E529" s="88"/>
      <c r="F529" s="89"/>
      <c r="G529" s="89"/>
      <c r="H529" s="41"/>
      <c r="J529" s="89"/>
      <c r="K529" s="41"/>
      <c r="P529" s="41"/>
      <c r="S529" s="41"/>
      <c r="T529" s="42"/>
    </row>
    <row r="530" ht="14.25" customHeight="1">
      <c r="E530" s="88"/>
      <c r="F530" s="89"/>
      <c r="G530" s="89"/>
      <c r="H530" s="41"/>
      <c r="J530" s="89"/>
      <c r="K530" s="41"/>
      <c r="P530" s="41"/>
      <c r="S530" s="41"/>
      <c r="T530" s="42"/>
    </row>
    <row r="531" ht="14.25" customHeight="1">
      <c r="E531" s="88"/>
      <c r="F531" s="89"/>
      <c r="G531" s="89"/>
      <c r="H531" s="41"/>
      <c r="J531" s="89"/>
      <c r="K531" s="41"/>
      <c r="P531" s="41"/>
      <c r="S531" s="41"/>
      <c r="T531" s="42"/>
    </row>
    <row r="532" ht="14.25" customHeight="1">
      <c r="E532" s="88"/>
      <c r="F532" s="89"/>
      <c r="G532" s="89"/>
      <c r="H532" s="41"/>
      <c r="J532" s="89"/>
      <c r="K532" s="41"/>
      <c r="P532" s="41"/>
      <c r="S532" s="41"/>
      <c r="T532" s="42"/>
    </row>
    <row r="533" ht="14.25" customHeight="1">
      <c r="E533" s="88"/>
      <c r="F533" s="89"/>
      <c r="G533" s="89"/>
      <c r="H533" s="41"/>
      <c r="J533" s="89"/>
      <c r="K533" s="41"/>
      <c r="P533" s="41"/>
      <c r="S533" s="41"/>
      <c r="T533" s="42"/>
    </row>
    <row r="534" ht="14.25" customHeight="1">
      <c r="E534" s="88"/>
      <c r="F534" s="89"/>
      <c r="G534" s="89"/>
      <c r="H534" s="41"/>
      <c r="J534" s="89"/>
      <c r="K534" s="41"/>
      <c r="P534" s="41"/>
      <c r="S534" s="41"/>
      <c r="T534" s="42"/>
    </row>
    <row r="535" ht="14.25" customHeight="1">
      <c r="E535" s="88"/>
      <c r="F535" s="89"/>
      <c r="G535" s="89"/>
      <c r="H535" s="41"/>
      <c r="J535" s="89"/>
      <c r="K535" s="41"/>
      <c r="P535" s="41"/>
      <c r="S535" s="41"/>
      <c r="T535" s="42"/>
    </row>
    <row r="536" ht="14.25" customHeight="1">
      <c r="E536" s="88"/>
      <c r="F536" s="89"/>
      <c r="G536" s="89"/>
      <c r="H536" s="41"/>
      <c r="J536" s="89"/>
      <c r="K536" s="41"/>
      <c r="P536" s="41"/>
      <c r="S536" s="41"/>
      <c r="T536" s="42"/>
    </row>
    <row r="537" ht="14.25" customHeight="1">
      <c r="E537" s="88"/>
      <c r="F537" s="89"/>
      <c r="G537" s="89"/>
      <c r="H537" s="41"/>
      <c r="J537" s="89"/>
      <c r="K537" s="41"/>
      <c r="P537" s="41"/>
      <c r="S537" s="41"/>
      <c r="T537" s="42"/>
    </row>
    <row r="538" ht="14.25" customHeight="1">
      <c r="E538" s="88"/>
      <c r="F538" s="89"/>
      <c r="G538" s="89"/>
      <c r="H538" s="41"/>
      <c r="J538" s="89"/>
      <c r="K538" s="41"/>
      <c r="P538" s="41"/>
      <c r="S538" s="41"/>
      <c r="T538" s="42"/>
    </row>
    <row r="539" ht="14.25" customHeight="1">
      <c r="E539" s="88"/>
      <c r="F539" s="89"/>
      <c r="G539" s="89"/>
      <c r="H539" s="41"/>
      <c r="J539" s="89"/>
      <c r="K539" s="41"/>
      <c r="P539" s="41"/>
      <c r="S539" s="41"/>
      <c r="T539" s="42"/>
    </row>
    <row r="540" ht="14.25" customHeight="1">
      <c r="E540" s="88"/>
      <c r="F540" s="89"/>
      <c r="G540" s="89"/>
      <c r="H540" s="41"/>
      <c r="J540" s="89"/>
      <c r="K540" s="41"/>
      <c r="P540" s="41"/>
      <c r="S540" s="41"/>
      <c r="T540" s="42"/>
    </row>
    <row r="541" ht="14.25" customHeight="1">
      <c r="E541" s="88"/>
      <c r="F541" s="89"/>
      <c r="G541" s="89"/>
      <c r="H541" s="41"/>
      <c r="J541" s="89"/>
      <c r="K541" s="41"/>
      <c r="P541" s="41"/>
      <c r="S541" s="41"/>
      <c r="T541" s="42"/>
    </row>
    <row r="542" ht="14.25" customHeight="1">
      <c r="E542" s="88"/>
      <c r="F542" s="89"/>
      <c r="G542" s="89"/>
      <c r="H542" s="41"/>
      <c r="J542" s="89"/>
      <c r="K542" s="41"/>
      <c r="P542" s="41"/>
      <c r="S542" s="41"/>
      <c r="T542" s="42"/>
    </row>
    <row r="543" ht="14.25" customHeight="1">
      <c r="E543" s="88"/>
      <c r="F543" s="89"/>
      <c r="G543" s="89"/>
      <c r="H543" s="41"/>
      <c r="J543" s="89"/>
      <c r="K543" s="41"/>
      <c r="P543" s="41"/>
      <c r="S543" s="41"/>
      <c r="T543" s="42"/>
    </row>
    <row r="544" ht="14.25" customHeight="1">
      <c r="E544" s="88"/>
      <c r="F544" s="89"/>
      <c r="G544" s="89"/>
      <c r="H544" s="41"/>
      <c r="J544" s="89"/>
      <c r="K544" s="41"/>
      <c r="P544" s="41"/>
      <c r="S544" s="41"/>
      <c r="T544" s="42"/>
    </row>
    <row r="545" ht="14.25" customHeight="1">
      <c r="E545" s="88"/>
      <c r="F545" s="89"/>
      <c r="G545" s="89"/>
      <c r="H545" s="41"/>
      <c r="J545" s="89"/>
      <c r="K545" s="41"/>
      <c r="P545" s="41"/>
      <c r="S545" s="41"/>
      <c r="T545" s="42"/>
    </row>
    <row r="546" ht="14.25" customHeight="1">
      <c r="E546" s="88"/>
      <c r="F546" s="89"/>
      <c r="G546" s="89"/>
      <c r="H546" s="41"/>
      <c r="J546" s="89"/>
      <c r="K546" s="41"/>
      <c r="P546" s="41"/>
      <c r="S546" s="41"/>
      <c r="T546" s="42"/>
    </row>
    <row r="547" ht="14.25" customHeight="1">
      <c r="E547" s="88"/>
      <c r="F547" s="89"/>
      <c r="G547" s="89"/>
      <c r="H547" s="41"/>
      <c r="J547" s="89"/>
      <c r="K547" s="41"/>
      <c r="P547" s="41"/>
      <c r="S547" s="41"/>
      <c r="T547" s="42"/>
    </row>
    <row r="548" ht="14.25" customHeight="1">
      <c r="E548" s="88"/>
      <c r="F548" s="89"/>
      <c r="G548" s="89"/>
      <c r="H548" s="41"/>
      <c r="J548" s="89"/>
      <c r="K548" s="41"/>
      <c r="P548" s="41"/>
      <c r="S548" s="41"/>
      <c r="T548" s="42"/>
    </row>
    <row r="549" ht="14.25" customHeight="1">
      <c r="E549" s="88"/>
      <c r="F549" s="89"/>
      <c r="G549" s="89"/>
      <c r="H549" s="41"/>
      <c r="J549" s="89"/>
      <c r="K549" s="41"/>
      <c r="P549" s="41"/>
      <c r="S549" s="41"/>
      <c r="T549" s="42"/>
    </row>
    <row r="550" ht="14.25" customHeight="1">
      <c r="E550" s="88"/>
      <c r="F550" s="89"/>
      <c r="G550" s="89"/>
      <c r="H550" s="41"/>
      <c r="J550" s="89"/>
      <c r="K550" s="41"/>
      <c r="P550" s="41"/>
      <c r="S550" s="41"/>
      <c r="T550" s="42"/>
    </row>
    <row r="551" ht="14.25" customHeight="1">
      <c r="E551" s="88"/>
      <c r="F551" s="89"/>
      <c r="G551" s="89"/>
      <c r="H551" s="41"/>
      <c r="J551" s="89"/>
      <c r="K551" s="41"/>
      <c r="P551" s="41"/>
      <c r="S551" s="41"/>
      <c r="T551" s="42"/>
    </row>
    <row r="552" ht="14.25" customHeight="1">
      <c r="E552" s="88"/>
      <c r="F552" s="89"/>
      <c r="G552" s="89"/>
      <c r="H552" s="41"/>
      <c r="J552" s="89"/>
      <c r="K552" s="41"/>
      <c r="P552" s="41"/>
      <c r="S552" s="41"/>
      <c r="T552" s="42"/>
    </row>
    <row r="553" ht="14.25" customHeight="1">
      <c r="E553" s="88"/>
      <c r="F553" s="89"/>
      <c r="G553" s="89"/>
      <c r="H553" s="41"/>
      <c r="J553" s="89"/>
      <c r="K553" s="41"/>
      <c r="P553" s="41"/>
      <c r="S553" s="41"/>
      <c r="T553" s="42"/>
    </row>
    <row r="554" ht="14.25" customHeight="1">
      <c r="E554" s="88"/>
      <c r="F554" s="89"/>
      <c r="G554" s="89"/>
      <c r="H554" s="41"/>
      <c r="J554" s="89"/>
      <c r="K554" s="41"/>
      <c r="P554" s="41"/>
      <c r="S554" s="41"/>
      <c r="T554" s="42"/>
    </row>
    <row r="555" ht="14.25" customHeight="1">
      <c r="E555" s="88"/>
      <c r="F555" s="89"/>
      <c r="G555" s="89"/>
      <c r="H555" s="41"/>
      <c r="J555" s="89"/>
      <c r="K555" s="41"/>
      <c r="P555" s="41"/>
      <c r="S555" s="41"/>
      <c r="T555" s="42"/>
    </row>
    <row r="556" ht="14.25" customHeight="1">
      <c r="E556" s="88"/>
      <c r="F556" s="89"/>
      <c r="G556" s="89"/>
      <c r="H556" s="41"/>
      <c r="J556" s="89"/>
      <c r="K556" s="41"/>
      <c r="P556" s="41"/>
      <c r="S556" s="41"/>
      <c r="T556" s="42"/>
    </row>
    <row r="557" ht="14.25" customHeight="1">
      <c r="E557" s="88"/>
      <c r="F557" s="89"/>
      <c r="G557" s="89"/>
      <c r="H557" s="41"/>
      <c r="J557" s="89"/>
      <c r="K557" s="41"/>
      <c r="P557" s="41"/>
      <c r="S557" s="41"/>
      <c r="T557" s="42"/>
    </row>
    <row r="558" ht="14.25" customHeight="1">
      <c r="E558" s="88"/>
      <c r="F558" s="89"/>
      <c r="G558" s="89"/>
      <c r="H558" s="41"/>
      <c r="J558" s="89"/>
      <c r="K558" s="41"/>
      <c r="P558" s="41"/>
      <c r="S558" s="41"/>
      <c r="T558" s="42"/>
    </row>
    <row r="559" ht="14.25" customHeight="1">
      <c r="E559" s="88"/>
      <c r="F559" s="89"/>
      <c r="G559" s="89"/>
      <c r="H559" s="41"/>
      <c r="J559" s="89"/>
      <c r="K559" s="41"/>
      <c r="P559" s="41"/>
      <c r="S559" s="41"/>
      <c r="T559" s="42"/>
    </row>
    <row r="560" ht="14.25" customHeight="1">
      <c r="E560" s="88"/>
      <c r="F560" s="89"/>
      <c r="G560" s="89"/>
      <c r="H560" s="41"/>
      <c r="J560" s="89"/>
      <c r="K560" s="41"/>
      <c r="P560" s="41"/>
      <c r="S560" s="41"/>
      <c r="T560" s="42"/>
    </row>
    <row r="561" ht="14.25" customHeight="1">
      <c r="E561" s="88"/>
      <c r="F561" s="89"/>
      <c r="G561" s="89"/>
      <c r="H561" s="41"/>
      <c r="J561" s="89"/>
      <c r="K561" s="41"/>
      <c r="P561" s="41"/>
      <c r="S561" s="41"/>
      <c r="T561" s="42"/>
    </row>
    <row r="562" ht="14.25" customHeight="1">
      <c r="E562" s="88"/>
      <c r="F562" s="89"/>
      <c r="G562" s="89"/>
      <c r="H562" s="41"/>
      <c r="J562" s="89"/>
      <c r="K562" s="41"/>
      <c r="P562" s="41"/>
      <c r="S562" s="41"/>
      <c r="T562" s="42"/>
    </row>
    <row r="563" ht="14.25" customHeight="1">
      <c r="E563" s="88"/>
      <c r="F563" s="89"/>
      <c r="G563" s="89"/>
      <c r="H563" s="41"/>
      <c r="J563" s="89"/>
      <c r="K563" s="41"/>
      <c r="P563" s="41"/>
      <c r="S563" s="41"/>
      <c r="T563" s="42"/>
    </row>
    <row r="564" ht="14.25" customHeight="1">
      <c r="E564" s="88"/>
      <c r="F564" s="89"/>
      <c r="G564" s="89"/>
      <c r="H564" s="41"/>
      <c r="J564" s="89"/>
      <c r="K564" s="41"/>
      <c r="P564" s="41"/>
      <c r="S564" s="41"/>
      <c r="T564" s="42"/>
    </row>
    <row r="565" ht="14.25" customHeight="1">
      <c r="E565" s="88"/>
      <c r="F565" s="89"/>
      <c r="G565" s="89"/>
      <c r="H565" s="41"/>
      <c r="J565" s="89"/>
      <c r="K565" s="41"/>
      <c r="P565" s="41"/>
      <c r="S565" s="41"/>
      <c r="T565" s="42"/>
    </row>
    <row r="566" ht="14.25" customHeight="1">
      <c r="E566" s="88"/>
      <c r="F566" s="89"/>
      <c r="G566" s="89"/>
      <c r="H566" s="41"/>
      <c r="J566" s="89"/>
      <c r="K566" s="41"/>
      <c r="P566" s="41"/>
      <c r="S566" s="41"/>
      <c r="T566" s="42"/>
    </row>
    <row r="567" ht="14.25" customHeight="1">
      <c r="E567" s="88"/>
      <c r="F567" s="89"/>
      <c r="G567" s="89"/>
      <c r="H567" s="41"/>
      <c r="J567" s="89"/>
      <c r="K567" s="41"/>
      <c r="P567" s="41"/>
      <c r="S567" s="41"/>
      <c r="T567" s="42"/>
    </row>
    <row r="568" ht="14.25" customHeight="1">
      <c r="E568" s="88"/>
      <c r="F568" s="89"/>
      <c r="G568" s="89"/>
      <c r="H568" s="41"/>
      <c r="J568" s="89"/>
      <c r="K568" s="41"/>
      <c r="P568" s="41"/>
      <c r="S568" s="41"/>
      <c r="T568" s="42"/>
    </row>
    <row r="569" ht="14.25" customHeight="1">
      <c r="E569" s="88"/>
      <c r="F569" s="89"/>
      <c r="G569" s="89"/>
      <c r="H569" s="41"/>
      <c r="J569" s="89"/>
      <c r="K569" s="41"/>
      <c r="P569" s="41"/>
      <c r="S569" s="41"/>
      <c r="T569" s="42"/>
    </row>
    <row r="570" ht="14.25" customHeight="1">
      <c r="E570" s="88"/>
      <c r="F570" s="89"/>
      <c r="G570" s="89"/>
      <c r="H570" s="41"/>
      <c r="J570" s="89"/>
      <c r="K570" s="41"/>
      <c r="P570" s="41"/>
      <c r="S570" s="41"/>
      <c r="T570" s="42"/>
    </row>
    <row r="571" ht="14.25" customHeight="1">
      <c r="E571" s="88"/>
      <c r="F571" s="89"/>
      <c r="G571" s="89"/>
      <c r="H571" s="41"/>
      <c r="J571" s="89"/>
      <c r="K571" s="41"/>
      <c r="P571" s="41"/>
      <c r="S571" s="41"/>
      <c r="T571" s="42"/>
    </row>
    <row r="572" ht="14.25" customHeight="1">
      <c r="E572" s="88"/>
      <c r="F572" s="89"/>
      <c r="G572" s="89"/>
      <c r="H572" s="41"/>
      <c r="J572" s="89"/>
      <c r="K572" s="41"/>
      <c r="P572" s="41"/>
      <c r="S572" s="41"/>
      <c r="T572" s="42"/>
    </row>
    <row r="573" ht="14.25" customHeight="1">
      <c r="E573" s="88"/>
      <c r="F573" s="89"/>
      <c r="G573" s="89"/>
      <c r="H573" s="41"/>
      <c r="J573" s="89"/>
      <c r="K573" s="41"/>
      <c r="P573" s="41"/>
      <c r="S573" s="41"/>
      <c r="T573" s="42"/>
    </row>
    <row r="574" ht="14.25" customHeight="1">
      <c r="E574" s="88"/>
      <c r="F574" s="89"/>
      <c r="G574" s="89"/>
      <c r="H574" s="41"/>
      <c r="J574" s="89"/>
      <c r="K574" s="41"/>
      <c r="P574" s="41"/>
      <c r="S574" s="41"/>
      <c r="T574" s="42"/>
    </row>
    <row r="575" ht="14.25" customHeight="1">
      <c r="E575" s="88"/>
      <c r="F575" s="89"/>
      <c r="G575" s="89"/>
      <c r="H575" s="41"/>
      <c r="J575" s="89"/>
      <c r="K575" s="41"/>
      <c r="P575" s="41"/>
      <c r="S575" s="41"/>
      <c r="T575" s="42"/>
    </row>
    <row r="576" ht="14.25" customHeight="1">
      <c r="E576" s="88"/>
      <c r="F576" s="89"/>
      <c r="G576" s="89"/>
      <c r="H576" s="41"/>
      <c r="J576" s="89"/>
      <c r="K576" s="41"/>
      <c r="P576" s="41"/>
      <c r="S576" s="41"/>
      <c r="T576" s="42"/>
    </row>
    <row r="577" ht="14.25" customHeight="1">
      <c r="E577" s="88"/>
      <c r="F577" s="89"/>
      <c r="G577" s="89"/>
      <c r="H577" s="41"/>
      <c r="J577" s="89"/>
      <c r="K577" s="41"/>
      <c r="P577" s="41"/>
      <c r="S577" s="41"/>
      <c r="T577" s="42"/>
    </row>
    <row r="578" ht="14.25" customHeight="1">
      <c r="E578" s="88"/>
      <c r="F578" s="89"/>
      <c r="G578" s="89"/>
      <c r="H578" s="41"/>
      <c r="J578" s="89"/>
      <c r="K578" s="41"/>
      <c r="P578" s="41"/>
      <c r="S578" s="41"/>
      <c r="T578" s="42"/>
    </row>
    <row r="579" ht="14.25" customHeight="1">
      <c r="E579" s="88"/>
      <c r="F579" s="89"/>
      <c r="G579" s="89"/>
      <c r="H579" s="41"/>
      <c r="J579" s="89"/>
      <c r="K579" s="41"/>
      <c r="P579" s="41"/>
      <c r="S579" s="41"/>
      <c r="T579" s="42"/>
    </row>
    <row r="580" ht="14.25" customHeight="1">
      <c r="E580" s="88"/>
      <c r="F580" s="89"/>
      <c r="G580" s="89"/>
      <c r="H580" s="41"/>
      <c r="J580" s="89"/>
      <c r="K580" s="41"/>
      <c r="P580" s="41"/>
      <c r="S580" s="41"/>
      <c r="T580" s="42"/>
    </row>
    <row r="581" ht="14.25" customHeight="1">
      <c r="E581" s="88"/>
      <c r="F581" s="89"/>
      <c r="G581" s="89"/>
      <c r="H581" s="41"/>
      <c r="J581" s="89"/>
      <c r="K581" s="41"/>
      <c r="P581" s="41"/>
      <c r="S581" s="41"/>
      <c r="T581" s="42"/>
    </row>
    <row r="582" ht="14.25" customHeight="1">
      <c r="E582" s="88"/>
      <c r="F582" s="89"/>
      <c r="G582" s="89"/>
      <c r="H582" s="41"/>
      <c r="J582" s="89"/>
      <c r="K582" s="41"/>
      <c r="P582" s="41"/>
      <c r="S582" s="41"/>
      <c r="T582" s="42"/>
    </row>
    <row r="583" ht="14.25" customHeight="1">
      <c r="E583" s="88"/>
      <c r="F583" s="89"/>
      <c r="G583" s="89"/>
      <c r="H583" s="41"/>
      <c r="J583" s="89"/>
      <c r="K583" s="41"/>
      <c r="P583" s="41"/>
      <c r="S583" s="41"/>
      <c r="T583" s="42"/>
    </row>
    <row r="584" ht="14.25" customHeight="1">
      <c r="E584" s="88"/>
      <c r="F584" s="89"/>
      <c r="G584" s="89"/>
      <c r="H584" s="41"/>
      <c r="J584" s="89"/>
      <c r="K584" s="41"/>
      <c r="P584" s="41"/>
      <c r="S584" s="41"/>
      <c r="T584" s="42"/>
    </row>
    <row r="585" ht="14.25" customHeight="1">
      <c r="E585" s="88"/>
      <c r="F585" s="89"/>
      <c r="G585" s="89"/>
      <c r="H585" s="41"/>
      <c r="J585" s="89"/>
      <c r="K585" s="41"/>
      <c r="P585" s="41"/>
      <c r="S585" s="41"/>
      <c r="T585" s="42"/>
    </row>
    <row r="586" ht="14.25" customHeight="1">
      <c r="E586" s="88"/>
      <c r="F586" s="89"/>
      <c r="G586" s="89"/>
      <c r="H586" s="41"/>
      <c r="J586" s="89"/>
      <c r="K586" s="41"/>
      <c r="P586" s="41"/>
      <c r="S586" s="41"/>
      <c r="T586" s="42"/>
    </row>
    <row r="587" ht="14.25" customHeight="1">
      <c r="E587" s="88"/>
      <c r="F587" s="89"/>
      <c r="G587" s="89"/>
      <c r="H587" s="41"/>
      <c r="J587" s="89"/>
      <c r="K587" s="41"/>
      <c r="P587" s="41"/>
      <c r="S587" s="41"/>
      <c r="T587" s="42"/>
    </row>
    <row r="588" ht="14.25" customHeight="1">
      <c r="E588" s="88"/>
      <c r="F588" s="89"/>
      <c r="G588" s="89"/>
      <c r="H588" s="41"/>
      <c r="J588" s="89"/>
      <c r="K588" s="41"/>
      <c r="P588" s="41"/>
      <c r="S588" s="41"/>
      <c r="T588" s="42"/>
    </row>
    <row r="589" ht="14.25" customHeight="1">
      <c r="E589" s="88"/>
      <c r="F589" s="89"/>
      <c r="G589" s="89"/>
      <c r="H589" s="41"/>
      <c r="J589" s="89"/>
      <c r="K589" s="41"/>
      <c r="P589" s="41"/>
      <c r="S589" s="41"/>
      <c r="T589" s="42"/>
    </row>
    <row r="590" ht="14.25" customHeight="1">
      <c r="E590" s="88"/>
      <c r="F590" s="89"/>
      <c r="G590" s="89"/>
      <c r="H590" s="41"/>
      <c r="J590" s="89"/>
      <c r="K590" s="41"/>
      <c r="P590" s="41"/>
      <c r="S590" s="41"/>
      <c r="T590" s="42"/>
    </row>
    <row r="591" ht="14.25" customHeight="1">
      <c r="E591" s="88"/>
      <c r="F591" s="89"/>
      <c r="G591" s="89"/>
      <c r="H591" s="41"/>
      <c r="J591" s="89"/>
      <c r="K591" s="41"/>
      <c r="P591" s="41"/>
      <c r="S591" s="41"/>
      <c r="T591" s="42"/>
    </row>
    <row r="592" ht="14.25" customHeight="1">
      <c r="E592" s="88"/>
      <c r="F592" s="89"/>
      <c r="G592" s="89"/>
      <c r="H592" s="41"/>
      <c r="J592" s="89"/>
      <c r="K592" s="41"/>
      <c r="P592" s="41"/>
      <c r="S592" s="41"/>
      <c r="T592" s="42"/>
    </row>
    <row r="593" ht="14.25" customHeight="1">
      <c r="E593" s="88"/>
      <c r="F593" s="89"/>
      <c r="G593" s="89"/>
      <c r="H593" s="41"/>
      <c r="J593" s="89"/>
      <c r="K593" s="41"/>
      <c r="P593" s="41"/>
      <c r="S593" s="41"/>
      <c r="T593" s="42"/>
    </row>
    <row r="594" ht="14.25" customHeight="1">
      <c r="E594" s="88"/>
      <c r="F594" s="89"/>
      <c r="G594" s="89"/>
      <c r="H594" s="41"/>
      <c r="J594" s="89"/>
      <c r="K594" s="41"/>
      <c r="P594" s="41"/>
      <c r="S594" s="41"/>
      <c r="T594" s="42"/>
    </row>
    <row r="595" ht="14.25" customHeight="1">
      <c r="E595" s="88"/>
      <c r="F595" s="89"/>
      <c r="G595" s="89"/>
      <c r="H595" s="41"/>
      <c r="J595" s="89"/>
      <c r="K595" s="41"/>
      <c r="P595" s="41"/>
      <c r="S595" s="41"/>
      <c r="T595" s="42"/>
    </row>
    <row r="596" ht="14.25" customHeight="1">
      <c r="E596" s="88"/>
      <c r="F596" s="89"/>
      <c r="G596" s="89"/>
      <c r="H596" s="41"/>
      <c r="J596" s="89"/>
      <c r="K596" s="41"/>
      <c r="P596" s="41"/>
      <c r="S596" s="41"/>
      <c r="T596" s="42"/>
    </row>
    <row r="597" ht="14.25" customHeight="1">
      <c r="E597" s="88"/>
      <c r="F597" s="89"/>
      <c r="G597" s="89"/>
      <c r="H597" s="41"/>
      <c r="J597" s="89"/>
      <c r="K597" s="41"/>
      <c r="P597" s="41"/>
      <c r="S597" s="41"/>
      <c r="T597" s="42"/>
    </row>
    <row r="598" ht="14.25" customHeight="1">
      <c r="E598" s="88"/>
      <c r="F598" s="89"/>
      <c r="G598" s="89"/>
      <c r="H598" s="41"/>
      <c r="J598" s="89"/>
      <c r="K598" s="41"/>
      <c r="P598" s="41"/>
      <c r="S598" s="41"/>
      <c r="T598" s="42"/>
    </row>
    <row r="599" ht="14.25" customHeight="1">
      <c r="E599" s="88"/>
      <c r="F599" s="89"/>
      <c r="G599" s="89"/>
      <c r="H599" s="41"/>
      <c r="J599" s="89"/>
      <c r="K599" s="41"/>
      <c r="P599" s="41"/>
      <c r="S599" s="41"/>
      <c r="T599" s="42"/>
    </row>
    <row r="600" ht="14.25" customHeight="1">
      <c r="E600" s="88"/>
      <c r="F600" s="89"/>
      <c r="G600" s="89"/>
      <c r="H600" s="41"/>
      <c r="J600" s="89"/>
      <c r="K600" s="41"/>
      <c r="P600" s="41"/>
      <c r="S600" s="41"/>
      <c r="T600" s="42"/>
    </row>
    <row r="601" ht="14.25" customHeight="1">
      <c r="E601" s="88"/>
      <c r="F601" s="89"/>
      <c r="G601" s="89"/>
      <c r="H601" s="41"/>
      <c r="J601" s="89"/>
      <c r="K601" s="41"/>
      <c r="P601" s="41"/>
      <c r="S601" s="41"/>
      <c r="T601" s="42"/>
    </row>
    <row r="602" ht="14.25" customHeight="1">
      <c r="E602" s="88"/>
      <c r="F602" s="89"/>
      <c r="G602" s="89"/>
      <c r="H602" s="41"/>
      <c r="J602" s="89"/>
      <c r="K602" s="41"/>
      <c r="P602" s="41"/>
      <c r="S602" s="41"/>
      <c r="T602" s="42"/>
    </row>
    <row r="603" ht="14.25" customHeight="1">
      <c r="E603" s="88"/>
      <c r="F603" s="89"/>
      <c r="G603" s="89"/>
      <c r="H603" s="41"/>
      <c r="J603" s="89"/>
      <c r="K603" s="41"/>
      <c r="P603" s="41"/>
      <c r="S603" s="41"/>
      <c r="T603" s="42"/>
    </row>
    <row r="604" ht="14.25" customHeight="1">
      <c r="E604" s="88"/>
      <c r="F604" s="89"/>
      <c r="G604" s="89"/>
      <c r="H604" s="41"/>
      <c r="J604" s="89"/>
      <c r="K604" s="41"/>
      <c r="P604" s="41"/>
      <c r="S604" s="41"/>
      <c r="T604" s="42"/>
    </row>
    <row r="605" ht="14.25" customHeight="1">
      <c r="E605" s="88"/>
      <c r="F605" s="89"/>
      <c r="G605" s="89"/>
      <c r="H605" s="41"/>
      <c r="J605" s="89"/>
      <c r="K605" s="41"/>
      <c r="P605" s="41"/>
      <c r="S605" s="41"/>
      <c r="T605" s="42"/>
    </row>
    <row r="606" ht="14.25" customHeight="1">
      <c r="E606" s="88"/>
      <c r="F606" s="89"/>
      <c r="G606" s="89"/>
      <c r="H606" s="41"/>
      <c r="J606" s="89"/>
      <c r="K606" s="41"/>
      <c r="P606" s="41"/>
      <c r="S606" s="41"/>
      <c r="T606" s="42"/>
    </row>
    <row r="607" ht="14.25" customHeight="1">
      <c r="E607" s="88"/>
      <c r="F607" s="89"/>
      <c r="G607" s="89"/>
      <c r="H607" s="41"/>
      <c r="J607" s="89"/>
      <c r="K607" s="41"/>
      <c r="P607" s="41"/>
      <c r="S607" s="41"/>
      <c r="T607" s="42"/>
    </row>
    <row r="608" ht="14.25" customHeight="1">
      <c r="E608" s="88"/>
      <c r="F608" s="89"/>
      <c r="G608" s="89"/>
      <c r="H608" s="41"/>
      <c r="J608" s="89"/>
      <c r="K608" s="41"/>
      <c r="P608" s="41"/>
      <c r="S608" s="41"/>
      <c r="T608" s="42"/>
    </row>
    <row r="609" ht="14.25" customHeight="1">
      <c r="E609" s="88"/>
      <c r="F609" s="89"/>
      <c r="G609" s="89"/>
      <c r="H609" s="41"/>
      <c r="J609" s="89"/>
      <c r="K609" s="41"/>
      <c r="P609" s="41"/>
      <c r="S609" s="41"/>
      <c r="T609" s="42"/>
    </row>
    <row r="610" ht="14.25" customHeight="1">
      <c r="E610" s="88"/>
      <c r="F610" s="89"/>
      <c r="G610" s="89"/>
      <c r="H610" s="41"/>
      <c r="J610" s="89"/>
      <c r="K610" s="41"/>
      <c r="P610" s="41"/>
      <c r="S610" s="41"/>
      <c r="T610" s="42"/>
    </row>
    <row r="611" ht="14.25" customHeight="1">
      <c r="E611" s="88"/>
      <c r="F611" s="89"/>
      <c r="G611" s="89"/>
      <c r="H611" s="41"/>
      <c r="J611" s="89"/>
      <c r="K611" s="41"/>
      <c r="P611" s="41"/>
      <c r="S611" s="41"/>
      <c r="T611" s="42"/>
    </row>
    <row r="612" ht="14.25" customHeight="1">
      <c r="E612" s="88"/>
      <c r="F612" s="89"/>
      <c r="G612" s="89"/>
      <c r="H612" s="41"/>
      <c r="J612" s="89"/>
      <c r="K612" s="41"/>
      <c r="P612" s="41"/>
      <c r="S612" s="41"/>
      <c r="T612" s="42"/>
    </row>
    <row r="613" ht="14.25" customHeight="1">
      <c r="E613" s="88"/>
      <c r="F613" s="89"/>
      <c r="G613" s="89"/>
      <c r="H613" s="41"/>
      <c r="J613" s="89"/>
      <c r="K613" s="41"/>
      <c r="P613" s="41"/>
      <c r="S613" s="41"/>
      <c r="T613" s="42"/>
    </row>
    <row r="614" ht="14.25" customHeight="1">
      <c r="E614" s="88"/>
      <c r="F614" s="89"/>
      <c r="G614" s="89"/>
      <c r="H614" s="41"/>
      <c r="J614" s="89"/>
      <c r="K614" s="41"/>
      <c r="P614" s="41"/>
      <c r="S614" s="41"/>
      <c r="T614" s="42"/>
    </row>
    <row r="615" ht="14.25" customHeight="1">
      <c r="E615" s="88"/>
      <c r="F615" s="89"/>
      <c r="G615" s="89"/>
      <c r="H615" s="41"/>
      <c r="J615" s="89"/>
      <c r="K615" s="41"/>
      <c r="P615" s="41"/>
      <c r="S615" s="41"/>
      <c r="T615" s="42"/>
    </row>
    <row r="616" ht="14.25" customHeight="1">
      <c r="E616" s="88"/>
      <c r="F616" s="89"/>
      <c r="G616" s="89"/>
      <c r="H616" s="41"/>
      <c r="J616" s="89"/>
      <c r="K616" s="41"/>
      <c r="P616" s="41"/>
      <c r="S616" s="41"/>
      <c r="T616" s="42"/>
    </row>
    <row r="617" ht="14.25" customHeight="1">
      <c r="E617" s="88"/>
      <c r="F617" s="89"/>
      <c r="G617" s="89"/>
      <c r="H617" s="41"/>
      <c r="J617" s="89"/>
      <c r="K617" s="41"/>
      <c r="P617" s="41"/>
      <c r="S617" s="41"/>
      <c r="T617" s="42"/>
    </row>
    <row r="618" ht="14.25" customHeight="1">
      <c r="E618" s="88"/>
      <c r="F618" s="89"/>
      <c r="G618" s="89"/>
      <c r="H618" s="41"/>
      <c r="J618" s="89"/>
      <c r="K618" s="41"/>
      <c r="P618" s="41"/>
      <c r="S618" s="41"/>
      <c r="T618" s="42"/>
    </row>
    <row r="619" ht="14.25" customHeight="1">
      <c r="E619" s="88"/>
      <c r="F619" s="89"/>
      <c r="G619" s="89"/>
      <c r="H619" s="41"/>
      <c r="J619" s="89"/>
      <c r="K619" s="41"/>
      <c r="P619" s="41"/>
      <c r="S619" s="41"/>
      <c r="T619" s="42"/>
    </row>
    <row r="620" ht="14.25" customHeight="1">
      <c r="E620" s="88"/>
      <c r="F620" s="89"/>
      <c r="G620" s="89"/>
      <c r="H620" s="41"/>
      <c r="J620" s="89"/>
      <c r="K620" s="41"/>
      <c r="P620" s="41"/>
      <c r="S620" s="41"/>
      <c r="T620" s="42"/>
    </row>
    <row r="621" ht="14.25" customHeight="1">
      <c r="E621" s="88"/>
      <c r="F621" s="89"/>
      <c r="G621" s="89"/>
      <c r="H621" s="41"/>
      <c r="J621" s="89"/>
      <c r="K621" s="41"/>
      <c r="P621" s="41"/>
      <c r="S621" s="41"/>
      <c r="T621" s="42"/>
    </row>
    <row r="622" ht="14.25" customHeight="1">
      <c r="E622" s="88"/>
      <c r="F622" s="89"/>
      <c r="G622" s="89"/>
      <c r="H622" s="41"/>
      <c r="J622" s="89"/>
      <c r="K622" s="41"/>
      <c r="P622" s="41"/>
      <c r="S622" s="41"/>
      <c r="T622" s="42"/>
    </row>
    <row r="623" ht="14.25" customHeight="1">
      <c r="E623" s="88"/>
      <c r="F623" s="89"/>
      <c r="G623" s="89"/>
      <c r="H623" s="41"/>
      <c r="J623" s="89"/>
      <c r="K623" s="41"/>
      <c r="P623" s="41"/>
      <c r="S623" s="41"/>
      <c r="T623" s="42"/>
    </row>
    <row r="624" ht="14.25" customHeight="1">
      <c r="E624" s="88"/>
      <c r="F624" s="89"/>
      <c r="G624" s="89"/>
      <c r="H624" s="41"/>
      <c r="J624" s="89"/>
      <c r="K624" s="41"/>
      <c r="P624" s="41"/>
      <c r="S624" s="41"/>
      <c r="T624" s="42"/>
    </row>
    <row r="625" ht="14.25" customHeight="1">
      <c r="E625" s="88"/>
      <c r="F625" s="89"/>
      <c r="G625" s="89"/>
      <c r="H625" s="41"/>
      <c r="J625" s="89"/>
      <c r="K625" s="41"/>
      <c r="P625" s="41"/>
      <c r="S625" s="41"/>
      <c r="T625" s="42"/>
    </row>
    <row r="626" ht="14.25" customHeight="1">
      <c r="E626" s="88"/>
      <c r="F626" s="89"/>
      <c r="G626" s="89"/>
      <c r="H626" s="41"/>
      <c r="J626" s="89"/>
      <c r="K626" s="41"/>
      <c r="P626" s="41"/>
      <c r="S626" s="41"/>
      <c r="T626" s="42"/>
    </row>
    <row r="627" ht="14.25" customHeight="1">
      <c r="E627" s="88"/>
      <c r="F627" s="89"/>
      <c r="G627" s="89"/>
      <c r="H627" s="41"/>
      <c r="J627" s="89"/>
      <c r="K627" s="41"/>
      <c r="P627" s="41"/>
      <c r="S627" s="41"/>
      <c r="T627" s="42"/>
    </row>
    <row r="628" ht="14.25" customHeight="1">
      <c r="E628" s="88"/>
      <c r="F628" s="89"/>
      <c r="G628" s="89"/>
      <c r="H628" s="41"/>
      <c r="J628" s="89"/>
      <c r="K628" s="41"/>
      <c r="P628" s="41"/>
      <c r="S628" s="41"/>
      <c r="T628" s="42"/>
    </row>
    <row r="629" ht="14.25" customHeight="1">
      <c r="E629" s="88"/>
      <c r="F629" s="89"/>
      <c r="G629" s="89"/>
      <c r="H629" s="41"/>
      <c r="J629" s="89"/>
      <c r="K629" s="41"/>
      <c r="P629" s="41"/>
      <c r="S629" s="41"/>
      <c r="T629" s="42"/>
    </row>
    <row r="630" ht="14.25" customHeight="1">
      <c r="E630" s="88"/>
      <c r="F630" s="89"/>
      <c r="G630" s="89"/>
      <c r="H630" s="41"/>
      <c r="J630" s="89"/>
      <c r="K630" s="41"/>
      <c r="P630" s="41"/>
      <c r="S630" s="41"/>
      <c r="T630" s="42"/>
    </row>
    <row r="631" ht="14.25" customHeight="1">
      <c r="E631" s="88"/>
      <c r="F631" s="89"/>
      <c r="G631" s="89"/>
      <c r="H631" s="41"/>
      <c r="J631" s="89"/>
      <c r="K631" s="41"/>
      <c r="P631" s="41"/>
      <c r="S631" s="41"/>
      <c r="T631" s="42"/>
    </row>
    <row r="632" ht="14.25" customHeight="1">
      <c r="E632" s="88"/>
      <c r="F632" s="89"/>
      <c r="G632" s="89"/>
      <c r="H632" s="41"/>
      <c r="J632" s="89"/>
      <c r="K632" s="41"/>
      <c r="P632" s="41"/>
      <c r="S632" s="41"/>
      <c r="T632" s="42"/>
    </row>
    <row r="633" ht="14.25" customHeight="1">
      <c r="E633" s="88"/>
      <c r="F633" s="89"/>
      <c r="G633" s="89"/>
      <c r="H633" s="41"/>
      <c r="J633" s="89"/>
      <c r="K633" s="41"/>
      <c r="P633" s="41"/>
      <c r="S633" s="41"/>
      <c r="T633" s="42"/>
    </row>
    <row r="634" ht="14.25" customHeight="1">
      <c r="E634" s="88"/>
      <c r="F634" s="89"/>
      <c r="G634" s="89"/>
      <c r="H634" s="41"/>
      <c r="J634" s="89"/>
      <c r="K634" s="41"/>
      <c r="P634" s="41"/>
      <c r="S634" s="41"/>
      <c r="T634" s="42"/>
    </row>
    <row r="635" ht="14.25" customHeight="1">
      <c r="E635" s="88"/>
      <c r="F635" s="89"/>
      <c r="G635" s="89"/>
      <c r="H635" s="41"/>
      <c r="J635" s="89"/>
      <c r="K635" s="41"/>
      <c r="P635" s="41"/>
      <c r="S635" s="41"/>
      <c r="T635" s="42"/>
    </row>
    <row r="636" ht="14.25" customHeight="1">
      <c r="E636" s="88"/>
      <c r="F636" s="89"/>
      <c r="G636" s="89"/>
      <c r="H636" s="41"/>
      <c r="J636" s="89"/>
      <c r="K636" s="41"/>
      <c r="P636" s="41"/>
      <c r="S636" s="41"/>
      <c r="T636" s="42"/>
    </row>
    <row r="637" ht="14.25" customHeight="1">
      <c r="E637" s="88"/>
      <c r="F637" s="89"/>
      <c r="G637" s="89"/>
      <c r="H637" s="41"/>
      <c r="J637" s="89"/>
      <c r="K637" s="41"/>
      <c r="P637" s="41"/>
      <c r="S637" s="41"/>
      <c r="T637" s="42"/>
    </row>
    <row r="638" ht="14.25" customHeight="1">
      <c r="E638" s="88"/>
      <c r="F638" s="89"/>
      <c r="G638" s="89"/>
      <c r="H638" s="41"/>
      <c r="J638" s="89"/>
      <c r="K638" s="41"/>
      <c r="P638" s="41"/>
      <c r="S638" s="41"/>
      <c r="T638" s="42"/>
    </row>
    <row r="639" ht="14.25" customHeight="1">
      <c r="E639" s="88"/>
      <c r="F639" s="89"/>
      <c r="G639" s="89"/>
      <c r="H639" s="41"/>
      <c r="J639" s="89"/>
      <c r="K639" s="41"/>
      <c r="P639" s="41"/>
      <c r="S639" s="41"/>
      <c r="T639" s="42"/>
    </row>
    <row r="640" ht="14.25" customHeight="1">
      <c r="E640" s="88"/>
      <c r="F640" s="89"/>
      <c r="G640" s="89"/>
      <c r="H640" s="41"/>
      <c r="J640" s="89"/>
      <c r="K640" s="41"/>
      <c r="P640" s="41"/>
      <c r="S640" s="41"/>
      <c r="T640" s="42"/>
    </row>
    <row r="641" ht="14.25" customHeight="1">
      <c r="E641" s="88"/>
      <c r="F641" s="89"/>
      <c r="G641" s="89"/>
      <c r="H641" s="41"/>
      <c r="J641" s="89"/>
      <c r="K641" s="41"/>
      <c r="P641" s="41"/>
      <c r="S641" s="41"/>
      <c r="T641" s="42"/>
    </row>
    <row r="642" ht="14.25" customHeight="1">
      <c r="E642" s="88"/>
      <c r="F642" s="89"/>
      <c r="G642" s="89"/>
      <c r="H642" s="41"/>
      <c r="J642" s="89"/>
      <c r="K642" s="41"/>
      <c r="P642" s="41"/>
      <c r="S642" s="41"/>
      <c r="T642" s="42"/>
    </row>
    <row r="643" ht="14.25" customHeight="1">
      <c r="E643" s="88"/>
      <c r="F643" s="89"/>
      <c r="G643" s="89"/>
      <c r="H643" s="41"/>
      <c r="J643" s="89"/>
      <c r="K643" s="41"/>
      <c r="P643" s="41"/>
      <c r="S643" s="41"/>
      <c r="T643" s="42"/>
    </row>
    <row r="644" ht="14.25" customHeight="1">
      <c r="E644" s="88"/>
      <c r="F644" s="89"/>
      <c r="G644" s="89"/>
      <c r="H644" s="41"/>
      <c r="J644" s="89"/>
      <c r="K644" s="41"/>
      <c r="P644" s="41"/>
      <c r="S644" s="41"/>
      <c r="T644" s="42"/>
    </row>
    <row r="645" ht="14.25" customHeight="1">
      <c r="E645" s="88"/>
      <c r="F645" s="89"/>
      <c r="G645" s="89"/>
      <c r="H645" s="41"/>
      <c r="J645" s="89"/>
      <c r="K645" s="41"/>
      <c r="P645" s="41"/>
      <c r="S645" s="41"/>
      <c r="T645" s="42"/>
    </row>
    <row r="646" ht="14.25" customHeight="1">
      <c r="E646" s="88"/>
      <c r="F646" s="89"/>
      <c r="G646" s="89"/>
      <c r="H646" s="41"/>
      <c r="J646" s="89"/>
      <c r="K646" s="41"/>
      <c r="P646" s="41"/>
      <c r="S646" s="41"/>
      <c r="T646" s="42"/>
    </row>
    <row r="647" ht="14.25" customHeight="1">
      <c r="E647" s="88"/>
      <c r="F647" s="89"/>
      <c r="G647" s="89"/>
      <c r="H647" s="41"/>
      <c r="J647" s="89"/>
      <c r="K647" s="41"/>
      <c r="P647" s="41"/>
      <c r="S647" s="41"/>
      <c r="T647" s="42"/>
    </row>
    <row r="648" ht="14.25" customHeight="1">
      <c r="E648" s="88"/>
      <c r="F648" s="89"/>
      <c r="G648" s="89"/>
      <c r="H648" s="41"/>
      <c r="J648" s="89"/>
      <c r="K648" s="41"/>
      <c r="P648" s="41"/>
      <c r="S648" s="41"/>
      <c r="T648" s="42"/>
    </row>
    <row r="649" ht="14.25" customHeight="1">
      <c r="E649" s="88"/>
      <c r="F649" s="89"/>
      <c r="G649" s="89"/>
      <c r="H649" s="41"/>
      <c r="J649" s="89"/>
      <c r="K649" s="41"/>
      <c r="P649" s="41"/>
      <c r="S649" s="41"/>
      <c r="T649" s="42"/>
    </row>
    <row r="650" ht="14.25" customHeight="1">
      <c r="E650" s="88"/>
      <c r="F650" s="89"/>
      <c r="G650" s="89"/>
      <c r="H650" s="41"/>
      <c r="J650" s="89"/>
      <c r="K650" s="41"/>
      <c r="P650" s="41"/>
      <c r="S650" s="41"/>
      <c r="T650" s="42"/>
    </row>
    <row r="651" ht="14.25" customHeight="1">
      <c r="E651" s="88"/>
      <c r="F651" s="89"/>
      <c r="G651" s="89"/>
      <c r="H651" s="41"/>
      <c r="J651" s="89"/>
      <c r="K651" s="41"/>
      <c r="P651" s="41"/>
      <c r="S651" s="41"/>
      <c r="T651" s="42"/>
    </row>
    <row r="652" ht="14.25" customHeight="1">
      <c r="E652" s="88"/>
      <c r="F652" s="89"/>
      <c r="G652" s="89"/>
      <c r="H652" s="41"/>
      <c r="J652" s="89"/>
      <c r="K652" s="41"/>
      <c r="P652" s="41"/>
      <c r="S652" s="41"/>
      <c r="T652" s="42"/>
    </row>
    <row r="653" ht="14.25" customHeight="1">
      <c r="E653" s="88"/>
      <c r="F653" s="89"/>
      <c r="G653" s="89"/>
      <c r="H653" s="41"/>
      <c r="J653" s="89"/>
      <c r="K653" s="41"/>
      <c r="P653" s="41"/>
      <c r="S653" s="41"/>
      <c r="T653" s="42"/>
    </row>
    <row r="654" ht="14.25" customHeight="1">
      <c r="E654" s="88"/>
      <c r="F654" s="89"/>
      <c r="G654" s="89"/>
      <c r="H654" s="41"/>
      <c r="J654" s="89"/>
      <c r="K654" s="41"/>
      <c r="P654" s="41"/>
      <c r="S654" s="41"/>
      <c r="T654" s="42"/>
    </row>
    <row r="655" ht="14.25" customHeight="1">
      <c r="E655" s="88"/>
      <c r="F655" s="89"/>
      <c r="G655" s="89"/>
      <c r="H655" s="41"/>
      <c r="J655" s="89"/>
      <c r="K655" s="41"/>
      <c r="P655" s="41"/>
      <c r="S655" s="41"/>
      <c r="T655" s="42"/>
    </row>
    <row r="656" ht="14.25" customHeight="1">
      <c r="E656" s="88"/>
      <c r="F656" s="89"/>
      <c r="G656" s="89"/>
      <c r="H656" s="41"/>
      <c r="J656" s="89"/>
      <c r="K656" s="41"/>
      <c r="P656" s="41"/>
      <c r="S656" s="41"/>
      <c r="T656" s="42"/>
    </row>
    <row r="657" ht="14.25" customHeight="1">
      <c r="E657" s="88"/>
      <c r="F657" s="89"/>
      <c r="G657" s="89"/>
      <c r="H657" s="41"/>
      <c r="J657" s="89"/>
      <c r="K657" s="41"/>
      <c r="P657" s="41"/>
      <c r="S657" s="41"/>
      <c r="T657" s="42"/>
    </row>
    <row r="658" ht="14.25" customHeight="1">
      <c r="E658" s="88"/>
      <c r="F658" s="89"/>
      <c r="G658" s="89"/>
      <c r="H658" s="41"/>
      <c r="J658" s="89"/>
      <c r="K658" s="41"/>
      <c r="P658" s="41"/>
      <c r="S658" s="41"/>
      <c r="T658" s="42"/>
    </row>
    <row r="659" ht="14.25" customHeight="1">
      <c r="E659" s="88"/>
      <c r="F659" s="89"/>
      <c r="G659" s="89"/>
      <c r="H659" s="41"/>
      <c r="J659" s="89"/>
      <c r="K659" s="41"/>
      <c r="P659" s="41"/>
      <c r="S659" s="41"/>
      <c r="T659" s="42"/>
    </row>
    <row r="660" ht="14.25" customHeight="1">
      <c r="E660" s="88"/>
      <c r="F660" s="89"/>
      <c r="G660" s="89"/>
      <c r="H660" s="41"/>
      <c r="J660" s="89"/>
      <c r="K660" s="41"/>
      <c r="P660" s="41"/>
      <c r="S660" s="41"/>
      <c r="T660" s="42"/>
    </row>
    <row r="661" ht="14.25" customHeight="1">
      <c r="E661" s="88"/>
      <c r="F661" s="89"/>
      <c r="G661" s="89"/>
      <c r="H661" s="41"/>
      <c r="J661" s="89"/>
      <c r="K661" s="41"/>
      <c r="P661" s="41"/>
      <c r="S661" s="41"/>
      <c r="T661" s="42"/>
    </row>
    <row r="662" ht="14.25" customHeight="1">
      <c r="E662" s="88"/>
      <c r="F662" s="89"/>
      <c r="G662" s="89"/>
      <c r="H662" s="41"/>
      <c r="J662" s="89"/>
      <c r="K662" s="41"/>
      <c r="P662" s="41"/>
      <c r="S662" s="41"/>
      <c r="T662" s="42"/>
    </row>
    <row r="663" ht="14.25" customHeight="1">
      <c r="E663" s="88"/>
      <c r="F663" s="89"/>
      <c r="G663" s="89"/>
      <c r="H663" s="41"/>
      <c r="J663" s="89"/>
      <c r="K663" s="41"/>
      <c r="P663" s="41"/>
      <c r="S663" s="41"/>
      <c r="T663" s="42"/>
    </row>
    <row r="664" ht="14.25" customHeight="1">
      <c r="E664" s="88"/>
      <c r="F664" s="89"/>
      <c r="G664" s="89"/>
      <c r="H664" s="41"/>
      <c r="J664" s="89"/>
      <c r="K664" s="41"/>
      <c r="P664" s="41"/>
      <c r="S664" s="41"/>
      <c r="T664" s="42"/>
    </row>
    <row r="665" ht="14.25" customHeight="1">
      <c r="E665" s="88"/>
      <c r="F665" s="89"/>
      <c r="G665" s="89"/>
      <c r="H665" s="41"/>
      <c r="J665" s="89"/>
      <c r="K665" s="41"/>
      <c r="P665" s="41"/>
      <c r="S665" s="41"/>
      <c r="T665" s="42"/>
    </row>
    <row r="666" ht="14.25" customHeight="1">
      <c r="E666" s="88"/>
      <c r="F666" s="89"/>
      <c r="G666" s="89"/>
      <c r="H666" s="41"/>
      <c r="J666" s="89"/>
      <c r="K666" s="41"/>
      <c r="P666" s="41"/>
      <c r="S666" s="41"/>
      <c r="T666" s="42"/>
    </row>
    <row r="667" ht="14.25" customHeight="1">
      <c r="E667" s="88"/>
      <c r="F667" s="89"/>
      <c r="G667" s="89"/>
      <c r="H667" s="41"/>
      <c r="J667" s="89"/>
      <c r="K667" s="41"/>
      <c r="P667" s="41"/>
      <c r="S667" s="41"/>
      <c r="T667" s="42"/>
    </row>
    <row r="668" ht="14.25" customHeight="1">
      <c r="E668" s="88"/>
      <c r="F668" s="89"/>
      <c r="G668" s="89"/>
      <c r="H668" s="41"/>
      <c r="J668" s="89"/>
      <c r="K668" s="41"/>
      <c r="P668" s="41"/>
      <c r="S668" s="41"/>
      <c r="T668" s="42"/>
    </row>
    <row r="669" ht="14.25" customHeight="1">
      <c r="E669" s="88"/>
      <c r="F669" s="89"/>
      <c r="G669" s="89"/>
      <c r="H669" s="41"/>
      <c r="J669" s="89"/>
      <c r="K669" s="41"/>
      <c r="P669" s="41"/>
      <c r="S669" s="41"/>
      <c r="T669" s="42"/>
    </row>
    <row r="670" ht="14.25" customHeight="1">
      <c r="E670" s="88"/>
      <c r="F670" s="89"/>
      <c r="G670" s="89"/>
      <c r="H670" s="41"/>
      <c r="J670" s="89"/>
      <c r="K670" s="41"/>
      <c r="P670" s="41"/>
      <c r="S670" s="41"/>
      <c r="T670" s="42"/>
    </row>
    <row r="671" ht="14.25" customHeight="1">
      <c r="E671" s="88"/>
      <c r="F671" s="89"/>
      <c r="G671" s="89"/>
      <c r="H671" s="41"/>
      <c r="J671" s="89"/>
      <c r="K671" s="41"/>
      <c r="P671" s="41"/>
      <c r="S671" s="41"/>
      <c r="T671" s="42"/>
    </row>
    <row r="672" ht="14.25" customHeight="1">
      <c r="E672" s="88"/>
      <c r="F672" s="89"/>
      <c r="G672" s="89"/>
      <c r="H672" s="41"/>
      <c r="J672" s="89"/>
      <c r="K672" s="41"/>
      <c r="P672" s="41"/>
      <c r="S672" s="41"/>
      <c r="T672" s="42"/>
    </row>
    <row r="673" ht="14.25" customHeight="1">
      <c r="E673" s="88"/>
      <c r="F673" s="89"/>
      <c r="G673" s="89"/>
      <c r="H673" s="41"/>
      <c r="J673" s="89"/>
      <c r="K673" s="41"/>
      <c r="P673" s="41"/>
      <c r="S673" s="41"/>
      <c r="T673" s="42"/>
    </row>
    <row r="674" ht="14.25" customHeight="1">
      <c r="E674" s="88"/>
      <c r="F674" s="89"/>
      <c r="G674" s="89"/>
      <c r="H674" s="41"/>
      <c r="J674" s="89"/>
      <c r="K674" s="41"/>
      <c r="P674" s="41"/>
      <c r="S674" s="41"/>
      <c r="T674" s="42"/>
    </row>
    <row r="675" ht="14.25" customHeight="1">
      <c r="E675" s="88"/>
      <c r="F675" s="89"/>
      <c r="G675" s="89"/>
      <c r="H675" s="41"/>
      <c r="J675" s="89"/>
      <c r="K675" s="41"/>
      <c r="P675" s="41"/>
      <c r="S675" s="41"/>
      <c r="T675" s="42"/>
    </row>
    <row r="676" ht="14.25" customHeight="1">
      <c r="E676" s="88"/>
      <c r="F676" s="89"/>
      <c r="G676" s="89"/>
      <c r="H676" s="41"/>
      <c r="J676" s="89"/>
      <c r="K676" s="41"/>
      <c r="P676" s="41"/>
      <c r="S676" s="41"/>
      <c r="T676" s="42"/>
    </row>
    <row r="677" ht="14.25" customHeight="1">
      <c r="E677" s="88"/>
      <c r="F677" s="89"/>
      <c r="G677" s="89"/>
      <c r="H677" s="41"/>
      <c r="J677" s="89"/>
      <c r="K677" s="41"/>
      <c r="P677" s="41"/>
      <c r="S677" s="41"/>
      <c r="T677" s="42"/>
    </row>
    <row r="678" ht="14.25" customHeight="1">
      <c r="E678" s="88"/>
      <c r="F678" s="89"/>
      <c r="G678" s="89"/>
      <c r="H678" s="41"/>
      <c r="J678" s="89"/>
      <c r="K678" s="41"/>
      <c r="P678" s="41"/>
      <c r="S678" s="41"/>
      <c r="T678" s="42"/>
    </row>
    <row r="679" ht="14.25" customHeight="1">
      <c r="E679" s="88"/>
      <c r="F679" s="89"/>
      <c r="G679" s="89"/>
      <c r="H679" s="41"/>
      <c r="J679" s="89"/>
      <c r="K679" s="41"/>
      <c r="P679" s="41"/>
      <c r="S679" s="41"/>
      <c r="T679" s="42"/>
    </row>
    <row r="680" ht="14.25" customHeight="1">
      <c r="E680" s="88"/>
      <c r="F680" s="89"/>
      <c r="G680" s="89"/>
      <c r="H680" s="41"/>
      <c r="J680" s="89"/>
      <c r="K680" s="41"/>
      <c r="P680" s="41"/>
      <c r="S680" s="41"/>
      <c r="T680" s="42"/>
    </row>
    <row r="681" ht="14.25" customHeight="1">
      <c r="E681" s="88"/>
      <c r="F681" s="89"/>
      <c r="G681" s="89"/>
      <c r="H681" s="41"/>
      <c r="J681" s="89"/>
      <c r="K681" s="41"/>
      <c r="P681" s="41"/>
      <c r="S681" s="41"/>
      <c r="T681" s="42"/>
    </row>
    <row r="682" ht="14.25" customHeight="1">
      <c r="E682" s="88"/>
      <c r="F682" s="89"/>
      <c r="G682" s="89"/>
      <c r="H682" s="41"/>
      <c r="J682" s="89"/>
      <c r="K682" s="41"/>
      <c r="P682" s="41"/>
      <c r="S682" s="41"/>
      <c r="T682" s="42"/>
    </row>
    <row r="683" ht="14.25" customHeight="1">
      <c r="E683" s="88"/>
      <c r="F683" s="89"/>
      <c r="G683" s="89"/>
      <c r="H683" s="41"/>
      <c r="J683" s="89"/>
      <c r="K683" s="41"/>
      <c r="P683" s="41"/>
      <c r="S683" s="41"/>
      <c r="T683" s="42"/>
    </row>
    <row r="684" ht="14.25" customHeight="1">
      <c r="E684" s="88"/>
      <c r="F684" s="89"/>
      <c r="G684" s="89"/>
      <c r="H684" s="41"/>
      <c r="J684" s="89"/>
      <c r="K684" s="41"/>
      <c r="P684" s="41"/>
      <c r="S684" s="41"/>
      <c r="T684" s="42"/>
    </row>
    <row r="685" ht="14.25" customHeight="1">
      <c r="E685" s="88"/>
      <c r="F685" s="89"/>
      <c r="G685" s="89"/>
      <c r="H685" s="41"/>
      <c r="J685" s="89"/>
      <c r="K685" s="41"/>
      <c r="P685" s="41"/>
      <c r="S685" s="41"/>
      <c r="T685" s="42"/>
    </row>
    <row r="686" ht="14.25" customHeight="1">
      <c r="E686" s="88"/>
      <c r="F686" s="89"/>
      <c r="G686" s="89"/>
      <c r="H686" s="41"/>
      <c r="J686" s="89"/>
      <c r="K686" s="41"/>
      <c r="P686" s="41"/>
      <c r="S686" s="41"/>
      <c r="T686" s="42"/>
    </row>
    <row r="687" ht="14.25" customHeight="1">
      <c r="E687" s="88"/>
      <c r="F687" s="89"/>
      <c r="G687" s="89"/>
      <c r="H687" s="41"/>
      <c r="J687" s="89"/>
      <c r="K687" s="41"/>
      <c r="P687" s="41"/>
      <c r="S687" s="41"/>
      <c r="T687" s="42"/>
    </row>
    <row r="688" ht="14.25" customHeight="1">
      <c r="E688" s="88"/>
      <c r="F688" s="89"/>
      <c r="G688" s="89"/>
      <c r="H688" s="41"/>
      <c r="J688" s="89"/>
      <c r="K688" s="41"/>
      <c r="P688" s="41"/>
      <c r="S688" s="41"/>
      <c r="T688" s="42"/>
    </row>
    <row r="689" ht="14.25" customHeight="1">
      <c r="E689" s="88"/>
      <c r="F689" s="89"/>
      <c r="G689" s="89"/>
      <c r="H689" s="41"/>
      <c r="J689" s="89"/>
      <c r="K689" s="41"/>
      <c r="P689" s="41"/>
      <c r="S689" s="41"/>
      <c r="T689" s="42"/>
    </row>
    <row r="690" ht="14.25" customHeight="1">
      <c r="E690" s="88"/>
      <c r="F690" s="89"/>
      <c r="G690" s="89"/>
      <c r="H690" s="41"/>
      <c r="J690" s="89"/>
      <c r="K690" s="41"/>
      <c r="P690" s="41"/>
      <c r="S690" s="41"/>
      <c r="T690" s="42"/>
    </row>
    <row r="691" ht="14.25" customHeight="1">
      <c r="E691" s="88"/>
      <c r="F691" s="89"/>
      <c r="G691" s="89"/>
      <c r="H691" s="41"/>
      <c r="J691" s="89"/>
      <c r="K691" s="41"/>
      <c r="P691" s="41"/>
      <c r="S691" s="41"/>
      <c r="T691" s="42"/>
    </row>
    <row r="692" ht="14.25" customHeight="1">
      <c r="E692" s="88"/>
      <c r="F692" s="89"/>
      <c r="G692" s="89"/>
      <c r="H692" s="41"/>
      <c r="J692" s="89"/>
      <c r="K692" s="41"/>
      <c r="P692" s="41"/>
      <c r="S692" s="41"/>
      <c r="T692" s="42"/>
    </row>
    <row r="693" ht="14.25" customHeight="1">
      <c r="E693" s="88"/>
      <c r="F693" s="89"/>
      <c r="G693" s="89"/>
      <c r="H693" s="41"/>
      <c r="J693" s="89"/>
      <c r="K693" s="41"/>
      <c r="P693" s="41"/>
      <c r="S693" s="41"/>
      <c r="T693" s="42"/>
    </row>
    <row r="694" ht="14.25" customHeight="1">
      <c r="E694" s="88"/>
      <c r="F694" s="89"/>
      <c r="G694" s="89"/>
      <c r="H694" s="41"/>
      <c r="J694" s="89"/>
      <c r="K694" s="41"/>
      <c r="P694" s="41"/>
      <c r="S694" s="41"/>
      <c r="T694" s="42"/>
    </row>
    <row r="695" ht="14.25" customHeight="1">
      <c r="E695" s="88"/>
      <c r="F695" s="89"/>
      <c r="G695" s="89"/>
      <c r="H695" s="41"/>
      <c r="J695" s="89"/>
      <c r="K695" s="41"/>
      <c r="P695" s="41"/>
      <c r="S695" s="41"/>
      <c r="T695" s="42"/>
    </row>
    <row r="696" ht="14.25" customHeight="1">
      <c r="E696" s="88"/>
      <c r="F696" s="89"/>
      <c r="G696" s="89"/>
      <c r="H696" s="41"/>
      <c r="J696" s="89"/>
      <c r="K696" s="41"/>
      <c r="P696" s="41"/>
      <c r="S696" s="41"/>
      <c r="T696" s="42"/>
    </row>
    <row r="697" ht="14.25" customHeight="1">
      <c r="E697" s="88"/>
      <c r="F697" s="89"/>
      <c r="G697" s="89"/>
      <c r="H697" s="41"/>
      <c r="J697" s="89"/>
      <c r="K697" s="41"/>
      <c r="P697" s="41"/>
      <c r="S697" s="41"/>
      <c r="T697" s="42"/>
    </row>
    <row r="698" ht="14.25" customHeight="1">
      <c r="E698" s="88"/>
      <c r="F698" s="89"/>
      <c r="G698" s="89"/>
      <c r="H698" s="41"/>
      <c r="J698" s="89"/>
      <c r="K698" s="41"/>
      <c r="P698" s="41"/>
      <c r="S698" s="41"/>
      <c r="T698" s="42"/>
    </row>
    <row r="699" ht="14.25" customHeight="1">
      <c r="E699" s="88"/>
      <c r="F699" s="89"/>
      <c r="G699" s="89"/>
      <c r="H699" s="41"/>
      <c r="J699" s="89"/>
      <c r="K699" s="41"/>
      <c r="P699" s="41"/>
      <c r="S699" s="41"/>
      <c r="T699" s="42"/>
    </row>
    <row r="700" ht="14.25" customHeight="1">
      <c r="E700" s="88"/>
      <c r="F700" s="89"/>
      <c r="G700" s="89"/>
      <c r="H700" s="41"/>
      <c r="J700" s="89"/>
      <c r="K700" s="41"/>
      <c r="P700" s="41"/>
      <c r="S700" s="41"/>
      <c r="T700" s="42"/>
    </row>
    <row r="701" ht="14.25" customHeight="1">
      <c r="E701" s="88"/>
      <c r="F701" s="89"/>
      <c r="G701" s="89"/>
      <c r="H701" s="41"/>
      <c r="J701" s="89"/>
      <c r="K701" s="41"/>
      <c r="P701" s="41"/>
      <c r="S701" s="41"/>
      <c r="T701" s="42"/>
    </row>
    <row r="702" ht="14.25" customHeight="1">
      <c r="E702" s="88"/>
      <c r="F702" s="89"/>
      <c r="G702" s="89"/>
      <c r="H702" s="41"/>
      <c r="J702" s="89"/>
      <c r="K702" s="41"/>
      <c r="P702" s="41"/>
      <c r="S702" s="41"/>
      <c r="T702" s="42"/>
    </row>
    <row r="703" ht="14.25" customHeight="1">
      <c r="E703" s="88"/>
      <c r="F703" s="89"/>
      <c r="G703" s="89"/>
      <c r="H703" s="41"/>
      <c r="J703" s="89"/>
      <c r="K703" s="41"/>
      <c r="P703" s="41"/>
      <c r="S703" s="41"/>
      <c r="T703" s="42"/>
    </row>
    <row r="704" ht="14.25" customHeight="1">
      <c r="E704" s="88"/>
      <c r="F704" s="89"/>
      <c r="G704" s="89"/>
      <c r="H704" s="41"/>
      <c r="J704" s="89"/>
      <c r="K704" s="41"/>
      <c r="P704" s="41"/>
      <c r="S704" s="41"/>
      <c r="T704" s="42"/>
    </row>
    <row r="705" ht="14.25" customHeight="1">
      <c r="E705" s="88"/>
      <c r="F705" s="89"/>
      <c r="G705" s="89"/>
      <c r="H705" s="41"/>
      <c r="J705" s="89"/>
      <c r="K705" s="41"/>
      <c r="P705" s="41"/>
      <c r="S705" s="41"/>
      <c r="T705" s="42"/>
    </row>
    <row r="706" ht="14.25" customHeight="1">
      <c r="E706" s="88"/>
      <c r="F706" s="89"/>
      <c r="G706" s="89"/>
      <c r="H706" s="41"/>
      <c r="J706" s="89"/>
      <c r="K706" s="41"/>
      <c r="P706" s="41"/>
      <c r="S706" s="41"/>
      <c r="T706" s="42"/>
    </row>
    <row r="707" ht="14.25" customHeight="1">
      <c r="E707" s="88"/>
      <c r="F707" s="89"/>
      <c r="G707" s="89"/>
      <c r="H707" s="41"/>
      <c r="J707" s="89"/>
      <c r="K707" s="41"/>
      <c r="P707" s="41"/>
      <c r="S707" s="41"/>
      <c r="T707" s="42"/>
    </row>
    <row r="708" ht="14.25" customHeight="1">
      <c r="E708" s="88"/>
      <c r="F708" s="89"/>
      <c r="G708" s="89"/>
      <c r="H708" s="41"/>
      <c r="J708" s="89"/>
      <c r="K708" s="41"/>
      <c r="P708" s="41"/>
      <c r="S708" s="41"/>
      <c r="T708" s="42"/>
    </row>
    <row r="709" ht="14.25" customHeight="1">
      <c r="E709" s="88"/>
      <c r="F709" s="89"/>
      <c r="G709" s="89"/>
      <c r="H709" s="41"/>
      <c r="J709" s="89"/>
      <c r="K709" s="41"/>
      <c r="P709" s="41"/>
      <c r="S709" s="41"/>
      <c r="T709" s="42"/>
    </row>
    <row r="710" ht="14.25" customHeight="1">
      <c r="E710" s="88"/>
      <c r="F710" s="89"/>
      <c r="G710" s="89"/>
      <c r="H710" s="41"/>
      <c r="J710" s="89"/>
      <c r="K710" s="41"/>
      <c r="P710" s="41"/>
      <c r="S710" s="41"/>
      <c r="T710" s="42"/>
    </row>
    <row r="711" ht="14.25" customHeight="1">
      <c r="E711" s="88"/>
      <c r="F711" s="89"/>
      <c r="G711" s="89"/>
      <c r="H711" s="41"/>
      <c r="J711" s="89"/>
      <c r="K711" s="41"/>
      <c r="P711" s="41"/>
      <c r="S711" s="41"/>
      <c r="T711" s="42"/>
    </row>
    <row r="712" ht="14.25" customHeight="1">
      <c r="E712" s="88"/>
      <c r="F712" s="89"/>
      <c r="G712" s="89"/>
      <c r="H712" s="41"/>
      <c r="J712" s="89"/>
      <c r="K712" s="41"/>
      <c r="P712" s="41"/>
      <c r="S712" s="41"/>
      <c r="T712" s="42"/>
    </row>
    <row r="713" ht="14.25" customHeight="1">
      <c r="E713" s="88"/>
      <c r="F713" s="89"/>
      <c r="G713" s="89"/>
      <c r="H713" s="41"/>
      <c r="J713" s="89"/>
      <c r="K713" s="41"/>
      <c r="P713" s="41"/>
      <c r="S713" s="41"/>
      <c r="T713" s="42"/>
    </row>
    <row r="714" ht="14.25" customHeight="1">
      <c r="E714" s="88"/>
      <c r="F714" s="89"/>
      <c r="G714" s="89"/>
      <c r="H714" s="41"/>
      <c r="J714" s="89"/>
      <c r="K714" s="41"/>
      <c r="P714" s="41"/>
      <c r="S714" s="41"/>
      <c r="T714" s="42"/>
    </row>
    <row r="715" ht="14.25" customHeight="1">
      <c r="E715" s="88"/>
      <c r="F715" s="89"/>
      <c r="G715" s="89"/>
      <c r="H715" s="41"/>
      <c r="J715" s="89"/>
      <c r="K715" s="41"/>
      <c r="P715" s="41"/>
      <c r="S715" s="41"/>
      <c r="T715" s="42"/>
    </row>
    <row r="716" ht="14.25" customHeight="1">
      <c r="E716" s="88"/>
      <c r="F716" s="89"/>
      <c r="G716" s="89"/>
      <c r="H716" s="41"/>
      <c r="J716" s="89"/>
      <c r="K716" s="41"/>
      <c r="P716" s="41"/>
      <c r="S716" s="41"/>
      <c r="T716" s="42"/>
    </row>
    <row r="717" ht="14.25" customHeight="1">
      <c r="E717" s="88"/>
      <c r="F717" s="89"/>
      <c r="G717" s="89"/>
      <c r="H717" s="41"/>
      <c r="J717" s="89"/>
      <c r="K717" s="41"/>
      <c r="P717" s="41"/>
      <c r="S717" s="41"/>
      <c r="T717" s="42"/>
    </row>
    <row r="718" ht="14.25" customHeight="1">
      <c r="E718" s="88"/>
      <c r="F718" s="89"/>
      <c r="G718" s="89"/>
      <c r="H718" s="41"/>
      <c r="J718" s="89"/>
      <c r="K718" s="41"/>
      <c r="P718" s="41"/>
      <c r="S718" s="41"/>
      <c r="T718" s="42"/>
    </row>
    <row r="719" ht="14.25" customHeight="1">
      <c r="E719" s="88"/>
      <c r="F719" s="89"/>
      <c r="G719" s="89"/>
      <c r="H719" s="41"/>
      <c r="J719" s="89"/>
      <c r="K719" s="41"/>
      <c r="P719" s="41"/>
      <c r="S719" s="41"/>
      <c r="T719" s="42"/>
    </row>
    <row r="720" ht="14.25" customHeight="1">
      <c r="E720" s="88"/>
      <c r="F720" s="89"/>
      <c r="G720" s="89"/>
      <c r="H720" s="41"/>
      <c r="J720" s="89"/>
      <c r="K720" s="41"/>
      <c r="P720" s="41"/>
      <c r="S720" s="41"/>
      <c r="T720" s="42"/>
    </row>
    <row r="721" ht="14.25" customHeight="1">
      <c r="E721" s="88"/>
      <c r="F721" s="89"/>
      <c r="G721" s="89"/>
      <c r="H721" s="41"/>
      <c r="J721" s="89"/>
      <c r="K721" s="41"/>
      <c r="P721" s="41"/>
      <c r="S721" s="41"/>
      <c r="T721" s="42"/>
    </row>
    <row r="722" ht="14.25" customHeight="1">
      <c r="E722" s="88"/>
      <c r="F722" s="89"/>
      <c r="G722" s="89"/>
      <c r="H722" s="41"/>
      <c r="J722" s="89"/>
      <c r="K722" s="41"/>
      <c r="P722" s="41"/>
      <c r="S722" s="41"/>
      <c r="T722" s="42"/>
    </row>
    <row r="723" ht="14.25" customHeight="1">
      <c r="E723" s="88"/>
      <c r="F723" s="89"/>
      <c r="G723" s="89"/>
      <c r="H723" s="41"/>
      <c r="J723" s="89"/>
      <c r="K723" s="41"/>
      <c r="P723" s="41"/>
      <c r="S723" s="41"/>
      <c r="T723" s="42"/>
    </row>
    <row r="724" ht="14.25" customHeight="1">
      <c r="E724" s="88"/>
      <c r="F724" s="89"/>
      <c r="G724" s="89"/>
      <c r="H724" s="41"/>
      <c r="J724" s="89"/>
      <c r="K724" s="41"/>
      <c r="P724" s="41"/>
      <c r="S724" s="41"/>
      <c r="T724" s="42"/>
    </row>
    <row r="725" ht="14.25" customHeight="1">
      <c r="E725" s="88"/>
      <c r="F725" s="89"/>
      <c r="G725" s="89"/>
      <c r="H725" s="41"/>
      <c r="J725" s="89"/>
      <c r="K725" s="41"/>
      <c r="P725" s="41"/>
      <c r="S725" s="41"/>
      <c r="T725" s="42"/>
    </row>
    <row r="726" ht="14.25" customHeight="1">
      <c r="E726" s="88"/>
      <c r="F726" s="89"/>
      <c r="G726" s="89"/>
      <c r="H726" s="41"/>
      <c r="J726" s="89"/>
      <c r="K726" s="41"/>
      <c r="P726" s="41"/>
      <c r="S726" s="41"/>
      <c r="T726" s="42"/>
    </row>
    <row r="727" ht="14.25" customHeight="1">
      <c r="E727" s="88"/>
      <c r="F727" s="89"/>
      <c r="G727" s="89"/>
      <c r="H727" s="41"/>
      <c r="J727" s="89"/>
      <c r="K727" s="41"/>
      <c r="P727" s="41"/>
      <c r="S727" s="41"/>
      <c r="T727" s="42"/>
    </row>
    <row r="728" ht="14.25" customHeight="1">
      <c r="E728" s="88"/>
      <c r="F728" s="89"/>
      <c r="G728" s="89"/>
      <c r="H728" s="41"/>
      <c r="J728" s="89"/>
      <c r="K728" s="41"/>
      <c r="P728" s="41"/>
      <c r="S728" s="41"/>
      <c r="T728" s="42"/>
    </row>
    <row r="729" ht="14.25" customHeight="1">
      <c r="E729" s="88"/>
      <c r="F729" s="89"/>
      <c r="G729" s="89"/>
      <c r="H729" s="41"/>
      <c r="J729" s="89"/>
      <c r="K729" s="41"/>
      <c r="P729" s="41"/>
      <c r="S729" s="41"/>
      <c r="T729" s="42"/>
    </row>
    <row r="730" ht="14.25" customHeight="1">
      <c r="E730" s="88"/>
      <c r="F730" s="89"/>
      <c r="G730" s="89"/>
      <c r="H730" s="41"/>
      <c r="J730" s="89"/>
      <c r="K730" s="41"/>
      <c r="P730" s="41"/>
      <c r="S730" s="41"/>
      <c r="T730" s="42"/>
    </row>
    <row r="731" ht="14.25" customHeight="1">
      <c r="E731" s="88"/>
      <c r="F731" s="89"/>
      <c r="G731" s="89"/>
      <c r="H731" s="41"/>
      <c r="J731" s="89"/>
      <c r="K731" s="41"/>
      <c r="P731" s="41"/>
      <c r="S731" s="41"/>
      <c r="T731" s="42"/>
    </row>
    <row r="732" ht="14.25" customHeight="1">
      <c r="E732" s="88"/>
      <c r="F732" s="89"/>
      <c r="G732" s="89"/>
      <c r="H732" s="41"/>
      <c r="J732" s="89"/>
      <c r="K732" s="41"/>
      <c r="P732" s="41"/>
      <c r="S732" s="41"/>
      <c r="T732" s="42"/>
    </row>
    <row r="733" ht="14.25" customHeight="1">
      <c r="E733" s="88"/>
      <c r="F733" s="89"/>
      <c r="G733" s="89"/>
      <c r="H733" s="41"/>
      <c r="J733" s="89"/>
      <c r="K733" s="41"/>
      <c r="P733" s="41"/>
      <c r="S733" s="41"/>
      <c r="T733" s="42"/>
    </row>
    <row r="734" ht="14.25" customHeight="1">
      <c r="E734" s="88"/>
      <c r="F734" s="89"/>
      <c r="G734" s="89"/>
      <c r="H734" s="41"/>
      <c r="J734" s="89"/>
      <c r="K734" s="41"/>
      <c r="P734" s="41"/>
      <c r="S734" s="41"/>
      <c r="T734" s="42"/>
    </row>
    <row r="735" ht="14.25" customHeight="1">
      <c r="E735" s="88"/>
      <c r="F735" s="89"/>
      <c r="G735" s="89"/>
      <c r="H735" s="41"/>
      <c r="J735" s="89"/>
      <c r="K735" s="41"/>
      <c r="P735" s="41"/>
      <c r="S735" s="41"/>
      <c r="T735" s="42"/>
    </row>
    <row r="736" ht="14.25" customHeight="1">
      <c r="E736" s="88"/>
      <c r="F736" s="89"/>
      <c r="G736" s="89"/>
      <c r="H736" s="41"/>
      <c r="J736" s="89"/>
      <c r="K736" s="41"/>
      <c r="P736" s="41"/>
      <c r="S736" s="41"/>
      <c r="T736" s="42"/>
    </row>
    <row r="737" ht="14.25" customHeight="1">
      <c r="E737" s="88"/>
      <c r="F737" s="89"/>
      <c r="G737" s="89"/>
      <c r="H737" s="41"/>
      <c r="J737" s="89"/>
      <c r="K737" s="41"/>
      <c r="P737" s="41"/>
      <c r="S737" s="41"/>
      <c r="T737" s="42"/>
    </row>
    <row r="738" ht="14.25" customHeight="1">
      <c r="E738" s="88"/>
      <c r="F738" s="89"/>
      <c r="G738" s="89"/>
      <c r="H738" s="41"/>
      <c r="J738" s="89"/>
      <c r="K738" s="41"/>
      <c r="P738" s="41"/>
      <c r="S738" s="41"/>
      <c r="T738" s="42"/>
    </row>
    <row r="739" ht="14.25" customHeight="1">
      <c r="E739" s="88"/>
      <c r="F739" s="89"/>
      <c r="G739" s="89"/>
      <c r="H739" s="41"/>
      <c r="J739" s="89"/>
      <c r="K739" s="41"/>
      <c r="P739" s="41"/>
      <c r="S739" s="41"/>
      <c r="T739" s="42"/>
    </row>
    <row r="740" ht="14.25" customHeight="1">
      <c r="E740" s="88"/>
      <c r="F740" s="89"/>
      <c r="G740" s="89"/>
      <c r="H740" s="41"/>
      <c r="J740" s="89"/>
      <c r="K740" s="41"/>
      <c r="P740" s="41"/>
      <c r="S740" s="41"/>
      <c r="T740" s="42"/>
    </row>
    <row r="741" ht="14.25" customHeight="1">
      <c r="E741" s="88"/>
      <c r="F741" s="89"/>
      <c r="G741" s="89"/>
      <c r="H741" s="41"/>
      <c r="J741" s="89"/>
      <c r="K741" s="41"/>
      <c r="P741" s="41"/>
      <c r="S741" s="41"/>
      <c r="T741" s="42"/>
    </row>
    <row r="742" ht="14.25" customHeight="1">
      <c r="E742" s="88"/>
      <c r="F742" s="89"/>
      <c r="G742" s="89"/>
      <c r="H742" s="41"/>
      <c r="J742" s="89"/>
      <c r="K742" s="41"/>
      <c r="P742" s="41"/>
      <c r="S742" s="41"/>
      <c r="T742" s="42"/>
    </row>
    <row r="743" ht="14.25" customHeight="1">
      <c r="E743" s="88"/>
      <c r="F743" s="89"/>
      <c r="G743" s="89"/>
      <c r="H743" s="41"/>
      <c r="J743" s="89"/>
      <c r="K743" s="41"/>
      <c r="P743" s="41"/>
      <c r="S743" s="41"/>
      <c r="T743" s="42"/>
    </row>
    <row r="744" ht="14.25" customHeight="1">
      <c r="E744" s="88"/>
      <c r="F744" s="89"/>
      <c r="G744" s="89"/>
      <c r="H744" s="41"/>
      <c r="J744" s="89"/>
      <c r="K744" s="41"/>
      <c r="P744" s="41"/>
      <c r="S744" s="41"/>
      <c r="T744" s="42"/>
    </row>
    <row r="745" ht="14.25" customHeight="1">
      <c r="E745" s="88"/>
      <c r="F745" s="89"/>
      <c r="G745" s="89"/>
      <c r="H745" s="41"/>
      <c r="J745" s="89"/>
      <c r="K745" s="41"/>
      <c r="P745" s="41"/>
      <c r="S745" s="41"/>
      <c r="T745" s="42"/>
    </row>
    <row r="746" ht="14.25" customHeight="1">
      <c r="E746" s="88"/>
      <c r="F746" s="89"/>
      <c r="G746" s="89"/>
      <c r="H746" s="41"/>
      <c r="J746" s="89"/>
      <c r="K746" s="41"/>
      <c r="P746" s="41"/>
      <c r="S746" s="41"/>
      <c r="T746" s="42"/>
    </row>
    <row r="747" ht="14.25" customHeight="1">
      <c r="E747" s="88"/>
      <c r="F747" s="89"/>
      <c r="G747" s="89"/>
      <c r="H747" s="41"/>
      <c r="J747" s="89"/>
      <c r="K747" s="41"/>
      <c r="P747" s="41"/>
      <c r="S747" s="41"/>
      <c r="T747" s="42"/>
    </row>
    <row r="748" ht="14.25" customHeight="1">
      <c r="E748" s="88"/>
      <c r="F748" s="89"/>
      <c r="G748" s="89"/>
      <c r="H748" s="41"/>
      <c r="J748" s="89"/>
      <c r="K748" s="41"/>
      <c r="P748" s="41"/>
      <c r="S748" s="41"/>
      <c r="T748" s="42"/>
    </row>
    <row r="749" ht="14.25" customHeight="1">
      <c r="E749" s="88"/>
      <c r="F749" s="89"/>
      <c r="G749" s="89"/>
      <c r="H749" s="41"/>
      <c r="J749" s="89"/>
      <c r="K749" s="41"/>
      <c r="P749" s="41"/>
      <c r="S749" s="41"/>
      <c r="T749" s="42"/>
    </row>
    <row r="750" ht="14.25" customHeight="1">
      <c r="E750" s="88"/>
      <c r="F750" s="89"/>
      <c r="G750" s="89"/>
      <c r="H750" s="41"/>
      <c r="J750" s="89"/>
      <c r="K750" s="41"/>
      <c r="P750" s="41"/>
      <c r="S750" s="41"/>
      <c r="T750" s="42"/>
    </row>
    <row r="751" ht="14.25" customHeight="1">
      <c r="E751" s="88"/>
      <c r="F751" s="89"/>
      <c r="G751" s="89"/>
      <c r="H751" s="41"/>
      <c r="J751" s="89"/>
      <c r="K751" s="41"/>
      <c r="P751" s="41"/>
      <c r="S751" s="41"/>
      <c r="T751" s="42"/>
    </row>
    <row r="752" ht="14.25" customHeight="1">
      <c r="E752" s="88"/>
      <c r="F752" s="89"/>
      <c r="G752" s="89"/>
      <c r="H752" s="41"/>
      <c r="J752" s="89"/>
      <c r="K752" s="41"/>
      <c r="P752" s="41"/>
      <c r="S752" s="41"/>
      <c r="T752" s="42"/>
    </row>
    <row r="753" ht="14.25" customHeight="1">
      <c r="E753" s="88"/>
      <c r="F753" s="89"/>
      <c r="G753" s="89"/>
      <c r="H753" s="41"/>
      <c r="J753" s="89"/>
      <c r="K753" s="41"/>
      <c r="P753" s="41"/>
      <c r="S753" s="41"/>
      <c r="T753" s="42"/>
    </row>
    <row r="754" ht="14.25" customHeight="1">
      <c r="E754" s="88"/>
      <c r="F754" s="89"/>
      <c r="G754" s="89"/>
      <c r="H754" s="41"/>
      <c r="J754" s="89"/>
      <c r="K754" s="41"/>
      <c r="P754" s="41"/>
      <c r="S754" s="41"/>
      <c r="T754" s="42"/>
    </row>
    <row r="755" ht="14.25" customHeight="1">
      <c r="E755" s="88"/>
      <c r="F755" s="89"/>
      <c r="G755" s="89"/>
      <c r="H755" s="41"/>
      <c r="J755" s="89"/>
      <c r="K755" s="41"/>
      <c r="P755" s="41"/>
      <c r="S755" s="41"/>
      <c r="T755" s="42"/>
    </row>
    <row r="756" ht="14.25" customHeight="1">
      <c r="E756" s="88"/>
      <c r="F756" s="89"/>
      <c r="G756" s="89"/>
      <c r="H756" s="41"/>
      <c r="J756" s="89"/>
      <c r="K756" s="41"/>
      <c r="P756" s="41"/>
      <c r="S756" s="41"/>
      <c r="T756" s="42"/>
    </row>
    <row r="757" ht="14.25" customHeight="1">
      <c r="E757" s="88"/>
      <c r="F757" s="89"/>
      <c r="G757" s="89"/>
      <c r="H757" s="41"/>
      <c r="J757" s="89"/>
      <c r="K757" s="41"/>
      <c r="P757" s="41"/>
      <c r="S757" s="41"/>
      <c r="T757" s="42"/>
    </row>
    <row r="758" ht="14.25" customHeight="1">
      <c r="E758" s="88"/>
      <c r="F758" s="89"/>
      <c r="G758" s="89"/>
      <c r="H758" s="41"/>
      <c r="J758" s="89"/>
      <c r="K758" s="41"/>
      <c r="P758" s="41"/>
      <c r="S758" s="41"/>
      <c r="T758" s="42"/>
    </row>
    <row r="759" ht="14.25" customHeight="1">
      <c r="E759" s="88"/>
      <c r="F759" s="89"/>
      <c r="G759" s="89"/>
      <c r="H759" s="41"/>
      <c r="J759" s="89"/>
      <c r="K759" s="41"/>
      <c r="P759" s="41"/>
      <c r="S759" s="41"/>
      <c r="T759" s="42"/>
    </row>
    <row r="760" ht="14.25" customHeight="1">
      <c r="E760" s="88"/>
      <c r="F760" s="89"/>
      <c r="G760" s="89"/>
      <c r="H760" s="41"/>
      <c r="J760" s="89"/>
      <c r="K760" s="41"/>
      <c r="P760" s="41"/>
      <c r="S760" s="41"/>
      <c r="T760" s="42"/>
    </row>
    <row r="761" ht="14.25" customHeight="1">
      <c r="E761" s="88"/>
      <c r="F761" s="89"/>
      <c r="G761" s="89"/>
      <c r="H761" s="41"/>
      <c r="J761" s="89"/>
      <c r="K761" s="41"/>
      <c r="P761" s="41"/>
      <c r="S761" s="41"/>
      <c r="T761" s="42"/>
    </row>
    <row r="762" ht="14.25" customHeight="1">
      <c r="E762" s="88"/>
      <c r="F762" s="89"/>
      <c r="G762" s="89"/>
      <c r="H762" s="41"/>
      <c r="J762" s="89"/>
      <c r="K762" s="41"/>
      <c r="P762" s="41"/>
      <c r="S762" s="41"/>
      <c r="T762" s="42"/>
    </row>
    <row r="763" ht="14.25" customHeight="1">
      <c r="E763" s="88"/>
      <c r="F763" s="89"/>
      <c r="G763" s="89"/>
      <c r="H763" s="41"/>
      <c r="J763" s="89"/>
      <c r="K763" s="41"/>
      <c r="P763" s="41"/>
      <c r="S763" s="41"/>
      <c r="T763" s="42"/>
    </row>
    <row r="764" ht="14.25" customHeight="1">
      <c r="E764" s="88"/>
      <c r="F764" s="89"/>
      <c r="G764" s="89"/>
      <c r="H764" s="41"/>
      <c r="J764" s="89"/>
      <c r="K764" s="41"/>
      <c r="P764" s="41"/>
      <c r="S764" s="41"/>
      <c r="T764" s="42"/>
    </row>
    <row r="765" ht="14.25" customHeight="1">
      <c r="E765" s="88"/>
      <c r="F765" s="89"/>
      <c r="G765" s="89"/>
      <c r="H765" s="41"/>
      <c r="J765" s="89"/>
      <c r="K765" s="41"/>
      <c r="P765" s="41"/>
      <c r="S765" s="41"/>
      <c r="T765" s="42"/>
    </row>
    <row r="766" ht="14.25" customHeight="1">
      <c r="E766" s="88"/>
      <c r="F766" s="89"/>
      <c r="G766" s="89"/>
      <c r="H766" s="41"/>
      <c r="J766" s="89"/>
      <c r="K766" s="41"/>
      <c r="P766" s="41"/>
      <c r="S766" s="41"/>
      <c r="T766" s="42"/>
    </row>
    <row r="767" ht="14.25" customHeight="1">
      <c r="E767" s="88"/>
      <c r="F767" s="89"/>
      <c r="G767" s="89"/>
      <c r="H767" s="41"/>
      <c r="J767" s="89"/>
      <c r="K767" s="41"/>
      <c r="P767" s="41"/>
      <c r="S767" s="41"/>
      <c r="T767" s="42"/>
    </row>
    <row r="768" ht="14.25" customHeight="1">
      <c r="E768" s="88"/>
      <c r="F768" s="89"/>
      <c r="G768" s="89"/>
      <c r="H768" s="41"/>
      <c r="J768" s="89"/>
      <c r="K768" s="41"/>
      <c r="P768" s="41"/>
      <c r="S768" s="41"/>
      <c r="T768" s="42"/>
    </row>
    <row r="769" ht="14.25" customHeight="1">
      <c r="E769" s="88"/>
      <c r="F769" s="89"/>
      <c r="G769" s="89"/>
      <c r="H769" s="41"/>
      <c r="J769" s="89"/>
      <c r="K769" s="41"/>
      <c r="P769" s="41"/>
      <c r="S769" s="41"/>
      <c r="T769" s="42"/>
    </row>
    <row r="770" ht="14.25" customHeight="1">
      <c r="E770" s="88"/>
      <c r="F770" s="89"/>
      <c r="G770" s="89"/>
      <c r="H770" s="41"/>
      <c r="J770" s="89"/>
      <c r="K770" s="41"/>
      <c r="P770" s="41"/>
      <c r="S770" s="41"/>
      <c r="T770" s="42"/>
    </row>
    <row r="771" ht="14.25" customHeight="1">
      <c r="E771" s="88"/>
      <c r="F771" s="89"/>
      <c r="G771" s="89"/>
      <c r="H771" s="41"/>
      <c r="J771" s="89"/>
      <c r="K771" s="41"/>
      <c r="P771" s="41"/>
      <c r="S771" s="41"/>
      <c r="T771" s="42"/>
    </row>
    <row r="772" ht="14.25" customHeight="1">
      <c r="E772" s="88"/>
      <c r="F772" s="89"/>
      <c r="G772" s="89"/>
      <c r="H772" s="41"/>
      <c r="J772" s="89"/>
      <c r="K772" s="41"/>
      <c r="P772" s="41"/>
      <c r="S772" s="41"/>
      <c r="T772" s="42"/>
    </row>
    <row r="773" ht="14.25" customHeight="1">
      <c r="E773" s="88"/>
      <c r="F773" s="89"/>
      <c r="G773" s="89"/>
      <c r="H773" s="41"/>
      <c r="J773" s="89"/>
      <c r="K773" s="41"/>
      <c r="P773" s="41"/>
      <c r="S773" s="41"/>
      <c r="T773" s="42"/>
    </row>
    <row r="774" ht="14.25" customHeight="1">
      <c r="E774" s="88"/>
      <c r="F774" s="89"/>
      <c r="G774" s="89"/>
      <c r="H774" s="41"/>
      <c r="J774" s="89"/>
      <c r="K774" s="41"/>
      <c r="P774" s="41"/>
      <c r="S774" s="41"/>
      <c r="T774" s="42"/>
    </row>
    <row r="775" ht="14.25" customHeight="1">
      <c r="E775" s="88"/>
      <c r="F775" s="89"/>
      <c r="G775" s="89"/>
      <c r="H775" s="41"/>
      <c r="J775" s="89"/>
      <c r="K775" s="41"/>
      <c r="P775" s="41"/>
      <c r="S775" s="41"/>
      <c r="T775" s="42"/>
    </row>
    <row r="776" ht="14.25" customHeight="1">
      <c r="E776" s="88"/>
      <c r="F776" s="89"/>
      <c r="G776" s="89"/>
      <c r="H776" s="41"/>
      <c r="J776" s="89"/>
      <c r="K776" s="41"/>
      <c r="P776" s="41"/>
      <c r="S776" s="41"/>
      <c r="T776" s="42"/>
    </row>
    <row r="777" ht="14.25" customHeight="1">
      <c r="E777" s="88"/>
      <c r="F777" s="89"/>
      <c r="G777" s="89"/>
      <c r="H777" s="41"/>
      <c r="J777" s="89"/>
      <c r="K777" s="41"/>
      <c r="P777" s="41"/>
      <c r="S777" s="41"/>
      <c r="T777" s="42"/>
    </row>
    <row r="778" ht="14.25" customHeight="1">
      <c r="E778" s="88"/>
      <c r="F778" s="89"/>
      <c r="G778" s="89"/>
      <c r="H778" s="41"/>
      <c r="J778" s="89"/>
      <c r="K778" s="41"/>
      <c r="P778" s="41"/>
      <c r="S778" s="41"/>
      <c r="T778" s="42"/>
    </row>
    <row r="779" ht="14.25" customHeight="1">
      <c r="E779" s="88"/>
      <c r="F779" s="89"/>
      <c r="G779" s="89"/>
      <c r="H779" s="41"/>
      <c r="J779" s="89"/>
      <c r="K779" s="41"/>
      <c r="P779" s="41"/>
      <c r="S779" s="41"/>
      <c r="T779" s="42"/>
    </row>
    <row r="780" ht="14.25" customHeight="1">
      <c r="E780" s="88"/>
      <c r="F780" s="89"/>
      <c r="G780" s="89"/>
      <c r="H780" s="41"/>
      <c r="J780" s="89"/>
      <c r="K780" s="41"/>
      <c r="P780" s="41"/>
      <c r="S780" s="41"/>
      <c r="T780" s="42"/>
    </row>
    <row r="781" ht="14.25" customHeight="1">
      <c r="E781" s="88"/>
      <c r="F781" s="89"/>
      <c r="G781" s="89"/>
      <c r="H781" s="41"/>
      <c r="J781" s="89"/>
      <c r="K781" s="41"/>
      <c r="P781" s="41"/>
      <c r="S781" s="41"/>
      <c r="T781" s="42"/>
    </row>
    <row r="782" ht="14.25" customHeight="1">
      <c r="E782" s="88"/>
      <c r="F782" s="89"/>
      <c r="G782" s="89"/>
      <c r="H782" s="41"/>
      <c r="J782" s="89"/>
      <c r="K782" s="41"/>
      <c r="P782" s="41"/>
      <c r="S782" s="41"/>
      <c r="T782" s="42"/>
    </row>
    <row r="783" ht="14.25" customHeight="1">
      <c r="E783" s="88"/>
      <c r="F783" s="89"/>
      <c r="G783" s="89"/>
      <c r="H783" s="41"/>
      <c r="J783" s="89"/>
      <c r="K783" s="41"/>
      <c r="P783" s="41"/>
      <c r="S783" s="41"/>
      <c r="T783" s="42"/>
    </row>
    <row r="784" ht="14.25" customHeight="1">
      <c r="E784" s="88"/>
      <c r="F784" s="89"/>
      <c r="G784" s="89"/>
      <c r="H784" s="41"/>
      <c r="J784" s="89"/>
      <c r="K784" s="41"/>
      <c r="P784" s="41"/>
      <c r="S784" s="41"/>
      <c r="T784" s="42"/>
    </row>
    <row r="785" ht="14.25" customHeight="1">
      <c r="E785" s="88"/>
      <c r="F785" s="89"/>
      <c r="G785" s="89"/>
      <c r="H785" s="41"/>
      <c r="J785" s="89"/>
      <c r="K785" s="41"/>
      <c r="P785" s="41"/>
      <c r="S785" s="41"/>
      <c r="T785" s="42"/>
    </row>
    <row r="786" ht="14.25" customHeight="1">
      <c r="E786" s="88"/>
      <c r="F786" s="89"/>
      <c r="G786" s="89"/>
      <c r="H786" s="41"/>
      <c r="J786" s="89"/>
      <c r="K786" s="41"/>
      <c r="P786" s="41"/>
      <c r="S786" s="41"/>
      <c r="T786" s="42"/>
    </row>
    <row r="787" ht="14.25" customHeight="1">
      <c r="E787" s="88"/>
      <c r="F787" s="89"/>
      <c r="G787" s="89"/>
      <c r="H787" s="41"/>
      <c r="J787" s="89"/>
      <c r="K787" s="41"/>
      <c r="P787" s="41"/>
      <c r="S787" s="41"/>
      <c r="T787" s="42"/>
    </row>
    <row r="788" ht="14.25" customHeight="1">
      <c r="E788" s="88"/>
      <c r="F788" s="89"/>
      <c r="G788" s="89"/>
      <c r="H788" s="41"/>
      <c r="J788" s="89"/>
      <c r="K788" s="41"/>
      <c r="P788" s="41"/>
      <c r="S788" s="41"/>
      <c r="T788" s="42"/>
    </row>
    <row r="789" ht="14.25" customHeight="1">
      <c r="E789" s="88"/>
      <c r="F789" s="89"/>
      <c r="G789" s="89"/>
      <c r="H789" s="41"/>
      <c r="J789" s="89"/>
      <c r="K789" s="41"/>
      <c r="P789" s="41"/>
      <c r="S789" s="41"/>
      <c r="T789" s="42"/>
    </row>
    <row r="790" ht="14.25" customHeight="1">
      <c r="E790" s="88"/>
      <c r="F790" s="89"/>
      <c r="G790" s="89"/>
      <c r="H790" s="41"/>
      <c r="J790" s="89"/>
      <c r="K790" s="41"/>
      <c r="P790" s="41"/>
      <c r="S790" s="41"/>
      <c r="T790" s="42"/>
    </row>
    <row r="791" ht="14.25" customHeight="1">
      <c r="E791" s="88"/>
      <c r="F791" s="89"/>
      <c r="G791" s="89"/>
      <c r="H791" s="41"/>
      <c r="J791" s="89"/>
      <c r="K791" s="41"/>
      <c r="P791" s="41"/>
      <c r="S791" s="41"/>
      <c r="T791" s="42"/>
    </row>
    <row r="792" ht="14.25" customHeight="1">
      <c r="E792" s="88"/>
      <c r="F792" s="89"/>
      <c r="G792" s="89"/>
      <c r="H792" s="41"/>
      <c r="J792" s="89"/>
      <c r="K792" s="41"/>
      <c r="P792" s="41"/>
      <c r="S792" s="41"/>
      <c r="T792" s="42"/>
    </row>
    <row r="793" ht="14.25" customHeight="1">
      <c r="E793" s="88"/>
      <c r="F793" s="89"/>
      <c r="G793" s="89"/>
      <c r="H793" s="41"/>
      <c r="J793" s="89"/>
      <c r="K793" s="41"/>
      <c r="P793" s="41"/>
      <c r="S793" s="41"/>
      <c r="T793" s="42"/>
    </row>
    <row r="794" ht="14.25" customHeight="1">
      <c r="E794" s="88"/>
      <c r="F794" s="89"/>
      <c r="G794" s="89"/>
      <c r="H794" s="41"/>
      <c r="J794" s="89"/>
      <c r="K794" s="41"/>
      <c r="P794" s="41"/>
      <c r="S794" s="41"/>
      <c r="T794" s="42"/>
    </row>
    <row r="795" ht="14.25" customHeight="1">
      <c r="E795" s="88"/>
      <c r="F795" s="89"/>
      <c r="G795" s="89"/>
      <c r="H795" s="41"/>
      <c r="J795" s="89"/>
      <c r="K795" s="41"/>
      <c r="P795" s="41"/>
      <c r="S795" s="41"/>
      <c r="T795" s="42"/>
    </row>
    <row r="796" ht="14.25" customHeight="1">
      <c r="E796" s="88"/>
      <c r="F796" s="89"/>
      <c r="G796" s="89"/>
      <c r="H796" s="41"/>
      <c r="J796" s="89"/>
      <c r="K796" s="41"/>
      <c r="P796" s="41"/>
      <c r="S796" s="41"/>
      <c r="T796" s="42"/>
    </row>
    <row r="797" ht="14.25" customHeight="1">
      <c r="E797" s="88"/>
      <c r="F797" s="89"/>
      <c r="G797" s="89"/>
      <c r="H797" s="41"/>
      <c r="J797" s="89"/>
      <c r="K797" s="41"/>
      <c r="P797" s="41"/>
      <c r="S797" s="41"/>
      <c r="T797" s="42"/>
    </row>
    <row r="798" ht="14.25" customHeight="1">
      <c r="E798" s="88"/>
      <c r="F798" s="89"/>
      <c r="G798" s="89"/>
      <c r="H798" s="41"/>
      <c r="J798" s="89"/>
      <c r="K798" s="41"/>
      <c r="P798" s="41"/>
      <c r="S798" s="41"/>
      <c r="T798" s="42"/>
    </row>
    <row r="799" ht="14.25" customHeight="1">
      <c r="E799" s="88"/>
      <c r="F799" s="89"/>
      <c r="G799" s="89"/>
      <c r="H799" s="41"/>
      <c r="J799" s="89"/>
      <c r="K799" s="41"/>
      <c r="P799" s="41"/>
      <c r="S799" s="41"/>
      <c r="T799" s="42"/>
    </row>
    <row r="800" ht="14.25" customHeight="1">
      <c r="E800" s="88"/>
      <c r="F800" s="89"/>
      <c r="G800" s="89"/>
      <c r="H800" s="41"/>
      <c r="J800" s="89"/>
      <c r="K800" s="41"/>
      <c r="P800" s="41"/>
      <c r="S800" s="41"/>
      <c r="T800" s="42"/>
    </row>
    <row r="801" ht="14.25" customHeight="1">
      <c r="E801" s="88"/>
      <c r="F801" s="89"/>
      <c r="G801" s="89"/>
      <c r="H801" s="41"/>
      <c r="J801" s="89"/>
      <c r="K801" s="41"/>
      <c r="P801" s="41"/>
      <c r="S801" s="41"/>
      <c r="T801" s="42"/>
    </row>
    <row r="802" ht="14.25" customHeight="1">
      <c r="E802" s="88"/>
      <c r="F802" s="89"/>
      <c r="G802" s="89"/>
      <c r="H802" s="41"/>
      <c r="J802" s="89"/>
      <c r="K802" s="41"/>
      <c r="P802" s="41"/>
      <c r="S802" s="41"/>
      <c r="T802" s="42"/>
    </row>
    <row r="803" ht="14.25" customHeight="1">
      <c r="E803" s="88"/>
      <c r="F803" s="89"/>
      <c r="G803" s="89"/>
      <c r="H803" s="41"/>
      <c r="J803" s="89"/>
      <c r="K803" s="41"/>
      <c r="P803" s="41"/>
      <c r="S803" s="41"/>
      <c r="T803" s="42"/>
    </row>
    <row r="804" ht="14.25" customHeight="1">
      <c r="E804" s="88"/>
      <c r="F804" s="89"/>
      <c r="G804" s="89"/>
      <c r="H804" s="41"/>
      <c r="J804" s="89"/>
      <c r="K804" s="41"/>
      <c r="P804" s="41"/>
      <c r="S804" s="41"/>
      <c r="T804" s="42"/>
    </row>
    <row r="805" ht="14.25" customHeight="1">
      <c r="E805" s="88"/>
      <c r="F805" s="89"/>
      <c r="G805" s="89"/>
      <c r="H805" s="41"/>
      <c r="J805" s="89"/>
      <c r="K805" s="41"/>
      <c r="P805" s="41"/>
      <c r="S805" s="41"/>
      <c r="T805" s="42"/>
    </row>
    <row r="806" ht="14.25" customHeight="1">
      <c r="E806" s="88"/>
      <c r="F806" s="89"/>
      <c r="G806" s="89"/>
      <c r="H806" s="41"/>
      <c r="J806" s="89"/>
      <c r="K806" s="41"/>
      <c r="P806" s="41"/>
      <c r="S806" s="41"/>
      <c r="T806" s="42"/>
    </row>
    <row r="807" ht="14.25" customHeight="1">
      <c r="E807" s="88"/>
      <c r="F807" s="89"/>
      <c r="G807" s="89"/>
      <c r="H807" s="41"/>
      <c r="J807" s="89"/>
      <c r="K807" s="41"/>
      <c r="P807" s="41"/>
      <c r="S807" s="41"/>
      <c r="T807" s="42"/>
    </row>
    <row r="808" ht="14.25" customHeight="1">
      <c r="E808" s="88"/>
      <c r="F808" s="89"/>
      <c r="G808" s="89"/>
      <c r="H808" s="41"/>
      <c r="J808" s="89"/>
      <c r="K808" s="41"/>
      <c r="P808" s="41"/>
      <c r="S808" s="41"/>
      <c r="T808" s="42"/>
    </row>
    <row r="809" ht="14.25" customHeight="1">
      <c r="E809" s="88"/>
      <c r="F809" s="89"/>
      <c r="G809" s="89"/>
      <c r="H809" s="41"/>
      <c r="J809" s="89"/>
      <c r="K809" s="41"/>
      <c r="P809" s="41"/>
      <c r="S809" s="41"/>
      <c r="T809" s="42"/>
    </row>
    <row r="810" ht="14.25" customHeight="1">
      <c r="E810" s="88"/>
      <c r="F810" s="89"/>
      <c r="G810" s="89"/>
      <c r="H810" s="41"/>
      <c r="J810" s="89"/>
      <c r="K810" s="41"/>
      <c r="P810" s="41"/>
      <c r="S810" s="41"/>
      <c r="T810" s="42"/>
    </row>
    <row r="811" ht="14.25" customHeight="1">
      <c r="E811" s="88"/>
      <c r="F811" s="89"/>
      <c r="G811" s="89"/>
      <c r="H811" s="41"/>
      <c r="J811" s="89"/>
      <c r="K811" s="41"/>
      <c r="P811" s="41"/>
      <c r="S811" s="41"/>
      <c r="T811" s="42"/>
    </row>
    <row r="812" ht="14.25" customHeight="1">
      <c r="E812" s="88"/>
      <c r="F812" s="89"/>
      <c r="G812" s="89"/>
      <c r="H812" s="41"/>
      <c r="J812" s="89"/>
      <c r="K812" s="41"/>
      <c r="P812" s="41"/>
      <c r="S812" s="41"/>
      <c r="T812" s="42"/>
    </row>
    <row r="813" ht="14.25" customHeight="1">
      <c r="E813" s="88"/>
      <c r="F813" s="89"/>
      <c r="G813" s="89"/>
      <c r="H813" s="41"/>
      <c r="J813" s="89"/>
      <c r="K813" s="41"/>
      <c r="P813" s="41"/>
      <c r="S813" s="41"/>
      <c r="T813" s="42"/>
    </row>
    <row r="814" ht="14.25" customHeight="1">
      <c r="E814" s="88"/>
      <c r="F814" s="89"/>
      <c r="G814" s="89"/>
      <c r="H814" s="41"/>
      <c r="J814" s="89"/>
      <c r="K814" s="41"/>
      <c r="P814" s="41"/>
      <c r="S814" s="41"/>
      <c r="T814" s="42"/>
    </row>
    <row r="815" ht="14.25" customHeight="1">
      <c r="E815" s="88"/>
      <c r="F815" s="89"/>
      <c r="G815" s="89"/>
      <c r="H815" s="41"/>
      <c r="J815" s="89"/>
      <c r="K815" s="41"/>
      <c r="P815" s="41"/>
      <c r="S815" s="41"/>
      <c r="T815" s="42"/>
    </row>
    <row r="816" ht="14.25" customHeight="1">
      <c r="E816" s="88"/>
      <c r="F816" s="89"/>
      <c r="G816" s="89"/>
      <c r="H816" s="41"/>
      <c r="J816" s="89"/>
      <c r="K816" s="41"/>
      <c r="P816" s="41"/>
      <c r="S816" s="41"/>
      <c r="T816" s="42"/>
    </row>
    <row r="817" ht="14.25" customHeight="1">
      <c r="E817" s="88"/>
      <c r="F817" s="89"/>
      <c r="G817" s="89"/>
      <c r="H817" s="41"/>
      <c r="J817" s="89"/>
      <c r="K817" s="41"/>
      <c r="P817" s="41"/>
      <c r="S817" s="41"/>
      <c r="T817" s="42"/>
    </row>
    <row r="818" ht="14.25" customHeight="1">
      <c r="E818" s="88"/>
      <c r="F818" s="89"/>
      <c r="G818" s="89"/>
      <c r="H818" s="41"/>
      <c r="J818" s="89"/>
      <c r="K818" s="41"/>
      <c r="P818" s="41"/>
      <c r="S818" s="41"/>
      <c r="T818" s="42"/>
    </row>
    <row r="819" ht="14.25" customHeight="1">
      <c r="E819" s="88"/>
      <c r="F819" s="89"/>
      <c r="G819" s="89"/>
      <c r="H819" s="41"/>
      <c r="J819" s="89"/>
      <c r="K819" s="41"/>
      <c r="P819" s="41"/>
      <c r="S819" s="41"/>
      <c r="T819" s="42"/>
    </row>
    <row r="820" ht="14.25" customHeight="1">
      <c r="E820" s="88"/>
      <c r="F820" s="89"/>
      <c r="G820" s="89"/>
      <c r="H820" s="41"/>
      <c r="J820" s="89"/>
      <c r="K820" s="41"/>
      <c r="P820" s="41"/>
      <c r="S820" s="41"/>
      <c r="T820" s="42"/>
    </row>
    <row r="821" ht="14.25" customHeight="1">
      <c r="E821" s="88"/>
      <c r="F821" s="89"/>
      <c r="G821" s="89"/>
      <c r="H821" s="41"/>
      <c r="J821" s="89"/>
      <c r="K821" s="41"/>
      <c r="P821" s="41"/>
      <c r="S821" s="41"/>
      <c r="T821" s="42"/>
    </row>
    <row r="822" ht="14.25" customHeight="1">
      <c r="E822" s="88"/>
      <c r="F822" s="89"/>
      <c r="G822" s="89"/>
      <c r="H822" s="41"/>
      <c r="J822" s="89"/>
      <c r="K822" s="41"/>
      <c r="P822" s="41"/>
      <c r="S822" s="41"/>
      <c r="T822" s="42"/>
    </row>
    <row r="823" ht="14.25" customHeight="1">
      <c r="E823" s="88"/>
      <c r="F823" s="89"/>
      <c r="G823" s="89"/>
      <c r="H823" s="41"/>
      <c r="J823" s="89"/>
      <c r="K823" s="41"/>
      <c r="P823" s="41"/>
      <c r="S823" s="41"/>
      <c r="T823" s="42"/>
    </row>
    <row r="824" ht="14.25" customHeight="1">
      <c r="E824" s="88"/>
      <c r="F824" s="89"/>
      <c r="G824" s="89"/>
      <c r="H824" s="41"/>
      <c r="J824" s="89"/>
      <c r="K824" s="41"/>
      <c r="P824" s="41"/>
      <c r="S824" s="41"/>
      <c r="T824" s="42"/>
    </row>
    <row r="825" ht="14.25" customHeight="1">
      <c r="E825" s="88"/>
      <c r="F825" s="89"/>
      <c r="G825" s="89"/>
      <c r="H825" s="41"/>
      <c r="J825" s="89"/>
      <c r="K825" s="41"/>
      <c r="P825" s="41"/>
      <c r="S825" s="41"/>
      <c r="T825" s="42"/>
    </row>
    <row r="826" ht="14.25" customHeight="1">
      <c r="E826" s="88"/>
      <c r="F826" s="89"/>
      <c r="G826" s="89"/>
      <c r="H826" s="41"/>
      <c r="J826" s="89"/>
      <c r="K826" s="41"/>
      <c r="P826" s="41"/>
      <c r="S826" s="41"/>
      <c r="T826" s="42"/>
    </row>
    <row r="827" ht="14.25" customHeight="1">
      <c r="E827" s="88"/>
      <c r="F827" s="89"/>
      <c r="G827" s="89"/>
      <c r="H827" s="41"/>
      <c r="J827" s="89"/>
      <c r="K827" s="41"/>
      <c r="P827" s="41"/>
      <c r="S827" s="41"/>
      <c r="T827" s="42"/>
    </row>
    <row r="828" ht="14.25" customHeight="1">
      <c r="E828" s="88"/>
      <c r="F828" s="89"/>
      <c r="G828" s="89"/>
      <c r="H828" s="41"/>
      <c r="J828" s="89"/>
      <c r="K828" s="41"/>
      <c r="P828" s="41"/>
      <c r="S828" s="41"/>
      <c r="T828" s="42"/>
    </row>
    <row r="829" ht="14.25" customHeight="1">
      <c r="E829" s="88"/>
      <c r="F829" s="89"/>
      <c r="G829" s="89"/>
      <c r="H829" s="41"/>
      <c r="J829" s="89"/>
      <c r="K829" s="41"/>
      <c r="P829" s="41"/>
      <c r="S829" s="41"/>
      <c r="T829" s="42"/>
    </row>
    <row r="830" ht="14.25" customHeight="1">
      <c r="E830" s="88"/>
      <c r="F830" s="89"/>
      <c r="G830" s="89"/>
      <c r="H830" s="41"/>
      <c r="J830" s="89"/>
      <c r="K830" s="41"/>
      <c r="P830" s="41"/>
      <c r="S830" s="41"/>
      <c r="T830" s="42"/>
    </row>
    <row r="831" ht="14.25" customHeight="1">
      <c r="E831" s="88"/>
      <c r="F831" s="89"/>
      <c r="G831" s="89"/>
      <c r="H831" s="41"/>
      <c r="J831" s="89"/>
      <c r="K831" s="41"/>
      <c r="P831" s="41"/>
      <c r="S831" s="41"/>
      <c r="T831" s="42"/>
    </row>
    <row r="832" ht="14.25" customHeight="1">
      <c r="E832" s="88"/>
      <c r="F832" s="89"/>
      <c r="G832" s="89"/>
      <c r="H832" s="41"/>
      <c r="J832" s="89"/>
      <c r="K832" s="41"/>
      <c r="P832" s="41"/>
      <c r="S832" s="41"/>
      <c r="T832" s="42"/>
    </row>
    <row r="833" ht="14.25" customHeight="1">
      <c r="E833" s="88"/>
      <c r="F833" s="89"/>
      <c r="G833" s="89"/>
      <c r="H833" s="41"/>
      <c r="J833" s="89"/>
      <c r="K833" s="41"/>
      <c r="P833" s="41"/>
      <c r="S833" s="41"/>
      <c r="T833" s="42"/>
    </row>
    <row r="834" ht="14.25" customHeight="1">
      <c r="E834" s="88"/>
      <c r="F834" s="89"/>
      <c r="G834" s="89"/>
      <c r="H834" s="41"/>
      <c r="J834" s="89"/>
      <c r="K834" s="41"/>
      <c r="P834" s="41"/>
      <c r="S834" s="41"/>
      <c r="T834" s="42"/>
    </row>
    <row r="835" ht="14.25" customHeight="1">
      <c r="E835" s="88"/>
      <c r="F835" s="89"/>
      <c r="G835" s="89"/>
      <c r="H835" s="41"/>
      <c r="J835" s="89"/>
      <c r="K835" s="41"/>
      <c r="P835" s="41"/>
      <c r="S835" s="41"/>
      <c r="T835" s="42"/>
    </row>
    <row r="836" ht="14.25" customHeight="1">
      <c r="E836" s="88"/>
      <c r="F836" s="89"/>
      <c r="G836" s="89"/>
      <c r="H836" s="41"/>
      <c r="J836" s="89"/>
      <c r="K836" s="41"/>
      <c r="P836" s="41"/>
      <c r="S836" s="41"/>
      <c r="T836" s="42"/>
    </row>
    <row r="837" ht="14.25" customHeight="1">
      <c r="E837" s="88"/>
      <c r="F837" s="89"/>
      <c r="G837" s="89"/>
      <c r="H837" s="41"/>
      <c r="J837" s="89"/>
      <c r="K837" s="41"/>
      <c r="P837" s="41"/>
      <c r="S837" s="41"/>
      <c r="T837" s="42"/>
    </row>
    <row r="838" ht="14.25" customHeight="1">
      <c r="E838" s="88"/>
      <c r="F838" s="89"/>
      <c r="G838" s="89"/>
      <c r="H838" s="41"/>
      <c r="J838" s="89"/>
      <c r="K838" s="41"/>
      <c r="P838" s="41"/>
      <c r="S838" s="41"/>
      <c r="T838" s="42"/>
    </row>
    <row r="839" ht="14.25" customHeight="1">
      <c r="E839" s="88"/>
      <c r="F839" s="89"/>
      <c r="G839" s="89"/>
      <c r="H839" s="41"/>
      <c r="J839" s="89"/>
      <c r="K839" s="41"/>
      <c r="P839" s="41"/>
      <c r="S839" s="41"/>
      <c r="T839" s="42"/>
    </row>
    <row r="840" ht="14.25" customHeight="1">
      <c r="E840" s="88"/>
      <c r="F840" s="89"/>
      <c r="G840" s="89"/>
      <c r="H840" s="41"/>
      <c r="J840" s="89"/>
      <c r="K840" s="41"/>
      <c r="P840" s="41"/>
      <c r="S840" s="41"/>
      <c r="T840" s="42"/>
    </row>
    <row r="841" ht="14.25" customHeight="1">
      <c r="E841" s="88"/>
      <c r="F841" s="89"/>
      <c r="G841" s="89"/>
      <c r="H841" s="41"/>
      <c r="J841" s="89"/>
      <c r="K841" s="41"/>
      <c r="P841" s="41"/>
      <c r="S841" s="41"/>
      <c r="T841" s="42"/>
    </row>
    <row r="842" ht="14.25" customHeight="1">
      <c r="E842" s="88"/>
      <c r="F842" s="89"/>
      <c r="G842" s="89"/>
      <c r="H842" s="41"/>
      <c r="J842" s="89"/>
      <c r="K842" s="41"/>
      <c r="P842" s="41"/>
      <c r="S842" s="41"/>
      <c r="T842" s="42"/>
    </row>
    <row r="843" ht="14.25" customHeight="1">
      <c r="E843" s="88"/>
      <c r="F843" s="89"/>
      <c r="G843" s="89"/>
      <c r="H843" s="41"/>
      <c r="J843" s="89"/>
      <c r="K843" s="41"/>
      <c r="P843" s="41"/>
      <c r="S843" s="41"/>
      <c r="T843" s="42"/>
    </row>
    <row r="844" ht="14.25" customHeight="1">
      <c r="E844" s="88"/>
      <c r="F844" s="89"/>
      <c r="G844" s="89"/>
      <c r="H844" s="41"/>
      <c r="J844" s="89"/>
      <c r="K844" s="41"/>
      <c r="P844" s="41"/>
      <c r="S844" s="41"/>
      <c r="T844" s="42"/>
    </row>
    <row r="845" ht="14.25" customHeight="1">
      <c r="E845" s="88"/>
      <c r="F845" s="89"/>
      <c r="G845" s="89"/>
      <c r="H845" s="41"/>
      <c r="J845" s="89"/>
      <c r="K845" s="41"/>
      <c r="P845" s="41"/>
      <c r="S845" s="41"/>
      <c r="T845" s="42"/>
    </row>
    <row r="846" ht="14.25" customHeight="1">
      <c r="E846" s="88"/>
      <c r="F846" s="89"/>
      <c r="G846" s="89"/>
      <c r="H846" s="41"/>
      <c r="J846" s="89"/>
      <c r="K846" s="41"/>
      <c r="P846" s="41"/>
      <c r="S846" s="41"/>
      <c r="T846" s="42"/>
    </row>
    <row r="847" ht="14.25" customHeight="1">
      <c r="E847" s="88"/>
      <c r="F847" s="89"/>
      <c r="G847" s="89"/>
      <c r="H847" s="41"/>
      <c r="J847" s="89"/>
      <c r="K847" s="41"/>
      <c r="P847" s="41"/>
      <c r="S847" s="41"/>
      <c r="T847" s="42"/>
    </row>
    <row r="848" ht="14.25" customHeight="1">
      <c r="E848" s="88"/>
      <c r="F848" s="89"/>
      <c r="G848" s="89"/>
      <c r="H848" s="41"/>
      <c r="J848" s="89"/>
      <c r="K848" s="41"/>
      <c r="P848" s="41"/>
      <c r="S848" s="41"/>
      <c r="T848" s="42"/>
    </row>
    <row r="849" ht="14.25" customHeight="1">
      <c r="E849" s="88"/>
      <c r="F849" s="89"/>
      <c r="G849" s="89"/>
      <c r="H849" s="41"/>
      <c r="J849" s="89"/>
      <c r="K849" s="41"/>
      <c r="P849" s="41"/>
      <c r="S849" s="41"/>
      <c r="T849" s="42"/>
    </row>
    <row r="850" ht="14.25" customHeight="1">
      <c r="E850" s="88"/>
      <c r="F850" s="89"/>
      <c r="G850" s="89"/>
      <c r="H850" s="41"/>
      <c r="J850" s="89"/>
      <c r="K850" s="41"/>
      <c r="P850" s="41"/>
      <c r="S850" s="41"/>
      <c r="T850" s="42"/>
    </row>
    <row r="851" ht="14.25" customHeight="1">
      <c r="E851" s="88"/>
      <c r="F851" s="89"/>
      <c r="G851" s="89"/>
      <c r="H851" s="41"/>
      <c r="J851" s="89"/>
      <c r="K851" s="41"/>
      <c r="P851" s="41"/>
      <c r="S851" s="41"/>
      <c r="T851" s="42"/>
    </row>
    <row r="852" ht="14.25" customHeight="1">
      <c r="E852" s="88"/>
      <c r="F852" s="89"/>
      <c r="G852" s="89"/>
      <c r="H852" s="41"/>
      <c r="J852" s="89"/>
      <c r="K852" s="41"/>
      <c r="P852" s="41"/>
      <c r="S852" s="41"/>
      <c r="T852" s="42"/>
    </row>
    <row r="853" ht="14.25" customHeight="1">
      <c r="E853" s="88"/>
      <c r="F853" s="89"/>
      <c r="G853" s="89"/>
      <c r="H853" s="41"/>
      <c r="J853" s="89"/>
      <c r="K853" s="41"/>
      <c r="P853" s="41"/>
      <c r="S853" s="41"/>
      <c r="T853" s="42"/>
    </row>
    <row r="854" ht="14.25" customHeight="1">
      <c r="E854" s="88"/>
      <c r="F854" s="89"/>
      <c r="G854" s="89"/>
      <c r="H854" s="41"/>
      <c r="J854" s="89"/>
      <c r="K854" s="41"/>
      <c r="P854" s="41"/>
      <c r="S854" s="41"/>
      <c r="T854" s="42"/>
    </row>
    <row r="855" ht="14.25" customHeight="1">
      <c r="E855" s="88"/>
      <c r="F855" s="89"/>
      <c r="G855" s="89"/>
      <c r="H855" s="41"/>
      <c r="J855" s="89"/>
      <c r="K855" s="41"/>
      <c r="P855" s="41"/>
      <c r="S855" s="41"/>
      <c r="T855" s="42"/>
    </row>
    <row r="856" ht="14.25" customHeight="1">
      <c r="E856" s="88"/>
      <c r="F856" s="89"/>
      <c r="G856" s="89"/>
      <c r="H856" s="41"/>
      <c r="J856" s="89"/>
      <c r="K856" s="41"/>
      <c r="P856" s="41"/>
      <c r="S856" s="41"/>
      <c r="T856" s="42"/>
    </row>
    <row r="857" ht="14.25" customHeight="1">
      <c r="E857" s="88"/>
      <c r="F857" s="89"/>
      <c r="G857" s="89"/>
      <c r="H857" s="41"/>
      <c r="J857" s="89"/>
      <c r="K857" s="41"/>
      <c r="P857" s="41"/>
      <c r="S857" s="41"/>
      <c r="T857" s="42"/>
    </row>
    <row r="858" ht="14.25" customHeight="1">
      <c r="E858" s="88"/>
      <c r="F858" s="89"/>
      <c r="G858" s="89"/>
      <c r="H858" s="41"/>
      <c r="J858" s="89"/>
      <c r="K858" s="41"/>
      <c r="P858" s="41"/>
      <c r="S858" s="41"/>
      <c r="T858" s="42"/>
    </row>
    <row r="859" ht="14.25" customHeight="1">
      <c r="E859" s="88"/>
      <c r="F859" s="89"/>
      <c r="G859" s="89"/>
      <c r="H859" s="41"/>
      <c r="J859" s="89"/>
      <c r="K859" s="41"/>
      <c r="P859" s="41"/>
      <c r="S859" s="41"/>
      <c r="T859" s="42"/>
    </row>
    <row r="860" ht="14.25" customHeight="1">
      <c r="E860" s="88"/>
      <c r="F860" s="89"/>
      <c r="G860" s="89"/>
      <c r="H860" s="41"/>
      <c r="J860" s="89"/>
      <c r="K860" s="41"/>
      <c r="P860" s="41"/>
      <c r="S860" s="41"/>
      <c r="T860" s="42"/>
    </row>
    <row r="861" ht="14.25" customHeight="1">
      <c r="E861" s="88"/>
      <c r="F861" s="89"/>
      <c r="G861" s="89"/>
      <c r="H861" s="41"/>
      <c r="J861" s="89"/>
      <c r="K861" s="41"/>
      <c r="P861" s="41"/>
      <c r="S861" s="41"/>
      <c r="T861" s="42"/>
    </row>
    <row r="862" ht="14.25" customHeight="1">
      <c r="E862" s="88"/>
      <c r="F862" s="89"/>
      <c r="G862" s="89"/>
      <c r="H862" s="41"/>
      <c r="J862" s="89"/>
      <c r="K862" s="41"/>
      <c r="P862" s="41"/>
      <c r="S862" s="41"/>
      <c r="T862" s="42"/>
    </row>
    <row r="863" ht="14.25" customHeight="1">
      <c r="E863" s="88"/>
      <c r="F863" s="89"/>
      <c r="G863" s="89"/>
      <c r="H863" s="41"/>
      <c r="J863" s="89"/>
      <c r="K863" s="41"/>
      <c r="P863" s="41"/>
      <c r="S863" s="41"/>
      <c r="T863" s="42"/>
    </row>
    <row r="864" ht="14.25" customHeight="1">
      <c r="E864" s="88"/>
      <c r="F864" s="89"/>
      <c r="G864" s="89"/>
      <c r="H864" s="41"/>
      <c r="J864" s="89"/>
      <c r="K864" s="41"/>
      <c r="P864" s="41"/>
      <c r="S864" s="41"/>
      <c r="T864" s="42"/>
    </row>
    <row r="865" ht="14.25" customHeight="1">
      <c r="E865" s="88"/>
      <c r="F865" s="89"/>
      <c r="G865" s="89"/>
      <c r="H865" s="41"/>
      <c r="J865" s="89"/>
      <c r="K865" s="41"/>
      <c r="P865" s="41"/>
      <c r="S865" s="41"/>
      <c r="T865" s="42"/>
    </row>
    <row r="866" ht="14.25" customHeight="1">
      <c r="E866" s="88"/>
      <c r="F866" s="89"/>
      <c r="G866" s="89"/>
      <c r="H866" s="41"/>
      <c r="J866" s="89"/>
      <c r="K866" s="41"/>
      <c r="P866" s="41"/>
      <c r="S866" s="41"/>
      <c r="T866" s="42"/>
    </row>
    <row r="867" ht="14.25" customHeight="1">
      <c r="E867" s="88"/>
      <c r="F867" s="89"/>
      <c r="G867" s="89"/>
      <c r="H867" s="41"/>
      <c r="J867" s="89"/>
      <c r="K867" s="41"/>
      <c r="P867" s="41"/>
      <c r="S867" s="41"/>
      <c r="T867" s="42"/>
    </row>
    <row r="868" ht="14.25" customHeight="1">
      <c r="E868" s="88"/>
      <c r="F868" s="89"/>
      <c r="G868" s="89"/>
      <c r="H868" s="41"/>
      <c r="J868" s="89"/>
      <c r="K868" s="41"/>
      <c r="P868" s="41"/>
      <c r="S868" s="41"/>
      <c r="T868" s="42"/>
    </row>
    <row r="869" ht="14.25" customHeight="1">
      <c r="E869" s="88"/>
      <c r="F869" s="89"/>
      <c r="G869" s="89"/>
      <c r="H869" s="41"/>
      <c r="J869" s="89"/>
      <c r="K869" s="41"/>
      <c r="P869" s="41"/>
      <c r="S869" s="41"/>
      <c r="T869" s="42"/>
    </row>
    <row r="870" ht="14.25" customHeight="1">
      <c r="E870" s="88"/>
      <c r="F870" s="89"/>
      <c r="G870" s="89"/>
      <c r="H870" s="41"/>
      <c r="J870" s="89"/>
      <c r="K870" s="41"/>
      <c r="P870" s="41"/>
      <c r="S870" s="41"/>
      <c r="T870" s="42"/>
    </row>
    <row r="871" ht="14.25" customHeight="1">
      <c r="E871" s="88"/>
      <c r="F871" s="89"/>
      <c r="G871" s="89"/>
      <c r="H871" s="41"/>
      <c r="J871" s="89"/>
      <c r="K871" s="41"/>
      <c r="P871" s="41"/>
      <c r="S871" s="41"/>
      <c r="T871" s="42"/>
    </row>
    <row r="872" ht="14.25" customHeight="1">
      <c r="E872" s="88"/>
      <c r="F872" s="89"/>
      <c r="G872" s="89"/>
      <c r="H872" s="41"/>
      <c r="J872" s="89"/>
      <c r="K872" s="41"/>
      <c r="P872" s="41"/>
      <c r="S872" s="41"/>
      <c r="T872" s="42"/>
    </row>
    <row r="873" ht="14.25" customHeight="1">
      <c r="E873" s="88"/>
      <c r="F873" s="89"/>
      <c r="G873" s="89"/>
      <c r="H873" s="41"/>
      <c r="J873" s="89"/>
      <c r="K873" s="41"/>
      <c r="P873" s="41"/>
      <c r="S873" s="41"/>
      <c r="T873" s="42"/>
    </row>
    <row r="874" ht="14.25" customHeight="1">
      <c r="E874" s="88"/>
      <c r="F874" s="89"/>
      <c r="G874" s="89"/>
      <c r="H874" s="41"/>
      <c r="J874" s="89"/>
      <c r="K874" s="41"/>
      <c r="P874" s="41"/>
      <c r="S874" s="41"/>
      <c r="T874" s="42"/>
    </row>
    <row r="875" ht="14.25" customHeight="1">
      <c r="E875" s="88"/>
      <c r="F875" s="89"/>
      <c r="G875" s="89"/>
      <c r="H875" s="41"/>
      <c r="J875" s="89"/>
      <c r="K875" s="41"/>
      <c r="P875" s="41"/>
      <c r="S875" s="41"/>
      <c r="T875" s="42"/>
    </row>
    <row r="876" ht="14.25" customHeight="1">
      <c r="E876" s="88"/>
      <c r="F876" s="89"/>
      <c r="G876" s="89"/>
      <c r="H876" s="41"/>
      <c r="J876" s="89"/>
      <c r="K876" s="41"/>
      <c r="P876" s="41"/>
      <c r="S876" s="41"/>
      <c r="T876" s="42"/>
    </row>
    <row r="877" ht="14.25" customHeight="1">
      <c r="E877" s="88"/>
      <c r="F877" s="89"/>
      <c r="G877" s="89"/>
      <c r="H877" s="41"/>
      <c r="J877" s="89"/>
      <c r="K877" s="41"/>
      <c r="P877" s="41"/>
      <c r="S877" s="41"/>
      <c r="T877" s="42"/>
    </row>
    <row r="878" ht="14.25" customHeight="1">
      <c r="E878" s="88"/>
      <c r="F878" s="89"/>
      <c r="G878" s="89"/>
      <c r="H878" s="41"/>
      <c r="J878" s="89"/>
      <c r="K878" s="41"/>
      <c r="P878" s="41"/>
      <c r="S878" s="41"/>
      <c r="T878" s="42"/>
    </row>
    <row r="879" ht="14.25" customHeight="1">
      <c r="E879" s="88"/>
      <c r="F879" s="89"/>
      <c r="G879" s="89"/>
      <c r="H879" s="41"/>
      <c r="J879" s="89"/>
      <c r="K879" s="41"/>
      <c r="P879" s="41"/>
      <c r="S879" s="41"/>
      <c r="T879" s="42"/>
    </row>
    <row r="880" ht="14.25" customHeight="1">
      <c r="E880" s="88"/>
      <c r="F880" s="89"/>
      <c r="G880" s="89"/>
      <c r="H880" s="41"/>
      <c r="J880" s="89"/>
      <c r="K880" s="41"/>
      <c r="P880" s="41"/>
      <c r="S880" s="41"/>
      <c r="T880" s="42"/>
    </row>
    <row r="881" ht="14.25" customHeight="1">
      <c r="E881" s="88"/>
      <c r="F881" s="89"/>
      <c r="G881" s="89"/>
      <c r="H881" s="41"/>
      <c r="J881" s="89"/>
      <c r="K881" s="41"/>
      <c r="P881" s="41"/>
      <c r="S881" s="41"/>
      <c r="T881" s="42"/>
    </row>
    <row r="882" ht="14.25" customHeight="1">
      <c r="E882" s="88"/>
      <c r="F882" s="89"/>
      <c r="G882" s="89"/>
      <c r="H882" s="41"/>
      <c r="J882" s="89"/>
      <c r="K882" s="41"/>
      <c r="P882" s="41"/>
      <c r="S882" s="41"/>
      <c r="T882" s="42"/>
    </row>
    <row r="883" ht="14.25" customHeight="1">
      <c r="E883" s="88"/>
      <c r="F883" s="89"/>
      <c r="G883" s="89"/>
      <c r="H883" s="41"/>
      <c r="J883" s="89"/>
      <c r="K883" s="41"/>
      <c r="P883" s="41"/>
      <c r="S883" s="41"/>
      <c r="T883" s="42"/>
    </row>
    <row r="884" ht="14.25" customHeight="1">
      <c r="E884" s="88"/>
      <c r="F884" s="89"/>
      <c r="G884" s="89"/>
      <c r="H884" s="41"/>
      <c r="J884" s="89"/>
      <c r="K884" s="41"/>
      <c r="P884" s="41"/>
      <c r="S884" s="41"/>
      <c r="T884" s="42"/>
    </row>
    <row r="885" ht="14.25" customHeight="1">
      <c r="E885" s="88"/>
      <c r="F885" s="89"/>
      <c r="G885" s="89"/>
      <c r="H885" s="41"/>
      <c r="J885" s="89"/>
      <c r="K885" s="41"/>
      <c r="P885" s="41"/>
      <c r="S885" s="41"/>
      <c r="T885" s="42"/>
    </row>
    <row r="886" ht="14.25" customHeight="1">
      <c r="E886" s="88"/>
      <c r="F886" s="89"/>
      <c r="G886" s="89"/>
      <c r="H886" s="41"/>
      <c r="J886" s="89"/>
      <c r="K886" s="41"/>
      <c r="P886" s="41"/>
      <c r="S886" s="41"/>
      <c r="T886" s="42"/>
    </row>
    <row r="887" ht="14.25" customHeight="1">
      <c r="E887" s="88"/>
      <c r="F887" s="89"/>
      <c r="G887" s="89"/>
      <c r="H887" s="41"/>
      <c r="J887" s="89"/>
      <c r="K887" s="41"/>
      <c r="P887" s="41"/>
      <c r="S887" s="41"/>
      <c r="T887" s="42"/>
    </row>
    <row r="888" ht="14.25" customHeight="1">
      <c r="E888" s="88"/>
      <c r="F888" s="89"/>
      <c r="G888" s="89"/>
      <c r="H888" s="41"/>
      <c r="J888" s="89"/>
      <c r="K888" s="41"/>
      <c r="P888" s="41"/>
      <c r="S888" s="41"/>
      <c r="T888" s="42"/>
    </row>
    <row r="889" ht="14.25" customHeight="1">
      <c r="E889" s="88"/>
      <c r="F889" s="89"/>
      <c r="G889" s="89"/>
      <c r="H889" s="41"/>
      <c r="J889" s="89"/>
      <c r="K889" s="41"/>
      <c r="P889" s="41"/>
      <c r="S889" s="41"/>
      <c r="T889" s="42"/>
    </row>
    <row r="890" ht="14.25" customHeight="1">
      <c r="E890" s="88"/>
      <c r="F890" s="89"/>
      <c r="G890" s="89"/>
      <c r="H890" s="41"/>
      <c r="J890" s="89"/>
      <c r="K890" s="41"/>
      <c r="P890" s="41"/>
      <c r="S890" s="41"/>
      <c r="T890" s="42"/>
    </row>
    <row r="891" ht="14.25" customHeight="1">
      <c r="E891" s="88"/>
      <c r="F891" s="89"/>
      <c r="G891" s="89"/>
      <c r="H891" s="41"/>
      <c r="J891" s="89"/>
      <c r="K891" s="41"/>
      <c r="P891" s="41"/>
      <c r="S891" s="41"/>
      <c r="T891" s="42"/>
    </row>
    <row r="892" ht="14.25" customHeight="1">
      <c r="E892" s="88"/>
      <c r="F892" s="89"/>
      <c r="G892" s="89"/>
      <c r="H892" s="41"/>
      <c r="J892" s="89"/>
      <c r="K892" s="41"/>
      <c r="P892" s="41"/>
      <c r="S892" s="41"/>
      <c r="T892" s="42"/>
    </row>
    <row r="893" ht="14.25" customHeight="1">
      <c r="E893" s="88"/>
      <c r="F893" s="89"/>
      <c r="G893" s="89"/>
      <c r="H893" s="41"/>
      <c r="J893" s="89"/>
      <c r="K893" s="41"/>
      <c r="P893" s="41"/>
      <c r="S893" s="41"/>
      <c r="T893" s="42"/>
    </row>
    <row r="894" ht="14.25" customHeight="1">
      <c r="E894" s="88"/>
      <c r="F894" s="89"/>
      <c r="G894" s="89"/>
      <c r="H894" s="41"/>
      <c r="J894" s="89"/>
      <c r="K894" s="41"/>
      <c r="P894" s="41"/>
      <c r="S894" s="41"/>
      <c r="T894" s="42"/>
    </row>
    <row r="895" ht="14.25" customHeight="1">
      <c r="E895" s="88"/>
      <c r="F895" s="89"/>
      <c r="G895" s="89"/>
      <c r="H895" s="41"/>
      <c r="J895" s="89"/>
      <c r="K895" s="41"/>
      <c r="P895" s="41"/>
      <c r="S895" s="41"/>
      <c r="T895" s="42"/>
    </row>
    <row r="896" ht="14.25" customHeight="1">
      <c r="E896" s="88"/>
      <c r="F896" s="89"/>
      <c r="G896" s="89"/>
      <c r="H896" s="41"/>
      <c r="J896" s="89"/>
      <c r="K896" s="41"/>
      <c r="P896" s="41"/>
      <c r="S896" s="41"/>
      <c r="T896" s="42"/>
    </row>
    <row r="897" ht="14.25" customHeight="1">
      <c r="E897" s="88"/>
      <c r="F897" s="89"/>
      <c r="G897" s="89"/>
      <c r="H897" s="41"/>
      <c r="J897" s="89"/>
      <c r="K897" s="41"/>
      <c r="P897" s="41"/>
      <c r="S897" s="41"/>
      <c r="T897" s="42"/>
    </row>
    <row r="898" ht="14.25" customHeight="1">
      <c r="E898" s="88"/>
      <c r="F898" s="89"/>
      <c r="G898" s="89"/>
      <c r="H898" s="41"/>
      <c r="J898" s="89"/>
      <c r="K898" s="41"/>
      <c r="P898" s="41"/>
      <c r="S898" s="41"/>
      <c r="T898" s="42"/>
    </row>
    <row r="899" ht="14.25" customHeight="1">
      <c r="E899" s="88"/>
      <c r="F899" s="89"/>
      <c r="G899" s="89"/>
      <c r="H899" s="41"/>
      <c r="J899" s="89"/>
      <c r="K899" s="41"/>
      <c r="P899" s="41"/>
      <c r="S899" s="41"/>
      <c r="T899" s="42"/>
    </row>
    <row r="900" ht="14.25" customHeight="1">
      <c r="E900" s="88"/>
      <c r="F900" s="89"/>
      <c r="G900" s="89"/>
      <c r="H900" s="41"/>
      <c r="J900" s="89"/>
      <c r="K900" s="41"/>
      <c r="P900" s="41"/>
      <c r="S900" s="41"/>
      <c r="T900" s="42"/>
    </row>
    <row r="901" ht="14.25" customHeight="1">
      <c r="E901" s="88"/>
      <c r="F901" s="89"/>
      <c r="G901" s="89"/>
      <c r="H901" s="41"/>
      <c r="J901" s="89"/>
      <c r="K901" s="41"/>
      <c r="P901" s="41"/>
      <c r="S901" s="41"/>
      <c r="T901" s="42"/>
    </row>
    <row r="902" ht="14.25" customHeight="1">
      <c r="E902" s="88"/>
      <c r="F902" s="89"/>
      <c r="G902" s="89"/>
      <c r="H902" s="41"/>
      <c r="J902" s="89"/>
      <c r="K902" s="41"/>
      <c r="P902" s="41"/>
      <c r="S902" s="41"/>
      <c r="T902" s="42"/>
    </row>
    <row r="903" ht="14.25" customHeight="1">
      <c r="E903" s="88"/>
      <c r="F903" s="89"/>
      <c r="G903" s="89"/>
      <c r="H903" s="41"/>
      <c r="J903" s="89"/>
      <c r="K903" s="41"/>
      <c r="P903" s="41"/>
      <c r="S903" s="41"/>
      <c r="T903" s="42"/>
    </row>
    <row r="904" ht="14.25" customHeight="1">
      <c r="E904" s="88"/>
      <c r="F904" s="89"/>
      <c r="G904" s="89"/>
      <c r="H904" s="41"/>
      <c r="J904" s="89"/>
      <c r="K904" s="41"/>
      <c r="P904" s="41"/>
      <c r="S904" s="41"/>
      <c r="T904" s="42"/>
    </row>
    <row r="905" ht="14.25" customHeight="1">
      <c r="E905" s="88"/>
      <c r="F905" s="89"/>
      <c r="G905" s="89"/>
      <c r="H905" s="41"/>
      <c r="J905" s="89"/>
      <c r="K905" s="41"/>
      <c r="P905" s="41"/>
      <c r="S905" s="41"/>
      <c r="T905" s="42"/>
    </row>
    <row r="906" ht="14.25" customHeight="1">
      <c r="E906" s="88"/>
      <c r="F906" s="89"/>
      <c r="G906" s="89"/>
      <c r="H906" s="41"/>
      <c r="J906" s="89"/>
      <c r="K906" s="41"/>
      <c r="P906" s="41"/>
      <c r="S906" s="41"/>
      <c r="T906" s="42"/>
    </row>
    <row r="907" ht="14.25" customHeight="1">
      <c r="E907" s="88"/>
      <c r="F907" s="89"/>
      <c r="G907" s="89"/>
      <c r="H907" s="41"/>
      <c r="J907" s="89"/>
      <c r="K907" s="41"/>
      <c r="P907" s="41"/>
      <c r="S907" s="41"/>
      <c r="T907" s="42"/>
    </row>
    <row r="908" ht="14.25" customHeight="1">
      <c r="E908" s="88"/>
      <c r="F908" s="89"/>
      <c r="G908" s="89"/>
      <c r="H908" s="41"/>
      <c r="J908" s="89"/>
      <c r="K908" s="41"/>
      <c r="P908" s="41"/>
      <c r="S908" s="41"/>
      <c r="T908" s="42"/>
    </row>
    <row r="909" ht="14.25" customHeight="1">
      <c r="E909" s="88"/>
      <c r="F909" s="89"/>
      <c r="G909" s="89"/>
      <c r="H909" s="41"/>
      <c r="J909" s="89"/>
      <c r="K909" s="41"/>
      <c r="P909" s="41"/>
      <c r="S909" s="41"/>
      <c r="T909" s="42"/>
    </row>
    <row r="910" ht="14.25" customHeight="1">
      <c r="E910" s="88"/>
      <c r="F910" s="89"/>
      <c r="G910" s="89"/>
      <c r="H910" s="41"/>
      <c r="J910" s="89"/>
      <c r="K910" s="41"/>
      <c r="P910" s="41"/>
      <c r="S910" s="41"/>
      <c r="T910" s="42"/>
    </row>
    <row r="911" ht="14.25" customHeight="1">
      <c r="E911" s="88"/>
      <c r="F911" s="89"/>
      <c r="G911" s="89"/>
      <c r="H911" s="41"/>
      <c r="J911" s="89"/>
      <c r="K911" s="41"/>
      <c r="P911" s="41"/>
      <c r="S911" s="41"/>
      <c r="T911" s="42"/>
    </row>
    <row r="912" ht="14.25" customHeight="1">
      <c r="E912" s="88"/>
      <c r="F912" s="89"/>
      <c r="G912" s="89"/>
      <c r="H912" s="41"/>
      <c r="J912" s="89"/>
      <c r="K912" s="41"/>
      <c r="P912" s="41"/>
      <c r="S912" s="41"/>
      <c r="T912" s="42"/>
    </row>
    <row r="913" ht="14.25" customHeight="1">
      <c r="E913" s="88"/>
      <c r="F913" s="89"/>
      <c r="G913" s="89"/>
      <c r="H913" s="41"/>
      <c r="J913" s="89"/>
      <c r="K913" s="41"/>
      <c r="P913" s="41"/>
      <c r="S913" s="41"/>
      <c r="T913" s="42"/>
    </row>
    <row r="914" ht="14.25" customHeight="1">
      <c r="E914" s="88"/>
      <c r="F914" s="89"/>
      <c r="G914" s="89"/>
      <c r="H914" s="41"/>
      <c r="J914" s="89"/>
      <c r="K914" s="41"/>
      <c r="P914" s="41"/>
      <c r="S914" s="41"/>
      <c r="T914" s="42"/>
    </row>
    <row r="915" ht="14.25" customHeight="1">
      <c r="E915" s="88"/>
      <c r="F915" s="89"/>
      <c r="G915" s="89"/>
      <c r="H915" s="41"/>
      <c r="J915" s="89"/>
      <c r="K915" s="41"/>
      <c r="P915" s="41"/>
      <c r="S915" s="41"/>
      <c r="T915" s="42"/>
    </row>
    <row r="916" ht="14.25" customHeight="1">
      <c r="E916" s="88"/>
      <c r="F916" s="89"/>
      <c r="G916" s="89"/>
      <c r="H916" s="41"/>
      <c r="J916" s="89"/>
      <c r="K916" s="41"/>
      <c r="P916" s="41"/>
      <c r="S916" s="41"/>
      <c r="T916" s="42"/>
    </row>
    <row r="917" ht="14.25" customHeight="1">
      <c r="E917" s="88"/>
      <c r="F917" s="89"/>
      <c r="G917" s="89"/>
      <c r="H917" s="41"/>
      <c r="J917" s="89"/>
      <c r="K917" s="41"/>
      <c r="P917" s="41"/>
      <c r="S917" s="41"/>
      <c r="T917" s="42"/>
    </row>
    <row r="918" ht="14.25" customHeight="1">
      <c r="E918" s="88"/>
      <c r="F918" s="89"/>
      <c r="G918" s="89"/>
      <c r="H918" s="41"/>
      <c r="J918" s="89"/>
      <c r="K918" s="41"/>
      <c r="P918" s="41"/>
      <c r="S918" s="41"/>
      <c r="T918" s="42"/>
    </row>
    <row r="919" ht="14.25" customHeight="1">
      <c r="E919" s="88"/>
      <c r="F919" s="89"/>
      <c r="G919" s="89"/>
      <c r="H919" s="41"/>
      <c r="J919" s="89"/>
      <c r="K919" s="41"/>
      <c r="P919" s="41"/>
      <c r="S919" s="41"/>
      <c r="T919" s="42"/>
    </row>
    <row r="920" ht="14.25" customHeight="1">
      <c r="E920" s="88"/>
      <c r="F920" s="89"/>
      <c r="G920" s="89"/>
      <c r="H920" s="41"/>
      <c r="J920" s="89"/>
      <c r="K920" s="41"/>
      <c r="P920" s="41"/>
      <c r="S920" s="41"/>
      <c r="T920" s="42"/>
    </row>
    <row r="921" ht="14.25" customHeight="1">
      <c r="E921" s="88"/>
      <c r="F921" s="89"/>
      <c r="G921" s="89"/>
      <c r="H921" s="41"/>
      <c r="J921" s="89"/>
      <c r="K921" s="41"/>
      <c r="P921" s="41"/>
      <c r="S921" s="41"/>
      <c r="T921" s="42"/>
    </row>
    <row r="922" ht="14.25" customHeight="1">
      <c r="E922" s="88"/>
      <c r="F922" s="89"/>
      <c r="G922" s="89"/>
      <c r="H922" s="41"/>
      <c r="J922" s="89"/>
      <c r="K922" s="41"/>
      <c r="P922" s="41"/>
      <c r="S922" s="41"/>
      <c r="T922" s="42"/>
    </row>
    <row r="923" ht="14.25" customHeight="1">
      <c r="E923" s="88"/>
      <c r="F923" s="89"/>
      <c r="G923" s="89"/>
      <c r="H923" s="41"/>
      <c r="J923" s="89"/>
      <c r="K923" s="41"/>
      <c r="P923" s="41"/>
      <c r="S923" s="41"/>
      <c r="T923" s="42"/>
    </row>
    <row r="924" ht="14.25" customHeight="1">
      <c r="E924" s="88"/>
      <c r="F924" s="89"/>
      <c r="G924" s="89"/>
      <c r="H924" s="41"/>
      <c r="J924" s="89"/>
      <c r="K924" s="41"/>
      <c r="P924" s="41"/>
      <c r="S924" s="41"/>
      <c r="T924" s="42"/>
    </row>
    <row r="925" ht="14.25" customHeight="1">
      <c r="E925" s="88"/>
      <c r="F925" s="89"/>
      <c r="G925" s="89"/>
      <c r="H925" s="41"/>
      <c r="J925" s="89"/>
      <c r="K925" s="41"/>
      <c r="P925" s="41"/>
      <c r="S925" s="41"/>
      <c r="T925" s="42"/>
    </row>
    <row r="926" ht="14.25" customHeight="1">
      <c r="E926" s="88"/>
      <c r="F926" s="89"/>
      <c r="G926" s="89"/>
      <c r="H926" s="41"/>
      <c r="J926" s="89"/>
      <c r="K926" s="41"/>
      <c r="P926" s="41"/>
      <c r="S926" s="41"/>
      <c r="T926" s="42"/>
    </row>
    <row r="927" ht="14.25" customHeight="1">
      <c r="E927" s="88"/>
      <c r="F927" s="89"/>
      <c r="G927" s="89"/>
      <c r="H927" s="41"/>
      <c r="J927" s="89"/>
      <c r="K927" s="41"/>
      <c r="P927" s="41"/>
      <c r="S927" s="41"/>
      <c r="T927" s="42"/>
    </row>
    <row r="928" ht="14.25" customHeight="1">
      <c r="E928" s="88"/>
      <c r="F928" s="89"/>
      <c r="G928" s="89"/>
      <c r="H928" s="41"/>
      <c r="J928" s="89"/>
      <c r="K928" s="41"/>
      <c r="P928" s="41"/>
      <c r="S928" s="41"/>
      <c r="T928" s="42"/>
    </row>
    <row r="929" ht="14.25" customHeight="1">
      <c r="E929" s="88"/>
      <c r="F929" s="89"/>
      <c r="G929" s="89"/>
      <c r="H929" s="41"/>
      <c r="J929" s="89"/>
      <c r="K929" s="41"/>
      <c r="P929" s="41"/>
      <c r="S929" s="41"/>
      <c r="T929" s="42"/>
    </row>
    <row r="930" ht="14.25" customHeight="1">
      <c r="E930" s="88"/>
      <c r="F930" s="89"/>
      <c r="G930" s="89"/>
      <c r="H930" s="41"/>
      <c r="J930" s="89"/>
      <c r="K930" s="41"/>
      <c r="P930" s="41"/>
      <c r="S930" s="41"/>
      <c r="T930" s="42"/>
    </row>
    <row r="931" ht="14.25" customHeight="1">
      <c r="E931" s="88"/>
      <c r="F931" s="89"/>
      <c r="G931" s="89"/>
      <c r="H931" s="41"/>
      <c r="J931" s="89"/>
      <c r="K931" s="41"/>
      <c r="P931" s="41"/>
      <c r="S931" s="41"/>
      <c r="T931" s="42"/>
    </row>
    <row r="932" ht="14.25" customHeight="1">
      <c r="E932" s="88"/>
      <c r="F932" s="89"/>
      <c r="G932" s="89"/>
      <c r="H932" s="41"/>
      <c r="J932" s="89"/>
      <c r="K932" s="41"/>
      <c r="P932" s="41"/>
      <c r="S932" s="41"/>
      <c r="T932" s="42"/>
    </row>
    <row r="933" ht="14.25" customHeight="1">
      <c r="E933" s="88"/>
      <c r="F933" s="89"/>
      <c r="G933" s="89"/>
      <c r="H933" s="41"/>
      <c r="J933" s="89"/>
      <c r="K933" s="41"/>
      <c r="P933" s="41"/>
      <c r="S933" s="41"/>
      <c r="T933" s="42"/>
    </row>
    <row r="934" ht="14.25" customHeight="1">
      <c r="E934" s="88"/>
      <c r="F934" s="89"/>
      <c r="G934" s="89"/>
      <c r="H934" s="41"/>
      <c r="J934" s="89"/>
      <c r="K934" s="41"/>
      <c r="P934" s="41"/>
      <c r="S934" s="41"/>
      <c r="T934" s="42"/>
    </row>
    <row r="935" ht="14.25" customHeight="1">
      <c r="E935" s="88"/>
      <c r="F935" s="89"/>
      <c r="G935" s="89"/>
      <c r="H935" s="41"/>
      <c r="J935" s="89"/>
      <c r="K935" s="41"/>
      <c r="P935" s="41"/>
      <c r="S935" s="41"/>
      <c r="T935" s="42"/>
    </row>
    <row r="936" ht="14.25" customHeight="1">
      <c r="E936" s="88"/>
      <c r="F936" s="89"/>
      <c r="G936" s="89"/>
      <c r="H936" s="41"/>
      <c r="J936" s="89"/>
      <c r="K936" s="41"/>
      <c r="P936" s="41"/>
      <c r="S936" s="41"/>
      <c r="T936" s="42"/>
    </row>
    <row r="937" ht="14.25" customHeight="1">
      <c r="E937" s="88"/>
      <c r="F937" s="89"/>
      <c r="G937" s="89"/>
      <c r="H937" s="41"/>
      <c r="J937" s="89"/>
      <c r="K937" s="41"/>
      <c r="P937" s="41"/>
      <c r="S937" s="41"/>
      <c r="T937" s="42"/>
    </row>
    <row r="938" ht="14.25" customHeight="1">
      <c r="E938" s="88"/>
      <c r="F938" s="89"/>
      <c r="G938" s="89"/>
      <c r="H938" s="41"/>
      <c r="J938" s="89"/>
      <c r="K938" s="41"/>
      <c r="P938" s="41"/>
      <c r="S938" s="41"/>
      <c r="T938" s="42"/>
    </row>
    <row r="939" ht="14.25" customHeight="1">
      <c r="E939" s="88"/>
      <c r="F939" s="89"/>
      <c r="G939" s="89"/>
      <c r="H939" s="41"/>
      <c r="J939" s="89"/>
      <c r="K939" s="41"/>
      <c r="P939" s="41"/>
      <c r="S939" s="41"/>
      <c r="T939" s="42"/>
    </row>
    <row r="940" ht="14.25" customHeight="1">
      <c r="E940" s="88"/>
      <c r="F940" s="89"/>
      <c r="G940" s="89"/>
      <c r="H940" s="41"/>
      <c r="J940" s="89"/>
      <c r="K940" s="41"/>
      <c r="P940" s="41"/>
      <c r="S940" s="41"/>
      <c r="T940" s="42"/>
    </row>
    <row r="941" ht="14.25" customHeight="1">
      <c r="E941" s="88"/>
      <c r="F941" s="89"/>
      <c r="G941" s="89"/>
      <c r="H941" s="41"/>
      <c r="J941" s="89"/>
      <c r="K941" s="41"/>
      <c r="P941" s="41"/>
      <c r="S941" s="41"/>
      <c r="T941" s="42"/>
    </row>
    <row r="942" ht="14.25" customHeight="1">
      <c r="E942" s="88"/>
      <c r="F942" s="89"/>
      <c r="G942" s="89"/>
      <c r="H942" s="41"/>
      <c r="J942" s="89"/>
      <c r="K942" s="41"/>
      <c r="P942" s="41"/>
      <c r="S942" s="41"/>
      <c r="T942" s="42"/>
    </row>
    <row r="943" ht="14.25" customHeight="1">
      <c r="E943" s="88"/>
      <c r="F943" s="89"/>
      <c r="G943" s="89"/>
      <c r="H943" s="41"/>
      <c r="J943" s="89"/>
      <c r="K943" s="41"/>
      <c r="P943" s="41"/>
      <c r="S943" s="41"/>
      <c r="T943" s="42"/>
    </row>
    <row r="944" ht="14.25" customHeight="1">
      <c r="E944" s="88"/>
      <c r="F944" s="89"/>
      <c r="G944" s="89"/>
      <c r="H944" s="41"/>
      <c r="J944" s="89"/>
      <c r="K944" s="41"/>
      <c r="P944" s="41"/>
      <c r="S944" s="41"/>
      <c r="T944" s="42"/>
    </row>
    <row r="945" ht="14.25" customHeight="1">
      <c r="E945" s="88"/>
      <c r="F945" s="89"/>
      <c r="G945" s="89"/>
      <c r="H945" s="41"/>
      <c r="J945" s="89"/>
      <c r="K945" s="41"/>
      <c r="P945" s="41"/>
      <c r="S945" s="41"/>
      <c r="T945" s="42"/>
    </row>
    <row r="946" ht="14.25" customHeight="1">
      <c r="E946" s="88"/>
      <c r="F946" s="89"/>
      <c r="G946" s="89"/>
      <c r="H946" s="41"/>
      <c r="J946" s="89"/>
      <c r="K946" s="41"/>
      <c r="P946" s="41"/>
      <c r="S946" s="41"/>
      <c r="T946" s="42"/>
    </row>
    <row r="947" ht="14.25" customHeight="1">
      <c r="E947" s="88"/>
      <c r="F947" s="89"/>
      <c r="G947" s="89"/>
      <c r="H947" s="41"/>
      <c r="J947" s="89"/>
      <c r="K947" s="41"/>
      <c r="P947" s="41"/>
      <c r="S947" s="41"/>
      <c r="T947" s="42"/>
    </row>
    <row r="948" ht="14.25" customHeight="1">
      <c r="E948" s="88"/>
      <c r="F948" s="89"/>
      <c r="G948" s="89"/>
      <c r="H948" s="41"/>
      <c r="J948" s="89"/>
      <c r="K948" s="41"/>
      <c r="P948" s="41"/>
      <c r="S948" s="41"/>
      <c r="T948" s="42"/>
    </row>
    <row r="949" ht="14.25" customHeight="1">
      <c r="E949" s="88"/>
      <c r="F949" s="89"/>
      <c r="G949" s="89"/>
      <c r="H949" s="41"/>
      <c r="J949" s="89"/>
      <c r="K949" s="41"/>
      <c r="P949" s="41"/>
      <c r="S949" s="41"/>
      <c r="T949" s="42"/>
    </row>
    <row r="950" ht="14.25" customHeight="1">
      <c r="E950" s="88"/>
      <c r="F950" s="89"/>
      <c r="G950" s="89"/>
      <c r="H950" s="41"/>
      <c r="J950" s="89"/>
      <c r="K950" s="41"/>
      <c r="P950" s="41"/>
      <c r="S950" s="41"/>
      <c r="T950" s="42"/>
    </row>
    <row r="951" ht="14.25" customHeight="1">
      <c r="E951" s="88"/>
      <c r="F951" s="89"/>
      <c r="G951" s="89"/>
      <c r="H951" s="41"/>
      <c r="J951" s="89"/>
      <c r="K951" s="41"/>
      <c r="P951" s="41"/>
      <c r="S951" s="41"/>
      <c r="T951" s="42"/>
    </row>
    <row r="952" ht="14.25" customHeight="1">
      <c r="E952" s="88"/>
      <c r="F952" s="89"/>
      <c r="G952" s="89"/>
      <c r="H952" s="41"/>
      <c r="J952" s="89"/>
      <c r="K952" s="41"/>
      <c r="P952" s="41"/>
      <c r="S952" s="41"/>
      <c r="T952" s="42"/>
    </row>
    <row r="953" ht="14.25" customHeight="1">
      <c r="E953" s="88"/>
      <c r="F953" s="89"/>
      <c r="G953" s="89"/>
      <c r="H953" s="41"/>
      <c r="J953" s="89"/>
      <c r="K953" s="41"/>
      <c r="P953" s="41"/>
      <c r="S953" s="41"/>
      <c r="T953" s="42"/>
    </row>
    <row r="954" ht="14.25" customHeight="1">
      <c r="E954" s="88"/>
      <c r="F954" s="89"/>
      <c r="G954" s="89"/>
      <c r="H954" s="41"/>
      <c r="J954" s="89"/>
      <c r="K954" s="41"/>
      <c r="P954" s="41"/>
      <c r="S954" s="41"/>
      <c r="T954" s="42"/>
    </row>
    <row r="955" ht="14.25" customHeight="1">
      <c r="E955" s="88"/>
      <c r="F955" s="89"/>
      <c r="G955" s="89"/>
      <c r="H955" s="41"/>
      <c r="J955" s="89"/>
      <c r="K955" s="41"/>
      <c r="P955" s="41"/>
      <c r="S955" s="41"/>
      <c r="T955" s="42"/>
    </row>
    <row r="956" ht="14.25" customHeight="1">
      <c r="E956" s="88"/>
      <c r="F956" s="89"/>
      <c r="G956" s="89"/>
      <c r="H956" s="41"/>
      <c r="J956" s="89"/>
      <c r="K956" s="41"/>
      <c r="P956" s="41"/>
      <c r="S956" s="41"/>
      <c r="T956" s="42"/>
    </row>
    <row r="957" ht="14.25" customHeight="1">
      <c r="E957" s="88"/>
      <c r="F957" s="89"/>
      <c r="G957" s="89"/>
      <c r="H957" s="41"/>
      <c r="J957" s="89"/>
      <c r="K957" s="41"/>
      <c r="P957" s="41"/>
      <c r="S957" s="41"/>
      <c r="T957" s="42"/>
    </row>
    <row r="958" ht="14.25" customHeight="1">
      <c r="E958" s="88"/>
      <c r="F958" s="89"/>
      <c r="G958" s="89"/>
      <c r="H958" s="41"/>
      <c r="J958" s="89"/>
      <c r="K958" s="41"/>
      <c r="P958" s="41"/>
      <c r="S958" s="41"/>
      <c r="T958" s="42"/>
    </row>
    <row r="959" ht="14.25" customHeight="1">
      <c r="E959" s="88"/>
      <c r="F959" s="89"/>
      <c r="G959" s="89"/>
      <c r="H959" s="41"/>
      <c r="J959" s="89"/>
      <c r="K959" s="41"/>
      <c r="P959" s="41"/>
      <c r="S959" s="41"/>
      <c r="T959" s="42"/>
    </row>
    <row r="960" ht="14.25" customHeight="1">
      <c r="E960" s="88"/>
      <c r="F960" s="89"/>
      <c r="G960" s="89"/>
      <c r="H960" s="41"/>
      <c r="J960" s="89"/>
      <c r="K960" s="41"/>
      <c r="P960" s="41"/>
      <c r="S960" s="41"/>
      <c r="T960" s="42"/>
    </row>
    <row r="961" ht="14.25" customHeight="1">
      <c r="E961" s="88"/>
      <c r="F961" s="89"/>
      <c r="G961" s="89"/>
      <c r="H961" s="41"/>
      <c r="J961" s="89"/>
      <c r="K961" s="41"/>
      <c r="P961" s="41"/>
      <c r="S961" s="41"/>
      <c r="T961" s="42"/>
    </row>
    <row r="962" ht="14.25" customHeight="1">
      <c r="E962" s="88"/>
      <c r="F962" s="89"/>
      <c r="G962" s="89"/>
      <c r="H962" s="41"/>
      <c r="J962" s="89"/>
      <c r="K962" s="41"/>
      <c r="P962" s="41"/>
      <c r="S962" s="41"/>
      <c r="T962" s="42"/>
    </row>
    <row r="963" ht="14.25" customHeight="1">
      <c r="E963" s="88"/>
      <c r="F963" s="89"/>
      <c r="G963" s="89"/>
      <c r="H963" s="41"/>
      <c r="J963" s="89"/>
      <c r="K963" s="41"/>
      <c r="P963" s="41"/>
      <c r="S963" s="41"/>
      <c r="T963" s="42"/>
    </row>
    <row r="964" ht="14.25" customHeight="1">
      <c r="E964" s="88"/>
      <c r="F964" s="89"/>
      <c r="G964" s="89"/>
      <c r="H964" s="41"/>
      <c r="J964" s="89"/>
      <c r="K964" s="41"/>
      <c r="P964" s="41"/>
      <c r="S964" s="41"/>
      <c r="T964" s="42"/>
    </row>
    <row r="965" ht="14.25" customHeight="1">
      <c r="E965" s="88"/>
      <c r="F965" s="89"/>
      <c r="G965" s="89"/>
      <c r="H965" s="41"/>
      <c r="J965" s="89"/>
      <c r="K965" s="41"/>
      <c r="P965" s="41"/>
      <c r="S965" s="41"/>
      <c r="T965" s="42"/>
    </row>
    <row r="966" ht="14.25" customHeight="1">
      <c r="E966" s="88"/>
      <c r="F966" s="89"/>
      <c r="G966" s="89"/>
      <c r="H966" s="41"/>
      <c r="J966" s="89"/>
      <c r="K966" s="41"/>
      <c r="P966" s="41"/>
      <c r="S966" s="41"/>
      <c r="T966" s="42"/>
    </row>
    <row r="967" ht="14.25" customHeight="1">
      <c r="E967" s="88"/>
      <c r="F967" s="89"/>
      <c r="G967" s="89"/>
      <c r="H967" s="41"/>
      <c r="J967" s="89"/>
      <c r="K967" s="41"/>
      <c r="P967" s="41"/>
      <c r="S967" s="41"/>
      <c r="T967" s="42"/>
    </row>
    <row r="968" ht="14.25" customHeight="1">
      <c r="E968" s="88"/>
      <c r="F968" s="89"/>
      <c r="G968" s="89"/>
      <c r="H968" s="41"/>
      <c r="J968" s="89"/>
      <c r="K968" s="41"/>
      <c r="P968" s="41"/>
      <c r="S968" s="41"/>
      <c r="T968" s="42"/>
    </row>
    <row r="969" ht="14.25" customHeight="1">
      <c r="E969" s="88"/>
      <c r="F969" s="89"/>
      <c r="G969" s="89"/>
      <c r="H969" s="41"/>
      <c r="J969" s="89"/>
      <c r="K969" s="41"/>
      <c r="P969" s="41"/>
      <c r="S969" s="41"/>
      <c r="T969" s="42"/>
    </row>
    <row r="970" ht="14.25" customHeight="1">
      <c r="E970" s="88"/>
      <c r="F970" s="89"/>
      <c r="G970" s="89"/>
      <c r="H970" s="41"/>
      <c r="J970" s="89"/>
      <c r="K970" s="41"/>
      <c r="P970" s="41"/>
      <c r="S970" s="41"/>
      <c r="T970" s="42"/>
    </row>
    <row r="971" ht="14.25" customHeight="1">
      <c r="E971" s="88"/>
      <c r="F971" s="89"/>
      <c r="G971" s="89"/>
      <c r="H971" s="41"/>
      <c r="J971" s="89"/>
      <c r="K971" s="41"/>
      <c r="P971" s="41"/>
      <c r="S971" s="41"/>
      <c r="T971" s="42"/>
    </row>
    <row r="972" ht="14.25" customHeight="1">
      <c r="E972" s="88"/>
      <c r="F972" s="89"/>
      <c r="G972" s="89"/>
      <c r="H972" s="41"/>
      <c r="J972" s="89"/>
      <c r="K972" s="41"/>
      <c r="P972" s="41"/>
      <c r="S972" s="41"/>
      <c r="T972" s="42"/>
    </row>
    <row r="973" ht="14.25" customHeight="1">
      <c r="E973" s="88"/>
      <c r="F973" s="89"/>
      <c r="G973" s="89"/>
      <c r="H973" s="41"/>
      <c r="J973" s="89"/>
      <c r="K973" s="41"/>
      <c r="P973" s="41"/>
      <c r="S973" s="41"/>
      <c r="T973" s="42"/>
    </row>
    <row r="974" ht="14.25" customHeight="1">
      <c r="E974" s="88"/>
      <c r="F974" s="89"/>
      <c r="G974" s="89"/>
      <c r="H974" s="41"/>
      <c r="J974" s="89"/>
      <c r="K974" s="41"/>
      <c r="P974" s="41"/>
      <c r="S974" s="41"/>
      <c r="T974" s="42"/>
    </row>
    <row r="975" ht="14.25" customHeight="1">
      <c r="E975" s="88"/>
      <c r="F975" s="89"/>
      <c r="G975" s="89"/>
      <c r="H975" s="41"/>
      <c r="J975" s="89"/>
      <c r="K975" s="41"/>
      <c r="P975" s="41"/>
      <c r="S975" s="41"/>
      <c r="T975" s="42"/>
    </row>
    <row r="976" ht="14.25" customHeight="1">
      <c r="E976" s="88"/>
      <c r="F976" s="89"/>
      <c r="G976" s="89"/>
      <c r="H976" s="41"/>
      <c r="J976" s="89"/>
      <c r="K976" s="41"/>
      <c r="P976" s="41"/>
      <c r="S976" s="41"/>
      <c r="T976" s="42"/>
    </row>
    <row r="977" ht="14.25" customHeight="1">
      <c r="E977" s="88"/>
      <c r="F977" s="89"/>
      <c r="G977" s="89"/>
      <c r="H977" s="41"/>
      <c r="J977" s="89"/>
      <c r="K977" s="41"/>
      <c r="P977" s="41"/>
      <c r="S977" s="41"/>
      <c r="T977" s="42"/>
    </row>
    <row r="978" ht="14.25" customHeight="1">
      <c r="E978" s="88"/>
      <c r="F978" s="89"/>
      <c r="G978" s="89"/>
      <c r="H978" s="41"/>
      <c r="J978" s="89"/>
      <c r="K978" s="41"/>
      <c r="P978" s="41"/>
      <c r="S978" s="41"/>
      <c r="T978" s="42"/>
    </row>
    <row r="979" ht="14.25" customHeight="1">
      <c r="E979" s="88"/>
      <c r="F979" s="89"/>
      <c r="G979" s="89"/>
      <c r="H979" s="41"/>
      <c r="J979" s="89"/>
      <c r="K979" s="41"/>
      <c r="P979" s="41"/>
      <c r="S979" s="41"/>
      <c r="T979" s="42"/>
    </row>
    <row r="980" ht="14.25" customHeight="1">
      <c r="E980" s="88"/>
      <c r="F980" s="89"/>
      <c r="G980" s="89"/>
      <c r="H980" s="41"/>
      <c r="J980" s="89"/>
      <c r="K980" s="41"/>
      <c r="P980" s="41"/>
      <c r="S980" s="41"/>
      <c r="T980" s="42"/>
    </row>
    <row r="981" ht="14.25" customHeight="1">
      <c r="E981" s="88"/>
      <c r="F981" s="89"/>
      <c r="G981" s="89"/>
      <c r="H981" s="41"/>
      <c r="J981" s="89"/>
      <c r="K981" s="41"/>
      <c r="P981" s="41"/>
      <c r="S981" s="41"/>
      <c r="T981" s="42"/>
    </row>
    <row r="982" ht="14.25" customHeight="1">
      <c r="E982" s="88"/>
      <c r="F982" s="89"/>
      <c r="G982" s="89"/>
      <c r="H982" s="41"/>
      <c r="J982" s="89"/>
      <c r="K982" s="41"/>
      <c r="P982" s="41"/>
      <c r="S982" s="41"/>
      <c r="T982" s="42"/>
    </row>
    <row r="983" ht="14.25" customHeight="1">
      <c r="E983" s="88"/>
      <c r="F983" s="89"/>
      <c r="G983" s="89"/>
      <c r="H983" s="41"/>
      <c r="J983" s="89"/>
      <c r="K983" s="41"/>
      <c r="P983" s="41"/>
      <c r="S983" s="41"/>
      <c r="T983" s="42"/>
    </row>
    <row r="984" ht="14.25" customHeight="1">
      <c r="E984" s="88"/>
      <c r="F984" s="89"/>
      <c r="G984" s="89"/>
      <c r="H984" s="41"/>
      <c r="J984" s="89"/>
      <c r="K984" s="41"/>
      <c r="P984" s="41"/>
      <c r="S984" s="41"/>
      <c r="T984" s="42"/>
    </row>
    <row r="985" ht="14.25" customHeight="1">
      <c r="E985" s="88"/>
      <c r="F985" s="89"/>
      <c r="G985" s="89"/>
      <c r="H985" s="41"/>
      <c r="J985" s="89"/>
      <c r="K985" s="41"/>
      <c r="P985" s="41"/>
      <c r="S985" s="41"/>
      <c r="T985" s="42"/>
    </row>
    <row r="986" ht="14.25" customHeight="1">
      <c r="E986" s="88"/>
      <c r="F986" s="89"/>
      <c r="G986" s="89"/>
      <c r="H986" s="41"/>
      <c r="J986" s="89"/>
      <c r="K986" s="41"/>
      <c r="P986" s="41"/>
      <c r="S986" s="41"/>
      <c r="T986" s="42"/>
    </row>
    <row r="987" ht="14.25" customHeight="1">
      <c r="E987" s="88"/>
      <c r="F987" s="89"/>
      <c r="G987" s="89"/>
      <c r="H987" s="41"/>
      <c r="J987" s="89"/>
      <c r="K987" s="41"/>
      <c r="P987" s="41"/>
      <c r="S987" s="41"/>
      <c r="T987" s="42"/>
    </row>
    <row r="988" ht="14.25" customHeight="1">
      <c r="E988" s="88"/>
      <c r="F988" s="89"/>
      <c r="G988" s="89"/>
      <c r="H988" s="41"/>
      <c r="J988" s="89"/>
      <c r="K988" s="41"/>
      <c r="P988" s="41"/>
      <c r="S988" s="41"/>
      <c r="T988" s="42"/>
    </row>
    <row r="989" ht="14.25" customHeight="1">
      <c r="E989" s="88"/>
      <c r="F989" s="89"/>
      <c r="G989" s="89"/>
      <c r="H989" s="41"/>
      <c r="J989" s="89"/>
      <c r="K989" s="41"/>
      <c r="P989" s="41"/>
      <c r="S989" s="41"/>
      <c r="T989" s="42"/>
    </row>
    <row r="990" ht="14.25" customHeight="1">
      <c r="E990" s="88"/>
      <c r="F990" s="89"/>
      <c r="G990" s="89"/>
      <c r="H990" s="41"/>
      <c r="J990" s="89"/>
      <c r="K990" s="41"/>
      <c r="P990" s="41"/>
      <c r="S990" s="41"/>
      <c r="T990" s="42"/>
    </row>
    <row r="991" ht="14.25" customHeight="1">
      <c r="E991" s="88"/>
      <c r="F991" s="89"/>
      <c r="G991" s="89"/>
      <c r="H991" s="41"/>
      <c r="J991" s="89"/>
      <c r="K991" s="41"/>
      <c r="P991" s="41"/>
      <c r="S991" s="41"/>
      <c r="T991" s="42"/>
    </row>
    <row r="992" ht="14.25" customHeight="1">
      <c r="E992" s="88"/>
      <c r="F992" s="89"/>
      <c r="G992" s="89"/>
      <c r="H992" s="41"/>
      <c r="J992" s="89"/>
      <c r="K992" s="41"/>
      <c r="P992" s="41"/>
      <c r="S992" s="41"/>
      <c r="T992" s="42"/>
    </row>
    <row r="993" ht="14.25" customHeight="1">
      <c r="E993" s="88"/>
      <c r="F993" s="89"/>
      <c r="G993" s="89"/>
      <c r="H993" s="41"/>
      <c r="J993" s="89"/>
      <c r="K993" s="41"/>
      <c r="P993" s="41"/>
      <c r="S993" s="41"/>
      <c r="T993" s="42"/>
    </row>
    <row r="994" ht="14.25" customHeight="1">
      <c r="E994" s="88"/>
      <c r="F994" s="89"/>
      <c r="G994" s="89"/>
      <c r="H994" s="41"/>
      <c r="J994" s="89"/>
      <c r="K994" s="41"/>
      <c r="P994" s="41"/>
      <c r="S994" s="41"/>
      <c r="T994" s="42"/>
    </row>
    <row r="995" ht="14.25" customHeight="1">
      <c r="E995" s="88"/>
      <c r="F995" s="89"/>
      <c r="G995" s="89"/>
      <c r="H995" s="41"/>
      <c r="J995" s="89"/>
      <c r="K995" s="41"/>
      <c r="P995" s="41"/>
      <c r="S995" s="41"/>
      <c r="T995" s="42"/>
    </row>
    <row r="996" ht="14.25" customHeight="1">
      <c r="E996" s="88"/>
      <c r="F996" s="89"/>
      <c r="G996" s="89"/>
      <c r="H996" s="41"/>
      <c r="J996" s="89"/>
      <c r="K996" s="41"/>
      <c r="P996" s="41"/>
      <c r="S996" s="41"/>
      <c r="T996" s="42"/>
    </row>
    <row r="997" ht="14.25" customHeight="1">
      <c r="E997" s="88"/>
      <c r="F997" s="89"/>
      <c r="G997" s="89"/>
      <c r="H997" s="41"/>
      <c r="J997" s="89"/>
      <c r="K997" s="41"/>
      <c r="P997" s="41"/>
      <c r="S997" s="41"/>
      <c r="T997" s="42"/>
    </row>
    <row r="998" ht="14.25" customHeight="1">
      <c r="E998" s="88"/>
      <c r="F998" s="89"/>
      <c r="G998" s="89"/>
      <c r="H998" s="41"/>
      <c r="J998" s="89"/>
      <c r="K998" s="41"/>
      <c r="P998" s="41"/>
      <c r="S998" s="41"/>
      <c r="T998" s="42"/>
    </row>
    <row r="999" ht="14.25" customHeight="1">
      <c r="E999" s="88"/>
      <c r="F999" s="89"/>
      <c r="G999" s="89"/>
      <c r="H999" s="41"/>
      <c r="J999" s="89"/>
      <c r="K999" s="41"/>
      <c r="P999" s="41"/>
      <c r="S999" s="41"/>
      <c r="T999" s="42"/>
    </row>
    <row r="1000" ht="14.25" customHeight="1">
      <c r="E1000" s="88"/>
      <c r="F1000" s="89"/>
      <c r="G1000" s="89"/>
      <c r="H1000" s="41"/>
      <c r="J1000" s="89"/>
      <c r="K1000" s="41"/>
      <c r="P1000" s="41"/>
      <c r="S1000" s="41"/>
      <c r="T1000" s="42"/>
    </row>
    <row r="1001" ht="14.25" customHeight="1">
      <c r="E1001" s="88"/>
      <c r="F1001" s="89"/>
      <c r="G1001" s="89"/>
      <c r="H1001" s="41"/>
      <c r="J1001" s="89"/>
      <c r="K1001" s="41"/>
      <c r="P1001" s="41"/>
      <c r="S1001" s="41"/>
      <c r="T1001" s="42"/>
    </row>
    <row r="1002" ht="14.25" customHeight="1">
      <c r="E1002" s="88"/>
      <c r="F1002" s="89"/>
      <c r="G1002" s="89"/>
      <c r="H1002" s="41"/>
      <c r="J1002" s="89"/>
      <c r="K1002" s="41"/>
      <c r="P1002" s="41"/>
      <c r="S1002" s="41"/>
      <c r="T1002" s="42"/>
    </row>
    <row r="1003" ht="14.25" customHeight="1">
      <c r="E1003" s="88"/>
      <c r="F1003" s="89"/>
      <c r="G1003" s="89"/>
      <c r="H1003" s="41"/>
      <c r="J1003" s="89"/>
      <c r="K1003" s="41"/>
      <c r="P1003" s="41"/>
      <c r="S1003" s="41"/>
      <c r="T1003" s="42"/>
    </row>
    <row r="1004" ht="14.25" customHeight="1">
      <c r="E1004" s="90"/>
      <c r="G1004" s="89"/>
      <c r="H1004" s="90"/>
      <c r="K1004" s="90"/>
      <c r="P1004" s="90"/>
      <c r="S1004" s="90"/>
      <c r="T1004" s="4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5.71"/>
    <col customWidth="1" min="2" max="2" width="19.14"/>
    <col customWidth="1" min="3" max="3" width="19.57"/>
  </cols>
  <sheetData>
    <row r="1">
      <c r="A1" s="1" t="s">
        <v>0</v>
      </c>
      <c r="B1" s="3" t="s">
        <v>1</v>
      </c>
      <c r="C1" s="3" t="s">
        <v>1</v>
      </c>
      <c r="D1" s="3" t="s">
        <v>1</v>
      </c>
    </row>
    <row r="2">
      <c r="A2" s="1" t="s">
        <v>4</v>
      </c>
      <c r="B2" s="3" t="s">
        <v>5</v>
      </c>
      <c r="C2" s="3" t="s">
        <v>5</v>
      </c>
      <c r="D2" s="3" t="s">
        <v>7</v>
      </c>
    </row>
    <row r="3">
      <c r="A3" s="1" t="s">
        <v>8</v>
      </c>
      <c r="B3" s="3" t="s">
        <v>9</v>
      </c>
      <c r="C3" s="3" t="s">
        <v>10</v>
      </c>
      <c r="D3" s="6" t="s">
        <v>11</v>
      </c>
    </row>
    <row r="4">
      <c r="A4" s="1" t="s">
        <v>15</v>
      </c>
      <c r="B4" s="3" t="s">
        <v>16</v>
      </c>
      <c r="C4" s="3" t="s">
        <v>16</v>
      </c>
      <c r="D4" s="3" t="s">
        <v>19</v>
      </c>
    </row>
    <row r="5">
      <c r="A5" s="1" t="s">
        <v>25</v>
      </c>
      <c r="B5" s="3" t="s">
        <v>26</v>
      </c>
      <c r="C5" s="3" t="s">
        <v>27</v>
      </c>
      <c r="D5" s="3" t="s">
        <v>28</v>
      </c>
    </row>
    <row r="6">
      <c r="A6" t="s">
        <v>29</v>
      </c>
      <c r="B6" s="3" t="s">
        <v>30</v>
      </c>
      <c r="C6" s="3" t="s">
        <v>31</v>
      </c>
      <c r="D6" s="3" t="s">
        <v>32</v>
      </c>
    </row>
    <row r="7">
      <c r="A7" t="s">
        <v>33</v>
      </c>
      <c r="B7">
        <f>vlookup(A7,'Poverty Family Census Table'!$C$4:$F$405,4,false)</f>
        <v>38.1</v>
      </c>
      <c r="C7">
        <f>vlookup(A7,'Poverty Family Census Table'!$C$4:$H$405,6,false)</f>
        <v>51.2</v>
      </c>
      <c r="D7">
        <f>vlookup(A7,'%Ppl Foodstamps Census Table'!$C$4:$J$405,8,false)</f>
        <v>21.6</v>
      </c>
    </row>
    <row r="8">
      <c r="A8" t="s">
        <v>50</v>
      </c>
      <c r="B8">
        <f>vlookup(A8,'Poverty Family Census Table'!$C$4:$F$405,4,false)</f>
        <v>11.5</v>
      </c>
      <c r="C8">
        <f>vlookup(A8,'Poverty Family Census Table'!$C$4:$H$405,6,false)</f>
        <v>33.3</v>
      </c>
      <c r="D8">
        <f>vlookup(A8,'%Ppl Foodstamps Census Table'!$C$4:$J$405,8,false)</f>
        <v>10</v>
      </c>
    </row>
    <row r="9">
      <c r="A9" t="s">
        <v>52</v>
      </c>
      <c r="B9">
        <f>vlookup(A9,'Poverty Family Census Table'!$C$4:$F$405,4,false)</f>
        <v>0</v>
      </c>
      <c r="C9">
        <f>vlookup(A9,'Poverty Family Census Table'!$C$4:$H$405,6,false)</f>
        <v>0</v>
      </c>
      <c r="D9">
        <f>vlookup(A9,'%Ppl Foodstamps Census Table'!$C$4:$J$405,8,false)</f>
        <v>1.6</v>
      </c>
    </row>
    <row r="10">
      <c r="A10" t="s">
        <v>54</v>
      </c>
      <c r="B10">
        <f>vlookup(A10,'Poverty Family Census Table'!$C$4:$F$405,4,false)</f>
        <v>34.7</v>
      </c>
      <c r="C10">
        <f>vlookup(A10,'Poverty Family Census Table'!$C$4:$H$405,6,false)</f>
        <v>39.6</v>
      </c>
      <c r="D10">
        <f>vlookup(A10,'%Ppl Foodstamps Census Table'!$C$4:$J$405,8,false)</f>
        <v>39.4</v>
      </c>
    </row>
    <row r="11">
      <c r="A11" t="s">
        <v>56</v>
      </c>
      <c r="B11">
        <f>vlookup(A11,'Poverty Family Census Table'!$C$4:$F$405,4,false)</f>
        <v>28</v>
      </c>
      <c r="C11">
        <f>vlookup(A11,'Poverty Family Census Table'!$C$4:$H$405,6,false)</f>
        <v>42.1</v>
      </c>
      <c r="D11">
        <f>vlookup(A11,'%Ppl Foodstamps Census Table'!$C$4:$J$405,8,false)</f>
        <v>39.4</v>
      </c>
    </row>
    <row r="12">
      <c r="A12" t="s">
        <v>58</v>
      </c>
      <c r="B12">
        <f>vlookup(A12,'Poverty Family Census Table'!$C$4:$F$405,4,false)</f>
        <v>10.9</v>
      </c>
      <c r="C12">
        <f>vlookup(A12,'Poverty Family Census Table'!$C$4:$H$405,6,false)</f>
        <v>20</v>
      </c>
      <c r="D12">
        <f>vlookup(A12,'%Ppl Foodstamps Census Table'!$C$4:$J$405,8,false)</f>
        <v>0</v>
      </c>
    </row>
    <row r="13">
      <c r="A13" t="s">
        <v>60</v>
      </c>
      <c r="B13">
        <f>vlookup(A13,'Poverty Family Census Table'!$C$4:$F$405,4,false)</f>
        <v>49.2</v>
      </c>
      <c r="C13">
        <f>vlookup(A13,'Poverty Family Census Table'!$C$4:$H$405,6,false)</f>
        <v>63.6</v>
      </c>
      <c r="D13">
        <f>vlookup(A13,'%Ppl Foodstamps Census Table'!$C$4:$J$405,8,false)</f>
        <v>1.2</v>
      </c>
    </row>
    <row r="14">
      <c r="A14" t="s">
        <v>62</v>
      </c>
      <c r="B14">
        <f>vlookup(A14,'Poverty Family Census Table'!$C$4:$F$405,4,false)</f>
        <v>13.4</v>
      </c>
      <c r="C14">
        <f>vlookup(A14,'Poverty Family Census Table'!$C$4:$H$405,6,false)</f>
        <v>0</v>
      </c>
      <c r="D14">
        <f>vlookup(A14,'%Ppl Foodstamps Census Table'!$C$4:$J$405,8,false)</f>
        <v>1</v>
      </c>
    </row>
    <row r="15">
      <c r="A15" t="s">
        <v>66</v>
      </c>
      <c r="B15">
        <f>vlookup(A15,'Poverty Family Census Table'!$C$4:$F$405,4,false)</f>
        <v>30.4</v>
      </c>
      <c r="C15">
        <f>vlookup(A15,'Poverty Family Census Table'!$C$4:$H$405,6,false)</f>
        <v>49.2</v>
      </c>
      <c r="D15">
        <f>vlookup(A15,'%Ppl Foodstamps Census Table'!$C$4:$J$405,8,false)</f>
        <v>13.4</v>
      </c>
    </row>
    <row r="16">
      <c r="A16" t="s">
        <v>68</v>
      </c>
      <c r="B16">
        <f>vlookup(A16,'Poverty Family Census Table'!$C$4:$F$405,4,false)</f>
        <v>42.3</v>
      </c>
      <c r="C16">
        <f>vlookup(A16,'Poverty Family Census Table'!$C$4:$H$405,6,false)</f>
        <v>55.7</v>
      </c>
      <c r="D16">
        <f>vlookup(A16,'%Ppl Foodstamps Census Table'!$C$4:$J$405,8,false)</f>
        <v>55.4</v>
      </c>
    </row>
    <row r="17">
      <c r="A17" t="s">
        <v>72</v>
      </c>
      <c r="B17">
        <f>vlookup(A17,'Poverty Family Census Table'!$C$4:$F$405,4,false)</f>
        <v>13.1</v>
      </c>
      <c r="C17">
        <f>vlookup(A17,'Poverty Family Census Table'!$C$4:$H$405,6,false)</f>
        <v>27.4</v>
      </c>
      <c r="D17">
        <f>vlookup(A17,'%Ppl Foodstamps Census Table'!$C$4:$J$405,8,false)</f>
        <v>20.8</v>
      </c>
    </row>
    <row r="18">
      <c r="A18" t="s">
        <v>74</v>
      </c>
      <c r="B18">
        <f>vlookup(A18,'Poverty Family Census Table'!$C$4:$F$405,4,false)</f>
        <v>53.6</v>
      </c>
      <c r="C18">
        <f>vlookup(A18,'Poverty Family Census Table'!$C$4:$H$405,6,false)</f>
        <v>43.6</v>
      </c>
      <c r="D18">
        <f>vlookup(A18,'%Ppl Foodstamps Census Table'!$C$4:$J$405,8,false)</f>
        <v>55.7</v>
      </c>
    </row>
    <row r="19">
      <c r="A19" t="s">
        <v>77</v>
      </c>
      <c r="B19">
        <f>vlookup(A19,'Poverty Family Census Table'!$C$4:$F$405,4,false)</f>
        <v>60.1</v>
      </c>
      <c r="C19">
        <f>vlookup(A19,'Poverty Family Census Table'!$C$4:$H$405,6,false)</f>
        <v>60.6</v>
      </c>
      <c r="D19">
        <f>vlookup(A19,'%Ppl Foodstamps Census Table'!$C$4:$J$405,8,false)</f>
        <v>30.9</v>
      </c>
    </row>
    <row r="20">
      <c r="A20" t="s">
        <v>80</v>
      </c>
      <c r="B20">
        <f>vlookup(A20,'Poverty Family Census Table'!$C$4:$F$405,4,false)</f>
        <v>0</v>
      </c>
      <c r="C20">
        <f>vlookup(A20,'Poverty Family Census Table'!$C$4:$H$405,6,false)</f>
        <v>0</v>
      </c>
      <c r="D20">
        <f>vlookup(A20,'%Ppl Foodstamps Census Table'!$C$4:$J$405,8,false)</f>
        <v>70.7</v>
      </c>
    </row>
    <row r="21">
      <c r="A21" t="s">
        <v>84</v>
      </c>
      <c r="B21">
        <f>vlookup(A21,'Poverty Family Census Table'!$C$4:$F$405,4,false)</f>
        <v>16.4</v>
      </c>
      <c r="C21">
        <f>vlookup(A21,'Poverty Family Census Table'!$C$4:$H$405,6,false)</f>
        <v>39.3</v>
      </c>
      <c r="D21">
        <f>vlookup(A21,'%Ppl Foodstamps Census Table'!$C$4:$J$405,8,false)</f>
        <v>16.7</v>
      </c>
    </row>
    <row r="22">
      <c r="A22" t="s">
        <v>87</v>
      </c>
      <c r="B22">
        <f>vlookup(A22,'Poverty Family Census Table'!$C$4:$F$405,4,false)</f>
        <v>5.4</v>
      </c>
      <c r="C22">
        <f>vlookup(A22,'Poverty Family Census Table'!$C$4:$H$405,6,false)</f>
        <v>15.6</v>
      </c>
      <c r="D22">
        <f>vlookup(A22,'%Ppl Foodstamps Census Table'!$C$4:$J$405,8,false)</f>
        <v>14.4</v>
      </c>
    </row>
    <row r="23">
      <c r="A23" t="s">
        <v>89</v>
      </c>
      <c r="B23">
        <f>vlookup(A23,'Poverty Family Census Table'!$C$4:$F$405,4,false)</f>
        <v>0</v>
      </c>
      <c r="C23">
        <f>vlookup(A23,'Poverty Family Census Table'!$C$4:$H$405,6,false)</f>
        <v>0</v>
      </c>
      <c r="D23">
        <f>vlookup(A23,'%Ppl Foodstamps Census Table'!$C$4:$J$405,8,false)</f>
        <v>0.9</v>
      </c>
    </row>
    <row r="24">
      <c r="A24" t="s">
        <v>91</v>
      </c>
      <c r="B24">
        <f>vlookup(A24,'Poverty Family Census Table'!$C$4:$F$405,4,false)</f>
        <v>9.6</v>
      </c>
      <c r="C24">
        <f>vlookup(A24,'Poverty Family Census Table'!$C$4:$H$405,6,false)</f>
        <v>27.6</v>
      </c>
      <c r="D24">
        <f>vlookup(A24,'%Ppl Foodstamps Census Table'!$C$4:$J$405,8,false)</f>
        <v>1.5</v>
      </c>
    </row>
    <row r="25">
      <c r="A25" t="s">
        <v>93</v>
      </c>
      <c r="B25">
        <f>vlookup(A25,'Poverty Family Census Table'!$C$4:$F$405,4,false)</f>
        <v>0</v>
      </c>
      <c r="C25">
        <f>vlookup(A25,'Poverty Family Census Table'!$C$4:$H$405,6,false)</f>
        <v>0</v>
      </c>
      <c r="D25">
        <f>vlookup(A25,'%Ppl Foodstamps Census Table'!$C$4:$J$405,8,false)</f>
        <v>0.8</v>
      </c>
    </row>
    <row r="26">
      <c r="A26" t="s">
        <v>95</v>
      </c>
      <c r="B26">
        <f>vlookup(A26,'Poverty Family Census Table'!$C$4:$F$405,4,false)</f>
        <v>4.3</v>
      </c>
      <c r="C26">
        <f>vlookup(A26,'Poverty Family Census Table'!$C$4:$H$405,6,false)</f>
        <v>0</v>
      </c>
      <c r="D26">
        <f>vlookup(A26,'%Ppl Foodstamps Census Table'!$C$4:$J$405,8,false)</f>
        <v>0</v>
      </c>
    </row>
    <row r="27">
      <c r="A27" t="s">
        <v>97</v>
      </c>
      <c r="B27">
        <f>vlookup(A27,'Poverty Family Census Table'!$C$4:$F$405,4,false)</f>
        <v>9.5</v>
      </c>
      <c r="C27">
        <f>vlookup(A27,'Poverty Family Census Table'!$C$4:$H$405,6,false)</f>
        <v>55.6</v>
      </c>
      <c r="D27">
        <f>vlookup(A27,'%Ppl Foodstamps Census Table'!$C$4:$J$405,8,false)</f>
        <v>1</v>
      </c>
    </row>
    <row r="28">
      <c r="A28" t="s">
        <v>99</v>
      </c>
      <c r="B28">
        <f>vlookup(A28,'Poverty Family Census Table'!$C$4:$F$405,4,false)</f>
        <v>16.1</v>
      </c>
      <c r="C28">
        <f>vlookup(A28,'Poverty Family Census Table'!$C$4:$H$405,6,false)</f>
        <v>38.5</v>
      </c>
      <c r="D28">
        <f>vlookup(A28,'%Ppl Foodstamps Census Table'!$C$4:$J$405,8,false)</f>
        <v>17.7</v>
      </c>
    </row>
    <row r="29">
      <c r="A29" t="s">
        <v>101</v>
      </c>
      <c r="B29">
        <f>vlookup(A29,'Poverty Family Census Table'!$C$4:$F$405,4,false)</f>
        <v>16.3</v>
      </c>
      <c r="C29">
        <f>vlookup(A29,'Poverty Family Census Table'!$C$4:$H$405,6,false)</f>
        <v>32.7</v>
      </c>
      <c r="D29">
        <f>vlookup(A29,'%Ppl Foodstamps Census Table'!$C$4:$J$405,8,false)</f>
        <v>5.7</v>
      </c>
    </row>
    <row r="30">
      <c r="A30" t="s">
        <v>104</v>
      </c>
      <c r="B30">
        <f>vlookup(A30,'Poverty Family Census Table'!$C$4:$F$405,4,false)</f>
        <v>1.9</v>
      </c>
      <c r="C30">
        <f>vlookup(A30,'Poverty Family Census Table'!$C$4:$H$405,6,false)</f>
        <v>28.6</v>
      </c>
      <c r="D30">
        <f>vlookup(A30,'%Ppl Foodstamps Census Table'!$C$4:$J$405,8,false)</f>
        <v>3.6</v>
      </c>
    </row>
    <row r="31">
      <c r="A31" t="s">
        <v>106</v>
      </c>
      <c r="B31">
        <f>vlookup(A31,'Poverty Family Census Table'!$C$4:$F$405,4,false)</f>
        <v>13.3</v>
      </c>
      <c r="C31">
        <f>vlookup(A31,'Poverty Family Census Table'!$C$4:$H$405,6,false)</f>
        <v>19.1</v>
      </c>
      <c r="D31">
        <f>vlookup(A31,'%Ppl Foodstamps Census Table'!$C$4:$J$405,8,false)</f>
        <v>9.5</v>
      </c>
    </row>
    <row r="32">
      <c r="A32" t="s">
        <v>110</v>
      </c>
      <c r="B32">
        <f>vlookup(A32,'Poverty Family Census Table'!$C$4:$F$405,4,false)</f>
        <v>8.6</v>
      </c>
      <c r="C32">
        <f>vlookup(A32,'Poverty Family Census Table'!$C$4:$H$405,6,false)</f>
        <v>26.7</v>
      </c>
      <c r="D32">
        <f>vlookup(A32,'%Ppl Foodstamps Census Table'!$C$4:$J$405,8,false)</f>
        <v>7.1</v>
      </c>
    </row>
    <row r="33">
      <c r="A33" t="s">
        <v>112</v>
      </c>
      <c r="B33">
        <f>vlookup(A33,'Poverty Family Census Table'!$C$4:$F$405,4,false)</f>
        <v>10.5</v>
      </c>
      <c r="C33">
        <f>vlookup(A33,'Poverty Family Census Table'!$C$4:$H$405,6,false)</f>
        <v>10.8</v>
      </c>
      <c r="D33">
        <f>vlookup(A33,'%Ppl Foodstamps Census Table'!$C$4:$J$405,8,false)</f>
        <v>8.8</v>
      </c>
    </row>
    <row r="34">
      <c r="A34" t="s">
        <v>115</v>
      </c>
      <c r="B34">
        <f>vlookup(A34,'Poverty Family Census Table'!$C$4:$F$405,4,false)</f>
        <v>12.1</v>
      </c>
      <c r="C34">
        <f>vlookup(A34,'Poverty Family Census Table'!$C$4:$H$405,6,false)</f>
        <v>14.1</v>
      </c>
      <c r="D34">
        <f>vlookup(A34,'%Ppl Foodstamps Census Table'!$C$4:$J$405,8,false)</f>
        <v>14</v>
      </c>
    </row>
    <row r="35">
      <c r="A35" t="s">
        <v>118</v>
      </c>
      <c r="B35">
        <f>vlookup(A35,'Poverty Family Census Table'!$C$4:$F$405,4,false)</f>
        <v>5.4</v>
      </c>
      <c r="C35">
        <f>vlookup(A35,'Poverty Family Census Table'!$C$4:$H$405,6,false)</f>
        <v>13.8</v>
      </c>
      <c r="D35">
        <f>vlookup(A35,'%Ppl Foodstamps Census Table'!$C$4:$J$405,8,false)</f>
        <v>11.6</v>
      </c>
    </row>
    <row r="36">
      <c r="A36" t="s">
        <v>120</v>
      </c>
      <c r="B36">
        <f>vlookup(A36,'Poverty Family Census Table'!$C$4:$F$405,4,false)</f>
        <v>15.5</v>
      </c>
      <c r="C36">
        <f>vlookup(A36,'Poverty Family Census Table'!$C$4:$H$405,6,false)</f>
        <v>27.6</v>
      </c>
      <c r="D36">
        <f>vlookup(A36,'%Ppl Foodstamps Census Table'!$C$4:$J$405,8,false)</f>
        <v>19.2</v>
      </c>
    </row>
    <row r="37">
      <c r="A37" t="s">
        <v>123</v>
      </c>
      <c r="B37">
        <f>vlookup(A37,'Poverty Family Census Table'!$C$4:$F$405,4,false)</f>
        <v>6.6</v>
      </c>
      <c r="C37">
        <f>vlookup(A37,'Poverty Family Census Table'!$C$4:$H$405,6,false)</f>
        <v>15</v>
      </c>
      <c r="D37">
        <f>vlookup(A37,'%Ppl Foodstamps Census Table'!$C$4:$J$405,8,false)</f>
        <v>7.7</v>
      </c>
    </row>
    <row r="38">
      <c r="A38" t="s">
        <v>125</v>
      </c>
      <c r="B38">
        <f>vlookup(A38,'Poverty Family Census Table'!$C$4:$F$405,4,false)</f>
        <v>7.7</v>
      </c>
      <c r="C38">
        <f>vlookup(A38,'Poverty Family Census Table'!$C$4:$H$405,6,false)</f>
        <v>24.2</v>
      </c>
      <c r="D38">
        <f>vlookup(A38,'%Ppl Foodstamps Census Table'!$C$4:$J$405,8,false)</f>
        <v>8.5</v>
      </c>
    </row>
    <row r="39">
      <c r="A39" t="s">
        <v>127</v>
      </c>
      <c r="B39">
        <f>vlookup(A39,'Poverty Family Census Table'!$C$4:$F$405,4,false)</f>
        <v>47.3</v>
      </c>
      <c r="C39">
        <f>vlookup(A39,'Poverty Family Census Table'!$C$4:$H$405,6,false)</f>
        <v>57.1</v>
      </c>
      <c r="D39">
        <f>vlookup(A39,'%Ppl Foodstamps Census Table'!$C$4:$J$405,8,false)</f>
        <v>52.8</v>
      </c>
    </row>
    <row r="40">
      <c r="A40" t="s">
        <v>129</v>
      </c>
      <c r="B40">
        <f>vlookup(A40,'Poverty Family Census Table'!$C$4:$F$405,4,false)</f>
        <v>29.7</v>
      </c>
      <c r="C40">
        <f>vlookup(A40,'Poverty Family Census Table'!$C$4:$H$405,6,false)</f>
        <v>49.1</v>
      </c>
      <c r="D40">
        <f>vlookup(A40,'%Ppl Foodstamps Census Table'!$C$4:$J$405,8,false)</f>
        <v>27.2</v>
      </c>
    </row>
    <row r="41">
      <c r="A41" t="s">
        <v>131</v>
      </c>
      <c r="B41">
        <f>vlookup(A41,'Poverty Family Census Table'!$C$4:$F$405,4,false)</f>
        <v>4.9</v>
      </c>
      <c r="C41">
        <f>vlookup(A41,'Poverty Family Census Table'!$C$4:$H$405,6,false)</f>
        <v>0</v>
      </c>
      <c r="D41">
        <f>vlookup(A41,'%Ppl Foodstamps Census Table'!$C$4:$J$405,8,false)</f>
        <v>2</v>
      </c>
    </row>
    <row r="42">
      <c r="A42" t="s">
        <v>134</v>
      </c>
      <c r="B42">
        <f>vlookup(A42,'Poverty Family Census Table'!$C$4:$F$405,4,false)</f>
        <v>7.6</v>
      </c>
      <c r="C42">
        <f>vlookup(A42,'Poverty Family Census Table'!$C$4:$H$405,6,false)</f>
        <v>7.7</v>
      </c>
      <c r="D42">
        <f>vlookup(A42,'%Ppl Foodstamps Census Table'!$C$4:$J$405,8,false)</f>
        <v>10</v>
      </c>
    </row>
    <row r="43">
      <c r="A43" t="s">
        <v>137</v>
      </c>
      <c r="B43">
        <f>vlookup(A43,'Poverty Family Census Table'!$C$4:$F$405,4,false)</f>
        <v>9.5</v>
      </c>
      <c r="C43">
        <f>vlookup(A43,'Poverty Family Census Table'!$C$4:$H$405,6,false)</f>
        <v>15.2</v>
      </c>
      <c r="D43">
        <f>vlookup(A43,'%Ppl Foodstamps Census Table'!$C$4:$J$405,8,false)</f>
        <v>9.5</v>
      </c>
    </row>
    <row r="44">
      <c r="A44" t="s">
        <v>139</v>
      </c>
      <c r="B44">
        <f>vlookup(A44,'Poverty Family Census Table'!$C$4:$F$405,4,false)</f>
        <v>11.6</v>
      </c>
      <c r="C44">
        <f>vlookup(A44,'Poverty Family Census Table'!$C$4:$H$405,6,false)</f>
        <v>12.2</v>
      </c>
      <c r="D44">
        <f>vlookup(A44,'%Ppl Foodstamps Census Table'!$C$4:$J$405,8,false)</f>
        <v>22.4</v>
      </c>
    </row>
    <row r="45">
      <c r="A45" t="s">
        <v>142</v>
      </c>
      <c r="B45">
        <f>vlookup(A45,'Poverty Family Census Table'!$C$4:$F$405,4,false)</f>
        <v>31.5</v>
      </c>
      <c r="C45">
        <f>vlookup(A45,'Poverty Family Census Table'!$C$4:$H$405,6,false)</f>
        <v>58.8</v>
      </c>
      <c r="D45">
        <f>vlookup(A45,'%Ppl Foodstamps Census Table'!$C$4:$J$405,8,false)</f>
        <v>37.2</v>
      </c>
    </row>
    <row r="46">
      <c r="A46" t="s">
        <v>144</v>
      </c>
      <c r="B46">
        <f>vlookup(A46,'Poverty Family Census Table'!$C$4:$F$405,4,false)</f>
        <v>18.6</v>
      </c>
      <c r="C46">
        <f>vlookup(A46,'Poverty Family Census Table'!$C$4:$H$405,6,false)</f>
        <v>18.5</v>
      </c>
      <c r="D46">
        <f>vlookup(A46,'%Ppl Foodstamps Census Table'!$C$4:$J$405,8,false)</f>
        <v>30.1</v>
      </c>
    </row>
    <row r="47">
      <c r="A47" t="s">
        <v>150</v>
      </c>
      <c r="B47">
        <f>vlookup(A47,'Poverty Family Census Table'!$C$4:$F$405,4,false)</f>
        <v>20.2</v>
      </c>
      <c r="C47">
        <f>vlookup(A47,'Poverty Family Census Table'!$C$4:$H$405,6,false)</f>
        <v>30.6</v>
      </c>
      <c r="D47">
        <f>vlookup(A47,'%Ppl Foodstamps Census Table'!$C$4:$J$405,8,false)</f>
        <v>30.2</v>
      </c>
    </row>
    <row r="48">
      <c r="A48" t="s">
        <v>152</v>
      </c>
      <c r="B48">
        <f>vlookup(A48,'Poverty Family Census Table'!$C$4:$F$405,4,false)</f>
        <v>47.4</v>
      </c>
      <c r="C48">
        <f>vlookup(A48,'Poverty Family Census Table'!$C$4:$H$405,6,false)</f>
        <v>48.1</v>
      </c>
      <c r="D48">
        <f>vlookup(A48,'%Ppl Foodstamps Census Table'!$C$4:$J$405,8,false)</f>
        <v>44.4</v>
      </c>
    </row>
    <row r="49">
      <c r="A49" t="s">
        <v>155</v>
      </c>
      <c r="B49">
        <f>vlookup(A49,'Poverty Family Census Table'!$C$4:$F$405,4,false)</f>
        <v>31.8</v>
      </c>
      <c r="C49">
        <f>vlookup(A49,'Poverty Family Census Table'!$C$4:$H$405,6,false)</f>
        <v>45.2</v>
      </c>
      <c r="D49">
        <f>vlookup(A49,'%Ppl Foodstamps Census Table'!$C$4:$J$405,8,false)</f>
        <v>40</v>
      </c>
    </row>
    <row r="50">
      <c r="A50" t="s">
        <v>157</v>
      </c>
      <c r="B50">
        <f>vlookup(A50,'Poverty Family Census Table'!$C$4:$F$405,4,false)</f>
        <v>43</v>
      </c>
      <c r="C50">
        <f>vlookup(A50,'Poverty Family Census Table'!$C$4:$H$405,6,false)</f>
        <v>50.7</v>
      </c>
      <c r="D50">
        <f>vlookup(A50,'%Ppl Foodstamps Census Table'!$C$4:$J$405,8,false)</f>
        <v>45.5</v>
      </c>
    </row>
    <row r="51">
      <c r="A51" t="s">
        <v>159</v>
      </c>
      <c r="B51">
        <f>vlookup(A51,'Poverty Family Census Table'!$C$4:$F$405,4,false)</f>
        <v>52.3</v>
      </c>
      <c r="C51">
        <f>vlookup(A51,'Poverty Family Census Table'!$C$4:$H$405,6,false)</f>
        <v>54.2</v>
      </c>
      <c r="D51">
        <f>vlookup(A51,'%Ppl Foodstamps Census Table'!$C$4:$J$405,8,false)</f>
        <v>59.2</v>
      </c>
    </row>
    <row r="52">
      <c r="A52" t="s">
        <v>161</v>
      </c>
      <c r="B52">
        <f>vlookup(A52,'Poverty Family Census Table'!$C$4:$F$405,4,false)</f>
        <v>37.3</v>
      </c>
      <c r="C52">
        <f>vlookup(A52,'Poverty Family Census Table'!$C$4:$H$405,6,false)</f>
        <v>47.5</v>
      </c>
      <c r="D52">
        <f>vlookup(A52,'%Ppl Foodstamps Census Table'!$C$4:$J$405,8,false)</f>
        <v>38.5</v>
      </c>
    </row>
    <row r="53">
      <c r="A53" t="s">
        <v>163</v>
      </c>
      <c r="B53">
        <f>vlookup(A53,'Poverty Family Census Table'!$C$4:$F$405,4,false)</f>
        <v>27.7</v>
      </c>
      <c r="C53">
        <f>vlookup(A53,'Poverty Family Census Table'!$C$4:$H$405,6,false)</f>
        <v>31</v>
      </c>
      <c r="D53">
        <f>vlookup(A53,'%Ppl Foodstamps Census Table'!$C$4:$J$405,8,false)</f>
        <v>42</v>
      </c>
    </row>
    <row r="54">
      <c r="A54" t="s">
        <v>165</v>
      </c>
      <c r="B54">
        <f>vlookup(A54,'Poverty Family Census Table'!$C$4:$F$405,4,false)</f>
        <v>41.6</v>
      </c>
      <c r="C54">
        <f>vlookup(A54,'Poverty Family Census Table'!$C$4:$H$405,6,false)</f>
        <v>56.3</v>
      </c>
      <c r="D54">
        <f>vlookup(A54,'%Ppl Foodstamps Census Table'!$C$4:$J$405,8,false)</f>
        <v>38.4</v>
      </c>
    </row>
    <row r="55">
      <c r="A55" t="s">
        <v>167</v>
      </c>
      <c r="B55">
        <f>vlookup(A55,'Poverty Family Census Table'!$C$4:$F$405,4,false)</f>
        <v>30.8</v>
      </c>
      <c r="C55">
        <f>vlookup(A55,'Poverty Family Census Table'!$C$4:$H$405,6,false)</f>
        <v>51.7</v>
      </c>
      <c r="D55">
        <f>vlookup(A55,'%Ppl Foodstamps Census Table'!$C$4:$J$405,8,false)</f>
        <v>48.3</v>
      </c>
    </row>
    <row r="56">
      <c r="A56" t="s">
        <v>169</v>
      </c>
      <c r="B56">
        <f>vlookup(A56,'Poverty Family Census Table'!$C$4:$F$405,4,false)</f>
        <v>4.2</v>
      </c>
      <c r="C56">
        <f>vlookup(A56,'Poverty Family Census Table'!$C$4:$H$405,6,false)</f>
        <v>50</v>
      </c>
      <c r="D56">
        <f>vlookup(A56,'%Ppl Foodstamps Census Table'!$C$4:$J$405,8,false)</f>
        <v>2.7</v>
      </c>
    </row>
    <row r="57">
      <c r="A57" t="s">
        <v>171</v>
      </c>
      <c r="B57">
        <f>vlookup(A57,'Poverty Family Census Table'!$C$4:$F$405,4,false)</f>
        <v>15.6</v>
      </c>
      <c r="C57">
        <f>vlookup(A57,'Poverty Family Census Table'!$C$4:$H$405,6,false)</f>
        <v>57.1</v>
      </c>
      <c r="D57">
        <f>vlookup(A57,'%Ppl Foodstamps Census Table'!$C$4:$J$405,8,false)</f>
        <v>3.7</v>
      </c>
    </row>
    <row r="58">
      <c r="A58" t="s">
        <v>173</v>
      </c>
      <c r="B58">
        <f>vlookup(A58,'Poverty Family Census Table'!$C$4:$F$405,4,false)</f>
        <v>2.4</v>
      </c>
      <c r="C58">
        <f>vlookup(A58,'Poverty Family Census Table'!$C$4:$H$405,6,false)</f>
        <v>0</v>
      </c>
      <c r="D58">
        <f>vlookup(A58,'%Ppl Foodstamps Census Table'!$C$4:$J$405,8,false)</f>
        <v>1.9</v>
      </c>
    </row>
    <row r="59">
      <c r="A59" t="s">
        <v>175</v>
      </c>
      <c r="B59">
        <f>vlookup(A59,'Poverty Family Census Table'!$C$4:$F$405,4,false)</f>
        <v>3</v>
      </c>
      <c r="C59">
        <f>vlookup(A59,'Poverty Family Census Table'!$C$4:$H$405,6,false)</f>
        <v>0</v>
      </c>
      <c r="D59">
        <f>vlookup(A59,'%Ppl Foodstamps Census Table'!$C$4:$J$405,8,false)</f>
        <v>1.3</v>
      </c>
    </row>
    <row r="60">
      <c r="A60" t="s">
        <v>177</v>
      </c>
      <c r="B60">
        <f>vlookup(A60,'Poverty Family Census Table'!$C$4:$F$405,4,false)</f>
        <v>19.5</v>
      </c>
      <c r="C60">
        <f>vlookup(A60,'Poverty Family Census Table'!$C$4:$H$405,6,false)</f>
        <v>60.6</v>
      </c>
      <c r="D60">
        <f>vlookup(A60,'%Ppl Foodstamps Census Table'!$C$4:$J$405,8,false)</f>
        <v>11</v>
      </c>
    </row>
    <row r="61">
      <c r="A61" t="s">
        <v>179</v>
      </c>
      <c r="B61">
        <f>vlookup(A61,'Poverty Family Census Table'!$C$4:$F$405,4,false)</f>
        <v>8</v>
      </c>
      <c r="C61">
        <f>vlookup(A61,'Poverty Family Census Table'!$C$4:$H$405,6,false)</f>
        <v>39.3</v>
      </c>
      <c r="D61">
        <f>vlookup(A61,'%Ppl Foodstamps Census Table'!$C$4:$J$405,8,false)</f>
        <v>4.8</v>
      </c>
    </row>
    <row r="62">
      <c r="A62" t="s">
        <v>181</v>
      </c>
      <c r="B62">
        <f>vlookup(A62,'Poverty Family Census Table'!$C$4:$F$405,4,false)</f>
        <v>0</v>
      </c>
      <c r="C62">
        <f>vlookup(A62,'Poverty Family Census Table'!$C$4:$H$405,6,false)</f>
        <v>0</v>
      </c>
      <c r="D62">
        <f>vlookup(A62,'%Ppl Foodstamps Census Table'!$C$4:$J$405,8,false)</f>
        <v>8.7</v>
      </c>
    </row>
    <row r="63">
      <c r="A63" t="s">
        <v>183</v>
      </c>
      <c r="B63">
        <f>vlookup(A63,'Poverty Family Census Table'!$C$4:$F$405,4,false)</f>
        <v>1.9</v>
      </c>
      <c r="C63">
        <f>vlookup(A63,'Poverty Family Census Table'!$C$4:$H$405,6,false)</f>
        <v>0</v>
      </c>
      <c r="D63">
        <f>vlookup(A63,'%Ppl Foodstamps Census Table'!$C$4:$J$405,8,false)</f>
        <v>2.4</v>
      </c>
    </row>
    <row r="64">
      <c r="A64" t="s">
        <v>185</v>
      </c>
      <c r="B64">
        <f>vlookup(A64,'Poverty Family Census Table'!$C$4:$F$405,4,false)</f>
        <v>1.9</v>
      </c>
      <c r="C64">
        <f>vlookup(A64,'Poverty Family Census Table'!$C$4:$H$405,6,false)</f>
        <v>20.7</v>
      </c>
      <c r="D64">
        <f>vlookup(A64,'%Ppl Foodstamps Census Table'!$C$4:$J$405,8,false)</f>
        <v>9.6</v>
      </c>
    </row>
    <row r="65">
      <c r="A65" t="s">
        <v>187</v>
      </c>
      <c r="B65">
        <f>vlookup(A65,'Poverty Family Census Table'!$C$4:$F$405,4,false)</f>
        <v>8.4</v>
      </c>
      <c r="C65">
        <f>vlookup(A65,'Poverty Family Census Table'!$C$4:$H$405,6,false)</f>
        <v>55.1</v>
      </c>
      <c r="D65">
        <f>vlookup(A65,'%Ppl Foodstamps Census Table'!$C$4:$J$405,8,false)</f>
        <v>6.6</v>
      </c>
    </row>
    <row r="66">
      <c r="A66" t="s">
        <v>189</v>
      </c>
      <c r="B66">
        <f>vlookup(A66,'Poverty Family Census Table'!$C$4:$F$405,4,false)</f>
        <v>2.3</v>
      </c>
      <c r="C66">
        <f>vlookup(A66,'Poverty Family Census Table'!$C$4:$H$405,6,false)</f>
        <v>9.6</v>
      </c>
      <c r="D66">
        <f>vlookup(A66,'%Ppl Foodstamps Census Table'!$C$4:$J$405,8,false)</f>
        <v>4</v>
      </c>
    </row>
    <row r="67">
      <c r="A67" t="s">
        <v>191</v>
      </c>
      <c r="B67">
        <f>vlookup(A67,'Poverty Family Census Table'!$C$4:$F$405,4,false)</f>
        <v>2.2</v>
      </c>
      <c r="C67">
        <f>vlookup(A67,'Poverty Family Census Table'!$C$4:$H$405,6,false)</f>
        <v>7.9</v>
      </c>
      <c r="D67">
        <f>vlookup(A67,'%Ppl Foodstamps Census Table'!$C$4:$J$405,8,false)</f>
        <v>7.4</v>
      </c>
    </row>
    <row r="68">
      <c r="A68" t="s">
        <v>193</v>
      </c>
      <c r="B68">
        <f>vlookup(A68,'Poverty Family Census Table'!$C$4:$F$405,4,false)</f>
        <v>6.2</v>
      </c>
      <c r="C68">
        <f>vlookup(A68,'Poverty Family Census Table'!$C$4:$H$405,6,false)</f>
        <v>20</v>
      </c>
      <c r="D68">
        <f>vlookup(A68,'%Ppl Foodstamps Census Table'!$C$4:$J$405,8,false)</f>
        <v>7.8</v>
      </c>
    </row>
    <row r="69">
      <c r="A69" t="s">
        <v>195</v>
      </c>
      <c r="B69">
        <f>vlookup(A69,'Poverty Family Census Table'!$C$4:$F$405,4,false)</f>
        <v>11.1</v>
      </c>
      <c r="C69">
        <f>vlookup(A69,'Poverty Family Census Table'!$C$4:$H$405,6,false)</f>
        <v>11.2</v>
      </c>
      <c r="D69">
        <f>vlookup(A69,'%Ppl Foodstamps Census Table'!$C$4:$J$405,8,false)</f>
        <v>19.7</v>
      </c>
    </row>
    <row r="70">
      <c r="A70" t="s">
        <v>197</v>
      </c>
      <c r="B70">
        <f>vlookup(A70,'Poverty Family Census Table'!$C$4:$F$405,4,false)</f>
        <v>5.4</v>
      </c>
      <c r="C70">
        <f>vlookup(A70,'Poverty Family Census Table'!$C$4:$H$405,6,false)</f>
        <v>0</v>
      </c>
      <c r="D70">
        <f>vlookup(A70,'%Ppl Foodstamps Census Table'!$C$4:$J$405,8,false)</f>
        <v>15</v>
      </c>
    </row>
    <row r="71">
      <c r="A71" t="s">
        <v>199</v>
      </c>
      <c r="B71">
        <f>vlookup(A71,'Poverty Family Census Table'!$C$4:$F$405,4,false)</f>
        <v>3.4</v>
      </c>
      <c r="C71">
        <f>vlookup(A71,'Poverty Family Census Table'!$C$4:$H$405,6,false)</f>
        <v>37.9</v>
      </c>
      <c r="D71">
        <f>vlookup(A71,'%Ppl Foodstamps Census Table'!$C$4:$J$405,8,false)</f>
        <v>9.2</v>
      </c>
    </row>
    <row r="72">
      <c r="A72" t="s">
        <v>201</v>
      </c>
      <c r="B72">
        <f>vlookup(A72,'Poverty Family Census Table'!$C$4:$F$405,4,false)</f>
        <v>5.1</v>
      </c>
      <c r="C72">
        <f>vlookup(A72,'Poverty Family Census Table'!$C$4:$H$405,6,false)</f>
        <v>15.5</v>
      </c>
      <c r="D72">
        <f>vlookup(A72,'%Ppl Foodstamps Census Table'!$C$4:$J$405,8,false)</f>
        <v>16</v>
      </c>
    </row>
    <row r="73">
      <c r="A73" t="s">
        <v>203</v>
      </c>
      <c r="B73">
        <f>vlookup(A73,'Poverty Family Census Table'!$C$4:$F$405,4,false)</f>
        <v>22.2</v>
      </c>
      <c r="C73">
        <f>vlookup(A73,'Poverty Family Census Table'!$C$4:$H$405,6,false)</f>
        <v>29.2</v>
      </c>
      <c r="D73">
        <f>vlookup(A73,'%Ppl Foodstamps Census Table'!$C$4:$J$405,8,false)</f>
        <v>48.4</v>
      </c>
    </row>
    <row r="74">
      <c r="A74" t="s">
        <v>205</v>
      </c>
      <c r="B74">
        <f>vlookup(A74,'Poverty Family Census Table'!$C$4:$F$405,4,false)</f>
        <v>10.9</v>
      </c>
      <c r="C74">
        <f>vlookup(A74,'Poverty Family Census Table'!$C$4:$H$405,6,false)</f>
        <v>43.6</v>
      </c>
      <c r="D74">
        <f>vlookup(A74,'%Ppl Foodstamps Census Table'!$C$4:$J$405,8,false)</f>
        <v>19.1</v>
      </c>
    </row>
    <row r="75">
      <c r="A75" t="s">
        <v>207</v>
      </c>
      <c r="B75">
        <f>vlookup(A75,'Poverty Family Census Table'!$C$4:$F$405,4,false)</f>
        <v>8.3</v>
      </c>
      <c r="C75">
        <f>vlookup(A75,'Poverty Family Census Table'!$C$4:$H$405,6,false)</f>
        <v>0</v>
      </c>
      <c r="D75">
        <f>vlookup(A75,'%Ppl Foodstamps Census Table'!$C$4:$J$405,8,false)</f>
        <v>4.9</v>
      </c>
    </row>
    <row r="76">
      <c r="A76" t="s">
        <v>209</v>
      </c>
      <c r="B76">
        <f>vlookup(A76,'Poverty Family Census Table'!$C$4:$F$405,4,false)</f>
        <v>10.1</v>
      </c>
      <c r="C76">
        <f>vlookup(A76,'Poverty Family Census Table'!$C$4:$H$405,6,false)</f>
        <v>35</v>
      </c>
      <c r="D76">
        <f>vlookup(A76,'%Ppl Foodstamps Census Table'!$C$4:$J$405,8,false)</f>
        <v>6.7</v>
      </c>
    </row>
    <row r="77">
      <c r="A77" t="s">
        <v>211</v>
      </c>
      <c r="B77">
        <f>vlookup(A77,'Poverty Family Census Table'!$C$4:$F$405,4,false)</f>
        <v>22.5</v>
      </c>
      <c r="C77">
        <f>vlookup(A77,'Poverty Family Census Table'!$C$4:$H$405,6,false)</f>
        <v>34.9</v>
      </c>
      <c r="D77">
        <f>vlookup(A77,'%Ppl Foodstamps Census Table'!$C$4:$J$405,8,false)</f>
        <v>16.6</v>
      </c>
    </row>
    <row r="78">
      <c r="A78" t="s">
        <v>213</v>
      </c>
      <c r="B78">
        <f>vlookup(A78,'Poverty Family Census Table'!$C$4:$F$405,4,false)</f>
        <v>5.7</v>
      </c>
      <c r="C78">
        <f>vlookup(A78,'Poverty Family Census Table'!$C$4:$H$405,6,false)</f>
        <v>21.6</v>
      </c>
      <c r="D78">
        <f>vlookup(A78,'%Ppl Foodstamps Census Table'!$C$4:$J$405,8,false)</f>
        <v>10.8</v>
      </c>
    </row>
    <row r="79">
      <c r="A79" t="s">
        <v>215</v>
      </c>
      <c r="B79">
        <f>vlookup(A79,'Poverty Family Census Table'!$C$4:$F$405,4,false)</f>
        <v>15.3</v>
      </c>
      <c r="C79">
        <f>vlookup(A79,'Poverty Family Census Table'!$C$4:$H$405,6,false)</f>
        <v>33.1</v>
      </c>
      <c r="D79">
        <f>vlookup(A79,'%Ppl Foodstamps Census Table'!$C$4:$J$405,8,false)</f>
        <v>11.9</v>
      </c>
    </row>
    <row r="80">
      <c r="A80" t="s">
        <v>217</v>
      </c>
      <c r="B80">
        <f>vlookup(A80,'Poverty Family Census Table'!$C$4:$F$405,4,false)</f>
        <v>8.1</v>
      </c>
      <c r="C80">
        <f>vlookup(A80,'Poverty Family Census Table'!$C$4:$H$405,6,false)</f>
        <v>21.9</v>
      </c>
      <c r="D80">
        <f>vlookup(A80,'%Ppl Foodstamps Census Table'!$C$4:$J$405,8,false)</f>
        <v>11.5</v>
      </c>
    </row>
    <row r="81">
      <c r="A81" t="s">
        <v>219</v>
      </c>
      <c r="B81">
        <f>vlookup(A81,'Poverty Family Census Table'!$C$4:$F$405,4,false)</f>
        <v>4.4</v>
      </c>
      <c r="C81">
        <f>vlookup(A81,'Poverty Family Census Table'!$C$4:$H$405,6,false)</f>
        <v>11.8</v>
      </c>
      <c r="D81">
        <f>vlookup(A81,'%Ppl Foodstamps Census Table'!$C$4:$J$405,8,false)</f>
        <v>11.7</v>
      </c>
    </row>
    <row r="82">
      <c r="A82" t="s">
        <v>221</v>
      </c>
      <c r="B82">
        <f>vlookup(A82,'Poverty Family Census Table'!$C$4:$F$405,4,false)</f>
        <v>9.7</v>
      </c>
      <c r="C82">
        <f>vlookup(A82,'Poverty Family Census Table'!$C$4:$H$405,6,false)</f>
        <v>19.5</v>
      </c>
      <c r="D82">
        <f>vlookup(A82,'%Ppl Foodstamps Census Table'!$C$4:$J$405,8,false)</f>
        <v>13.8</v>
      </c>
    </row>
    <row r="83">
      <c r="A83" t="s">
        <v>223</v>
      </c>
      <c r="B83">
        <f>vlookup(A83,'Poverty Family Census Table'!$C$4:$F$405,4,false)</f>
        <v>9.3</v>
      </c>
      <c r="C83">
        <f>vlookup(A83,'Poverty Family Census Table'!$C$4:$H$405,6,false)</f>
        <v>14.7</v>
      </c>
      <c r="D83">
        <f>vlookup(A83,'%Ppl Foodstamps Census Table'!$C$4:$J$405,8,false)</f>
        <v>12.2</v>
      </c>
    </row>
    <row r="84">
      <c r="A84" t="s">
        <v>225</v>
      </c>
      <c r="B84">
        <f>vlookup(A84,'Poverty Family Census Table'!$C$4:$F$405,4,false)</f>
        <v>25.2</v>
      </c>
      <c r="C84">
        <f>vlookup(A84,'Poverty Family Census Table'!$C$4:$H$405,6,false)</f>
        <v>42.9</v>
      </c>
      <c r="D84">
        <f>vlookup(A84,'%Ppl Foodstamps Census Table'!$C$4:$J$405,8,false)</f>
        <v>31.7</v>
      </c>
    </row>
    <row r="85">
      <c r="A85" t="s">
        <v>227</v>
      </c>
      <c r="B85">
        <f>vlookup(A85,'Poverty Family Census Table'!$C$4:$F$405,4,false)</f>
        <v>0</v>
      </c>
      <c r="C85">
        <f>vlookup(A85,'Poverty Family Census Table'!$C$4:$H$405,6,false)</f>
        <v>0</v>
      </c>
      <c r="D85">
        <f>vlookup(A85,'%Ppl Foodstamps Census Table'!$C$4:$J$405,8,false)</f>
        <v>5.7</v>
      </c>
    </row>
    <row r="86">
      <c r="A86" t="s">
        <v>229</v>
      </c>
      <c r="B86">
        <f>vlookup(A86,'Poverty Family Census Table'!$C$4:$F$405,4,false)</f>
        <v>14.9</v>
      </c>
      <c r="C86">
        <f>vlookup(A86,'Poverty Family Census Table'!$C$4:$H$405,6,false)</f>
        <v>31.1</v>
      </c>
      <c r="D86">
        <f>vlookup(A86,'%Ppl Foodstamps Census Table'!$C$4:$J$405,8,false)</f>
        <v>27</v>
      </c>
    </row>
    <row r="87">
      <c r="A87" t="s">
        <v>231</v>
      </c>
      <c r="B87">
        <f>vlookup(A87,'Poverty Family Census Table'!$C$4:$F$405,4,false)</f>
        <v>4</v>
      </c>
      <c r="C87">
        <f>vlookup(A87,'Poverty Family Census Table'!$C$4:$H$405,6,false)</f>
        <v>28.2</v>
      </c>
      <c r="D87">
        <f>vlookup(A87,'%Ppl Foodstamps Census Table'!$C$4:$J$405,8,false)</f>
        <v>16.5</v>
      </c>
    </row>
    <row r="88">
      <c r="A88" t="s">
        <v>233</v>
      </c>
      <c r="B88">
        <f>vlookup(A88,'Poverty Family Census Table'!$C$4:$F$405,4,false)</f>
        <v>14.4</v>
      </c>
      <c r="C88">
        <f>vlookup(A88,'Poverty Family Census Table'!$C$4:$H$405,6,false)</f>
        <v>55.4</v>
      </c>
      <c r="D88">
        <f>vlookup(A88,'%Ppl Foodstamps Census Table'!$C$4:$J$405,8,false)</f>
        <v>14.1</v>
      </c>
    </row>
    <row r="89">
      <c r="A89" t="s">
        <v>235</v>
      </c>
      <c r="B89">
        <f>vlookup(A89,'Poverty Family Census Table'!$C$4:$F$405,4,false)</f>
        <v>11.9</v>
      </c>
      <c r="C89">
        <f>vlookup(A89,'Poverty Family Census Table'!$C$4:$H$405,6,false)</f>
        <v>27.8</v>
      </c>
      <c r="D89">
        <f>vlookup(A89,'%Ppl Foodstamps Census Table'!$C$4:$J$405,8,false)</f>
        <v>32.2</v>
      </c>
    </row>
    <row r="90">
      <c r="A90" t="s">
        <v>237</v>
      </c>
      <c r="B90">
        <f>vlookup(A90,'Poverty Family Census Table'!$C$4:$F$405,4,false)</f>
        <v>29.4</v>
      </c>
      <c r="C90">
        <f>vlookup(A90,'Poverty Family Census Table'!$C$4:$H$405,6,false)</f>
        <v>53.1</v>
      </c>
      <c r="D90">
        <f>vlookup(A90,'%Ppl Foodstamps Census Table'!$C$4:$J$405,8,false)</f>
        <v>23.5</v>
      </c>
    </row>
    <row r="91">
      <c r="A91" t="s">
        <v>239</v>
      </c>
      <c r="B91">
        <f>vlookup(A91,'Poverty Family Census Table'!$C$4:$F$405,4,false)</f>
        <v>46.6</v>
      </c>
      <c r="C91">
        <f>vlookup(A91,'Poverty Family Census Table'!$C$4:$H$405,6,false)</f>
        <v>61</v>
      </c>
      <c r="D91">
        <f>vlookup(A91,'%Ppl Foodstamps Census Table'!$C$4:$J$405,8,false)</f>
        <v>53.5</v>
      </c>
    </row>
    <row r="92">
      <c r="A92" t="s">
        <v>241</v>
      </c>
      <c r="B92">
        <f>vlookup(A92,'Poverty Family Census Table'!$C$4:$F$405,4,false)</f>
        <v>21.3</v>
      </c>
      <c r="C92">
        <f>vlookup(A92,'Poverty Family Census Table'!$C$4:$H$405,6,false)</f>
        <v>41.8</v>
      </c>
      <c r="D92">
        <f>vlookup(A92,'%Ppl Foodstamps Census Table'!$C$4:$J$405,8,false)</f>
        <v>41</v>
      </c>
    </row>
    <row r="93">
      <c r="A93" t="s">
        <v>243</v>
      </c>
      <c r="B93">
        <f>vlookup(A93,'Poverty Family Census Table'!$C$4:$F$405,4,false)</f>
        <v>13.5</v>
      </c>
      <c r="C93">
        <f>vlookup(A93,'Poverty Family Census Table'!$C$4:$H$405,6,false)</f>
        <v>19.4</v>
      </c>
      <c r="D93">
        <f>vlookup(A93,'%Ppl Foodstamps Census Table'!$C$4:$J$405,8,false)</f>
        <v>21.9</v>
      </c>
    </row>
    <row r="94">
      <c r="A94" t="s">
        <v>245</v>
      </c>
      <c r="B94">
        <f>vlookup(A94,'Poverty Family Census Table'!$C$4:$F$405,4,false)</f>
        <v>2.4</v>
      </c>
      <c r="C94">
        <f>vlookup(A94,'Poverty Family Census Table'!$C$4:$H$405,6,false)</f>
        <v>7.7</v>
      </c>
      <c r="D94">
        <f>vlookup(A94,'%Ppl Foodstamps Census Table'!$C$4:$J$405,8,false)</f>
        <v>12.1</v>
      </c>
    </row>
    <row r="95">
      <c r="A95" t="s">
        <v>247</v>
      </c>
      <c r="B95">
        <f>vlookup(A95,'Poverty Family Census Table'!$C$4:$F$405,4,false)</f>
        <v>67.1</v>
      </c>
      <c r="C95">
        <f>vlookup(A95,'Poverty Family Census Table'!$C$4:$H$405,6,false)</f>
        <v>74.3</v>
      </c>
      <c r="D95">
        <f>vlookup(A95,'%Ppl Foodstamps Census Table'!$C$4:$J$405,8,false)</f>
        <v>77.3</v>
      </c>
    </row>
    <row r="96">
      <c r="A96" t="s">
        <v>249</v>
      </c>
      <c r="B96">
        <f>vlookup(A96,'Poverty Family Census Table'!$C$4:$F$405,4,false)</f>
        <v>0</v>
      </c>
      <c r="C96">
        <f>vlookup(A96,'Poverty Family Census Table'!$C$4:$H$405,6,false)</f>
        <v>0</v>
      </c>
      <c r="D96">
        <f>vlookup(A96,'%Ppl Foodstamps Census Table'!$C$4:$J$405,8,false)</f>
        <v>3</v>
      </c>
    </row>
    <row r="97">
      <c r="A97" t="s">
        <v>251</v>
      </c>
      <c r="B97">
        <f>vlookup(A97,'Poverty Family Census Table'!$C$4:$F$405,4,false)</f>
        <v>27.4</v>
      </c>
      <c r="C97">
        <f>vlookup(A97,'Poverty Family Census Table'!$C$4:$H$405,6,false)</f>
        <v>52</v>
      </c>
      <c r="D97">
        <f>vlookup(A97,'%Ppl Foodstamps Census Table'!$C$4:$J$405,8,false)</f>
        <v>29</v>
      </c>
    </row>
    <row r="98">
      <c r="A98" t="s">
        <v>253</v>
      </c>
      <c r="B98">
        <f>vlookup(A98,'Poverty Family Census Table'!$C$4:$F$405,4,false)</f>
        <v>27.1</v>
      </c>
      <c r="C98">
        <f>vlookup(A98,'Poverty Family Census Table'!$C$4:$H$405,6,false)</f>
        <v>51.2</v>
      </c>
      <c r="D98">
        <f>vlookup(A98,'%Ppl Foodstamps Census Table'!$C$4:$J$405,8,false)</f>
        <v>38</v>
      </c>
    </row>
    <row r="99">
      <c r="A99" t="s">
        <v>255</v>
      </c>
      <c r="B99">
        <f>vlookup(A99,'Poverty Family Census Table'!$C$4:$F$405,4,false)</f>
        <v>39.1</v>
      </c>
      <c r="C99">
        <f>vlookup(A99,'Poverty Family Census Table'!$C$4:$H$405,6,false)</f>
        <v>73.2</v>
      </c>
      <c r="D99">
        <f>vlookup(A99,'%Ppl Foodstamps Census Table'!$C$4:$J$405,8,false)</f>
        <v>31.5</v>
      </c>
    </row>
    <row r="100">
      <c r="A100" t="s">
        <v>257</v>
      </c>
      <c r="B100">
        <f>vlookup(A100,'Poverty Family Census Table'!$C$4:$F$405,4,false)</f>
        <v>5.8</v>
      </c>
      <c r="C100">
        <f>vlookup(A100,'Poverty Family Census Table'!$C$4:$H$405,6,false)</f>
        <v>21.6</v>
      </c>
      <c r="D100">
        <f>vlookup(A100,'%Ppl Foodstamps Census Table'!$C$4:$J$405,8,false)</f>
        <v>12.1</v>
      </c>
    </row>
    <row r="101">
      <c r="A101" t="s">
        <v>259</v>
      </c>
      <c r="B101">
        <f>vlookup(A101,'Poverty Family Census Table'!$C$4:$F$405,4,false)</f>
        <v>9.1</v>
      </c>
      <c r="C101">
        <f>vlookup(A101,'Poverty Family Census Table'!$C$4:$H$405,6,false)</f>
        <v>8.5</v>
      </c>
      <c r="D101">
        <f>vlookup(A101,'%Ppl Foodstamps Census Table'!$C$4:$J$405,8,false)</f>
        <v>25.4</v>
      </c>
    </row>
    <row r="102">
      <c r="A102" t="s">
        <v>261</v>
      </c>
      <c r="B102">
        <f>vlookup(A102,'Poverty Family Census Table'!$C$4:$F$405,4,false)</f>
        <v>16</v>
      </c>
      <c r="C102">
        <f>vlookup(A102,'Poverty Family Census Table'!$C$4:$H$405,6,false)</f>
        <v>37.7</v>
      </c>
      <c r="D102">
        <f>vlookup(A102,'%Ppl Foodstamps Census Table'!$C$4:$J$405,8,false)</f>
        <v>24.7</v>
      </c>
    </row>
    <row r="103">
      <c r="A103" t="s">
        <v>263</v>
      </c>
      <c r="B103">
        <f>vlookup(A103,'Poverty Family Census Table'!$C$4:$F$405,4,false)</f>
        <v>14.7</v>
      </c>
      <c r="C103">
        <f>vlookup(A103,'Poverty Family Census Table'!$C$4:$H$405,6,false)</f>
        <v>20.1</v>
      </c>
      <c r="D103">
        <f>vlookup(A103,'%Ppl Foodstamps Census Table'!$C$4:$J$405,8,false)</f>
        <v>12.3</v>
      </c>
    </row>
    <row r="104">
      <c r="A104" t="s">
        <v>265</v>
      </c>
      <c r="B104">
        <f>vlookup(A104,'Poverty Family Census Table'!$C$4:$F$405,4,false)</f>
        <v>18.9</v>
      </c>
      <c r="C104">
        <f>vlookup(A104,'Poverty Family Census Table'!$C$4:$H$405,6,false)</f>
        <v>32</v>
      </c>
      <c r="D104">
        <f>vlookup(A104,'%Ppl Foodstamps Census Table'!$C$4:$J$405,8,false)</f>
        <v>27.2</v>
      </c>
    </row>
    <row r="105">
      <c r="A105" t="s">
        <v>268</v>
      </c>
      <c r="B105">
        <f>vlookup(A105,'Poverty Family Census Table'!$C$4:$F$405,4,false)</f>
        <v>34.6</v>
      </c>
      <c r="C105">
        <f>vlookup(A105,'Poverty Family Census Table'!$C$4:$H$405,6,false)</f>
        <v>64.4</v>
      </c>
      <c r="D105">
        <f>vlookup(A105,'%Ppl Foodstamps Census Table'!$C$4:$J$405,8,false)</f>
        <v>36</v>
      </c>
    </row>
    <row r="106">
      <c r="A106" t="s">
        <v>270</v>
      </c>
      <c r="B106">
        <f>vlookup(A106,'Poverty Family Census Table'!$C$4:$F$405,4,false)</f>
        <v>1.2</v>
      </c>
      <c r="C106">
        <f>vlookup(A106,'Poverty Family Census Table'!$C$4:$H$405,6,false)</f>
        <v>6.9</v>
      </c>
      <c r="D106">
        <f>vlookup(A106,'%Ppl Foodstamps Census Table'!$C$4:$J$405,8,false)</f>
        <v>14.5</v>
      </c>
    </row>
    <row r="107">
      <c r="A107" t="s">
        <v>272</v>
      </c>
      <c r="B107">
        <f>vlookup(A107,'Poverty Family Census Table'!$C$4:$F$405,4,false)</f>
        <v>7.9</v>
      </c>
      <c r="C107">
        <f>vlookup(A107,'Poverty Family Census Table'!$C$4:$H$405,6,false)</f>
        <v>18.3</v>
      </c>
      <c r="D107">
        <f>vlookup(A107,'%Ppl Foodstamps Census Table'!$C$4:$J$405,8,false)</f>
        <v>26.9</v>
      </c>
    </row>
    <row r="108">
      <c r="A108" t="s">
        <v>274</v>
      </c>
      <c r="B108">
        <f>vlookup(A108,'Poverty Family Census Table'!$C$4:$F$405,4,false)</f>
        <v>10.3</v>
      </c>
      <c r="C108">
        <f>vlookup(A108,'Poverty Family Census Table'!$C$4:$H$405,6,false)</f>
        <v>19.9</v>
      </c>
      <c r="D108">
        <f>vlookup(A108,'%Ppl Foodstamps Census Table'!$C$4:$J$405,8,false)</f>
        <v>20.6</v>
      </c>
    </row>
    <row r="109">
      <c r="A109" t="s">
        <v>276</v>
      </c>
      <c r="B109">
        <f>vlookup(A109,'Poverty Family Census Table'!$C$4:$F$405,4,false)</f>
        <v>22.3</v>
      </c>
      <c r="C109">
        <f>vlookup(A109,'Poverty Family Census Table'!$C$4:$H$405,6,false)</f>
        <v>43.7</v>
      </c>
      <c r="D109">
        <f>vlookup(A109,'%Ppl Foodstamps Census Table'!$C$4:$J$405,8,false)</f>
        <v>27.3</v>
      </c>
    </row>
    <row r="110">
      <c r="A110" t="s">
        <v>278</v>
      </c>
      <c r="B110">
        <f>vlookup(A110,'Poverty Family Census Table'!$C$4:$F$405,4,false)</f>
        <v>23.9</v>
      </c>
      <c r="C110">
        <f>vlookup(A110,'Poverty Family Census Table'!$C$4:$H$405,6,false)</f>
        <v>29.6</v>
      </c>
      <c r="D110">
        <f>vlookup(A110,'%Ppl Foodstamps Census Table'!$C$4:$J$405,8,false)</f>
        <v>27.6</v>
      </c>
    </row>
    <row r="111">
      <c r="A111" t="s">
        <v>280</v>
      </c>
      <c r="B111">
        <f>vlookup(A111,'Poverty Family Census Table'!$C$4:$F$405,4,false)</f>
        <v>5</v>
      </c>
      <c r="C111">
        <f>vlookup(A111,'Poverty Family Census Table'!$C$4:$H$405,6,false)</f>
        <v>0</v>
      </c>
      <c r="D111">
        <f>vlookup(A111,'%Ppl Foodstamps Census Table'!$C$4:$J$405,8,false)</f>
        <v>15.3</v>
      </c>
    </row>
    <row r="112">
      <c r="A112" t="s">
        <v>282</v>
      </c>
      <c r="B112">
        <f>vlookup(A112,'Poverty Family Census Table'!$C$4:$F$405,4,false)</f>
        <v>0</v>
      </c>
      <c r="C112">
        <f>vlookup(A112,'Poverty Family Census Table'!$C$4:$H$405,6,false)</f>
        <v>0</v>
      </c>
      <c r="D112">
        <f>vlookup(A112,'%Ppl Foodstamps Census Table'!$C$4:$J$405,8,false)</f>
        <v>7.3</v>
      </c>
    </row>
    <row r="113">
      <c r="A113" t="s">
        <v>284</v>
      </c>
      <c r="B113">
        <f>vlookup(A113,'Poverty Family Census Table'!$C$4:$F$405,4,false)</f>
        <v>13.4</v>
      </c>
      <c r="C113">
        <f>vlookup(A113,'Poverty Family Census Table'!$C$4:$H$405,6,false)</f>
        <v>42.4</v>
      </c>
      <c r="D113">
        <f>vlookup(A113,'%Ppl Foodstamps Census Table'!$C$4:$J$405,8,false)</f>
        <v>14.6</v>
      </c>
    </row>
    <row r="114">
      <c r="A114" t="s">
        <v>286</v>
      </c>
      <c r="B114">
        <f>vlookup(A114,'Poverty Family Census Table'!$C$4:$F$405,4,false)</f>
        <v>9.4</v>
      </c>
      <c r="C114">
        <f>vlookup(A114,'Poverty Family Census Table'!$C$4:$H$405,6,false)</f>
        <v>14.5</v>
      </c>
      <c r="D114">
        <f>vlookup(A114,'%Ppl Foodstamps Census Table'!$C$4:$J$405,8,false)</f>
        <v>13.1</v>
      </c>
    </row>
    <row r="115">
      <c r="A115" t="s">
        <v>288</v>
      </c>
      <c r="B115">
        <f>vlookup(A115,'Poverty Family Census Table'!$C$4:$F$405,4,false)</f>
        <v>10.6</v>
      </c>
      <c r="C115">
        <f>vlookup(A115,'Poverty Family Census Table'!$C$4:$H$405,6,false)</f>
        <v>0</v>
      </c>
      <c r="D115">
        <f>vlookup(A115,'%Ppl Foodstamps Census Table'!$C$4:$J$405,8,false)</f>
        <v>7.7</v>
      </c>
    </row>
    <row r="116">
      <c r="A116" t="s">
        <v>290</v>
      </c>
      <c r="B116">
        <f>vlookup(A116,'Poverty Family Census Table'!$C$4:$F$405,4,false)</f>
        <v>5.2</v>
      </c>
      <c r="C116">
        <f>vlookup(A116,'Poverty Family Census Table'!$C$4:$H$405,6,false)</f>
        <v>23</v>
      </c>
      <c r="D116">
        <f>vlookup(A116,'%Ppl Foodstamps Census Table'!$C$4:$J$405,8,false)</f>
        <v>8.2</v>
      </c>
    </row>
    <row r="117">
      <c r="A117" t="s">
        <v>292</v>
      </c>
      <c r="B117">
        <f>vlookup(A117,'Poverty Family Census Table'!$C$4:$F$405,4,false)</f>
        <v>25.7</v>
      </c>
      <c r="C117">
        <f>vlookup(A117,'Poverty Family Census Table'!$C$4:$H$405,6,false)</f>
        <v>69</v>
      </c>
      <c r="D117">
        <f>vlookup(A117,'%Ppl Foodstamps Census Table'!$C$4:$J$405,8,false)</f>
        <v>29.5</v>
      </c>
    </row>
    <row r="118">
      <c r="A118" t="s">
        <v>294</v>
      </c>
      <c r="B118">
        <f>vlookup(A118,'Poverty Family Census Table'!$C$4:$F$405,4,false)</f>
        <v>1.9</v>
      </c>
      <c r="C118">
        <f>vlookup(A118,'Poverty Family Census Table'!$C$4:$H$405,6,false)</f>
        <v>10.2</v>
      </c>
      <c r="D118">
        <f>vlookup(A118,'%Ppl Foodstamps Census Table'!$C$4:$J$405,8,false)</f>
        <v>3.5</v>
      </c>
    </row>
    <row r="119">
      <c r="A119" t="s">
        <v>296</v>
      </c>
      <c r="B119">
        <f>vlookup(A119,'Poverty Family Census Table'!$C$4:$F$405,4,false)</f>
        <v>9.6</v>
      </c>
      <c r="C119">
        <f>vlookup(A119,'Poverty Family Census Table'!$C$4:$H$405,6,false)</f>
        <v>18.8</v>
      </c>
      <c r="D119">
        <f>vlookup(A119,'%Ppl Foodstamps Census Table'!$C$4:$J$405,8,false)</f>
        <v>19.8</v>
      </c>
    </row>
    <row r="120">
      <c r="A120" t="s">
        <v>298</v>
      </c>
      <c r="B120">
        <f>vlookup(A120,'Poverty Family Census Table'!$C$4:$F$405,4,false)</f>
        <v>17.7</v>
      </c>
      <c r="C120">
        <f>vlookup(A120,'Poverty Family Census Table'!$C$4:$H$405,6,false)</f>
        <v>25.8</v>
      </c>
      <c r="D120">
        <f>vlookup(A120,'%Ppl Foodstamps Census Table'!$C$4:$J$405,8,false)</f>
        <v>29</v>
      </c>
    </row>
    <row r="121">
      <c r="A121" t="s">
        <v>300</v>
      </c>
      <c r="B121">
        <f>vlookup(A121,'Poverty Family Census Table'!$C$4:$F$405,4,false)</f>
        <v>11</v>
      </c>
      <c r="C121">
        <f>vlookup(A121,'Poverty Family Census Table'!$C$4:$H$405,6,false)</f>
        <v>35.2</v>
      </c>
      <c r="D121">
        <f>vlookup(A121,'%Ppl Foodstamps Census Table'!$C$4:$J$405,8,false)</f>
        <v>13.2</v>
      </c>
    </row>
    <row r="122">
      <c r="A122" t="s">
        <v>302</v>
      </c>
      <c r="B122">
        <f>vlookup(A122,'Poverty Family Census Table'!$C$4:$F$405,4,false)</f>
        <v>4</v>
      </c>
      <c r="C122">
        <f>vlookup(A122,'Poverty Family Census Table'!$C$4:$H$405,6,false)</f>
        <v>0</v>
      </c>
      <c r="D122">
        <f>vlookup(A122,'%Ppl Foodstamps Census Table'!$C$4:$J$405,8,false)</f>
        <v>5.9</v>
      </c>
    </row>
    <row r="123">
      <c r="A123" t="s">
        <v>304</v>
      </c>
      <c r="B123">
        <f>vlookup(A123,'Poverty Family Census Table'!$C$4:$F$405,4,false)</f>
        <v>3</v>
      </c>
      <c r="C123">
        <f>vlookup(A123,'Poverty Family Census Table'!$C$4:$H$405,6,false)</f>
        <v>16.9</v>
      </c>
      <c r="D123">
        <f>vlookup(A123,'%Ppl Foodstamps Census Table'!$C$4:$J$405,8,false)</f>
        <v>5.7</v>
      </c>
    </row>
    <row r="124">
      <c r="A124" t="s">
        <v>306</v>
      </c>
      <c r="B124">
        <f>vlookup(A124,'Poverty Family Census Table'!$C$4:$F$405,4,false)</f>
        <v>1.5</v>
      </c>
      <c r="C124">
        <f>vlookup(A124,'Poverty Family Census Table'!$C$4:$H$405,6,false)</f>
        <v>14.7</v>
      </c>
      <c r="D124">
        <f>vlookup(A124,'%Ppl Foodstamps Census Table'!$C$4:$J$405,8,false)</f>
        <v>1.5</v>
      </c>
    </row>
    <row r="125">
      <c r="A125" t="s">
        <v>308</v>
      </c>
      <c r="B125">
        <f>vlookup(A125,'Poverty Family Census Table'!$C$4:$F$405,4,false)</f>
        <v>3.2</v>
      </c>
      <c r="C125">
        <f>vlookup(A125,'Poverty Family Census Table'!$C$4:$H$405,6,false)</f>
        <v>20.3</v>
      </c>
      <c r="D125">
        <f>vlookup(A125,'%Ppl Foodstamps Census Table'!$C$4:$J$405,8,false)</f>
        <v>5.6</v>
      </c>
    </row>
    <row r="126">
      <c r="A126" t="s">
        <v>310</v>
      </c>
      <c r="B126">
        <f>vlookup(A126,'Poverty Family Census Table'!$C$4:$F$405,4,false)</f>
        <v>6.8</v>
      </c>
      <c r="C126">
        <f>vlookup(A126,'Poverty Family Census Table'!$C$4:$H$405,6,false)</f>
        <v>38.6</v>
      </c>
      <c r="D126">
        <f>vlookup(A126,'%Ppl Foodstamps Census Table'!$C$4:$J$405,8,false)</f>
        <v>4.7</v>
      </c>
    </row>
    <row r="127">
      <c r="A127" t="s">
        <v>312</v>
      </c>
      <c r="B127">
        <f>vlookup(A127,'Poverty Family Census Table'!$C$4:$F$405,4,false)</f>
        <v>3.2</v>
      </c>
      <c r="C127">
        <f>vlookup(A127,'Poverty Family Census Table'!$C$4:$H$405,6,false)</f>
        <v>5.2</v>
      </c>
      <c r="D127">
        <f>vlookup(A127,'%Ppl Foodstamps Census Table'!$C$4:$J$405,8,false)</f>
        <v>3</v>
      </c>
    </row>
    <row r="128">
      <c r="A128" t="s">
        <v>314</v>
      </c>
      <c r="B128">
        <f>vlookup(A128,'Poverty Family Census Table'!$C$4:$F$405,4,false)</f>
        <v>2.2</v>
      </c>
      <c r="C128">
        <f>vlookup(A128,'Poverty Family Census Table'!$C$4:$H$405,6,false)</f>
        <v>40.4</v>
      </c>
      <c r="D128">
        <f>vlookup(A128,'%Ppl Foodstamps Census Table'!$C$4:$J$405,8,false)</f>
        <v>0</v>
      </c>
    </row>
    <row r="129">
      <c r="A129" t="s">
        <v>316</v>
      </c>
      <c r="B129">
        <f>vlookup(A129,'Poverty Family Census Table'!$C$4:$F$405,4,false)</f>
        <v>0</v>
      </c>
      <c r="C129">
        <f>vlookup(A129,'Poverty Family Census Table'!$C$4:$H$405,6,false)</f>
        <v>0</v>
      </c>
      <c r="D129">
        <f>vlookup(A129,'%Ppl Foodstamps Census Table'!$C$4:$J$405,8,false)</f>
        <v>6.4</v>
      </c>
    </row>
    <row r="130">
      <c r="A130" t="s">
        <v>318</v>
      </c>
      <c r="B130">
        <f>vlookup(A130,'Poverty Family Census Table'!$C$4:$F$405,4,false)</f>
        <v>1.8</v>
      </c>
      <c r="C130">
        <f>vlookup(A130,'Poverty Family Census Table'!$C$4:$H$405,6,false)</f>
        <v>13.4</v>
      </c>
      <c r="D130">
        <f>vlookup(A130,'%Ppl Foodstamps Census Table'!$C$4:$J$405,8,false)</f>
        <v>0.7</v>
      </c>
    </row>
    <row r="131">
      <c r="A131" t="s">
        <v>320</v>
      </c>
      <c r="B131">
        <f>vlookup(A131,'Poverty Family Census Table'!$C$4:$F$405,4,false)</f>
        <v>0.7</v>
      </c>
      <c r="C131">
        <f>vlookup(A131,'Poverty Family Census Table'!$C$4:$H$405,6,false)</f>
        <v>0</v>
      </c>
      <c r="D131">
        <f>vlookup(A131,'%Ppl Foodstamps Census Table'!$C$4:$J$405,8,false)</f>
        <v>0.8</v>
      </c>
    </row>
    <row r="132">
      <c r="A132" t="s">
        <v>322</v>
      </c>
      <c r="B132">
        <f>vlookup(A132,'Poverty Family Census Table'!$C$4:$F$405,4,false)</f>
        <v>0.5</v>
      </c>
      <c r="C132">
        <f>vlookup(A132,'Poverty Family Census Table'!$C$4:$H$405,6,false)</f>
        <v>0</v>
      </c>
      <c r="D132">
        <f>vlookup(A132,'%Ppl Foodstamps Census Table'!$C$4:$J$405,8,false)</f>
        <v>1.7</v>
      </c>
    </row>
    <row r="133">
      <c r="A133" t="s">
        <v>324</v>
      </c>
      <c r="B133">
        <f>vlookup(A133,'Poverty Family Census Table'!$C$4:$F$405,4,false)</f>
        <v>5.1</v>
      </c>
      <c r="C133">
        <f>vlookup(A133,'Poverty Family Census Table'!$C$4:$H$405,6,false)</f>
        <v>23.2</v>
      </c>
      <c r="D133">
        <f>vlookup(A133,'%Ppl Foodstamps Census Table'!$C$4:$J$405,8,false)</f>
        <v>3.2</v>
      </c>
    </row>
    <row r="134">
      <c r="A134" t="s">
        <v>326</v>
      </c>
      <c r="B134">
        <f>vlookup(A134,'Poverty Family Census Table'!$C$4:$F$405,4,false)</f>
        <v>0.5</v>
      </c>
      <c r="C134">
        <f>vlookup(A134,'Poverty Family Census Table'!$C$4:$H$405,6,false)</f>
        <v>0</v>
      </c>
      <c r="D134">
        <f>vlookup(A134,'%Ppl Foodstamps Census Table'!$C$4:$J$405,8,false)</f>
        <v>0.9</v>
      </c>
    </row>
    <row r="135">
      <c r="A135" t="s">
        <v>328</v>
      </c>
      <c r="B135">
        <f>vlookup(A135,'Poverty Family Census Table'!$C$4:$F$405,4,false)</f>
        <v>2.5</v>
      </c>
      <c r="C135">
        <f>vlookup(A135,'Poverty Family Census Table'!$C$4:$H$405,6,false)</f>
        <v>6.3</v>
      </c>
      <c r="D135">
        <f>vlookup(A135,'%Ppl Foodstamps Census Table'!$C$4:$J$405,8,false)</f>
        <v>4.1</v>
      </c>
    </row>
    <row r="136">
      <c r="A136" t="s">
        <v>330</v>
      </c>
      <c r="B136">
        <f>vlookup(A136,'Poverty Family Census Table'!$C$4:$F$405,4,false)</f>
        <v>1.1</v>
      </c>
      <c r="C136">
        <f>vlookup(A136,'Poverty Family Census Table'!$C$4:$H$405,6,false)</f>
        <v>8.1</v>
      </c>
      <c r="D136">
        <f>vlookup(A136,'%Ppl Foodstamps Census Table'!$C$4:$J$405,8,false)</f>
        <v>2.4</v>
      </c>
    </row>
    <row r="137">
      <c r="A137" t="s">
        <v>332</v>
      </c>
      <c r="B137">
        <f>vlookup(A137,'Poverty Family Census Table'!$C$4:$F$405,4,false)</f>
        <v>2.2</v>
      </c>
      <c r="C137">
        <f>vlookup(A137,'Poverty Family Census Table'!$C$4:$H$405,6,false)</f>
        <v>7.1</v>
      </c>
      <c r="D137">
        <f>vlookup(A137,'%Ppl Foodstamps Census Table'!$C$4:$J$405,8,false)</f>
        <v>0.5</v>
      </c>
    </row>
    <row r="138">
      <c r="A138" t="s">
        <v>334</v>
      </c>
      <c r="B138">
        <f>vlookup(A138,'Poverty Family Census Table'!$C$4:$F$405,4,false)</f>
        <v>2.5</v>
      </c>
      <c r="C138">
        <f>vlookup(A138,'Poverty Family Census Table'!$C$4:$H$405,6,false)</f>
        <v>21.6</v>
      </c>
      <c r="D138">
        <f>vlookup(A138,'%Ppl Foodstamps Census Table'!$C$4:$J$405,8,false)</f>
        <v>1.8</v>
      </c>
    </row>
    <row r="139">
      <c r="A139" t="s">
        <v>336</v>
      </c>
      <c r="B139">
        <f>vlookup(A139,'Poverty Family Census Table'!$C$4:$F$405,4,false)</f>
        <v>1.2</v>
      </c>
      <c r="C139">
        <f>vlookup(A139,'Poverty Family Census Table'!$C$4:$H$405,6,false)</f>
        <v>11.2</v>
      </c>
      <c r="D139">
        <f>vlookup(A139,'%Ppl Foodstamps Census Table'!$C$4:$J$405,8,false)</f>
        <v>1.3</v>
      </c>
    </row>
    <row r="140">
      <c r="A140" t="s">
        <v>338</v>
      </c>
      <c r="B140">
        <f>vlookup(A140,'Poverty Family Census Table'!$C$4:$F$405,4,false)</f>
        <v>2</v>
      </c>
      <c r="C140">
        <f>vlookup(A140,'Poverty Family Census Table'!$C$4:$H$405,6,false)</f>
        <v>6.3</v>
      </c>
      <c r="D140">
        <f>vlookup(A140,'%Ppl Foodstamps Census Table'!$C$4:$J$405,8,false)</f>
        <v>3.5</v>
      </c>
    </row>
    <row r="141">
      <c r="A141" t="s">
        <v>340</v>
      </c>
      <c r="B141">
        <f>vlookup(A141,'Poverty Family Census Table'!$C$4:$F$405,4,false)</f>
        <v>2.4</v>
      </c>
      <c r="C141">
        <f>vlookup(A141,'Poverty Family Census Table'!$C$4:$H$405,6,false)</f>
        <v>22.5</v>
      </c>
      <c r="D141">
        <f>vlookup(A141,'%Ppl Foodstamps Census Table'!$C$4:$J$405,8,false)</f>
        <v>6.1</v>
      </c>
    </row>
    <row r="142">
      <c r="A142" t="s">
        <v>342</v>
      </c>
      <c r="B142">
        <f>vlookup(A142,'Poverty Family Census Table'!$C$4:$F$405,4,false)</f>
        <v>3.5</v>
      </c>
      <c r="C142">
        <f>vlookup(A142,'Poverty Family Census Table'!$C$4:$H$405,6,false)</f>
        <v>25.4</v>
      </c>
      <c r="D142">
        <f>vlookup(A142,'%Ppl Foodstamps Census Table'!$C$4:$J$405,8,false)</f>
        <v>5.5</v>
      </c>
    </row>
    <row r="143">
      <c r="A143" t="s">
        <v>344</v>
      </c>
      <c r="B143">
        <f>vlookup(A143,'Poverty Family Census Table'!$C$4:$F$405,4,false)</f>
        <v>3.6</v>
      </c>
      <c r="C143">
        <f>vlookup(A143,'Poverty Family Census Table'!$C$4:$H$405,6,false)</f>
        <v>16.2</v>
      </c>
      <c r="D143">
        <f>vlookup(A143,'%Ppl Foodstamps Census Table'!$C$4:$J$405,8,false)</f>
        <v>3.3</v>
      </c>
    </row>
    <row r="144">
      <c r="A144" t="s">
        <v>346</v>
      </c>
      <c r="B144">
        <f>vlookup(A144,'Poverty Family Census Table'!$C$4:$F$405,4,false)</f>
        <v>10</v>
      </c>
      <c r="C144">
        <f>vlookup(A144,'Poverty Family Census Table'!$C$4:$H$405,6,false)</f>
        <v>44.8</v>
      </c>
      <c r="D144">
        <f>vlookup(A144,'%Ppl Foodstamps Census Table'!$C$4:$J$405,8,false)</f>
        <v>10.6</v>
      </c>
    </row>
    <row r="145">
      <c r="A145" t="s">
        <v>348</v>
      </c>
      <c r="B145">
        <f>vlookup(A145,'Poverty Family Census Table'!$C$4:$F$405,4,false)</f>
        <v>5.7</v>
      </c>
      <c r="C145">
        <f>vlookup(A145,'Poverty Family Census Table'!$C$4:$H$405,6,false)</f>
        <v>28.9</v>
      </c>
      <c r="D145">
        <f>vlookup(A145,'%Ppl Foodstamps Census Table'!$C$4:$J$405,8,false)</f>
        <v>8.6</v>
      </c>
    </row>
    <row r="146">
      <c r="A146" t="s">
        <v>350</v>
      </c>
      <c r="B146">
        <f>vlookup(A146,'Poverty Family Census Table'!$C$4:$F$405,4,false)</f>
        <v>5.8</v>
      </c>
      <c r="C146">
        <f>vlookup(A146,'Poverty Family Census Table'!$C$4:$H$405,6,false)</f>
        <v>8.6</v>
      </c>
      <c r="D146">
        <f>vlookup(A146,'%Ppl Foodstamps Census Table'!$C$4:$J$405,8,false)</f>
        <v>22.2</v>
      </c>
    </row>
    <row r="147">
      <c r="A147" t="s">
        <v>352</v>
      </c>
      <c r="B147">
        <f>vlookup(A147,'Poverty Family Census Table'!$C$4:$F$405,4,false)</f>
        <v>4.2</v>
      </c>
      <c r="C147">
        <f>vlookup(A147,'Poverty Family Census Table'!$C$4:$H$405,6,false)</f>
        <v>20.7</v>
      </c>
      <c r="D147">
        <f>vlookup(A147,'%Ppl Foodstamps Census Table'!$C$4:$J$405,8,false)</f>
        <v>6.2</v>
      </c>
    </row>
    <row r="148">
      <c r="A148" t="s">
        <v>354</v>
      </c>
      <c r="B148">
        <f>vlookup(A148,'Poverty Family Census Table'!$C$4:$F$405,4,false)</f>
        <v>5.4</v>
      </c>
      <c r="C148">
        <f>vlookup(A148,'Poverty Family Census Table'!$C$4:$H$405,6,false)</f>
        <v>32.5</v>
      </c>
      <c r="D148">
        <f>vlookup(A148,'%Ppl Foodstamps Census Table'!$C$4:$J$405,8,false)</f>
        <v>9.3</v>
      </c>
    </row>
    <row r="149">
      <c r="A149" t="s">
        <v>356</v>
      </c>
      <c r="B149">
        <f>vlookup(A149,'Poverty Family Census Table'!$C$4:$F$405,4,false)</f>
        <v>9.7</v>
      </c>
      <c r="C149">
        <f>vlookup(A149,'Poverty Family Census Table'!$C$4:$H$405,6,false)</f>
        <v>38.9</v>
      </c>
      <c r="D149">
        <f>vlookup(A149,'%Ppl Foodstamps Census Table'!$C$4:$J$405,8,false)</f>
        <v>21.1</v>
      </c>
    </row>
    <row r="150">
      <c r="A150" t="s">
        <v>358</v>
      </c>
      <c r="B150">
        <f>vlookup(A150,'Poverty Family Census Table'!$C$4:$F$405,4,false)</f>
        <v>1.5</v>
      </c>
      <c r="C150">
        <f>vlookup(A150,'Poverty Family Census Table'!$C$4:$H$405,6,false)</f>
        <v>0</v>
      </c>
      <c r="D150">
        <f>vlookup(A150,'%Ppl Foodstamps Census Table'!$C$4:$J$405,8,false)</f>
        <v>5.2</v>
      </c>
    </row>
    <row r="151">
      <c r="A151" t="s">
        <v>360</v>
      </c>
      <c r="B151">
        <f>vlookup(A151,'Poverty Family Census Table'!$C$4:$F$405,4,false)</f>
        <v>2.8</v>
      </c>
      <c r="C151">
        <f>vlookup(A151,'Poverty Family Census Table'!$C$4:$H$405,6,false)</f>
        <v>26.9</v>
      </c>
      <c r="D151">
        <f>vlookup(A151,'%Ppl Foodstamps Census Table'!$C$4:$J$405,8,false)</f>
        <v>4.5</v>
      </c>
    </row>
    <row r="152">
      <c r="A152" t="s">
        <v>362</v>
      </c>
      <c r="B152">
        <f>vlookup(A152,'Poverty Family Census Table'!$C$4:$F$405,4,false)</f>
        <v>0.4</v>
      </c>
      <c r="C152">
        <f>vlookup(A152,'Poverty Family Census Table'!$C$4:$H$405,6,false)</f>
        <v>0</v>
      </c>
      <c r="D152">
        <f>vlookup(A152,'%Ppl Foodstamps Census Table'!$C$4:$J$405,8,false)</f>
        <v>1.1</v>
      </c>
    </row>
    <row r="153">
      <c r="A153" t="s">
        <v>364</v>
      </c>
      <c r="B153">
        <f>vlookup(A153,'Poverty Family Census Table'!$C$4:$F$405,4,false)</f>
        <v>3.2</v>
      </c>
      <c r="C153">
        <f>vlookup(A153,'Poverty Family Census Table'!$C$4:$H$405,6,false)</f>
        <v>5.2</v>
      </c>
      <c r="D153">
        <f>vlookup(A153,'%Ppl Foodstamps Census Table'!$C$4:$J$405,8,false)</f>
        <v>0.7</v>
      </c>
    </row>
    <row r="154">
      <c r="A154" t="s">
        <v>366</v>
      </c>
      <c r="B154">
        <f>vlookup(A154,'Poverty Family Census Table'!$C$4:$F$405,4,false)</f>
        <v>15.5</v>
      </c>
      <c r="C154">
        <f>vlookup(A154,'Poverty Family Census Table'!$C$4:$H$405,6,false)</f>
        <v>22.5</v>
      </c>
      <c r="D154">
        <f>vlookup(A154,'%Ppl Foodstamps Census Table'!$C$4:$J$405,8,false)</f>
        <v>25.1</v>
      </c>
    </row>
    <row r="155">
      <c r="A155" t="s">
        <v>368</v>
      </c>
      <c r="B155">
        <f>vlookup(A155,'Poverty Family Census Table'!$C$4:$F$405,4,false)</f>
        <v>6.1</v>
      </c>
      <c r="C155">
        <f>vlookup(A155,'Poverty Family Census Table'!$C$4:$H$405,6,false)</f>
        <v>11.1</v>
      </c>
      <c r="D155">
        <f>vlookup(A155,'%Ppl Foodstamps Census Table'!$C$4:$J$405,8,false)</f>
        <v>20.6</v>
      </c>
    </row>
    <row r="156">
      <c r="A156" t="s">
        <v>370</v>
      </c>
      <c r="B156">
        <f>vlookup(A156,'Poverty Family Census Table'!$C$4:$F$405,4,false)</f>
        <v>0.8</v>
      </c>
      <c r="C156">
        <f>vlookup(A156,'Poverty Family Census Table'!$C$4:$H$405,6,false)</f>
        <v>0</v>
      </c>
      <c r="D156">
        <f>vlookup(A156,'%Ppl Foodstamps Census Table'!$C$4:$J$405,8,false)</f>
        <v>0.7</v>
      </c>
    </row>
    <row r="157">
      <c r="A157" t="s">
        <v>372</v>
      </c>
      <c r="B157">
        <f>vlookup(A157,'Poverty Family Census Table'!$C$4:$F$405,4,false)</f>
        <v>1.3</v>
      </c>
      <c r="C157">
        <f>vlookup(A157,'Poverty Family Census Table'!$C$4:$H$405,6,false)</f>
        <v>0</v>
      </c>
      <c r="D157">
        <f>vlookup(A157,'%Ppl Foodstamps Census Table'!$C$4:$J$405,8,false)</f>
        <v>6.9</v>
      </c>
    </row>
    <row r="158">
      <c r="A158" t="s">
        <v>374</v>
      </c>
      <c r="B158">
        <f>vlookup(A158,'Poverty Family Census Table'!$C$4:$F$405,4,false)</f>
        <v>1.7</v>
      </c>
      <c r="C158">
        <f>vlookup(A158,'Poverty Family Census Table'!$C$4:$H$405,6,false)</f>
        <v>12.9</v>
      </c>
      <c r="D158">
        <f>vlookup(A158,'%Ppl Foodstamps Census Table'!$C$4:$J$405,8,false)</f>
        <v>4.7</v>
      </c>
    </row>
    <row r="159">
      <c r="A159" t="s">
        <v>376</v>
      </c>
      <c r="B159">
        <f>vlookup(A159,'Poverty Family Census Table'!$C$4:$F$405,4,false)</f>
        <v>2.6</v>
      </c>
      <c r="C159">
        <f>vlookup(A159,'Poverty Family Census Table'!$C$4:$H$405,6,false)</f>
        <v>0</v>
      </c>
      <c r="D159">
        <f>vlookup(A159,'%Ppl Foodstamps Census Table'!$C$4:$J$405,8,false)</f>
        <v>0.5</v>
      </c>
    </row>
    <row r="160">
      <c r="A160" t="s">
        <v>378</v>
      </c>
      <c r="B160">
        <f>vlookup(A160,'Poverty Family Census Table'!$C$4:$F$405,4,false)</f>
        <v>18.5</v>
      </c>
      <c r="C160">
        <f>vlookup(A160,'Poverty Family Census Table'!$C$4:$H$405,6,false)</f>
        <v>38.1</v>
      </c>
      <c r="D160">
        <f>vlookup(A160,'%Ppl Foodstamps Census Table'!$C$4:$J$405,8,false)</f>
        <v>25.4</v>
      </c>
    </row>
    <row r="161">
      <c r="A161" t="s">
        <v>380</v>
      </c>
      <c r="B161">
        <f>vlookup(A161,'Poverty Family Census Table'!$C$4:$F$405,4,false)</f>
        <v>3.7</v>
      </c>
      <c r="C161">
        <f>vlookup(A161,'Poverty Family Census Table'!$C$4:$H$405,6,false)</f>
        <v>21.6</v>
      </c>
      <c r="D161">
        <f>vlookup(A161,'%Ppl Foodstamps Census Table'!$C$4:$J$405,8,false)</f>
        <v>0</v>
      </c>
    </row>
    <row r="162">
      <c r="A162" t="s">
        <v>382</v>
      </c>
      <c r="B162">
        <f>vlookup(A162,'Poverty Family Census Table'!$C$4:$F$405,4,false)</f>
        <v>7.7</v>
      </c>
      <c r="C162">
        <f>vlookup(A162,'Poverty Family Census Table'!$C$4:$H$405,6,false)</f>
        <v>17.6</v>
      </c>
      <c r="D162">
        <f>vlookup(A162,'%Ppl Foodstamps Census Table'!$C$4:$J$405,8,false)</f>
        <v>6.4</v>
      </c>
    </row>
    <row r="163">
      <c r="A163" t="s">
        <v>384</v>
      </c>
      <c r="B163">
        <f>vlookup(A163,'Poverty Family Census Table'!$C$4:$F$405,4,false)</f>
        <v>6.5</v>
      </c>
      <c r="C163">
        <f>vlookup(A163,'Poverty Family Census Table'!$C$4:$H$405,6,false)</f>
        <v>4</v>
      </c>
      <c r="D163">
        <f>vlookup(A163,'%Ppl Foodstamps Census Table'!$C$4:$J$405,8,false)</f>
        <v>10.4</v>
      </c>
    </row>
    <row r="164">
      <c r="A164" t="s">
        <v>386</v>
      </c>
      <c r="B164">
        <f>vlookup(A164,'Poverty Family Census Table'!$C$4:$F$405,4,false)</f>
        <v>0.8</v>
      </c>
      <c r="C164">
        <f>vlookup(A164,'Poverty Family Census Table'!$C$4:$H$405,6,false)</f>
        <v>0</v>
      </c>
      <c r="D164">
        <f>vlookup(A164,'%Ppl Foodstamps Census Table'!$C$4:$J$405,8,false)</f>
        <v>3.7</v>
      </c>
    </row>
    <row r="165">
      <c r="A165" t="s">
        <v>388</v>
      </c>
      <c r="B165">
        <f>vlookup(A165,'Poverty Family Census Table'!$C$4:$F$405,4,false)</f>
        <v>4.8</v>
      </c>
      <c r="C165">
        <f>vlookup(A165,'Poverty Family Census Table'!$C$4:$H$405,6,false)</f>
        <v>9.9</v>
      </c>
      <c r="D165">
        <f>vlookup(A165,'%Ppl Foodstamps Census Table'!$C$4:$J$405,8,false)</f>
        <v>4.8</v>
      </c>
    </row>
    <row r="166">
      <c r="A166" t="s">
        <v>390</v>
      </c>
      <c r="B166">
        <f>vlookup(A166,'Poverty Family Census Table'!$C$4:$F$405,4,false)</f>
        <v>2.2</v>
      </c>
      <c r="C166">
        <f>vlookup(A166,'Poverty Family Census Table'!$C$4:$H$405,6,false)</f>
        <v>22.8</v>
      </c>
      <c r="D166">
        <f>vlookup(A166,'%Ppl Foodstamps Census Table'!$C$4:$J$405,8,false)</f>
        <v>1.1</v>
      </c>
    </row>
    <row r="167">
      <c r="A167" t="s">
        <v>392</v>
      </c>
      <c r="B167">
        <f>vlookup(A167,'Poverty Family Census Table'!$C$4:$F$405,4,false)</f>
        <v>2.5</v>
      </c>
      <c r="C167">
        <f>vlookup(A167,'Poverty Family Census Table'!$C$4:$H$405,6,false)</f>
        <v>25.9</v>
      </c>
      <c r="D167">
        <f>vlookup(A167,'%Ppl Foodstamps Census Table'!$C$4:$J$405,8,false)</f>
        <v>2.1</v>
      </c>
    </row>
    <row r="168">
      <c r="A168" t="s">
        <v>394</v>
      </c>
      <c r="B168">
        <f>vlookup(A168,'Poverty Family Census Table'!$C$4:$F$405,4,false)</f>
        <v>0</v>
      </c>
      <c r="C168">
        <f>vlookup(A168,'Poverty Family Census Table'!$C$4:$H$405,6,false)</f>
        <v>0</v>
      </c>
      <c r="D168">
        <f>vlookup(A168,'%Ppl Foodstamps Census Table'!$C$4:$J$405,8,false)</f>
        <v>2.4</v>
      </c>
    </row>
    <row r="169">
      <c r="A169" t="s">
        <v>396</v>
      </c>
      <c r="B169">
        <f>vlookup(A169,'Poverty Family Census Table'!$C$4:$F$405,4,false)</f>
        <v>3.8</v>
      </c>
      <c r="C169">
        <f>vlookup(A169,'Poverty Family Census Table'!$C$4:$H$405,6,false)</f>
        <v>4.8</v>
      </c>
      <c r="D169">
        <f>vlookup(A169,'%Ppl Foodstamps Census Table'!$C$4:$J$405,8,false)</f>
        <v>9.7</v>
      </c>
    </row>
    <row r="170">
      <c r="A170" t="s">
        <v>398</v>
      </c>
      <c r="B170">
        <f>vlookup(A170,'Poverty Family Census Table'!$C$4:$F$405,4,false)</f>
        <v>1.8</v>
      </c>
      <c r="C170">
        <f>vlookup(A170,'Poverty Family Census Table'!$C$4:$H$405,6,false)</f>
        <v>0</v>
      </c>
      <c r="D170">
        <f>vlookup(A170,'%Ppl Foodstamps Census Table'!$C$4:$J$405,8,false)</f>
        <v>6.5</v>
      </c>
    </row>
    <row r="171">
      <c r="A171" t="s">
        <v>400</v>
      </c>
      <c r="B171">
        <f>vlookup(A171,'Poverty Family Census Table'!$C$4:$F$405,4,false)</f>
        <v>2.6</v>
      </c>
      <c r="C171">
        <f>vlookup(A171,'Poverty Family Census Table'!$C$4:$H$405,6,false)</f>
        <v>9.7</v>
      </c>
      <c r="D171">
        <f>vlookup(A171,'%Ppl Foodstamps Census Table'!$C$4:$J$405,8,false)</f>
        <v>4.2</v>
      </c>
    </row>
    <row r="172">
      <c r="A172" t="s">
        <v>402</v>
      </c>
      <c r="B172">
        <f>vlookup(A172,'Poverty Family Census Table'!$C$4:$F$405,4,false)</f>
        <v>1.8</v>
      </c>
      <c r="C172">
        <f>vlookup(A172,'Poverty Family Census Table'!$C$4:$H$405,6,false)</f>
        <v>15.2</v>
      </c>
      <c r="D172">
        <f>vlookup(A172,'%Ppl Foodstamps Census Table'!$C$4:$J$405,8,false)</f>
        <v>10.5</v>
      </c>
    </row>
    <row r="173">
      <c r="A173" t="s">
        <v>404</v>
      </c>
      <c r="B173">
        <f>vlookup(A173,'Poverty Family Census Table'!$C$4:$F$405,4,false)</f>
        <v>6.4</v>
      </c>
      <c r="C173">
        <f>vlookup(A173,'Poverty Family Census Table'!$C$4:$H$405,6,false)</f>
        <v>9.8</v>
      </c>
      <c r="D173">
        <f>vlookup(A173,'%Ppl Foodstamps Census Table'!$C$4:$J$405,8,false)</f>
        <v>7.1</v>
      </c>
    </row>
    <row r="174">
      <c r="A174" t="s">
        <v>406</v>
      </c>
      <c r="B174">
        <f>vlookup(A174,'Poverty Family Census Table'!$C$4:$F$405,4,false)</f>
        <v>1</v>
      </c>
      <c r="C174">
        <f>vlookup(A174,'Poverty Family Census Table'!$C$4:$H$405,6,false)</f>
        <v>6.4</v>
      </c>
      <c r="D174">
        <f>vlookup(A174,'%Ppl Foodstamps Census Table'!$C$4:$J$405,8,false)</f>
        <v>13.1</v>
      </c>
    </row>
    <row r="175">
      <c r="A175" t="s">
        <v>408</v>
      </c>
      <c r="B175">
        <f>vlookup(A175,'Poverty Family Census Table'!$C$4:$F$405,4,false)</f>
        <v>9</v>
      </c>
      <c r="C175">
        <f>vlookup(A175,'Poverty Family Census Table'!$C$4:$H$405,6,false)</f>
        <v>35.6</v>
      </c>
      <c r="D175">
        <f>vlookup(A175,'%Ppl Foodstamps Census Table'!$C$4:$J$405,8,false)</f>
        <v>17.9</v>
      </c>
    </row>
    <row r="176">
      <c r="A176" t="s">
        <v>410</v>
      </c>
      <c r="B176">
        <f>vlookup(A176,'Poverty Family Census Table'!$C$4:$F$405,4,false)</f>
        <v>8.9</v>
      </c>
      <c r="C176">
        <f>vlookup(A176,'Poverty Family Census Table'!$C$4:$H$405,6,false)</f>
        <v>43.3</v>
      </c>
      <c r="D176">
        <f>vlookup(A176,'%Ppl Foodstamps Census Table'!$C$4:$J$405,8,false)</f>
        <v>22.2</v>
      </c>
    </row>
    <row r="177">
      <c r="A177" t="s">
        <v>412</v>
      </c>
      <c r="B177">
        <f>vlookup(A177,'Poverty Family Census Table'!$C$4:$F$405,4,false)</f>
        <v>13.9</v>
      </c>
      <c r="C177">
        <f>vlookup(A177,'Poverty Family Census Table'!$C$4:$H$405,6,false)</f>
        <v>25.4</v>
      </c>
      <c r="D177">
        <f>vlookup(A177,'%Ppl Foodstamps Census Table'!$C$4:$J$405,8,false)</f>
        <v>20.9</v>
      </c>
    </row>
    <row r="178">
      <c r="A178" t="s">
        <v>414</v>
      </c>
      <c r="B178">
        <f>vlookup(A178,'Poverty Family Census Table'!$C$4:$F$405,4,false)</f>
        <v>2.7</v>
      </c>
      <c r="C178">
        <f>vlookup(A178,'Poverty Family Census Table'!$C$4:$H$405,6,false)</f>
        <v>10.5</v>
      </c>
      <c r="D178">
        <f>vlookup(A178,'%Ppl Foodstamps Census Table'!$C$4:$J$405,8,false)</f>
        <v>7.5</v>
      </c>
    </row>
    <row r="179">
      <c r="A179" t="s">
        <v>416</v>
      </c>
      <c r="B179">
        <f>vlookup(A179,'Poverty Family Census Table'!$C$4:$F$405,4,false)</f>
        <v>3.3</v>
      </c>
      <c r="C179">
        <f>vlookup(A179,'Poverty Family Census Table'!$C$4:$H$405,6,false)</f>
        <v>0</v>
      </c>
      <c r="D179">
        <f>vlookup(A179,'%Ppl Foodstamps Census Table'!$C$4:$J$405,8,false)</f>
        <v>9.6</v>
      </c>
    </row>
    <row r="180">
      <c r="A180" t="s">
        <v>418</v>
      </c>
      <c r="B180">
        <f>vlookup(A180,'Poverty Family Census Table'!$C$4:$F$405,4,false)</f>
        <v>1.3</v>
      </c>
      <c r="C180">
        <f>vlookup(A180,'Poverty Family Census Table'!$C$4:$H$405,6,false)</f>
        <v>7.7</v>
      </c>
      <c r="D180">
        <f>vlookup(A180,'%Ppl Foodstamps Census Table'!$C$4:$J$405,8,false)</f>
        <v>5.5</v>
      </c>
    </row>
    <row r="181">
      <c r="A181" t="s">
        <v>420</v>
      </c>
      <c r="B181">
        <f>vlookup(A181,'Poverty Family Census Table'!$C$4:$F$405,4,false)</f>
        <v>4.3</v>
      </c>
      <c r="C181">
        <f>vlookup(A181,'Poverty Family Census Table'!$C$4:$H$405,6,false)</f>
        <v>22.1</v>
      </c>
      <c r="D181">
        <f>vlookup(A181,'%Ppl Foodstamps Census Table'!$C$4:$J$405,8,false)</f>
        <v>5.7</v>
      </c>
    </row>
    <row r="182">
      <c r="A182" t="s">
        <v>422</v>
      </c>
      <c r="B182">
        <f>vlookup(A182,'Poverty Family Census Table'!$C$4:$F$405,4,false)</f>
        <v>0.9</v>
      </c>
      <c r="C182">
        <f>vlookup(A182,'Poverty Family Census Table'!$C$4:$H$405,6,false)</f>
        <v>0</v>
      </c>
      <c r="D182">
        <f>vlookup(A182,'%Ppl Foodstamps Census Table'!$C$4:$J$405,8,false)</f>
        <v>2.5</v>
      </c>
    </row>
    <row r="183">
      <c r="A183" t="s">
        <v>424</v>
      </c>
      <c r="B183">
        <f>vlookup(A183,'Poverty Family Census Table'!$C$4:$F$405,4,false)</f>
        <v>5.1</v>
      </c>
      <c r="C183">
        <f>vlookup(A183,'Poverty Family Census Table'!$C$4:$H$405,6,false)</f>
        <v>43.8</v>
      </c>
      <c r="D183">
        <f>vlookup(A183,'%Ppl Foodstamps Census Table'!$C$4:$J$405,8,false)</f>
        <v>1.1</v>
      </c>
    </row>
    <row r="184">
      <c r="A184" t="s">
        <v>426</v>
      </c>
      <c r="B184">
        <f>vlookup(A184,'Poverty Family Census Table'!$C$4:$F$405,4,false)</f>
        <v>4.4</v>
      </c>
      <c r="C184">
        <f>vlookup(A184,'Poverty Family Census Table'!$C$4:$H$405,6,false)</f>
        <v>16.9</v>
      </c>
      <c r="D184">
        <f>vlookup(A184,'%Ppl Foodstamps Census Table'!$C$4:$J$405,8,false)</f>
        <v>3.6</v>
      </c>
    </row>
    <row r="185">
      <c r="A185" t="s">
        <v>428</v>
      </c>
      <c r="B185">
        <f>vlookup(A185,'Poverty Family Census Table'!$C$4:$F$405,4,false)</f>
        <v>3.3</v>
      </c>
      <c r="C185">
        <f>vlookup(A185,'Poverty Family Census Table'!$C$4:$H$405,6,false)</f>
        <v>20</v>
      </c>
      <c r="D185">
        <f>vlookup(A185,'%Ppl Foodstamps Census Table'!$C$4:$J$405,8,false)</f>
        <v>0</v>
      </c>
    </row>
    <row r="186">
      <c r="A186" t="s">
        <v>430</v>
      </c>
      <c r="B186">
        <f>vlookup(A186,'Poverty Family Census Table'!$C$4:$F$405,4,false)</f>
        <v>1.9</v>
      </c>
      <c r="C186">
        <f>vlookup(A186,'Poverty Family Census Table'!$C$4:$H$405,6,false)</f>
        <v>0</v>
      </c>
      <c r="D186">
        <f>vlookup(A186,'%Ppl Foodstamps Census Table'!$C$4:$J$405,8,false)</f>
        <v>4.3</v>
      </c>
    </row>
    <row r="187">
      <c r="A187" t="s">
        <v>432</v>
      </c>
      <c r="B187">
        <f>vlookup(A187,'Poverty Family Census Table'!$C$4:$F$405,4,false)</f>
        <v>15.9</v>
      </c>
      <c r="C187">
        <f>vlookup(A187,'Poverty Family Census Table'!$C$4:$H$405,6,false)</f>
        <v>15.2</v>
      </c>
      <c r="D187">
        <f>vlookup(A187,'%Ppl Foodstamps Census Table'!$C$4:$J$405,8,false)</f>
        <v>15.5</v>
      </c>
    </row>
    <row r="188">
      <c r="A188" t="s">
        <v>434</v>
      </c>
      <c r="B188">
        <f>vlookup(A188,'Poverty Family Census Table'!$C$4:$F$405,4,false)</f>
        <v>4.3</v>
      </c>
      <c r="C188">
        <f>vlookup(A188,'Poverty Family Census Table'!$C$4:$H$405,6,false)</f>
        <v>14.7</v>
      </c>
      <c r="D188">
        <f>vlookup(A188,'%Ppl Foodstamps Census Table'!$C$4:$J$405,8,false)</f>
        <v>7</v>
      </c>
    </row>
    <row r="189">
      <c r="A189" t="s">
        <v>436</v>
      </c>
      <c r="B189">
        <f>vlookup(A189,'Poverty Family Census Table'!$C$4:$F$405,4,false)</f>
        <v>1.1</v>
      </c>
      <c r="C189">
        <f>vlookup(A189,'Poverty Family Census Table'!$C$4:$H$405,6,false)</f>
        <v>3.3</v>
      </c>
      <c r="D189">
        <f>vlookup(A189,'%Ppl Foodstamps Census Table'!$C$4:$J$405,8,false)</f>
        <v>15</v>
      </c>
    </row>
    <row r="190">
      <c r="A190" t="s">
        <v>438</v>
      </c>
      <c r="B190">
        <f>vlookup(A190,'Poverty Family Census Table'!$C$4:$F$405,4,false)</f>
        <v>8.6</v>
      </c>
      <c r="C190">
        <f>vlookup(A190,'Poverty Family Census Table'!$C$4:$H$405,6,false)</f>
        <v>20.9</v>
      </c>
      <c r="D190">
        <f>vlookup(A190,'%Ppl Foodstamps Census Table'!$C$4:$J$405,8,false)</f>
        <v>18.1</v>
      </c>
    </row>
    <row r="191">
      <c r="A191" t="s">
        <v>440</v>
      </c>
      <c r="B191">
        <f>vlookup(A191,'Poverty Family Census Table'!$C$4:$F$405,4,false)</f>
        <v>5</v>
      </c>
      <c r="C191">
        <f>vlookup(A191,'Poverty Family Census Table'!$C$4:$H$405,6,false)</f>
        <v>33.3</v>
      </c>
      <c r="D191">
        <f>vlookup(A191,'%Ppl Foodstamps Census Table'!$C$4:$J$405,8,false)</f>
        <v>3.9</v>
      </c>
    </row>
    <row r="192">
      <c r="A192" t="s">
        <v>442</v>
      </c>
      <c r="B192">
        <f>vlookup(A192,'Poverty Family Census Table'!$C$4:$F$405,4,false)</f>
        <v>7.4</v>
      </c>
      <c r="C192">
        <f>vlookup(A192,'Poverty Family Census Table'!$C$4:$H$405,6,false)</f>
        <v>62.4</v>
      </c>
      <c r="D192">
        <f>vlookup(A192,'%Ppl Foodstamps Census Table'!$C$4:$J$405,8,false)</f>
        <v>5.6</v>
      </c>
    </row>
    <row r="193">
      <c r="A193" t="s">
        <v>444</v>
      </c>
      <c r="B193">
        <f>vlookup(A193,'Poverty Family Census Table'!$C$4:$F$405,4,false)</f>
        <v>1.3</v>
      </c>
      <c r="C193">
        <f>vlookup(A193,'Poverty Family Census Table'!$C$4:$H$405,6,false)</f>
        <v>0</v>
      </c>
      <c r="D193">
        <f>vlookup(A193,'%Ppl Foodstamps Census Table'!$C$4:$J$405,8,false)</f>
        <v>1.6</v>
      </c>
    </row>
    <row r="194">
      <c r="A194" t="s">
        <v>446</v>
      </c>
      <c r="B194">
        <f>vlookup(A194,'Poverty Family Census Table'!$C$4:$F$405,4,false)</f>
        <v>17.7</v>
      </c>
      <c r="C194">
        <f>vlookup(A194,'Poverty Family Census Table'!$C$4:$H$405,6,false)</f>
        <v>0</v>
      </c>
      <c r="D194">
        <f>vlookup(A194,'%Ppl Foodstamps Census Table'!$C$4:$J$405,8,false)</f>
        <v>6.5</v>
      </c>
    </row>
    <row r="195">
      <c r="A195" t="s">
        <v>448</v>
      </c>
      <c r="B195">
        <f>vlookup(A195,'Poverty Family Census Table'!$C$4:$F$405,4,false)</f>
        <v>1.3</v>
      </c>
      <c r="C195">
        <f>vlookup(A195,'Poverty Family Census Table'!$C$4:$H$405,6,false)</f>
        <v>0</v>
      </c>
      <c r="D195">
        <f>vlookup(A195,'%Ppl Foodstamps Census Table'!$C$4:$J$405,8,false)</f>
        <v>1.2</v>
      </c>
    </row>
    <row r="196">
      <c r="A196" t="s">
        <v>450</v>
      </c>
      <c r="B196">
        <f>vlookup(A196,'Poverty Family Census Table'!$C$4:$F$405,4,false)</f>
        <v>4.9</v>
      </c>
      <c r="C196">
        <f>vlookup(A196,'Poverty Family Census Table'!$C$4:$H$405,6,false)</f>
        <v>28</v>
      </c>
      <c r="D196">
        <f>vlookup(A196,'%Ppl Foodstamps Census Table'!$C$4:$J$405,8,false)</f>
        <v>9</v>
      </c>
    </row>
    <row r="197">
      <c r="A197" t="s">
        <v>452</v>
      </c>
      <c r="B197">
        <f>vlookup(A197,'Poverty Family Census Table'!$C$4:$F$405,4,false)</f>
        <v>3.4</v>
      </c>
      <c r="C197">
        <f>vlookup(A197,'Poverty Family Census Table'!$C$4:$H$405,6,false)</f>
        <v>0</v>
      </c>
      <c r="D197">
        <f>vlookup(A197,'%Ppl Foodstamps Census Table'!$C$4:$J$405,8,false)</f>
        <v>5.6</v>
      </c>
    </row>
    <row r="198">
      <c r="A198" t="s">
        <v>454</v>
      </c>
      <c r="B198">
        <f>vlookup(A198,'Poverty Family Census Table'!$C$4:$F$405,4,false)</f>
        <v>6.3</v>
      </c>
      <c r="C198">
        <f>vlookup(A198,'Poverty Family Census Table'!$C$4:$H$405,6,false)</f>
        <v>23.3</v>
      </c>
      <c r="D198">
        <f>vlookup(A198,'%Ppl Foodstamps Census Table'!$C$4:$J$405,8,false)</f>
        <v>9</v>
      </c>
    </row>
    <row r="199">
      <c r="A199" t="s">
        <v>456</v>
      </c>
      <c r="B199">
        <f>vlookup(A199,'Poverty Family Census Table'!$C$4:$F$405,4,false)</f>
        <v>4</v>
      </c>
      <c r="C199">
        <f>vlookup(A199,'Poverty Family Census Table'!$C$4:$H$405,6,false)</f>
        <v>0</v>
      </c>
      <c r="D199">
        <f>vlookup(A199,'%Ppl Foodstamps Census Table'!$C$4:$J$405,8,false)</f>
        <v>4.5</v>
      </c>
    </row>
    <row r="200">
      <c r="A200" t="s">
        <v>458</v>
      </c>
      <c r="B200">
        <f>vlookup(A200,'Poverty Family Census Table'!$C$4:$F$405,4,false)</f>
        <v>4.9</v>
      </c>
      <c r="C200">
        <f>vlookup(A200,'Poverty Family Census Table'!$C$4:$H$405,6,false)</f>
        <v>0</v>
      </c>
      <c r="D200">
        <f>vlookup(A200,'%Ppl Foodstamps Census Table'!$C$4:$J$405,8,false)</f>
        <v>1.8</v>
      </c>
    </row>
    <row r="201">
      <c r="A201" t="s">
        <v>460</v>
      </c>
      <c r="B201">
        <f>vlookup(A201,'Poverty Family Census Table'!$C$4:$F$405,4,false)</f>
        <v>3.1</v>
      </c>
      <c r="C201">
        <f>vlookup(A201,'Poverty Family Census Table'!$C$4:$H$405,6,false)</f>
        <v>19.3</v>
      </c>
      <c r="D201">
        <f>vlookup(A201,'%Ppl Foodstamps Census Table'!$C$4:$J$405,8,false)</f>
        <v>6.2</v>
      </c>
    </row>
    <row r="202">
      <c r="A202" t="s">
        <v>462</v>
      </c>
      <c r="B202">
        <f>vlookup(A202,'Poverty Family Census Table'!$C$4:$F$405,4,false)</f>
        <v>3.5</v>
      </c>
      <c r="C202">
        <f>vlookup(A202,'Poverty Family Census Table'!$C$4:$H$405,6,false)</f>
        <v>5.6</v>
      </c>
      <c r="D202">
        <f>vlookup(A202,'%Ppl Foodstamps Census Table'!$C$4:$J$405,8,false)</f>
        <v>2</v>
      </c>
    </row>
    <row r="203">
      <c r="A203" t="s">
        <v>464</v>
      </c>
      <c r="B203">
        <f>vlookup(A203,'Poverty Family Census Table'!$C$4:$F$405,4,false)</f>
        <v>13.8</v>
      </c>
      <c r="C203">
        <f>vlookup(A203,'Poverty Family Census Table'!$C$4:$H$405,6,false)</f>
        <v>26.5</v>
      </c>
      <c r="D203">
        <f>vlookup(A203,'%Ppl Foodstamps Census Table'!$C$4:$J$405,8,false)</f>
        <v>13.3</v>
      </c>
    </row>
    <row r="204">
      <c r="A204" t="s">
        <v>466</v>
      </c>
      <c r="B204">
        <f>vlookup(A204,'Poverty Family Census Table'!$C$4:$F$405,4,false)</f>
        <v>6.6</v>
      </c>
      <c r="C204">
        <f>vlookup(A204,'Poverty Family Census Table'!$C$4:$H$405,6,false)</f>
        <v>8.1</v>
      </c>
      <c r="D204">
        <f>vlookup(A204,'%Ppl Foodstamps Census Table'!$C$4:$J$405,8,false)</f>
        <v>10.1</v>
      </c>
    </row>
    <row r="205">
      <c r="A205" t="s">
        <v>468</v>
      </c>
      <c r="B205">
        <f>vlookup(A205,'Poverty Family Census Table'!$C$4:$F$405,4,false)</f>
        <v>3.2</v>
      </c>
      <c r="C205">
        <f>vlookup(A205,'Poverty Family Census Table'!$C$4:$H$405,6,false)</f>
        <v>0</v>
      </c>
      <c r="D205">
        <f>vlookup(A205,'%Ppl Foodstamps Census Table'!$C$4:$J$405,8,false)</f>
        <v>5.3</v>
      </c>
    </row>
    <row r="206">
      <c r="A206" t="s">
        <v>470</v>
      </c>
      <c r="B206">
        <f>vlookup(A206,'Poverty Family Census Table'!$C$4:$F$405,4,false)</f>
        <v>9.5</v>
      </c>
      <c r="C206">
        <f>vlookup(A206,'Poverty Family Census Table'!$C$4:$H$405,6,false)</f>
        <v>39</v>
      </c>
      <c r="D206">
        <f>vlookup(A206,'%Ppl Foodstamps Census Table'!$C$4:$J$405,8,false)</f>
        <v>3.5</v>
      </c>
    </row>
    <row r="207">
      <c r="A207" t="s">
        <v>472</v>
      </c>
      <c r="B207">
        <f>vlookup(A207,'Poverty Family Census Table'!$C$4:$F$405,4,false)</f>
        <v>2.2</v>
      </c>
      <c r="C207">
        <f>vlookup(A207,'Poverty Family Census Table'!$C$4:$H$405,6,false)</f>
        <v>0</v>
      </c>
      <c r="D207">
        <f>vlookup(A207,'%Ppl Foodstamps Census Table'!$C$4:$J$405,8,false)</f>
        <v>3.8</v>
      </c>
    </row>
    <row r="208">
      <c r="A208" t="s">
        <v>474</v>
      </c>
      <c r="B208">
        <f>vlookup(A208,'Poverty Family Census Table'!$C$4:$F$405,4,false)</f>
        <v>2</v>
      </c>
      <c r="C208">
        <f>vlookup(A208,'Poverty Family Census Table'!$C$4:$H$405,6,false)</f>
        <v>6.3</v>
      </c>
      <c r="D208">
        <f>vlookup(A208,'%Ppl Foodstamps Census Table'!$C$4:$J$405,8,false)</f>
        <v>3.4</v>
      </c>
    </row>
    <row r="209">
      <c r="A209" t="s">
        <v>476</v>
      </c>
      <c r="B209">
        <f>vlookup(A209,'Poverty Family Census Table'!$C$4:$F$405,4,false)</f>
        <v>14</v>
      </c>
      <c r="C209">
        <f>vlookup(A209,'Poverty Family Census Table'!$C$4:$H$405,6,false)</f>
        <v>16.7</v>
      </c>
      <c r="D209">
        <f>vlookup(A209,'%Ppl Foodstamps Census Table'!$C$4:$J$405,8,false)</f>
        <v>2.2</v>
      </c>
    </row>
    <row r="210">
      <c r="A210" t="s">
        <v>478</v>
      </c>
      <c r="B210">
        <f>vlookup(A210,'Poverty Family Census Table'!$C$4:$F$405,4,false)</f>
        <v>2.7</v>
      </c>
      <c r="C210">
        <f>vlookup(A210,'Poverty Family Census Table'!$C$4:$H$405,6,false)</f>
        <v>0</v>
      </c>
      <c r="D210">
        <f>vlookup(A210,'%Ppl Foodstamps Census Table'!$C$4:$J$405,8,false)</f>
        <v>5</v>
      </c>
    </row>
    <row r="211">
      <c r="A211" t="s">
        <v>480</v>
      </c>
      <c r="B211">
        <f>vlookup(A211,'Poverty Family Census Table'!$C$4:$F$405,4,false)</f>
        <v>1.8</v>
      </c>
      <c r="C211">
        <f>vlookup(A211,'Poverty Family Census Table'!$C$4:$H$405,6,false)</f>
        <v>16.4</v>
      </c>
      <c r="D211">
        <f>vlookup(A211,'%Ppl Foodstamps Census Table'!$C$4:$J$405,8,false)</f>
        <v>4.1</v>
      </c>
    </row>
    <row r="212">
      <c r="A212" t="s">
        <v>482</v>
      </c>
      <c r="B212">
        <f>vlookup(A212,'Poverty Family Census Table'!$C$4:$F$405,4,false)</f>
        <v>6.1</v>
      </c>
      <c r="C212">
        <f>vlookup(A212,'Poverty Family Census Table'!$C$4:$H$405,6,false)</f>
        <v>18.8</v>
      </c>
      <c r="D212">
        <f>vlookup(A212,'%Ppl Foodstamps Census Table'!$C$4:$J$405,8,false)</f>
        <v>12.1</v>
      </c>
    </row>
    <row r="213">
      <c r="A213" t="s">
        <v>484</v>
      </c>
      <c r="B213">
        <f>vlookup(A213,'Poverty Family Census Table'!$C$4:$F$405,4,false)</f>
        <v>26.6</v>
      </c>
      <c r="C213">
        <f>vlookup(A213,'Poverty Family Census Table'!$C$4:$H$405,6,false)</f>
        <v>59.4</v>
      </c>
      <c r="D213">
        <f>vlookup(A213,'%Ppl Foodstamps Census Table'!$C$4:$J$405,8,false)</f>
        <v>35.9</v>
      </c>
    </row>
    <row r="214">
      <c r="A214" t="s">
        <v>486</v>
      </c>
      <c r="B214">
        <f>vlookup(A214,'Poverty Family Census Table'!$C$4:$F$405,4,false)</f>
        <v>19.2</v>
      </c>
      <c r="C214">
        <f>vlookup(A214,'Poverty Family Census Table'!$C$4:$H$405,6,false)</f>
        <v>27.8</v>
      </c>
      <c r="D214">
        <f>vlookup(A214,'%Ppl Foodstamps Census Table'!$C$4:$J$405,8,false)</f>
        <v>29.9</v>
      </c>
    </row>
    <row r="215">
      <c r="A215" t="s">
        <v>488</v>
      </c>
      <c r="B215">
        <f>vlookup(A215,'Poverty Family Census Table'!$C$4:$F$405,4,false)</f>
        <v>16.9</v>
      </c>
      <c r="C215">
        <f>vlookup(A215,'Poverty Family Census Table'!$C$4:$H$405,6,false)</f>
        <v>30.1</v>
      </c>
      <c r="D215">
        <f>vlookup(A215,'%Ppl Foodstamps Census Table'!$C$4:$J$405,8,false)</f>
        <v>34.8</v>
      </c>
    </row>
    <row r="216">
      <c r="A216" t="s">
        <v>490</v>
      </c>
      <c r="B216">
        <f>vlookup(A216,'Poverty Family Census Table'!$C$4:$F$405,4,false)</f>
        <v>9.4</v>
      </c>
      <c r="C216">
        <f>vlookup(A216,'Poverty Family Census Table'!$C$4:$H$405,6,false)</f>
        <v>11.5</v>
      </c>
      <c r="D216">
        <f>vlookup(A216,'%Ppl Foodstamps Census Table'!$C$4:$J$405,8,false)</f>
        <v>10.7</v>
      </c>
    </row>
    <row r="217">
      <c r="A217" t="s">
        <v>492</v>
      </c>
      <c r="B217">
        <f>vlookup(A217,'Poverty Family Census Table'!$C$4:$F$405,4,false)</f>
        <v>27.4</v>
      </c>
      <c r="C217">
        <f>vlookup(A217,'Poverty Family Census Table'!$C$4:$H$405,6,false)</f>
        <v>44.1</v>
      </c>
      <c r="D217">
        <f>vlookup(A217,'%Ppl Foodstamps Census Table'!$C$4:$J$405,8,false)</f>
        <v>46.4</v>
      </c>
    </row>
    <row r="218">
      <c r="A218" t="s">
        <v>494</v>
      </c>
      <c r="B218">
        <f>vlookup(A218,'Poverty Family Census Table'!$C$4:$F$405,4,false)</f>
        <v>10.4</v>
      </c>
      <c r="C218">
        <f>vlookup(A218,'Poverty Family Census Table'!$C$4:$H$405,6,false)</f>
        <v>17.4</v>
      </c>
      <c r="D218">
        <f>vlookup(A218,'%Ppl Foodstamps Census Table'!$C$4:$J$405,8,false)</f>
        <v>18.8</v>
      </c>
    </row>
    <row r="219">
      <c r="A219" t="s">
        <v>496</v>
      </c>
      <c r="B219">
        <f>vlookup(A219,'Poverty Family Census Table'!$C$4:$F$405,4,false)</f>
        <v>3.6</v>
      </c>
      <c r="C219">
        <f>vlookup(A219,'Poverty Family Census Table'!$C$4:$H$405,6,false)</f>
        <v>12.2</v>
      </c>
      <c r="D219">
        <f>vlookup(A219,'%Ppl Foodstamps Census Table'!$C$4:$J$405,8,false)</f>
        <v>10.7</v>
      </c>
    </row>
    <row r="220">
      <c r="A220" t="s">
        <v>498</v>
      </c>
      <c r="B220">
        <f>vlookup(A220,'Poverty Family Census Table'!$C$4:$F$405,4,false)</f>
        <v>11.4</v>
      </c>
      <c r="C220">
        <f>vlookup(A220,'Poverty Family Census Table'!$C$4:$H$405,6,false)</f>
        <v>38.2</v>
      </c>
      <c r="D220">
        <f>vlookup(A220,'%Ppl Foodstamps Census Table'!$C$4:$J$405,8,false)</f>
        <v>8.8</v>
      </c>
    </row>
    <row r="221">
      <c r="A221" t="s">
        <v>500</v>
      </c>
      <c r="B221">
        <f>vlookup(A221,'Poverty Family Census Table'!$C$4:$F$405,4,false)</f>
        <v>26.2</v>
      </c>
      <c r="C221">
        <f>vlookup(A221,'Poverty Family Census Table'!$C$4:$H$405,6,false)</f>
        <v>41.2</v>
      </c>
      <c r="D221">
        <f>vlookup(A221,'%Ppl Foodstamps Census Table'!$C$4:$J$405,8,false)</f>
        <v>22.3</v>
      </c>
    </row>
    <row r="222">
      <c r="A222" t="s">
        <v>502</v>
      </c>
      <c r="B222">
        <f>vlookup(A222,'Poverty Family Census Table'!$C$4:$F$405,4,false)</f>
        <v>25.1</v>
      </c>
      <c r="C222">
        <f>vlookup(A222,'Poverty Family Census Table'!$C$4:$H$405,6,false)</f>
        <v>55.6</v>
      </c>
      <c r="D222">
        <f>vlookup(A222,'%Ppl Foodstamps Census Table'!$C$4:$J$405,8,false)</f>
        <v>14.5</v>
      </c>
    </row>
    <row r="223">
      <c r="A223" t="s">
        <v>504</v>
      </c>
      <c r="B223">
        <f>vlookup(A223,'Poverty Family Census Table'!$C$4:$F$405,4,false)</f>
        <v>6.9</v>
      </c>
      <c r="C223">
        <f>vlookup(A223,'Poverty Family Census Table'!$C$4:$H$405,6,false)</f>
        <v>15</v>
      </c>
      <c r="D223">
        <f>vlookup(A223,'%Ppl Foodstamps Census Table'!$C$4:$J$405,8,false)</f>
        <v>4.3</v>
      </c>
    </row>
    <row r="224">
      <c r="A224" t="s">
        <v>506</v>
      </c>
      <c r="B224">
        <f>vlookup(A224,'Poverty Family Census Table'!$C$4:$F$405,4,false)</f>
        <v>6.4</v>
      </c>
      <c r="C224">
        <f>vlookup(A224,'Poverty Family Census Table'!$C$4:$H$405,6,false)</f>
        <v>6.6</v>
      </c>
      <c r="D224">
        <f>vlookup(A224,'%Ppl Foodstamps Census Table'!$C$4:$J$405,8,false)</f>
        <v>6.3</v>
      </c>
    </row>
    <row r="225">
      <c r="A225" t="s">
        <v>508</v>
      </c>
      <c r="B225">
        <f>vlookup(A225,'Poverty Family Census Table'!$C$4:$F$405,4,false)</f>
        <v>0</v>
      </c>
      <c r="C225">
        <f>vlookup(A225,'Poverty Family Census Table'!$C$4:$H$405,6,false)</f>
        <v>0</v>
      </c>
      <c r="D225">
        <f>vlookup(A225,'%Ppl Foodstamps Census Table'!$C$4:$J$405,8,false)</f>
        <v>1.6</v>
      </c>
    </row>
    <row r="226">
      <c r="A226" t="s">
        <v>510</v>
      </c>
      <c r="B226">
        <f>vlookup(A226,'Poverty Family Census Table'!$C$4:$F$405,4,false)</f>
        <v>8.7</v>
      </c>
      <c r="C226">
        <f>vlookup(A226,'Poverty Family Census Table'!$C$4:$H$405,6,false)</f>
        <v>35.4</v>
      </c>
      <c r="D226">
        <f>vlookup(A226,'%Ppl Foodstamps Census Table'!$C$4:$J$405,8,false)</f>
        <v>5</v>
      </c>
    </row>
    <row r="227">
      <c r="A227" t="s">
        <v>512</v>
      </c>
      <c r="B227">
        <f>vlookup(A227,'Poverty Family Census Table'!$C$4:$F$405,4,false)</f>
        <v>0</v>
      </c>
      <c r="C227">
        <f>vlookup(A227,'Poverty Family Census Table'!$C$4:$H$405,6,false)</f>
        <v>0</v>
      </c>
      <c r="D227">
        <f>vlookup(A227,'%Ppl Foodstamps Census Table'!$C$4:$J$405,8,false)</f>
        <v>4.5</v>
      </c>
    </row>
    <row r="228">
      <c r="A228" t="s">
        <v>514</v>
      </c>
      <c r="B228">
        <f>vlookup(A228,'Poverty Family Census Table'!$C$4:$F$405,4,false)</f>
        <v>13.7</v>
      </c>
      <c r="C228">
        <f>vlookup(A228,'Poverty Family Census Table'!$C$4:$H$405,6,false)</f>
        <v>22.2</v>
      </c>
      <c r="D228">
        <f>vlookup(A228,'%Ppl Foodstamps Census Table'!$C$4:$J$405,8,false)</f>
        <v>10.3</v>
      </c>
    </row>
    <row r="229">
      <c r="A229" t="s">
        <v>516</v>
      </c>
      <c r="B229">
        <f>vlookup(A229,'Poverty Family Census Table'!$C$4:$F$405,4,false)</f>
        <v>2.2</v>
      </c>
      <c r="C229">
        <f>vlookup(A229,'Poverty Family Census Table'!$C$4:$H$405,6,false)</f>
        <v>0</v>
      </c>
      <c r="D229">
        <f>vlookup(A229,'%Ppl Foodstamps Census Table'!$C$4:$J$405,8,false)</f>
        <v>13.5</v>
      </c>
    </row>
    <row r="230">
      <c r="A230" t="s">
        <v>518</v>
      </c>
      <c r="B230">
        <f>vlookup(A230,'Poverty Family Census Table'!$C$4:$F$405,4,false)</f>
        <v>5.5</v>
      </c>
      <c r="C230">
        <f>vlookup(A230,'Poverty Family Census Table'!$C$4:$H$405,6,false)</f>
        <v>13.9</v>
      </c>
      <c r="D230">
        <f>vlookup(A230,'%Ppl Foodstamps Census Table'!$C$4:$J$405,8,false)</f>
        <v>12</v>
      </c>
    </row>
    <row r="231">
      <c r="A231" t="s">
        <v>520</v>
      </c>
      <c r="B231">
        <f>vlookup(A231,'Poverty Family Census Table'!$C$4:$F$405,4,false)</f>
        <v>4.5</v>
      </c>
      <c r="C231">
        <f>vlookup(A231,'Poverty Family Census Table'!$C$4:$H$405,6,false)</f>
        <v>25</v>
      </c>
      <c r="D231">
        <f>vlookup(A231,'%Ppl Foodstamps Census Table'!$C$4:$J$405,8,false)</f>
        <v>3.7</v>
      </c>
    </row>
    <row r="232">
      <c r="A232" t="s">
        <v>522</v>
      </c>
      <c r="B232">
        <f>vlookup(A232,'Poverty Family Census Table'!$C$4:$F$405,4,false)</f>
        <v>3.7</v>
      </c>
      <c r="C232">
        <f>vlookup(A232,'Poverty Family Census Table'!$C$4:$H$405,6,false)</f>
        <v>15.3</v>
      </c>
      <c r="D232">
        <f>vlookup(A232,'%Ppl Foodstamps Census Table'!$C$4:$J$405,8,false)</f>
        <v>8.3</v>
      </c>
    </row>
    <row r="233">
      <c r="A233" t="s">
        <v>524</v>
      </c>
      <c r="B233">
        <f>vlookup(A233,'Poverty Family Census Table'!$C$4:$F$405,4,false)</f>
        <v>0.8</v>
      </c>
      <c r="C233">
        <f>vlookup(A233,'Poverty Family Census Table'!$C$4:$H$405,6,false)</f>
        <v>0</v>
      </c>
      <c r="D233">
        <f>vlookup(A233,'%Ppl Foodstamps Census Table'!$C$4:$J$405,8,false)</f>
        <v>6.6</v>
      </c>
    </row>
    <row r="234">
      <c r="A234" t="s">
        <v>526</v>
      </c>
      <c r="B234">
        <f>vlookup(A234,'Poverty Family Census Table'!$C$4:$F$405,4,false)</f>
        <v>1.4</v>
      </c>
      <c r="C234">
        <f>vlookup(A234,'Poverty Family Census Table'!$C$4:$H$405,6,false)</f>
        <v>14</v>
      </c>
      <c r="D234">
        <f>vlookup(A234,'%Ppl Foodstamps Census Table'!$C$4:$J$405,8,false)</f>
        <v>5.5</v>
      </c>
    </row>
    <row r="235">
      <c r="A235" t="s">
        <v>528</v>
      </c>
      <c r="B235">
        <f>vlookup(A235,'Poverty Family Census Table'!$C$4:$F$405,4,false)</f>
        <v>2.4</v>
      </c>
      <c r="C235">
        <f>vlookup(A235,'Poverty Family Census Table'!$C$4:$H$405,6,false)</f>
        <v>8.6</v>
      </c>
      <c r="D235">
        <f>vlookup(A235,'%Ppl Foodstamps Census Table'!$C$4:$J$405,8,false)</f>
        <v>1.9</v>
      </c>
    </row>
    <row r="236">
      <c r="A236" t="s">
        <v>530</v>
      </c>
      <c r="B236">
        <f>vlookup(A236,'Poverty Family Census Table'!$C$4:$F$405,4,false)</f>
        <v>3.9</v>
      </c>
      <c r="C236">
        <f>vlookup(A236,'Poverty Family Census Table'!$C$4:$H$405,6,false)</f>
        <v>9.8</v>
      </c>
      <c r="D236">
        <f>vlookup(A236,'%Ppl Foodstamps Census Table'!$C$4:$J$405,8,false)</f>
        <v>4.7</v>
      </c>
    </row>
    <row r="237">
      <c r="A237" t="s">
        <v>532</v>
      </c>
      <c r="B237">
        <f>vlookup(A237,'Poverty Family Census Table'!$C$4:$F$405,4,false)</f>
        <v>5.7</v>
      </c>
      <c r="C237">
        <f>vlookup(A237,'Poverty Family Census Table'!$C$4:$H$405,6,false)</f>
        <v>32.1</v>
      </c>
      <c r="D237">
        <f>vlookup(A237,'%Ppl Foodstamps Census Table'!$C$4:$J$405,8,false)</f>
        <v>7</v>
      </c>
    </row>
    <row r="238">
      <c r="A238" t="s">
        <v>534</v>
      </c>
      <c r="B238">
        <f>vlookup(A238,'Poverty Family Census Table'!$C$4:$F$405,4,false)</f>
        <v>0.8</v>
      </c>
      <c r="C238">
        <f>vlookup(A238,'Poverty Family Census Table'!$C$4:$H$405,6,false)</f>
        <v>0</v>
      </c>
      <c r="D238">
        <f>vlookup(A238,'%Ppl Foodstamps Census Table'!$C$4:$J$405,8,false)</f>
        <v>2.1</v>
      </c>
    </row>
    <row r="239">
      <c r="A239" t="s">
        <v>536</v>
      </c>
      <c r="B239">
        <f>vlookup(A239,'Poverty Family Census Table'!$C$4:$F$405,4,false)</f>
        <v>2.1</v>
      </c>
      <c r="C239">
        <f>vlookup(A239,'Poverty Family Census Table'!$C$4:$H$405,6,false)</f>
        <v>0</v>
      </c>
      <c r="D239">
        <f>vlookup(A239,'%Ppl Foodstamps Census Table'!$C$4:$J$405,8,false)</f>
        <v>4.7</v>
      </c>
    </row>
    <row r="240">
      <c r="A240" t="s">
        <v>538</v>
      </c>
      <c r="B240">
        <f>vlookup(A240,'Poverty Family Census Table'!$C$4:$F$405,4,false)</f>
        <v>1.7</v>
      </c>
      <c r="C240">
        <f>vlookup(A240,'Poverty Family Census Table'!$C$4:$H$405,6,false)</f>
        <v>5.9</v>
      </c>
      <c r="D240">
        <f>vlookup(A240,'%Ppl Foodstamps Census Table'!$C$4:$J$405,8,false)</f>
        <v>1.2</v>
      </c>
    </row>
    <row r="241">
      <c r="A241" t="s">
        <v>540</v>
      </c>
      <c r="B241">
        <f>vlookup(A241,'Poverty Family Census Table'!$C$4:$F$405,4,false)</f>
        <v>2.5</v>
      </c>
      <c r="C241">
        <f>vlookup(A241,'Poverty Family Census Table'!$C$4:$H$405,6,false)</f>
        <v>0</v>
      </c>
      <c r="D241">
        <f>vlookup(A241,'%Ppl Foodstamps Census Table'!$C$4:$J$405,8,false)</f>
        <v>2.6</v>
      </c>
    </row>
    <row r="242">
      <c r="A242" t="s">
        <v>542</v>
      </c>
      <c r="B242">
        <f>vlookup(A242,'Poverty Family Census Table'!$C$4:$F$405,4,false)</f>
        <v>3.4</v>
      </c>
      <c r="C242">
        <f>vlookup(A242,'Poverty Family Census Table'!$C$4:$H$405,6,false)</f>
        <v>13.2</v>
      </c>
      <c r="D242">
        <f>vlookup(A242,'%Ppl Foodstamps Census Table'!$C$4:$J$405,8,false)</f>
        <v>2</v>
      </c>
    </row>
    <row r="243">
      <c r="A243" t="s">
        <v>544</v>
      </c>
      <c r="B243">
        <f>vlookup(A243,'Poverty Family Census Table'!$C$4:$F$405,4,false)</f>
        <v>2.5</v>
      </c>
      <c r="C243">
        <f>vlookup(A243,'Poverty Family Census Table'!$C$4:$H$405,6,false)</f>
        <v>17.6</v>
      </c>
      <c r="D243">
        <f>vlookup(A243,'%Ppl Foodstamps Census Table'!$C$4:$J$405,8,false)</f>
        <v>1.8</v>
      </c>
    </row>
    <row r="244">
      <c r="A244" t="s">
        <v>546</v>
      </c>
      <c r="B244">
        <f>vlookup(A244,'Poverty Family Census Table'!$C$4:$F$405,4,false)</f>
        <v>1</v>
      </c>
      <c r="C244">
        <f>vlookup(A244,'Poverty Family Census Table'!$C$4:$H$405,6,false)</f>
        <v>17.5</v>
      </c>
      <c r="D244">
        <f>vlookup(A244,'%Ppl Foodstamps Census Table'!$C$4:$J$405,8,false)</f>
        <v>0</v>
      </c>
    </row>
    <row r="245">
      <c r="A245" t="s">
        <v>548</v>
      </c>
      <c r="B245">
        <f>vlookup(A245,'Poverty Family Census Table'!$C$4:$F$405,4,false)</f>
        <v>2.7</v>
      </c>
      <c r="C245">
        <f>vlookup(A245,'Poverty Family Census Table'!$C$4:$H$405,6,false)</f>
        <v>6.8</v>
      </c>
      <c r="D245">
        <f>vlookup(A245,'%Ppl Foodstamps Census Table'!$C$4:$J$405,8,false)</f>
        <v>1.6</v>
      </c>
    </row>
    <row r="246">
      <c r="A246" t="s">
        <v>550</v>
      </c>
      <c r="B246">
        <f>vlookup(A246,'Poverty Family Census Table'!$C$4:$F$405,4,false)</f>
        <v>1.9</v>
      </c>
      <c r="C246">
        <f>vlookup(A246,'Poverty Family Census Table'!$C$4:$H$405,6,false)</f>
        <v>14.3</v>
      </c>
      <c r="D246">
        <f>vlookup(A246,'%Ppl Foodstamps Census Table'!$C$4:$J$405,8,false)</f>
        <v>0.6</v>
      </c>
    </row>
    <row r="247">
      <c r="A247" t="s">
        <v>552</v>
      </c>
      <c r="B247">
        <f>vlookup(A247,'Poverty Family Census Table'!$C$4:$F$405,4,false)</f>
        <v>6.3</v>
      </c>
      <c r="C247">
        <f>vlookup(A247,'Poverty Family Census Table'!$C$4:$H$405,6,false)</f>
        <v>16</v>
      </c>
      <c r="D247">
        <f>vlookup(A247,'%Ppl Foodstamps Census Table'!$C$4:$J$405,8,false)</f>
        <v>7.8</v>
      </c>
    </row>
    <row r="248">
      <c r="A248" t="s">
        <v>554</v>
      </c>
      <c r="B248">
        <f>vlookup(A248,'Poverty Family Census Table'!$C$4:$F$405,4,false)</f>
        <v>6.8</v>
      </c>
      <c r="C248">
        <f>vlookup(A248,'Poverty Family Census Table'!$C$4:$H$405,6,false)</f>
        <v>24</v>
      </c>
      <c r="D248">
        <f>vlookup(A248,'%Ppl Foodstamps Census Table'!$C$4:$J$405,8,false)</f>
        <v>2.5</v>
      </c>
    </row>
    <row r="249">
      <c r="A249" t="s">
        <v>556</v>
      </c>
      <c r="B249">
        <f>vlookup(A249,'Poverty Family Census Table'!$C$4:$F$405,4,false)</f>
        <v>5.2</v>
      </c>
      <c r="C249">
        <f>vlookup(A249,'Poverty Family Census Table'!$C$4:$H$405,6,false)</f>
        <v>26.4</v>
      </c>
      <c r="D249">
        <f>vlookup(A249,'%Ppl Foodstamps Census Table'!$C$4:$J$405,8,false)</f>
        <v>4.2</v>
      </c>
    </row>
    <row r="250">
      <c r="A250" t="s">
        <v>558</v>
      </c>
      <c r="B250">
        <f>vlookup(A250,'Poverty Family Census Table'!$C$4:$F$405,4,false)</f>
        <v>1</v>
      </c>
      <c r="C250">
        <f>vlookup(A250,'Poverty Family Census Table'!$C$4:$H$405,6,false)</f>
        <v>0</v>
      </c>
      <c r="D250">
        <f>vlookup(A250,'%Ppl Foodstamps Census Table'!$C$4:$J$405,8,false)</f>
        <v>5.9</v>
      </c>
    </row>
    <row r="251">
      <c r="A251" t="s">
        <v>560</v>
      </c>
      <c r="B251">
        <f>vlookup(A251,'Poverty Family Census Table'!$C$4:$F$405,4,false)</f>
        <v>4.4</v>
      </c>
      <c r="C251">
        <f>vlookup(A251,'Poverty Family Census Table'!$C$4:$H$405,6,false)</f>
        <v>19.5</v>
      </c>
      <c r="D251">
        <f>vlookup(A251,'%Ppl Foodstamps Census Table'!$C$4:$J$405,8,false)</f>
        <v>4.2</v>
      </c>
    </row>
    <row r="252">
      <c r="A252" t="s">
        <v>562</v>
      </c>
      <c r="B252">
        <f>vlookup(A252,'Poverty Family Census Table'!$C$4:$F$405,4,false)</f>
        <v>1.7</v>
      </c>
      <c r="C252">
        <f>vlookup(A252,'Poverty Family Census Table'!$C$4:$H$405,6,false)</f>
        <v>7.4</v>
      </c>
      <c r="D252">
        <f>vlookup(A252,'%Ppl Foodstamps Census Table'!$C$4:$J$405,8,false)</f>
        <v>4.3</v>
      </c>
    </row>
    <row r="253">
      <c r="A253" t="s">
        <v>564</v>
      </c>
      <c r="B253">
        <f>vlookup(A253,'Poverty Family Census Table'!$C$4:$F$405,4,false)</f>
        <v>3.1</v>
      </c>
      <c r="C253">
        <f>vlookup(A253,'Poverty Family Census Table'!$C$4:$H$405,6,false)</f>
        <v>16.7</v>
      </c>
      <c r="D253">
        <f>vlookup(A253,'%Ppl Foodstamps Census Table'!$C$4:$J$405,8,false)</f>
        <v>3.1</v>
      </c>
    </row>
    <row r="254">
      <c r="A254" t="s">
        <v>566</v>
      </c>
      <c r="B254">
        <f>vlookup(A254,'Poverty Family Census Table'!$C$4:$F$405,4,false)</f>
        <v>2.3</v>
      </c>
      <c r="C254">
        <f>vlookup(A254,'Poverty Family Census Table'!$C$4:$H$405,6,false)</f>
        <v>18.4</v>
      </c>
      <c r="D254">
        <f>vlookup(A254,'%Ppl Foodstamps Census Table'!$C$4:$J$405,8,false)</f>
        <v>5.5</v>
      </c>
    </row>
    <row r="255">
      <c r="A255" t="s">
        <v>568</v>
      </c>
      <c r="B255">
        <f>vlookup(A255,'Poverty Family Census Table'!$C$4:$F$405,4,false)</f>
        <v>7.1</v>
      </c>
      <c r="C255">
        <f>vlookup(A255,'Poverty Family Census Table'!$C$4:$H$405,6,false)</f>
        <v>36.2</v>
      </c>
      <c r="D255">
        <f>vlookup(A255,'%Ppl Foodstamps Census Table'!$C$4:$J$405,8,false)</f>
        <v>9.8</v>
      </c>
    </row>
    <row r="256">
      <c r="A256" t="s">
        <v>570</v>
      </c>
      <c r="B256">
        <f>vlookup(A256,'Poverty Family Census Table'!$C$4:$F$405,4,false)</f>
        <v>10.3</v>
      </c>
      <c r="C256">
        <f>vlookup(A256,'Poverty Family Census Table'!$C$4:$H$405,6,false)</f>
        <v>26.9</v>
      </c>
      <c r="D256">
        <f>vlookup(A256,'%Ppl Foodstamps Census Table'!$C$4:$J$405,8,false)</f>
        <v>12.7</v>
      </c>
    </row>
    <row r="257">
      <c r="A257" t="s">
        <v>572</v>
      </c>
      <c r="B257">
        <f>vlookup(A257,'Poverty Family Census Table'!$C$4:$F$405,4,false)</f>
        <v>2.3</v>
      </c>
      <c r="C257">
        <f>vlookup(A257,'Poverty Family Census Table'!$C$4:$H$405,6,false)</f>
        <v>7.5</v>
      </c>
      <c r="D257">
        <f>vlookup(A257,'%Ppl Foodstamps Census Table'!$C$4:$J$405,8,false)</f>
        <v>2.9</v>
      </c>
    </row>
    <row r="258">
      <c r="A258" t="s">
        <v>574</v>
      </c>
      <c r="B258">
        <f>vlookup(A258,'Poverty Family Census Table'!$C$4:$F$405,4,false)</f>
        <v>0.8</v>
      </c>
      <c r="C258">
        <f>vlookup(A258,'Poverty Family Census Table'!$C$4:$H$405,6,false)</f>
        <v>0</v>
      </c>
      <c r="D258">
        <f>vlookup(A258,'%Ppl Foodstamps Census Table'!$C$4:$J$405,8,false)</f>
        <v>1.3</v>
      </c>
    </row>
    <row r="259">
      <c r="A259" t="s">
        <v>576</v>
      </c>
      <c r="B259">
        <f>vlookup(A259,'Poverty Family Census Table'!$C$4:$F$405,4,false)</f>
        <v>19.7</v>
      </c>
      <c r="C259">
        <f>vlookup(A259,'Poverty Family Census Table'!$C$4:$H$405,6,false)</f>
        <v>17.3</v>
      </c>
      <c r="D259">
        <f>vlookup(A259,'%Ppl Foodstamps Census Table'!$C$4:$J$405,8,false)</f>
        <v>17.7</v>
      </c>
    </row>
    <row r="260">
      <c r="A260" t="s">
        <v>578</v>
      </c>
      <c r="B260">
        <f>vlookup(A260,'Poverty Family Census Table'!$C$4:$F$405,4,false)</f>
        <v>6.9</v>
      </c>
      <c r="C260">
        <f>vlookup(A260,'Poverty Family Census Table'!$C$4:$H$405,6,false)</f>
        <v>15.8</v>
      </c>
      <c r="D260">
        <f>vlookup(A260,'%Ppl Foodstamps Census Table'!$C$4:$J$405,8,false)</f>
        <v>12.3</v>
      </c>
    </row>
    <row r="261">
      <c r="A261" t="s">
        <v>580</v>
      </c>
      <c r="B261">
        <f>vlookup(A261,'Poverty Family Census Table'!$C$4:$F$405,4,false)</f>
        <v>8.1</v>
      </c>
      <c r="C261">
        <f>vlookup(A261,'Poverty Family Census Table'!$C$4:$H$405,6,false)</f>
        <v>21.2</v>
      </c>
      <c r="D261">
        <f>vlookup(A261,'%Ppl Foodstamps Census Table'!$C$4:$J$405,8,false)</f>
        <v>18.8</v>
      </c>
    </row>
    <row r="262">
      <c r="A262" t="s">
        <v>582</v>
      </c>
      <c r="B262">
        <f>vlookup(A262,'Poverty Family Census Table'!$C$4:$F$405,4,false)</f>
        <v>6.2</v>
      </c>
      <c r="C262">
        <f>vlookup(A262,'Poverty Family Census Table'!$C$4:$H$405,6,false)</f>
        <v>16.3</v>
      </c>
      <c r="D262">
        <f>vlookup(A262,'%Ppl Foodstamps Census Table'!$C$4:$J$405,8,false)</f>
        <v>5.9</v>
      </c>
    </row>
    <row r="263">
      <c r="A263" t="s">
        <v>584</v>
      </c>
      <c r="B263">
        <f>vlookup(A263,'Poverty Family Census Table'!$C$4:$F$405,4,false)</f>
        <v>3.7</v>
      </c>
      <c r="C263">
        <f>vlookup(A263,'Poverty Family Census Table'!$C$4:$H$405,6,false)</f>
        <v>0</v>
      </c>
      <c r="D263">
        <f>vlookup(A263,'%Ppl Foodstamps Census Table'!$C$4:$J$405,8,false)</f>
        <v>20.5</v>
      </c>
    </row>
    <row r="264">
      <c r="A264" t="s">
        <v>586</v>
      </c>
      <c r="B264">
        <f>vlookup(A264,'Poverty Family Census Table'!$C$4:$F$405,4,false)</f>
        <v>4.2</v>
      </c>
      <c r="C264">
        <f>vlookup(A264,'Poverty Family Census Table'!$C$4:$H$405,6,false)</f>
        <v>7.6</v>
      </c>
      <c r="D264">
        <f>vlookup(A264,'%Ppl Foodstamps Census Table'!$C$4:$J$405,8,false)</f>
        <v>8.6</v>
      </c>
    </row>
    <row r="265">
      <c r="A265" t="s">
        <v>588</v>
      </c>
      <c r="B265">
        <f>vlookup(A265,'Poverty Family Census Table'!$C$4:$F$405,4,false)</f>
        <v>0</v>
      </c>
      <c r="C265">
        <f>vlookup(A265,'Poverty Family Census Table'!$C$4:$H$405,6,false)</f>
        <v>0</v>
      </c>
      <c r="D265">
        <f>vlookup(A265,'%Ppl Foodstamps Census Table'!$C$4:$J$405,8,false)</f>
        <v>2.9</v>
      </c>
    </row>
    <row r="266">
      <c r="A266" t="s">
        <v>590</v>
      </c>
      <c r="B266">
        <f>vlookup(A266,'Poverty Family Census Table'!$C$4:$F$405,4,false)</f>
        <v>4.7</v>
      </c>
      <c r="C266">
        <f>vlookup(A266,'Poverty Family Census Table'!$C$4:$H$405,6,false)</f>
        <v>26.2</v>
      </c>
      <c r="D266">
        <f>vlookup(A266,'%Ppl Foodstamps Census Table'!$C$4:$J$405,8,false)</f>
        <v>9</v>
      </c>
    </row>
    <row r="267">
      <c r="A267" t="s">
        <v>592</v>
      </c>
      <c r="B267">
        <f>vlookup(A267,'Poverty Family Census Table'!$C$4:$F$405,4,false)</f>
        <v>5.3</v>
      </c>
      <c r="C267">
        <f>vlookup(A267,'Poverty Family Census Table'!$C$4:$H$405,6,false)</f>
        <v>26.2</v>
      </c>
      <c r="D267">
        <f>vlookup(A267,'%Ppl Foodstamps Census Table'!$C$4:$J$405,8,false)</f>
        <v>9.7</v>
      </c>
    </row>
    <row r="268">
      <c r="A268" t="s">
        <v>594</v>
      </c>
      <c r="B268">
        <f>vlookup(A268,'Poverty Family Census Table'!$C$4:$F$405,4,false)</f>
        <v>28.6</v>
      </c>
      <c r="C268">
        <f>vlookup(A268,'Poverty Family Census Table'!$C$4:$H$405,6,false)</f>
        <v>41.8</v>
      </c>
      <c r="D268">
        <f>vlookup(A268,'%Ppl Foodstamps Census Table'!$C$4:$J$405,8,false)</f>
        <v>46.3</v>
      </c>
    </row>
    <row r="269">
      <c r="A269" t="s">
        <v>596</v>
      </c>
      <c r="B269">
        <f>vlookup(A269,'Poverty Family Census Table'!$C$4:$F$405,4,false)</f>
        <v>8.1</v>
      </c>
      <c r="C269">
        <f>vlookup(A269,'Poverty Family Census Table'!$C$4:$H$405,6,false)</f>
        <v>8.9</v>
      </c>
      <c r="D269">
        <f>vlookup(A269,'%Ppl Foodstamps Census Table'!$C$4:$J$405,8,false)</f>
        <v>18</v>
      </c>
    </row>
    <row r="270">
      <c r="A270" t="s">
        <v>598</v>
      </c>
      <c r="B270">
        <f>vlookup(A270,'Poverty Family Census Table'!$C$4:$F$405,4,false)</f>
        <v>25.5</v>
      </c>
      <c r="C270">
        <f>vlookup(A270,'Poverty Family Census Table'!$C$4:$H$405,6,false)</f>
        <v>33.8</v>
      </c>
      <c r="D270">
        <f>vlookup(A270,'%Ppl Foodstamps Census Table'!$C$4:$J$405,8,false)</f>
        <v>36.5</v>
      </c>
    </row>
    <row r="271">
      <c r="A271" t="s">
        <v>600</v>
      </c>
      <c r="B271">
        <f>vlookup(A271,'Poverty Family Census Table'!$C$4:$F$405,4,false)</f>
        <v>11.2</v>
      </c>
      <c r="C271">
        <f>vlookup(A271,'Poverty Family Census Table'!$C$4:$H$405,6,false)</f>
        <v>29.1</v>
      </c>
      <c r="D271">
        <f>vlookup(A271,'%Ppl Foodstamps Census Table'!$C$4:$J$405,8,false)</f>
        <v>19</v>
      </c>
    </row>
    <row r="272">
      <c r="A272" t="s">
        <v>602</v>
      </c>
      <c r="B272">
        <f>vlookup(A272,'Poverty Family Census Table'!$C$4:$F$405,4,false)</f>
        <v>5.9</v>
      </c>
      <c r="C272">
        <f>vlookup(A272,'Poverty Family Census Table'!$C$4:$H$405,6,false)</f>
        <v>7.5</v>
      </c>
      <c r="D272">
        <f>vlookup(A272,'%Ppl Foodstamps Census Table'!$C$4:$J$405,8,false)</f>
        <v>4.5</v>
      </c>
    </row>
    <row r="273">
      <c r="A273" t="s">
        <v>604</v>
      </c>
      <c r="B273">
        <f>vlookup(A273,'Poverty Family Census Table'!$C$4:$F$405,4,false)</f>
        <v>5.4</v>
      </c>
      <c r="C273">
        <f>vlookup(A273,'Poverty Family Census Table'!$C$4:$H$405,6,false)</f>
        <v>10.3</v>
      </c>
      <c r="D273">
        <f>vlookup(A273,'%Ppl Foodstamps Census Table'!$C$4:$J$405,8,false)</f>
        <v>28.6</v>
      </c>
    </row>
    <row r="274">
      <c r="A274" t="s">
        <v>606</v>
      </c>
      <c r="B274">
        <f>vlookup(A274,'Poverty Family Census Table'!$C$4:$F$405,4,false)</f>
        <v>11.7</v>
      </c>
      <c r="C274">
        <f>vlookup(A274,'Poverty Family Census Table'!$C$4:$H$405,6,false)</f>
        <v>20.2</v>
      </c>
      <c r="D274">
        <f>vlookup(A274,'%Ppl Foodstamps Census Table'!$C$4:$J$405,8,false)</f>
        <v>14.1</v>
      </c>
    </row>
    <row r="275">
      <c r="A275" t="s">
        <v>608</v>
      </c>
      <c r="B275">
        <f>vlookup(A275,'Poverty Family Census Table'!$C$4:$F$405,4,false)</f>
        <v>46.1</v>
      </c>
      <c r="C275">
        <f>vlookup(A275,'Poverty Family Census Table'!$C$4:$H$405,6,false)</f>
        <v>66.6</v>
      </c>
      <c r="D275">
        <f>vlookup(A275,'%Ppl Foodstamps Census Table'!$C$4:$J$405,8,false)</f>
        <v>49.9</v>
      </c>
    </row>
    <row r="276">
      <c r="A276" t="s">
        <v>610</v>
      </c>
      <c r="B276">
        <f>vlookup(A276,'Poverty Family Census Table'!$C$4:$F$405,4,false)</f>
        <v>21.5</v>
      </c>
      <c r="C276">
        <f>vlookup(A276,'Poverty Family Census Table'!$C$4:$H$405,6,false)</f>
        <v>26.2</v>
      </c>
      <c r="D276">
        <f>vlookup(A276,'%Ppl Foodstamps Census Table'!$C$4:$J$405,8,false)</f>
        <v>35.2</v>
      </c>
    </row>
    <row r="277">
      <c r="A277" t="s">
        <v>612</v>
      </c>
      <c r="B277">
        <f>vlookup(A277,'Poverty Family Census Table'!$C$4:$F$405,4,false)</f>
        <v>33.1</v>
      </c>
      <c r="C277">
        <f>vlookup(A277,'Poverty Family Census Table'!$C$4:$H$405,6,false)</f>
        <v>44.9</v>
      </c>
      <c r="D277">
        <f>vlookup(A277,'%Ppl Foodstamps Census Table'!$C$4:$J$405,8,false)</f>
        <v>42.8</v>
      </c>
    </row>
    <row r="278">
      <c r="A278" t="s">
        <v>614</v>
      </c>
      <c r="B278">
        <f>vlookup(A278,'Poverty Family Census Table'!$C$4:$F$405,4,false)</f>
        <v>11.8</v>
      </c>
      <c r="C278">
        <f>vlookup(A278,'Poverty Family Census Table'!$C$4:$H$405,6,false)</f>
        <v>34.5</v>
      </c>
      <c r="D278">
        <f>vlookup(A278,'%Ppl Foodstamps Census Table'!$C$4:$J$405,8,false)</f>
        <v>14.4</v>
      </c>
    </row>
    <row r="279">
      <c r="A279" t="s">
        <v>616</v>
      </c>
      <c r="B279">
        <f>vlookup(A279,'Poverty Family Census Table'!$C$4:$F$405,4,false)</f>
        <v>9.6</v>
      </c>
      <c r="C279">
        <f>vlookup(A279,'Poverty Family Census Table'!$C$4:$H$405,6,false)</f>
        <v>9.5</v>
      </c>
      <c r="D279">
        <f>vlookup(A279,'%Ppl Foodstamps Census Table'!$C$4:$J$405,8,false)</f>
        <v>15.2</v>
      </c>
    </row>
    <row r="280">
      <c r="A280" t="s">
        <v>618</v>
      </c>
      <c r="B280">
        <f>vlookup(A280,'Poverty Family Census Table'!$C$4:$F$405,4,false)</f>
        <v>17.3</v>
      </c>
      <c r="C280">
        <f>vlookup(A280,'Poverty Family Census Table'!$C$4:$H$405,6,false)</f>
        <v>41.7</v>
      </c>
      <c r="D280">
        <f>vlookup(A280,'%Ppl Foodstamps Census Table'!$C$4:$J$405,8,false)</f>
        <v>23.5</v>
      </c>
    </row>
    <row r="281">
      <c r="A281" t="s">
        <v>620</v>
      </c>
      <c r="B281">
        <f>vlookup(A281,'Poverty Family Census Table'!$C$4:$F$405,4,false)</f>
        <v>5.5</v>
      </c>
      <c r="C281">
        <f>vlookup(A281,'Poverty Family Census Table'!$C$4:$H$405,6,false)</f>
        <v>12.6</v>
      </c>
      <c r="D281">
        <f>vlookup(A281,'%Ppl Foodstamps Census Table'!$C$4:$J$405,8,false)</f>
        <v>4.3</v>
      </c>
    </row>
    <row r="282">
      <c r="A282" t="s">
        <v>622</v>
      </c>
      <c r="B282">
        <f>vlookup(A282,'Poverty Family Census Table'!$C$4:$F$405,4,false)</f>
        <v>6.5</v>
      </c>
      <c r="C282">
        <f>vlookup(A282,'Poverty Family Census Table'!$C$4:$H$405,6,false)</f>
        <v>20.7</v>
      </c>
      <c r="D282">
        <f>vlookup(A282,'%Ppl Foodstamps Census Table'!$C$4:$J$405,8,false)</f>
        <v>12.5</v>
      </c>
    </row>
    <row r="283">
      <c r="A283" t="s">
        <v>624</v>
      </c>
      <c r="B283">
        <f>vlookup(A283,'Poverty Family Census Table'!$C$4:$F$405,4,false)</f>
        <v>8.4</v>
      </c>
      <c r="C283">
        <f>vlookup(A283,'Poverty Family Census Table'!$C$4:$H$405,6,false)</f>
        <v>29.2</v>
      </c>
      <c r="D283">
        <f>vlookup(A283,'%Ppl Foodstamps Census Table'!$C$4:$J$405,8,false)</f>
        <v>15.3</v>
      </c>
    </row>
    <row r="284">
      <c r="A284" t="s">
        <v>626</v>
      </c>
      <c r="B284">
        <f>vlookup(A284,'Poverty Family Census Table'!$C$4:$F$405,4,false)</f>
        <v>13.6</v>
      </c>
      <c r="C284">
        <f>vlookup(A284,'Poverty Family Census Table'!$C$4:$H$405,6,false)</f>
        <v>61.3</v>
      </c>
      <c r="D284">
        <f>vlookup(A284,'%Ppl Foodstamps Census Table'!$C$4:$J$405,8,false)</f>
        <v>12.3</v>
      </c>
    </row>
    <row r="285">
      <c r="A285" t="s">
        <v>628</v>
      </c>
      <c r="B285">
        <f>vlookup(A285,'Poverty Family Census Table'!$C$4:$F$405,4,false)</f>
        <v>7.6</v>
      </c>
      <c r="C285">
        <f>vlookup(A285,'Poverty Family Census Table'!$C$4:$H$405,6,false)</f>
        <v>30.9</v>
      </c>
      <c r="D285">
        <f>vlookup(A285,'%Ppl Foodstamps Census Table'!$C$4:$J$405,8,false)</f>
        <v>3.5</v>
      </c>
    </row>
    <row r="286">
      <c r="A286" t="s">
        <v>630</v>
      </c>
      <c r="B286">
        <f>vlookup(A286,'Poverty Family Census Table'!$C$4:$F$405,4,false)</f>
        <v>3.1</v>
      </c>
      <c r="C286">
        <f>vlookup(A286,'Poverty Family Census Table'!$C$4:$H$405,6,false)</f>
        <v>24.2</v>
      </c>
      <c r="D286">
        <f>vlookup(A286,'%Ppl Foodstamps Census Table'!$C$4:$J$405,8,false)</f>
        <v>5.7</v>
      </c>
    </row>
    <row r="287">
      <c r="A287" t="s">
        <v>632</v>
      </c>
      <c r="B287">
        <f>vlookup(A287,'Poverty Family Census Table'!$C$4:$F$405,4,false)</f>
        <v>4.3</v>
      </c>
      <c r="C287">
        <f>vlookup(A287,'Poverty Family Census Table'!$C$4:$H$405,6,false)</f>
        <v>10.4</v>
      </c>
      <c r="D287">
        <f>vlookup(A287,'%Ppl Foodstamps Census Table'!$C$4:$J$405,8,false)</f>
        <v>8.9</v>
      </c>
    </row>
    <row r="288">
      <c r="A288" t="s">
        <v>634</v>
      </c>
      <c r="B288">
        <f>vlookup(A288,'Poverty Family Census Table'!$C$4:$F$405,4,false)</f>
        <v>3.9</v>
      </c>
      <c r="C288">
        <f>vlookup(A288,'Poverty Family Census Table'!$C$4:$H$405,6,false)</f>
        <v>9</v>
      </c>
      <c r="D288">
        <f>vlookup(A288,'%Ppl Foodstamps Census Table'!$C$4:$J$405,8,false)</f>
        <v>6.2</v>
      </c>
    </row>
    <row r="289">
      <c r="A289" t="s">
        <v>636</v>
      </c>
      <c r="B289">
        <f>vlookup(A289,'Poverty Family Census Table'!$C$4:$F$405,4,false)</f>
        <v>3.1</v>
      </c>
      <c r="C289">
        <f>vlookup(A289,'Poverty Family Census Table'!$C$4:$H$405,6,false)</f>
        <v>22.6</v>
      </c>
      <c r="D289">
        <f>vlookup(A289,'%Ppl Foodstamps Census Table'!$C$4:$J$405,8,false)</f>
        <v>5.7</v>
      </c>
    </row>
    <row r="290">
      <c r="A290" t="s">
        <v>638</v>
      </c>
      <c r="B290">
        <f>vlookup(A290,'Poverty Family Census Table'!$C$4:$F$405,4,false)</f>
        <v>0.9</v>
      </c>
      <c r="C290">
        <f>vlookup(A290,'Poverty Family Census Table'!$C$4:$H$405,6,false)</f>
        <v>7.7</v>
      </c>
      <c r="D290">
        <f>vlookup(A290,'%Ppl Foodstamps Census Table'!$C$4:$J$405,8,false)</f>
        <v>1.1</v>
      </c>
    </row>
    <row r="291">
      <c r="A291" t="s">
        <v>640</v>
      </c>
      <c r="B291">
        <f>vlookup(A291,'Poverty Family Census Table'!$C$4:$F$405,4,false)</f>
        <v>0</v>
      </c>
      <c r="C291">
        <f>vlookup(A291,'Poverty Family Census Table'!$C$4:$H$405,6,false)</f>
        <v>0</v>
      </c>
      <c r="D291">
        <f>vlookup(A291,'%Ppl Foodstamps Census Table'!$C$4:$J$405,8,false)</f>
        <v>6.1</v>
      </c>
    </row>
    <row r="292">
      <c r="A292" t="s">
        <v>642</v>
      </c>
      <c r="B292">
        <f>vlookup(A292,'Poverty Family Census Table'!$C$4:$F$405,4,false)</f>
        <v>17.5</v>
      </c>
      <c r="C292">
        <f>vlookup(A292,'Poverty Family Census Table'!$C$4:$H$405,6,false)</f>
        <v>35.9</v>
      </c>
      <c r="D292">
        <f>vlookup(A292,'%Ppl Foodstamps Census Table'!$C$4:$J$405,8,false)</f>
        <v>27.8</v>
      </c>
    </row>
    <row r="293">
      <c r="A293" t="s">
        <v>644</v>
      </c>
      <c r="B293">
        <f>vlookup(A293,'Poverty Family Census Table'!$C$4:$F$405,4,false)</f>
        <v>18.2</v>
      </c>
      <c r="C293">
        <f>vlookup(A293,'Poverty Family Census Table'!$C$4:$H$405,6,false)</f>
        <v>30.9</v>
      </c>
      <c r="D293">
        <f>vlookup(A293,'%Ppl Foodstamps Census Table'!$C$4:$J$405,8,false)</f>
        <v>30.1</v>
      </c>
    </row>
    <row r="294">
      <c r="A294" t="s">
        <v>646</v>
      </c>
      <c r="B294">
        <f>vlookup(A294,'Poverty Family Census Table'!$C$4:$F$405,4,false)</f>
        <v>9.1</v>
      </c>
      <c r="C294">
        <f>vlookup(A294,'Poverty Family Census Table'!$C$4:$H$405,6,false)</f>
        <v>22.2</v>
      </c>
      <c r="D294">
        <f>vlookup(A294,'%Ppl Foodstamps Census Table'!$C$4:$J$405,8,false)</f>
        <v>21.7</v>
      </c>
    </row>
    <row r="295">
      <c r="A295" t="s">
        <v>648</v>
      </c>
      <c r="B295">
        <f>vlookup(A295,'Poverty Family Census Table'!$C$4:$F$405,4,false)</f>
        <v>15.2</v>
      </c>
      <c r="C295">
        <f>vlookup(A295,'Poverty Family Census Table'!$C$4:$H$405,6,false)</f>
        <v>35.7</v>
      </c>
      <c r="D295">
        <f>vlookup(A295,'%Ppl Foodstamps Census Table'!$C$4:$J$405,8,false)</f>
        <v>22.3</v>
      </c>
    </row>
    <row r="296">
      <c r="A296" t="s">
        <v>650</v>
      </c>
      <c r="B296">
        <f>vlookup(A296,'Poverty Family Census Table'!$C$4:$F$405,4,false)</f>
        <v>3.6</v>
      </c>
      <c r="C296">
        <f>vlookup(A296,'Poverty Family Census Table'!$C$4:$H$405,6,false)</f>
        <v>23.6</v>
      </c>
      <c r="D296">
        <f>vlookup(A296,'%Ppl Foodstamps Census Table'!$C$4:$J$405,8,false)</f>
        <v>8.1</v>
      </c>
    </row>
    <row r="297">
      <c r="A297" t="s">
        <v>652</v>
      </c>
      <c r="B297">
        <f>vlookup(A297,'Poverty Family Census Table'!$C$4:$F$405,4,false)</f>
        <v>0.9</v>
      </c>
      <c r="C297">
        <f>vlookup(A297,'Poverty Family Census Table'!$C$4:$H$405,6,false)</f>
        <v>0</v>
      </c>
      <c r="D297">
        <f>vlookup(A297,'%Ppl Foodstamps Census Table'!$C$4:$J$405,8,false)</f>
        <v>2</v>
      </c>
    </row>
    <row r="298">
      <c r="A298" t="s">
        <v>654</v>
      </c>
      <c r="B298">
        <f>vlookup(A298,'Poverty Family Census Table'!$C$4:$F$405,4,false)</f>
        <v>5.2</v>
      </c>
      <c r="C298">
        <f>vlookup(A298,'Poverty Family Census Table'!$C$4:$H$405,6,false)</f>
        <v>14</v>
      </c>
      <c r="D298">
        <f>vlookup(A298,'%Ppl Foodstamps Census Table'!$C$4:$J$405,8,false)</f>
        <v>4.2</v>
      </c>
    </row>
    <row r="299">
      <c r="A299" t="s">
        <v>656</v>
      </c>
      <c r="B299">
        <f>vlookup(A299,'Poverty Family Census Table'!$C$4:$F$405,4,false)</f>
        <v>11</v>
      </c>
      <c r="C299">
        <f>vlookup(A299,'Poverty Family Census Table'!$C$4:$H$405,6,false)</f>
        <v>19</v>
      </c>
      <c r="D299">
        <f>vlookup(A299,'%Ppl Foodstamps Census Table'!$C$4:$J$405,8,false)</f>
        <v>12.1</v>
      </c>
    </row>
    <row r="300">
      <c r="A300" t="s">
        <v>658</v>
      </c>
      <c r="B300">
        <f>vlookup(A300,'Poverty Family Census Table'!$C$4:$F$405,4,false)</f>
        <v>7.1</v>
      </c>
      <c r="C300">
        <f>vlookup(A300,'Poverty Family Census Table'!$C$4:$H$405,6,false)</f>
        <v>26.5</v>
      </c>
      <c r="D300">
        <f>vlookup(A300,'%Ppl Foodstamps Census Table'!$C$4:$J$405,8,false)</f>
        <v>4.9</v>
      </c>
    </row>
    <row r="301">
      <c r="A301" t="s">
        <v>660</v>
      </c>
      <c r="B301">
        <f>vlookup(A301,'Poverty Family Census Table'!$C$4:$F$405,4,false)</f>
        <v>7.6</v>
      </c>
      <c r="C301">
        <f>vlookup(A301,'Poverty Family Census Table'!$C$4:$H$405,6,false)</f>
        <v>14.8</v>
      </c>
      <c r="D301">
        <f>vlookup(A301,'%Ppl Foodstamps Census Table'!$C$4:$J$405,8,false)</f>
        <v>6.9</v>
      </c>
    </row>
    <row r="302">
      <c r="A302" t="s">
        <v>662</v>
      </c>
      <c r="B302">
        <f>vlookup(A302,'Poverty Family Census Table'!$C$4:$F$405,4,false)</f>
        <v>16.3</v>
      </c>
      <c r="C302">
        <f>vlookup(A302,'Poverty Family Census Table'!$C$4:$H$405,6,false)</f>
        <v>27.5</v>
      </c>
      <c r="D302">
        <f>vlookup(A302,'%Ppl Foodstamps Census Table'!$C$4:$J$405,8,false)</f>
        <v>18.7</v>
      </c>
    </row>
    <row r="303">
      <c r="A303" t="s">
        <v>664</v>
      </c>
      <c r="B303">
        <f>vlookup(A303,'Poverty Family Census Table'!$C$4:$F$405,4,false)</f>
        <v>9.2</v>
      </c>
      <c r="C303">
        <f>vlookup(A303,'Poverty Family Census Table'!$C$4:$H$405,6,false)</f>
        <v>24.4</v>
      </c>
      <c r="D303">
        <f>vlookup(A303,'%Ppl Foodstamps Census Table'!$C$4:$J$405,8,false)</f>
        <v>15.8</v>
      </c>
    </row>
    <row r="304">
      <c r="A304" t="s">
        <v>666</v>
      </c>
      <c r="B304">
        <f>vlookup(A304,'Poverty Family Census Table'!$C$4:$F$405,4,false)</f>
        <v>4.8</v>
      </c>
      <c r="C304">
        <f>vlookup(A304,'Poverty Family Census Table'!$C$4:$H$405,6,false)</f>
        <v>9.3</v>
      </c>
      <c r="D304">
        <f>vlookup(A304,'%Ppl Foodstamps Census Table'!$C$4:$J$405,8,false)</f>
        <v>14.2</v>
      </c>
    </row>
    <row r="305">
      <c r="A305" t="s">
        <v>668</v>
      </c>
      <c r="B305">
        <f>vlookup(A305,'Poverty Family Census Table'!$C$4:$F$405,4,false)</f>
        <v>12.9</v>
      </c>
      <c r="C305">
        <f>vlookup(A305,'Poverty Family Census Table'!$C$4:$H$405,6,false)</f>
        <v>22.4</v>
      </c>
      <c r="D305">
        <f>vlookup(A305,'%Ppl Foodstamps Census Table'!$C$4:$J$405,8,false)</f>
        <v>23.2</v>
      </c>
    </row>
    <row r="306">
      <c r="A306" t="s">
        <v>670</v>
      </c>
      <c r="B306">
        <f>vlookup(A306,'Poverty Family Census Table'!$C$4:$F$405,4,false)</f>
        <v>3.9</v>
      </c>
      <c r="C306">
        <f>vlookup(A306,'Poverty Family Census Table'!$C$4:$H$405,6,false)</f>
        <v>16.9</v>
      </c>
      <c r="D306">
        <f>vlookup(A306,'%Ppl Foodstamps Census Table'!$C$4:$J$405,8,false)</f>
        <v>7.2</v>
      </c>
    </row>
    <row r="307">
      <c r="A307" t="s">
        <v>672</v>
      </c>
      <c r="B307">
        <f>vlookup(A307,'Poverty Family Census Table'!$C$4:$F$405,4,false)</f>
        <v>20.6</v>
      </c>
      <c r="C307">
        <f>vlookup(A307,'Poverty Family Census Table'!$C$4:$H$405,6,false)</f>
        <v>53</v>
      </c>
      <c r="D307">
        <f>vlookup(A307,'%Ppl Foodstamps Census Table'!$C$4:$J$405,8,false)</f>
        <v>24.4</v>
      </c>
    </row>
    <row r="308">
      <c r="A308" t="s">
        <v>674</v>
      </c>
      <c r="B308">
        <f>vlookup(A308,'Poverty Family Census Table'!$C$4:$F$405,4,false)</f>
        <v>11.3</v>
      </c>
      <c r="C308">
        <f>vlookup(A308,'Poverty Family Census Table'!$C$4:$H$405,6,false)</f>
        <v>18.6</v>
      </c>
      <c r="D308">
        <f>vlookup(A308,'%Ppl Foodstamps Census Table'!$C$4:$J$405,8,false)</f>
        <v>20.3</v>
      </c>
    </row>
    <row r="309">
      <c r="A309" t="s">
        <v>676</v>
      </c>
      <c r="B309">
        <f>vlookup(A309,'Poverty Family Census Table'!$C$4:$F$405,4,false)</f>
        <v>32.8</v>
      </c>
      <c r="C309">
        <f>vlookup(A309,'Poverty Family Census Table'!$C$4:$H$405,6,false)</f>
        <v>50.7</v>
      </c>
      <c r="D309">
        <f>vlookup(A309,'%Ppl Foodstamps Census Table'!$C$4:$J$405,8,false)</f>
        <v>42.6</v>
      </c>
    </row>
    <row r="310">
      <c r="A310" t="s">
        <v>678</v>
      </c>
      <c r="B310">
        <f>vlookup(A310,'Poverty Family Census Table'!$C$4:$F$405,4,false)</f>
        <v>16.5</v>
      </c>
      <c r="C310">
        <f>vlookup(A310,'Poverty Family Census Table'!$C$4:$H$405,6,false)</f>
        <v>30.9</v>
      </c>
      <c r="D310">
        <f>vlookup(A310,'%Ppl Foodstamps Census Table'!$C$4:$J$405,8,false)</f>
        <v>26.7</v>
      </c>
    </row>
    <row r="311">
      <c r="A311" t="s">
        <v>680</v>
      </c>
      <c r="B311">
        <f>vlookup(A311,'Poverty Family Census Table'!$C$4:$F$405,4,false)</f>
        <v>31.8</v>
      </c>
      <c r="C311">
        <f>vlookup(A311,'Poverty Family Census Table'!$C$4:$H$405,6,false)</f>
        <v>35.5</v>
      </c>
      <c r="D311">
        <f>vlookup(A311,'%Ppl Foodstamps Census Table'!$C$4:$J$405,8,false)</f>
        <v>52.1</v>
      </c>
    </row>
    <row r="312">
      <c r="A312" t="s">
        <v>682</v>
      </c>
      <c r="B312">
        <f>vlookup(A312,'Poverty Family Census Table'!$C$4:$F$405,4,false)</f>
        <v>19.5</v>
      </c>
      <c r="C312">
        <f>vlookup(A312,'Poverty Family Census Table'!$C$4:$H$405,6,false)</f>
        <v>35.7</v>
      </c>
      <c r="D312">
        <f>vlookup(A312,'%Ppl Foodstamps Census Table'!$C$4:$J$405,8,false)</f>
        <v>21.5</v>
      </c>
    </row>
    <row r="313">
      <c r="A313" t="s">
        <v>684</v>
      </c>
      <c r="B313">
        <f>vlookup(A313,'Poverty Family Census Table'!$C$4:$F$405,4,false)</f>
        <v>52.5</v>
      </c>
      <c r="C313">
        <f>vlookup(A313,'Poverty Family Census Table'!$C$4:$H$405,6,false)</f>
        <v>64.6</v>
      </c>
      <c r="D313">
        <f>vlookup(A313,'%Ppl Foodstamps Census Table'!$C$4:$J$405,8,false)</f>
        <v>42.9</v>
      </c>
    </row>
    <row r="314">
      <c r="A314" t="s">
        <v>686</v>
      </c>
      <c r="B314">
        <f>vlookup(A314,'Poverty Family Census Table'!$C$4:$F$405,4,false)</f>
        <v>23.7</v>
      </c>
      <c r="C314">
        <f>vlookup(A314,'Poverty Family Census Table'!$C$4:$H$405,6,false)</f>
        <v>43.7</v>
      </c>
      <c r="D314">
        <f>vlookup(A314,'%Ppl Foodstamps Census Table'!$C$4:$J$405,8,false)</f>
        <v>39.2</v>
      </c>
    </row>
    <row r="315">
      <c r="A315" t="s">
        <v>688</v>
      </c>
      <c r="B315">
        <f>vlookup(A315,'Poverty Family Census Table'!$C$4:$F$405,4,false)</f>
        <v>25.3</v>
      </c>
      <c r="C315">
        <f>vlookup(A315,'Poverty Family Census Table'!$C$4:$H$405,6,false)</f>
        <v>31.3</v>
      </c>
      <c r="D315">
        <f>vlookup(A315,'%Ppl Foodstamps Census Table'!$C$4:$J$405,8,false)</f>
        <v>34.5</v>
      </c>
    </row>
    <row r="316">
      <c r="A316" t="s">
        <v>690</v>
      </c>
      <c r="B316">
        <f>vlookup(A316,'Poverty Family Census Table'!$C$4:$F$405,4,false)</f>
        <v>25.6</v>
      </c>
      <c r="C316">
        <f>vlookup(A316,'Poverty Family Census Table'!$C$4:$H$405,6,false)</f>
        <v>39.7</v>
      </c>
      <c r="D316">
        <f>vlookup(A316,'%Ppl Foodstamps Census Table'!$C$4:$J$405,8,false)</f>
        <v>48.1</v>
      </c>
    </row>
    <row r="317">
      <c r="A317" t="s">
        <v>692</v>
      </c>
      <c r="B317">
        <f>vlookup(A317,'Poverty Family Census Table'!$C$4:$F$405,4,false)</f>
        <v>13.5</v>
      </c>
      <c r="C317">
        <f>vlookup(A317,'Poverty Family Census Table'!$C$4:$H$405,6,false)</f>
        <v>30</v>
      </c>
      <c r="D317">
        <f>vlookup(A317,'%Ppl Foodstamps Census Table'!$C$4:$J$405,8,false)</f>
        <v>31.4</v>
      </c>
    </row>
    <row r="318">
      <c r="A318" t="s">
        <v>694</v>
      </c>
      <c r="B318">
        <f>vlookup(A318,'Poverty Family Census Table'!$C$4:$F$405,4,false)</f>
        <v>0</v>
      </c>
      <c r="C318">
        <f>vlookup(A318,'Poverty Family Census Table'!$C$4:$H$405,6,false)</f>
        <v>0</v>
      </c>
      <c r="D318">
        <f>vlookup(A318,'%Ppl Foodstamps Census Table'!$C$4:$J$405,8,false)</f>
        <v>10</v>
      </c>
    </row>
    <row r="319">
      <c r="A319" t="s">
        <v>696</v>
      </c>
      <c r="B319">
        <f>vlookup(A319,'Poverty Family Census Table'!$C$4:$F$405,4,false)</f>
        <v>13.2</v>
      </c>
      <c r="C319">
        <f>vlookup(A319,'Poverty Family Census Table'!$C$4:$H$405,6,false)</f>
        <v>13.3</v>
      </c>
      <c r="D319">
        <f>vlookup(A319,'%Ppl Foodstamps Census Table'!$C$4:$J$405,8,false)</f>
        <v>21.1</v>
      </c>
    </row>
    <row r="320">
      <c r="A320" t="s">
        <v>698</v>
      </c>
      <c r="B320">
        <f>vlookup(A320,'Poverty Family Census Table'!$C$4:$F$405,4,false)</f>
        <v>8.9</v>
      </c>
      <c r="C320">
        <f>vlookup(A320,'Poverty Family Census Table'!$C$4:$H$405,6,false)</f>
        <v>0</v>
      </c>
      <c r="D320">
        <f>vlookup(A320,'%Ppl Foodstamps Census Table'!$C$4:$J$405,8,false)</f>
        <v>8</v>
      </c>
    </row>
    <row r="321">
      <c r="A321" t="s">
        <v>700</v>
      </c>
      <c r="B321">
        <f>vlookup(A321,'Poverty Family Census Table'!$C$4:$F$405,4,false)</f>
        <v>10</v>
      </c>
      <c r="C321">
        <f>vlookup(A321,'Poverty Family Census Table'!$C$4:$H$405,6,false)</f>
        <v>37.2</v>
      </c>
      <c r="D321">
        <f>vlookup(A321,'%Ppl Foodstamps Census Table'!$C$4:$J$405,8,false)</f>
        <v>6.8</v>
      </c>
    </row>
    <row r="322">
      <c r="A322" t="s">
        <v>702</v>
      </c>
      <c r="B322">
        <f>vlookup(A322,'Poverty Family Census Table'!$C$4:$F$405,4,false)</f>
        <v>2.9</v>
      </c>
      <c r="C322">
        <f>vlookup(A322,'Poverty Family Census Table'!$C$4:$H$405,6,false)</f>
        <v>14.3</v>
      </c>
      <c r="D322">
        <f>vlookup(A322,'%Ppl Foodstamps Census Table'!$C$4:$J$405,8,false)</f>
        <v>0.8</v>
      </c>
    </row>
    <row r="323">
      <c r="A323" t="s">
        <v>704</v>
      </c>
      <c r="B323">
        <f>vlookup(A323,'Poverty Family Census Table'!$C$4:$F$405,4,false)</f>
        <v>15.2</v>
      </c>
      <c r="C323">
        <f>vlookup(A323,'Poverty Family Census Table'!$C$4:$H$405,6,false)</f>
        <v>30.1</v>
      </c>
      <c r="D323">
        <f>vlookup(A323,'%Ppl Foodstamps Census Table'!$C$4:$J$405,8,false)</f>
        <v>34.7</v>
      </c>
    </row>
    <row r="324">
      <c r="A324" t="s">
        <v>706</v>
      </c>
      <c r="B324">
        <f>vlookup(A324,'Poverty Family Census Table'!$C$4:$F$405,4,false)</f>
        <v>3.4</v>
      </c>
      <c r="C324">
        <f>vlookup(A324,'Poverty Family Census Table'!$C$4:$H$405,6,false)</f>
        <v>20.4</v>
      </c>
      <c r="D324">
        <f>vlookup(A324,'%Ppl Foodstamps Census Table'!$C$4:$J$405,8,false)</f>
        <v>2.2</v>
      </c>
    </row>
    <row r="325">
      <c r="A325" t="s">
        <v>708</v>
      </c>
      <c r="B325">
        <f>vlookup(A325,'Poverty Family Census Table'!$C$4:$F$405,4,false)</f>
        <v>3.4</v>
      </c>
      <c r="C325">
        <f>vlookup(A325,'Poverty Family Census Table'!$C$4:$H$405,6,false)</f>
        <v>0</v>
      </c>
      <c r="D325">
        <f>vlookup(A325,'%Ppl Foodstamps Census Table'!$C$4:$J$405,8,false)</f>
        <v>0.9</v>
      </c>
    </row>
    <row r="326">
      <c r="A326" t="s">
        <v>710</v>
      </c>
      <c r="B326">
        <f>vlookup(A326,'Poverty Family Census Table'!$C$4:$F$405,4,false)</f>
        <v>3.2</v>
      </c>
      <c r="C326">
        <f>vlookup(A326,'Poverty Family Census Table'!$C$4:$H$405,6,false)</f>
        <v>15.5</v>
      </c>
      <c r="D326">
        <f>vlookup(A326,'%Ppl Foodstamps Census Table'!$C$4:$J$405,8,false)</f>
        <v>6</v>
      </c>
    </row>
    <row r="327">
      <c r="A327" t="s">
        <v>712</v>
      </c>
      <c r="B327">
        <f>vlookup(A327,'Poverty Family Census Table'!$C$4:$F$405,4,false)</f>
        <v>6.1</v>
      </c>
      <c r="C327">
        <f>vlookup(A327,'Poverty Family Census Table'!$C$4:$H$405,6,false)</f>
        <v>27.1</v>
      </c>
      <c r="D327">
        <f>vlookup(A327,'%Ppl Foodstamps Census Table'!$C$4:$J$405,8,false)</f>
        <v>10</v>
      </c>
    </row>
    <row r="328">
      <c r="A328" t="s">
        <v>714</v>
      </c>
      <c r="B328">
        <f>vlookup(A328,'Poverty Family Census Table'!$C$4:$F$405,4,false)</f>
        <v>2.9</v>
      </c>
      <c r="C328">
        <f>vlookup(A328,'Poverty Family Census Table'!$C$4:$H$405,6,false)</f>
        <v>13.2</v>
      </c>
      <c r="D328">
        <f>vlookup(A328,'%Ppl Foodstamps Census Table'!$C$4:$J$405,8,false)</f>
        <v>4.9</v>
      </c>
    </row>
    <row r="329">
      <c r="A329" t="s">
        <v>716</v>
      </c>
      <c r="B329">
        <f>vlookup(A329,'Poverty Family Census Table'!$C$4:$F$405,4,false)</f>
        <v>5.7</v>
      </c>
      <c r="C329">
        <f>vlookup(A329,'Poverty Family Census Table'!$C$4:$H$405,6,false)</f>
        <v>44.3</v>
      </c>
      <c r="D329">
        <f>vlookup(A329,'%Ppl Foodstamps Census Table'!$C$4:$J$405,8,false)</f>
        <v>5.2</v>
      </c>
    </row>
    <row r="330">
      <c r="A330" t="s">
        <v>718</v>
      </c>
      <c r="B330">
        <f>vlookup(A330,'Poverty Family Census Table'!$C$4:$F$405,4,false)</f>
        <v>15.4</v>
      </c>
      <c r="C330">
        <f>vlookup(A330,'Poverty Family Census Table'!$C$4:$H$405,6,false)</f>
        <v>30.9</v>
      </c>
      <c r="D330">
        <f>vlookup(A330,'%Ppl Foodstamps Census Table'!$C$4:$J$405,8,false)</f>
        <v>12</v>
      </c>
    </row>
    <row r="331">
      <c r="A331" t="s">
        <v>720</v>
      </c>
      <c r="B331">
        <f>vlookup(A331,'Poverty Family Census Table'!$C$4:$F$405,4,false)</f>
        <v>9.1</v>
      </c>
      <c r="C331">
        <f>vlookup(A331,'Poverty Family Census Table'!$C$4:$H$405,6,false)</f>
        <v>7.4</v>
      </c>
      <c r="D331">
        <f>vlookup(A331,'%Ppl Foodstamps Census Table'!$C$4:$J$405,8,false)</f>
        <v>8.1</v>
      </c>
    </row>
    <row r="332">
      <c r="A332" t="s">
        <v>722</v>
      </c>
      <c r="B332">
        <f>vlookup(A332,'Poverty Family Census Table'!$C$4:$F$405,4,false)</f>
        <v>3.6</v>
      </c>
      <c r="C332">
        <f>vlookup(A332,'Poverty Family Census Table'!$C$4:$H$405,6,false)</f>
        <v>0</v>
      </c>
      <c r="D332">
        <f>vlookup(A332,'%Ppl Foodstamps Census Table'!$C$4:$J$405,8,false)</f>
        <v>1.3</v>
      </c>
    </row>
    <row r="333">
      <c r="A333" t="s">
        <v>724</v>
      </c>
      <c r="B333">
        <f>vlookup(A333,'Poverty Family Census Table'!$C$4:$F$405,4,false)</f>
        <v>2.5</v>
      </c>
      <c r="C333">
        <f>vlookup(A333,'Poverty Family Census Table'!$C$4:$H$405,6,false)</f>
        <v>17.3</v>
      </c>
      <c r="D333">
        <f>vlookup(A333,'%Ppl Foodstamps Census Table'!$C$4:$J$405,8,false)</f>
        <v>1.7</v>
      </c>
    </row>
    <row r="334">
      <c r="A334" t="s">
        <v>726</v>
      </c>
      <c r="B334">
        <f>vlookup(A334,'Poverty Family Census Table'!$C$4:$F$405,4,false)</f>
        <v>2.8</v>
      </c>
      <c r="C334">
        <f>vlookup(A334,'Poverty Family Census Table'!$C$4:$H$405,6,false)</f>
        <v>0</v>
      </c>
      <c r="D334">
        <f>vlookup(A334,'%Ppl Foodstamps Census Table'!$C$4:$J$405,8,false)</f>
        <v>4</v>
      </c>
    </row>
    <row r="335">
      <c r="A335" t="s">
        <v>728</v>
      </c>
      <c r="B335">
        <f>vlookup(A335,'Poverty Family Census Table'!$C$4:$F$405,4,false)</f>
        <v>18.8</v>
      </c>
      <c r="C335">
        <f>vlookup(A335,'Poverty Family Census Table'!$C$4:$H$405,6,false)</f>
        <v>23.9</v>
      </c>
      <c r="D335">
        <f>vlookup(A335,'%Ppl Foodstamps Census Table'!$C$4:$J$405,8,false)</f>
        <v>38.3</v>
      </c>
    </row>
    <row r="336">
      <c r="A336" t="s">
        <v>730</v>
      </c>
      <c r="B336">
        <f>vlookup(A336,'Poverty Family Census Table'!$C$4:$F$405,4,false)</f>
        <v>12.9</v>
      </c>
      <c r="C336">
        <f>vlookup(A336,'Poverty Family Census Table'!$C$4:$H$405,6,false)</f>
        <v>20</v>
      </c>
      <c r="D336">
        <f>vlookup(A336,'%Ppl Foodstamps Census Table'!$C$4:$J$405,8,false)</f>
        <v>21.3</v>
      </c>
    </row>
    <row r="337">
      <c r="A337" t="s">
        <v>732</v>
      </c>
      <c r="B337">
        <f>vlookup(A337,'Poverty Family Census Table'!$C$4:$F$405,4,false)</f>
        <v>13.5</v>
      </c>
      <c r="C337">
        <f>vlookup(A337,'Poverty Family Census Table'!$C$4:$H$405,6,false)</f>
        <v>26.8</v>
      </c>
      <c r="D337">
        <f>vlookup(A337,'%Ppl Foodstamps Census Table'!$C$4:$J$405,8,false)</f>
        <v>24.2</v>
      </c>
    </row>
    <row r="338">
      <c r="A338" t="s">
        <v>734</v>
      </c>
      <c r="B338">
        <f>vlookup(A338,'Poverty Family Census Table'!$C$4:$F$405,4,false)</f>
        <v>4.4</v>
      </c>
      <c r="C338">
        <f>vlookup(A338,'Poverty Family Census Table'!$C$4:$H$405,6,false)</f>
        <v>17</v>
      </c>
      <c r="D338">
        <f>vlookup(A338,'%Ppl Foodstamps Census Table'!$C$4:$J$405,8,false)</f>
        <v>10.6</v>
      </c>
    </row>
    <row r="339">
      <c r="A339" t="s">
        <v>736</v>
      </c>
      <c r="B339">
        <f>vlookup(A339,'Poverty Family Census Table'!$C$4:$F$405,4,false)</f>
        <v>13.4</v>
      </c>
      <c r="C339">
        <f>vlookup(A339,'Poverty Family Census Table'!$C$4:$H$405,6,false)</f>
        <v>30.5</v>
      </c>
      <c r="D339">
        <f>vlookup(A339,'%Ppl Foodstamps Census Table'!$C$4:$J$405,8,false)</f>
        <v>14.5</v>
      </c>
    </row>
    <row r="340">
      <c r="A340" t="s">
        <v>738</v>
      </c>
      <c r="B340">
        <f>vlookup(A340,'Poverty Family Census Table'!$C$4:$F$405,4,false)</f>
        <v>4</v>
      </c>
      <c r="C340">
        <f>vlookup(A340,'Poverty Family Census Table'!$C$4:$H$405,6,false)</f>
        <v>21.1</v>
      </c>
      <c r="D340">
        <f>vlookup(A340,'%Ppl Foodstamps Census Table'!$C$4:$J$405,8,false)</f>
        <v>13.7</v>
      </c>
    </row>
    <row r="341">
      <c r="A341" t="s">
        <v>740</v>
      </c>
      <c r="B341">
        <f>vlookup(A341,'Poverty Family Census Table'!$C$4:$F$405,4,false)</f>
        <v>4.5</v>
      </c>
      <c r="C341">
        <f>vlookup(A341,'Poverty Family Census Table'!$C$4:$H$405,6,false)</f>
        <v>13.3</v>
      </c>
      <c r="D341">
        <f>vlookup(A341,'%Ppl Foodstamps Census Table'!$C$4:$J$405,8,false)</f>
        <v>22.6</v>
      </c>
    </row>
    <row r="342">
      <c r="A342" t="s">
        <v>742</v>
      </c>
      <c r="B342">
        <f>vlookup(A342,'Poverty Family Census Table'!$C$4:$F$405,4,false)</f>
        <v>7.6</v>
      </c>
      <c r="C342">
        <f>vlookup(A342,'Poverty Family Census Table'!$C$4:$H$405,6,false)</f>
        <v>18.2</v>
      </c>
      <c r="D342">
        <f>vlookup(A342,'%Ppl Foodstamps Census Table'!$C$4:$J$405,8,false)</f>
        <v>10.1</v>
      </c>
    </row>
    <row r="343">
      <c r="A343" t="s">
        <v>744</v>
      </c>
      <c r="B343">
        <f>vlookup(A343,'Poverty Family Census Table'!$C$4:$F$405,4,false)</f>
        <v>9.5</v>
      </c>
      <c r="C343">
        <f>vlookup(A343,'Poverty Family Census Table'!$C$4:$H$405,6,false)</f>
        <v>32.8</v>
      </c>
      <c r="D343">
        <f>vlookup(A343,'%Ppl Foodstamps Census Table'!$C$4:$J$405,8,false)</f>
        <v>14.5</v>
      </c>
    </row>
    <row r="344">
      <c r="A344" t="s">
        <v>746</v>
      </c>
      <c r="B344">
        <f>vlookup(A344,'Poverty Family Census Table'!$C$4:$F$405,4,false)</f>
        <v>7.7</v>
      </c>
      <c r="C344">
        <f>vlookup(A344,'Poverty Family Census Table'!$C$4:$H$405,6,false)</f>
        <v>23.2</v>
      </c>
      <c r="D344">
        <f>vlookup(A344,'%Ppl Foodstamps Census Table'!$C$4:$J$405,8,false)</f>
        <v>22.4</v>
      </c>
    </row>
    <row r="345">
      <c r="A345" t="s">
        <v>748</v>
      </c>
      <c r="B345">
        <f>vlookup(A345,'Poverty Family Census Table'!$C$4:$F$405,4,false)</f>
        <v>2.5</v>
      </c>
      <c r="C345">
        <f>vlookup(A345,'Poverty Family Census Table'!$C$4:$H$405,6,false)</f>
        <v>13</v>
      </c>
      <c r="D345">
        <f>vlookup(A345,'%Ppl Foodstamps Census Table'!$C$4:$J$405,8,false)</f>
        <v>5.5</v>
      </c>
    </row>
    <row r="346">
      <c r="A346" t="s">
        <v>750</v>
      </c>
      <c r="B346">
        <f>vlookup(A346,'Poverty Family Census Table'!$C$4:$F$405,4,false)</f>
        <v>20.4</v>
      </c>
      <c r="C346">
        <f>vlookup(A346,'Poverty Family Census Table'!$C$4:$H$405,6,false)</f>
        <v>46.1</v>
      </c>
      <c r="D346">
        <f>vlookup(A346,'%Ppl Foodstamps Census Table'!$C$4:$J$405,8,false)</f>
        <v>21.3</v>
      </c>
    </row>
    <row r="347">
      <c r="A347" t="s">
        <v>752</v>
      </c>
      <c r="B347">
        <f>vlookup(A347,'Poverty Family Census Table'!$C$4:$F$405,4,false)</f>
        <v>1.1</v>
      </c>
      <c r="C347">
        <f>vlookup(A347,'Poverty Family Census Table'!$C$4:$H$405,6,false)</f>
        <v>8.2</v>
      </c>
      <c r="D347">
        <f>vlookup(A347,'%Ppl Foodstamps Census Table'!$C$4:$J$405,8,false)</f>
        <v>3.7</v>
      </c>
    </row>
    <row r="348">
      <c r="A348" t="s">
        <v>754</v>
      </c>
      <c r="B348">
        <f>vlookup(A348,'Poverty Family Census Table'!$C$4:$F$405,4,false)</f>
        <v>6.9</v>
      </c>
      <c r="C348">
        <f>vlookup(A348,'Poverty Family Census Table'!$C$4:$H$405,6,false)</f>
        <v>30.6</v>
      </c>
      <c r="D348">
        <f>vlookup(A348,'%Ppl Foodstamps Census Table'!$C$4:$J$405,8,false)</f>
        <v>13.4</v>
      </c>
    </row>
    <row r="349">
      <c r="A349" t="s">
        <v>756</v>
      </c>
      <c r="B349">
        <f>vlookup(A349,'Poverty Family Census Table'!$C$4:$F$405,4,false)</f>
        <v>6.2</v>
      </c>
      <c r="C349">
        <f>vlookup(A349,'Poverty Family Census Table'!$C$4:$H$405,6,false)</f>
        <v>37.3</v>
      </c>
      <c r="D349">
        <f>vlookup(A349,'%Ppl Foodstamps Census Table'!$C$4:$J$405,8,false)</f>
        <v>4.7</v>
      </c>
    </row>
    <row r="350">
      <c r="A350" t="s">
        <v>758</v>
      </c>
      <c r="B350">
        <f>vlookup(A350,'Poverty Family Census Table'!$C$4:$F$405,4,false)</f>
        <v>2.2</v>
      </c>
      <c r="C350">
        <f>vlookup(A350,'Poverty Family Census Table'!$C$4:$H$405,6,false)</f>
        <v>9</v>
      </c>
      <c r="D350">
        <f>vlookup(A350,'%Ppl Foodstamps Census Table'!$C$4:$J$405,8,false)</f>
        <v>4.4</v>
      </c>
    </row>
    <row r="351">
      <c r="A351" t="s">
        <v>760</v>
      </c>
      <c r="B351">
        <f>vlookup(A351,'Poverty Family Census Table'!$C$4:$F$405,4,false)</f>
        <v>4.8</v>
      </c>
      <c r="C351">
        <f>vlookup(A351,'Poverty Family Census Table'!$C$4:$H$405,6,false)</f>
        <v>26.7</v>
      </c>
      <c r="D351">
        <f>vlookup(A351,'%Ppl Foodstamps Census Table'!$C$4:$J$405,8,false)</f>
        <v>7.6</v>
      </c>
    </row>
    <row r="352">
      <c r="A352" t="s">
        <v>762</v>
      </c>
      <c r="B352">
        <f>vlookup(A352,'Poverty Family Census Table'!$C$4:$F$405,4,false)</f>
        <v>1.9</v>
      </c>
      <c r="C352">
        <f>vlookup(A352,'Poverty Family Census Table'!$C$4:$H$405,6,false)</f>
        <v>5.3</v>
      </c>
      <c r="D352">
        <f>vlookup(A352,'%Ppl Foodstamps Census Table'!$C$4:$J$405,8,false)</f>
        <v>3.8</v>
      </c>
    </row>
    <row r="353">
      <c r="A353" t="s">
        <v>764</v>
      </c>
      <c r="B353">
        <f>vlookup(A353,'Poverty Family Census Table'!$C$4:$F$405,4,false)</f>
        <v>7.3</v>
      </c>
      <c r="C353">
        <f>vlookup(A353,'Poverty Family Census Table'!$C$4:$H$405,6,false)</f>
        <v>18</v>
      </c>
      <c r="D353">
        <f>vlookup(A353,'%Ppl Foodstamps Census Table'!$C$4:$J$405,8,false)</f>
        <v>9.2</v>
      </c>
    </row>
    <row r="354">
      <c r="A354" t="s">
        <v>766</v>
      </c>
      <c r="B354">
        <f>vlookup(A354,'Poverty Family Census Table'!$C$4:$F$405,4,false)</f>
        <v>4.1</v>
      </c>
      <c r="C354">
        <f>vlookup(A354,'Poverty Family Census Table'!$C$4:$H$405,6,false)</f>
        <v>17.9</v>
      </c>
      <c r="D354">
        <f>vlookup(A354,'%Ppl Foodstamps Census Table'!$C$4:$J$405,8,false)</f>
        <v>2.3</v>
      </c>
    </row>
    <row r="355">
      <c r="A355" t="s">
        <v>768</v>
      </c>
      <c r="B355">
        <f>vlookup(A355,'Poverty Family Census Table'!$C$4:$F$405,4,false)</f>
        <v>2.6</v>
      </c>
      <c r="C355">
        <f>vlookup(A355,'Poverty Family Census Table'!$C$4:$H$405,6,false)</f>
        <v>16.3</v>
      </c>
      <c r="D355">
        <f>vlookup(A355,'%Ppl Foodstamps Census Table'!$C$4:$J$405,8,false)</f>
        <v>2.4</v>
      </c>
    </row>
    <row r="356">
      <c r="A356" t="s">
        <v>770</v>
      </c>
      <c r="B356">
        <f>vlookup(A356,'Poverty Family Census Table'!$C$4:$F$405,4,false)</f>
        <v>28.6</v>
      </c>
      <c r="C356">
        <f>vlookup(A356,'Poverty Family Census Table'!$C$4:$H$405,6,false)</f>
        <v>38.8</v>
      </c>
      <c r="D356">
        <f>vlookup(A356,'%Ppl Foodstamps Census Table'!$C$4:$J$405,8,false)</f>
        <v>45.6</v>
      </c>
    </row>
    <row r="357">
      <c r="A357" t="s">
        <v>772</v>
      </c>
      <c r="B357">
        <f>vlookup(A357,'Poverty Family Census Table'!$C$4:$F$405,4,false)</f>
        <v>32.6</v>
      </c>
      <c r="C357">
        <f>vlookup(A357,'Poverty Family Census Table'!$C$4:$H$405,6,false)</f>
        <v>68.1</v>
      </c>
      <c r="D357">
        <f>vlookup(A357,'%Ppl Foodstamps Census Table'!$C$4:$J$405,8,false)</f>
        <v>33.7</v>
      </c>
    </row>
    <row r="358">
      <c r="A358" t="s">
        <v>774</v>
      </c>
      <c r="B358">
        <f>vlookup(A358,'Poverty Family Census Table'!$C$4:$F$405,4,false)</f>
        <v>16.4</v>
      </c>
      <c r="C358">
        <f>vlookup(A358,'Poverty Family Census Table'!$C$4:$H$405,6,false)</f>
        <v>43.9</v>
      </c>
      <c r="D358">
        <f>vlookup(A358,'%Ppl Foodstamps Census Table'!$C$4:$J$405,8,false)</f>
        <v>18.6</v>
      </c>
    </row>
    <row r="359">
      <c r="A359" t="s">
        <v>776</v>
      </c>
      <c r="B359">
        <f>vlookup(A359,'Poverty Family Census Table'!$C$4:$F$405,4,false)</f>
        <v>56.4</v>
      </c>
      <c r="C359">
        <f>vlookup(A359,'Poverty Family Census Table'!$C$4:$H$405,6,false)</f>
        <v>65.2</v>
      </c>
      <c r="D359">
        <f>vlookup(A359,'%Ppl Foodstamps Census Table'!$C$4:$J$405,8,false)</f>
        <v>56.9</v>
      </c>
    </row>
    <row r="360">
      <c r="A360" t="s">
        <v>778</v>
      </c>
      <c r="B360">
        <f>vlookup(A360,'Poverty Family Census Table'!$C$4:$F$405,4,false)</f>
        <v>26.7</v>
      </c>
      <c r="C360">
        <f>vlookup(A360,'Poverty Family Census Table'!$C$4:$H$405,6,false)</f>
        <v>36.3</v>
      </c>
      <c r="D360">
        <f>vlookup(A360,'%Ppl Foodstamps Census Table'!$C$4:$J$405,8,false)</f>
        <v>23.6</v>
      </c>
    </row>
    <row r="361">
      <c r="A361" t="s">
        <v>780</v>
      </c>
      <c r="B361">
        <f>vlookup(A361,'Poverty Family Census Table'!$C$4:$F$405,4,false)</f>
        <v>77.7</v>
      </c>
      <c r="C361">
        <f>vlookup(A361,'Poverty Family Census Table'!$C$4:$H$405,6,false)</f>
        <v>83.5</v>
      </c>
      <c r="D361">
        <f>vlookup(A361,'%Ppl Foodstamps Census Table'!$C$4:$J$405,8,false)</f>
        <v>73.5</v>
      </c>
    </row>
    <row r="362">
      <c r="A362" t="s">
        <v>782</v>
      </c>
      <c r="B362">
        <f>vlookup(A362,'Poverty Family Census Table'!$C$4:$F$405,4,false)</f>
        <v>14.8</v>
      </c>
      <c r="C362">
        <f>vlookup(A362,'Poverty Family Census Table'!$C$4:$H$405,6,false)</f>
        <v>3.4</v>
      </c>
      <c r="D362">
        <f>vlookup(A362,'%Ppl Foodstamps Census Table'!$C$4:$J$405,8,false)</f>
        <v>35.2</v>
      </c>
    </row>
    <row r="363">
      <c r="A363" t="s">
        <v>784</v>
      </c>
      <c r="B363">
        <f>vlookup(A363,'Poverty Family Census Table'!$C$4:$F$405,4,false)</f>
        <v>32</v>
      </c>
      <c r="C363">
        <f>vlookup(A363,'Poverty Family Census Table'!$C$4:$H$405,6,false)</f>
        <v>40.1</v>
      </c>
      <c r="D363">
        <f>vlookup(A363,'%Ppl Foodstamps Census Table'!$C$4:$J$405,8,false)</f>
        <v>46.8</v>
      </c>
    </row>
    <row r="364">
      <c r="A364" t="s">
        <v>786</v>
      </c>
      <c r="B364">
        <f>vlookup(A364,'Poverty Family Census Table'!$C$4:$F$405,4,false)</f>
        <v>10</v>
      </c>
      <c r="C364">
        <f>vlookup(A364,'Poverty Family Census Table'!$C$4:$H$405,6,false)</f>
        <v>13.7</v>
      </c>
      <c r="D364">
        <f>vlookup(A364,'%Ppl Foodstamps Census Table'!$C$4:$J$405,8,false)</f>
        <v>20</v>
      </c>
    </row>
    <row r="365">
      <c r="A365" t="s">
        <v>788</v>
      </c>
      <c r="B365">
        <f>vlookup(A365,'Poverty Family Census Table'!$C$4:$F$405,4,false)</f>
        <v>16.7</v>
      </c>
      <c r="C365">
        <f>vlookup(A365,'Poverty Family Census Table'!$C$4:$H$405,6,false)</f>
        <v>30.7</v>
      </c>
      <c r="D365">
        <f>vlookup(A365,'%Ppl Foodstamps Census Table'!$C$4:$J$405,8,false)</f>
        <v>19.9</v>
      </c>
    </row>
    <row r="366">
      <c r="A366" t="s">
        <v>790</v>
      </c>
      <c r="B366">
        <f>vlookup(A366,'Poverty Family Census Table'!$C$4:$F$405,4,false)</f>
        <v>2.1</v>
      </c>
      <c r="C366">
        <f>vlookup(A366,'Poverty Family Census Table'!$C$4:$H$405,6,false)</f>
        <v>26.8</v>
      </c>
      <c r="D366">
        <f>vlookup(A366,'%Ppl Foodstamps Census Table'!$C$4:$J$405,8,false)</f>
        <v>2.8</v>
      </c>
    </row>
    <row r="367">
      <c r="A367" t="s">
        <v>792</v>
      </c>
      <c r="B367">
        <f>vlookup(A367,'Poverty Family Census Table'!$C$4:$F$405,4,false)</f>
        <v>26</v>
      </c>
      <c r="C367">
        <f>vlookup(A367,'Poverty Family Census Table'!$C$4:$H$405,6,false)</f>
        <v>36.3</v>
      </c>
      <c r="D367">
        <f>vlookup(A367,'%Ppl Foodstamps Census Table'!$C$4:$J$405,8,false)</f>
        <v>46.5</v>
      </c>
    </row>
    <row r="368">
      <c r="A368" t="s">
        <v>794</v>
      </c>
      <c r="B368">
        <f>vlookup(A368,'Poverty Family Census Table'!$C$4:$F$405,4,false)</f>
        <v>32.6</v>
      </c>
      <c r="C368">
        <f>vlookup(A368,'Poverty Family Census Table'!$C$4:$H$405,6,false)</f>
        <v>39.2</v>
      </c>
      <c r="D368">
        <f>vlookup(A368,'%Ppl Foodstamps Census Table'!$C$4:$J$405,8,false)</f>
        <v>35.5</v>
      </c>
    </row>
    <row r="369">
      <c r="A369" t="s">
        <v>796</v>
      </c>
      <c r="B369">
        <f>vlookup(A369,'Poverty Family Census Table'!$C$4:$F$405,4,false)</f>
        <v>33.7</v>
      </c>
      <c r="C369">
        <f>vlookup(A369,'Poverty Family Census Table'!$C$4:$H$405,6,false)</f>
        <v>30.9</v>
      </c>
      <c r="D369">
        <f>vlookup(A369,'%Ppl Foodstamps Census Table'!$C$4:$J$405,8,false)</f>
        <v>45</v>
      </c>
    </row>
    <row r="370">
      <c r="A370" t="s">
        <v>798</v>
      </c>
      <c r="B370">
        <f>vlookup(A370,'Poverty Family Census Table'!$C$4:$F$405,4,false)</f>
        <v>18.6</v>
      </c>
      <c r="C370">
        <f>vlookup(A370,'Poverty Family Census Table'!$C$4:$H$405,6,false)</f>
        <v>31.6</v>
      </c>
      <c r="D370">
        <f>vlookup(A370,'%Ppl Foodstamps Census Table'!$C$4:$J$405,8,false)</f>
        <v>48.2</v>
      </c>
    </row>
    <row r="371">
      <c r="A371" t="s">
        <v>800</v>
      </c>
      <c r="B371">
        <f>vlookup(A371,'Poverty Family Census Table'!$C$4:$F$405,4,false)</f>
        <v>23</v>
      </c>
      <c r="C371">
        <f>vlookup(A371,'Poverty Family Census Table'!$C$4:$H$405,6,false)</f>
        <v>38.8</v>
      </c>
      <c r="D371">
        <f>vlookup(A371,'%Ppl Foodstamps Census Table'!$C$4:$J$405,8,false)</f>
        <v>18.4</v>
      </c>
    </row>
    <row r="372">
      <c r="A372" t="s">
        <v>802</v>
      </c>
      <c r="B372">
        <f>vlookup(A372,'Poverty Family Census Table'!$C$4:$F$405,4,false)</f>
        <v>22.4</v>
      </c>
      <c r="C372">
        <f>vlookup(A372,'Poverty Family Census Table'!$C$4:$H$405,6,false)</f>
        <v>33.3</v>
      </c>
      <c r="D372">
        <f>vlookup(A372,'%Ppl Foodstamps Census Table'!$C$4:$J$405,8,false)</f>
        <v>24.9</v>
      </c>
    </row>
    <row r="373">
      <c r="A373" t="s">
        <v>804</v>
      </c>
      <c r="B373">
        <f>vlookup(A373,'Poverty Family Census Table'!$C$4:$F$405,4,false)</f>
        <v>16.8</v>
      </c>
      <c r="C373">
        <f>vlookup(A373,'Poverty Family Census Table'!$C$4:$H$405,6,false)</f>
        <v>27.2</v>
      </c>
      <c r="D373">
        <f>vlookup(A373,'%Ppl Foodstamps Census Table'!$C$4:$J$405,8,false)</f>
        <v>42.6</v>
      </c>
    </row>
    <row r="374">
      <c r="A374" t="s">
        <v>806</v>
      </c>
      <c r="B374">
        <f>vlookup(A374,'Poverty Family Census Table'!$C$4:$F$405,4,false)</f>
        <v>11.8</v>
      </c>
      <c r="C374">
        <f>vlookup(A374,'Poverty Family Census Table'!$C$4:$H$405,6,false)</f>
        <v>24.3</v>
      </c>
      <c r="D374">
        <f>vlookup(A374,'%Ppl Foodstamps Census Table'!$C$4:$J$405,8,false)</f>
        <v>28.8</v>
      </c>
    </row>
    <row r="375">
      <c r="A375" t="s">
        <v>808</v>
      </c>
      <c r="B375">
        <f>vlookup(A375,'Poverty Family Census Table'!$C$4:$F$405,4,false)</f>
        <v>29.3</v>
      </c>
      <c r="C375">
        <f>vlookup(A375,'Poverty Family Census Table'!$C$4:$H$405,6,false)</f>
        <v>47</v>
      </c>
      <c r="D375">
        <f>vlookup(A375,'%Ppl Foodstamps Census Table'!$C$4:$J$405,8,false)</f>
        <v>35.8</v>
      </c>
    </row>
    <row r="376">
      <c r="A376" t="s">
        <v>810</v>
      </c>
      <c r="B376">
        <f>vlookup(A376,'Poverty Family Census Table'!$C$4:$F$405,4,false)</f>
        <v>20</v>
      </c>
      <c r="C376">
        <f>vlookup(A376,'Poverty Family Census Table'!$C$4:$H$405,6,false)</f>
        <v>100</v>
      </c>
      <c r="D376">
        <f>vlookup(A376,'%Ppl Foodstamps Census Table'!$C$4:$J$405,8,false)</f>
        <v>11.1</v>
      </c>
    </row>
    <row r="377">
      <c r="A377" t="s">
        <v>812</v>
      </c>
      <c r="B377">
        <f>vlookup(A377,'Poverty Family Census Table'!$C$4:$F$405,4,false)</f>
        <v>46.1</v>
      </c>
      <c r="C377">
        <f>vlookup(A377,'Poverty Family Census Table'!$C$4:$H$405,6,false)</f>
        <v>58.7</v>
      </c>
      <c r="D377">
        <f>vlookup(A377,'%Ppl Foodstamps Census Table'!$C$4:$J$405,8,false)</f>
        <v>45.7</v>
      </c>
    </row>
    <row r="378">
      <c r="A378" t="s">
        <v>814</v>
      </c>
      <c r="B378">
        <f>vlookup(A378,'Poverty Family Census Table'!$C$4:$F$405,4,false)</f>
        <v>12.1</v>
      </c>
      <c r="C378">
        <f>vlookup(A378,'Poverty Family Census Table'!$C$4:$H$405,6,false)</f>
        <v>28.1</v>
      </c>
      <c r="D378">
        <f>vlookup(A378,'%Ppl Foodstamps Census Table'!$C$4:$J$405,8,false)</f>
        <v>19.1</v>
      </c>
    </row>
    <row r="379">
      <c r="A379" t="s">
        <v>816</v>
      </c>
      <c r="B379">
        <f>vlookup(A379,'Poverty Family Census Table'!$C$4:$F$405,4,false)</f>
        <v>20.9</v>
      </c>
      <c r="C379">
        <f>vlookup(A379,'Poverty Family Census Table'!$C$4:$H$405,6,false)</f>
        <v>47.3</v>
      </c>
      <c r="D379">
        <f>vlookup(A379,'%Ppl Foodstamps Census Table'!$C$4:$J$405,8,false)</f>
        <v>25.2</v>
      </c>
    </row>
    <row r="380">
      <c r="A380" t="s">
        <v>818</v>
      </c>
      <c r="B380">
        <f>vlookup(A380,'Poverty Family Census Table'!$C$4:$F$405,4,false)</f>
        <v>22.7</v>
      </c>
      <c r="C380">
        <f>vlookup(A380,'Poverty Family Census Table'!$C$4:$H$405,6,false)</f>
        <v>50.6</v>
      </c>
      <c r="D380">
        <f>vlookup(A380,'%Ppl Foodstamps Census Table'!$C$4:$J$405,8,false)</f>
        <v>37.9</v>
      </c>
    </row>
    <row r="381">
      <c r="A381" t="s">
        <v>820</v>
      </c>
      <c r="B381">
        <f>vlookup(A381,'Poverty Family Census Table'!$C$4:$F$405,4,false)</f>
        <v>15.5</v>
      </c>
      <c r="C381">
        <f>vlookup(A381,'Poverty Family Census Table'!$C$4:$H$405,6,false)</f>
        <v>53.6</v>
      </c>
      <c r="D381">
        <f>vlookup(A381,'%Ppl Foodstamps Census Table'!$C$4:$J$405,8,false)</f>
        <v>11.8</v>
      </c>
    </row>
    <row r="382">
      <c r="A382" t="s">
        <v>822</v>
      </c>
      <c r="B382">
        <f>vlookup(A382,'Poverty Family Census Table'!$C$4:$F$405,4,false)</f>
        <v>16.4</v>
      </c>
      <c r="C382">
        <f>vlookup(A382,'Poverty Family Census Table'!$C$4:$H$405,6,false)</f>
        <v>40.3</v>
      </c>
      <c r="D382">
        <f>vlookup(A382,'%Ppl Foodstamps Census Table'!$C$4:$J$405,8,false)</f>
        <v>20.7</v>
      </c>
    </row>
    <row r="383">
      <c r="A383" t="s">
        <v>824</v>
      </c>
      <c r="B383">
        <f>vlookup(A383,'Poverty Family Census Table'!$C$4:$F$405,4,false)</f>
        <v>18.2</v>
      </c>
      <c r="C383">
        <f>vlookup(A383,'Poverty Family Census Table'!$C$4:$H$405,6,false)</f>
        <v>29.2</v>
      </c>
      <c r="D383">
        <f>vlookup(A383,'%Ppl Foodstamps Census Table'!$C$4:$J$405,8,false)</f>
        <v>29.2</v>
      </c>
    </row>
    <row r="384">
      <c r="A384" t="s">
        <v>826</v>
      </c>
      <c r="B384">
        <f>vlookup(A384,'Poverty Family Census Table'!$C$4:$F$405,4,false)</f>
        <v>14</v>
      </c>
      <c r="C384">
        <f>vlookup(A384,'Poverty Family Census Table'!$C$4:$H$405,6,false)</f>
        <v>47.9</v>
      </c>
      <c r="D384">
        <f>vlookup(A384,'%Ppl Foodstamps Census Table'!$C$4:$J$405,8,false)</f>
        <v>16</v>
      </c>
    </row>
    <row r="385">
      <c r="A385" t="s">
        <v>828</v>
      </c>
      <c r="B385">
        <f>vlookup(A385,'Poverty Family Census Table'!$C$4:$F$405,4,false)</f>
        <v>11.3</v>
      </c>
      <c r="C385">
        <f>vlookup(A385,'Poverty Family Census Table'!$C$4:$H$405,6,false)</f>
        <v>12.4</v>
      </c>
      <c r="D385">
        <f>vlookup(A385,'%Ppl Foodstamps Census Table'!$C$4:$J$405,8,false)</f>
        <v>16.8</v>
      </c>
    </row>
    <row r="386">
      <c r="A386" t="s">
        <v>830</v>
      </c>
      <c r="B386">
        <f>vlookup(A386,'Poverty Family Census Table'!$C$4:$F$405,4,false)</f>
        <v>23.1</v>
      </c>
      <c r="C386">
        <f>vlookup(A386,'Poverty Family Census Table'!$C$4:$H$405,6,false)</f>
        <v>58</v>
      </c>
      <c r="D386">
        <f>vlookup(A386,'%Ppl Foodstamps Census Table'!$C$4:$J$405,8,false)</f>
        <v>23.2</v>
      </c>
    </row>
    <row r="387">
      <c r="A387" t="s">
        <v>832</v>
      </c>
      <c r="B387">
        <f>vlookup(A387,'Poverty Family Census Table'!$C$4:$F$405,4,false)</f>
        <v>2.3</v>
      </c>
      <c r="C387">
        <f>vlookup(A387,'Poverty Family Census Table'!$C$4:$H$405,6,false)</f>
        <v>6.7</v>
      </c>
      <c r="D387">
        <f>vlookup(A387,'%Ppl Foodstamps Census Table'!$C$4:$J$405,8,false)</f>
        <v>0.2</v>
      </c>
    </row>
    <row r="388">
      <c r="A388" t="s">
        <v>834</v>
      </c>
      <c r="B388">
        <f>vlookup(A388,'Poverty Family Census Table'!$C$4:$F$405,4,false)</f>
        <v>2.1</v>
      </c>
      <c r="C388">
        <f>vlookup(A388,'Poverty Family Census Table'!$C$4:$H$405,6,false)</f>
        <v>4.3</v>
      </c>
      <c r="D388">
        <f>vlookup(A388,'%Ppl Foodstamps Census Table'!$C$4:$J$405,8,false)</f>
        <v>2.1</v>
      </c>
    </row>
    <row r="389">
      <c r="A389" t="s">
        <v>836</v>
      </c>
      <c r="B389">
        <f>vlookup(A389,'Poverty Family Census Table'!$C$4:$F$405,4,false)</f>
        <v>8</v>
      </c>
      <c r="C389">
        <f>vlookup(A389,'Poverty Family Census Table'!$C$4:$H$405,6,false)</f>
        <v>24.6</v>
      </c>
      <c r="D389">
        <f>vlookup(A389,'%Ppl Foodstamps Census Table'!$C$4:$J$405,8,false)</f>
        <v>8.4</v>
      </c>
    </row>
    <row r="390">
      <c r="A390" t="s">
        <v>838</v>
      </c>
      <c r="B390">
        <f>vlookup(A390,'Poverty Family Census Table'!$C$4:$F$405,4,false)</f>
        <v>5.4</v>
      </c>
      <c r="C390">
        <f>vlookup(A390,'Poverty Family Census Table'!$C$4:$H$405,6,false)</f>
        <v>22.4</v>
      </c>
      <c r="D390">
        <f>vlookup(A390,'%Ppl Foodstamps Census Table'!$C$4:$J$405,8,false)</f>
        <v>3.8</v>
      </c>
    </row>
    <row r="391">
      <c r="A391" t="s">
        <v>840</v>
      </c>
      <c r="B391">
        <f>vlookup(A391,'Poverty Family Census Table'!$C$4:$F$405,4,false)</f>
        <v>0.7</v>
      </c>
      <c r="C391">
        <f>vlookup(A391,'Poverty Family Census Table'!$C$4:$H$405,6,false)</f>
        <v>0</v>
      </c>
      <c r="D391">
        <f>vlookup(A391,'%Ppl Foodstamps Census Table'!$C$4:$J$405,8,false)</f>
        <v>0.3</v>
      </c>
    </row>
    <row r="392">
      <c r="A392" t="s">
        <v>842</v>
      </c>
      <c r="B392">
        <f>vlookup(A392,'Poverty Family Census Table'!$C$4:$F$405,4,false)</f>
        <v>2</v>
      </c>
      <c r="C392">
        <f>vlookup(A392,'Poverty Family Census Table'!$C$4:$H$405,6,false)</f>
        <v>1</v>
      </c>
      <c r="D392">
        <f>vlookup(A392,'%Ppl Foodstamps Census Table'!$C$4:$J$405,8,false)</f>
        <v>3.9</v>
      </c>
    </row>
    <row r="393">
      <c r="A393" t="s">
        <v>844</v>
      </c>
      <c r="B393">
        <f>vlookup(A393,'Poverty Family Census Table'!$C$4:$F$405,4,false)</f>
        <v>4.9</v>
      </c>
      <c r="C393">
        <f>vlookup(A393,'Poverty Family Census Table'!$C$4:$H$405,6,false)</f>
        <v>13.7</v>
      </c>
      <c r="D393">
        <f>vlookup(A393,'%Ppl Foodstamps Census Table'!$C$4:$J$405,8,false)</f>
        <v>10.5</v>
      </c>
    </row>
    <row r="394">
      <c r="A394" t="s">
        <v>846</v>
      </c>
      <c r="B394">
        <f>vlookup(A394,'Poverty Family Census Table'!$C$4:$F$405,4,false)</f>
        <v>4.5</v>
      </c>
      <c r="C394">
        <f>vlookup(A394,'Poverty Family Census Table'!$C$4:$H$405,6,false)</f>
        <v>14.3</v>
      </c>
      <c r="D394">
        <f>vlookup(A394,'%Ppl Foodstamps Census Table'!$C$4:$J$405,8,false)</f>
        <v>5.8</v>
      </c>
    </row>
    <row r="395">
      <c r="A395" t="s">
        <v>848</v>
      </c>
      <c r="B395" t="str">
        <f>vlookup(A395,'Poverty Family Census Table'!$C$4:$F$405,4,false)</f>
        <v>-</v>
      </c>
      <c r="C395" t="str">
        <f>vlookup(A395,'Poverty Family Census Table'!$C$4:$H$405,6,false)</f>
        <v>-</v>
      </c>
      <c r="D395" t="str">
        <f>vlookup(A395,'%Ppl Foodstamps Census Table'!$C$4:$J$405,8,false)</f>
        <v>-</v>
      </c>
    </row>
    <row r="396">
      <c r="A396" t="s">
        <v>850</v>
      </c>
      <c r="B396">
        <f>vlookup(A396,'Poverty Family Census Table'!$C$4:$F$405,4,false)</f>
        <v>100</v>
      </c>
      <c r="C396" t="str">
        <f>vlookup(A396,'Poverty Family Census Table'!$C$4:$H$405,6,false)</f>
        <v>-</v>
      </c>
      <c r="D396">
        <f>vlookup(A396,'%Ppl Foodstamps Census Table'!$C$4:$J$405,8,false)</f>
        <v>0</v>
      </c>
    </row>
    <row r="397">
      <c r="A397" t="s">
        <v>852</v>
      </c>
      <c r="B397" t="str">
        <f>vlookup(A397,'Poverty Family Census Table'!$C$4:$F$405,4,false)</f>
        <v>-</v>
      </c>
      <c r="C397" t="str">
        <f>vlookup(A397,'Poverty Family Census Table'!$C$4:$H$405,6,false)</f>
        <v>-</v>
      </c>
      <c r="D397" t="str">
        <f>vlookup(A397,'%Ppl Foodstamps Census Table'!$C$4:$J$405,8,false)</f>
        <v>-</v>
      </c>
    </row>
    <row r="398">
      <c r="A398" t="s">
        <v>854</v>
      </c>
      <c r="B398" t="str">
        <f>vlookup(A398,'Poverty Family Census Table'!$C$4:$F$405,4,false)</f>
        <v>-</v>
      </c>
      <c r="C398" t="str">
        <f>vlookup(A398,'Poverty Family Census Table'!$C$4:$H$405,6,false)</f>
        <v>-</v>
      </c>
      <c r="D398" t="str">
        <f>vlookup(A398,'%Ppl Foodstamps Census Table'!$C$4:$J$405,8,false)</f>
        <v>-</v>
      </c>
    </row>
    <row r="399">
      <c r="A399" t="s">
        <v>856</v>
      </c>
      <c r="B399">
        <f>vlookup(A399,'Poverty Family Census Table'!$C$4:$F$405,4,false)</f>
        <v>0</v>
      </c>
      <c r="C399" t="str">
        <f>vlookup(A399,'Poverty Family Census Table'!$C$4:$H$405,6,false)</f>
        <v>-</v>
      </c>
      <c r="D399">
        <f>vlookup(A399,'%Ppl Foodstamps Census Table'!$C$4:$J$405,8,false)</f>
        <v>0</v>
      </c>
    </row>
    <row r="400">
      <c r="A400" t="s">
        <v>858</v>
      </c>
      <c r="B400" t="str">
        <f>vlookup(A400,'Poverty Family Census Table'!$C$4:$F$405,4,false)</f>
        <v>-</v>
      </c>
      <c r="C400" t="str">
        <f>vlookup(A400,'Poverty Family Census Table'!$C$4:$H$405,6,false)</f>
        <v>-</v>
      </c>
      <c r="D400">
        <f>vlookup(A400,'%Ppl Foodstamps Census Table'!$C$4:$J$405,8,false)</f>
        <v>0</v>
      </c>
    </row>
    <row r="401">
      <c r="A401" t="s">
        <v>860</v>
      </c>
      <c r="B401" t="str">
        <f>vlookup(A401,'Poverty Family Census Table'!$C$4:$F$405,4,false)</f>
        <v>-</v>
      </c>
      <c r="C401" t="str">
        <f>vlookup(A401,'Poverty Family Census Table'!$C$4:$H$405,6,false)</f>
        <v>-</v>
      </c>
      <c r="D401">
        <f>vlookup(A401,'%Ppl Foodstamps Census Table'!$C$4:$J$405,8,false)</f>
        <v>0</v>
      </c>
    </row>
    <row r="402">
      <c r="A402" t="s">
        <v>862</v>
      </c>
      <c r="B402" t="str">
        <f>vlookup(A402,'Poverty Family Census Table'!$C$4:$F$405,4,false)</f>
        <v>-</v>
      </c>
      <c r="C402" t="str">
        <f>vlookup(A402,'Poverty Family Census Table'!$C$4:$H$405,6,false)</f>
        <v>-</v>
      </c>
      <c r="D402" t="str">
        <f>vlookup(A402,'%Ppl Foodstamps Census Table'!$C$4:$J$405,8,false)</f>
        <v>-</v>
      </c>
    </row>
    <row r="403">
      <c r="A403" t="s">
        <v>864</v>
      </c>
      <c r="B403" t="str">
        <f>vlookup(A403,'Poverty Family Census Table'!$C$4:$F$405,4,false)</f>
        <v>-</v>
      </c>
      <c r="C403" t="str">
        <f>vlookup(A403,'Poverty Family Census Table'!$C$4:$H$405,6,false)</f>
        <v>-</v>
      </c>
      <c r="D403" t="str">
        <f>vlookup(A403,'%Ppl Foodstamps Census Table'!$C$4:$J$405,8,false)</f>
        <v>-</v>
      </c>
    </row>
    <row r="404">
      <c r="A404" t="s">
        <v>866</v>
      </c>
      <c r="B404" t="str">
        <f>vlookup(A404,'Poverty Family Census Table'!$C$4:$F$405,4,false)</f>
        <v>-</v>
      </c>
      <c r="C404" t="str">
        <f>vlookup(A404,'Poverty Family Census Table'!$C$4:$H$405,6,false)</f>
        <v>-</v>
      </c>
      <c r="D404" t="str">
        <f>vlookup(A404,'%Ppl Foodstamps Census Table'!$C$4:$J$405,8,false)</f>
        <v>-</v>
      </c>
    </row>
    <row r="405">
      <c r="A405" t="s">
        <v>868</v>
      </c>
      <c r="B405" t="str">
        <f>vlookup(A405,'Poverty Family Census Table'!$C$4:$F$405,4,false)</f>
        <v>-</v>
      </c>
      <c r="C405" t="str">
        <f>vlookup(A405,'Poverty Family Census Table'!$C$4:$H$405,6,false)</f>
        <v>-</v>
      </c>
      <c r="D405">
        <f>vlookup(A405,'%Ppl Foodstamps Census Table'!$C$4:$J$405,8,false)</f>
        <v>0</v>
      </c>
    </row>
    <row r="406">
      <c r="A406" t="s">
        <v>870</v>
      </c>
      <c r="B406" t="str">
        <f>vlookup(A406,'Poverty Family Census Table'!$C$4:$F$405,4,false)</f>
        <v>-</v>
      </c>
      <c r="C406" t="str">
        <f>vlookup(A406,'Poverty Family Census Table'!$C$4:$H$405,6,false)</f>
        <v>-</v>
      </c>
      <c r="D406" t="str">
        <f>vlookup(A406,'%Ppl Foodstamps Census Table'!$C$4:$J$405,8,false)</f>
        <v>-</v>
      </c>
    </row>
    <row r="407">
      <c r="A407" t="s">
        <v>872</v>
      </c>
      <c r="B407" t="str">
        <f>vlookup(A407,'Poverty Family Census Table'!$C$4:$F$405,4,false)</f>
        <v>-</v>
      </c>
      <c r="C407" t="str">
        <f>vlookup(A407,'Poverty Family Census Table'!$C$4:$H$405,6,false)</f>
        <v>-</v>
      </c>
      <c r="D407">
        <f>vlookup(A407,'%Ppl Foodstamps Census Table'!$C$4:$J$405,8,false)</f>
        <v>0</v>
      </c>
    </row>
    <row r="408">
      <c r="A408" t="s">
        <v>874</v>
      </c>
      <c r="B408">
        <f>vlookup(A408,'Poverty Family Census Table'!$C$4:$F$405,4,false)</f>
        <v>0</v>
      </c>
      <c r="C408" t="str">
        <f>vlookup(A408,'Poverty Family Census Table'!$C$4:$H$405,6,false)</f>
        <v>-</v>
      </c>
      <c r="D408">
        <f>vlookup(A408,'%Ppl Foodstamps Census Table'!$C$4:$J$405,8,false)</f>
        <v>0</v>
      </c>
    </row>
    <row r="409">
      <c r="A409" s="75" t="s">
        <v>916</v>
      </c>
      <c r="B409" s="76">
        <f t="shared" ref="B409:D409" si="1">stdev(B7:B408)</f>
        <v>13.01100821</v>
      </c>
      <c r="C409" s="76">
        <f t="shared" si="1"/>
        <v>18.4103767</v>
      </c>
      <c r="D409" s="76">
        <f t="shared" si="1"/>
        <v>14.48847731</v>
      </c>
    </row>
    <row r="410">
      <c r="A410" s="75" t="s">
        <v>917</v>
      </c>
      <c r="B410" s="76">
        <f t="shared" ref="B410:D410" si="2">median(B7:B408)</f>
        <v>6.9</v>
      </c>
      <c r="C410" s="76">
        <f t="shared" si="2"/>
        <v>20.35</v>
      </c>
      <c r="D410" s="76">
        <f t="shared" si="2"/>
        <v>9.6</v>
      </c>
    </row>
    <row r="411">
      <c r="A411" s="75" t="s">
        <v>918</v>
      </c>
      <c r="B411" s="76">
        <f t="shared" ref="B411:D411" si="3">average(B7:B408)</f>
        <v>11.54168798</v>
      </c>
      <c r="C411" s="76">
        <f t="shared" si="3"/>
        <v>23.29561856</v>
      </c>
      <c r="D411" s="76">
        <f t="shared" si="3"/>
        <v>14.70810127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">
        <v>2</v>
      </c>
      <c r="B1" s="3" t="s">
        <v>14</v>
      </c>
      <c r="C1" s="3" t="s">
        <v>17</v>
      </c>
      <c r="D1" s="3" t="s">
        <v>20</v>
      </c>
      <c r="E1" s="3" t="s">
        <v>21</v>
      </c>
      <c r="F1" s="11" t="s">
        <v>22</v>
      </c>
      <c r="H1" s="13"/>
    </row>
    <row r="2">
      <c r="A2" s="3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11" t="s">
        <v>26</v>
      </c>
      <c r="H2" s="16" t="s">
        <v>42</v>
      </c>
    </row>
    <row r="3">
      <c r="A3" s="3" t="s">
        <v>44</v>
      </c>
      <c r="B3" s="3">
        <v>42003.0</v>
      </c>
      <c r="C3" s="3" t="s">
        <v>45</v>
      </c>
      <c r="D3" s="3">
        <v>304668.0</v>
      </c>
      <c r="E3" s="3">
        <v>2091.0</v>
      </c>
      <c r="F3" s="11">
        <v>8.3</v>
      </c>
      <c r="H3" s="18">
        <v>26.2</v>
      </c>
    </row>
    <row r="4">
      <c r="A4" s="3" t="s">
        <v>47</v>
      </c>
      <c r="B4" s="3">
        <v>4.20030103E10</v>
      </c>
      <c r="C4" s="3" t="s">
        <v>33</v>
      </c>
      <c r="D4" s="3">
        <v>126.0</v>
      </c>
      <c r="E4" s="3">
        <v>48.0</v>
      </c>
      <c r="F4" s="11">
        <v>38.1</v>
      </c>
      <c r="H4" s="18">
        <v>51.2</v>
      </c>
    </row>
    <row r="5">
      <c r="A5" s="3" t="s">
        <v>48</v>
      </c>
      <c r="B5" s="3">
        <v>4.20030201E10</v>
      </c>
      <c r="C5" s="3" t="s">
        <v>50</v>
      </c>
      <c r="D5" s="3">
        <v>676.0</v>
      </c>
      <c r="E5" s="3">
        <v>153.0</v>
      </c>
      <c r="F5" s="11">
        <v>11.5</v>
      </c>
      <c r="H5" s="18">
        <v>33.3</v>
      </c>
    </row>
    <row r="6">
      <c r="A6" s="3" t="s">
        <v>51</v>
      </c>
      <c r="B6" s="3">
        <v>4.20030203E10</v>
      </c>
      <c r="C6" s="3" t="s">
        <v>52</v>
      </c>
      <c r="D6" s="3">
        <v>122.0</v>
      </c>
      <c r="E6" s="3">
        <v>42.0</v>
      </c>
      <c r="F6" s="11">
        <v>0.0</v>
      </c>
      <c r="H6" s="18">
        <v>0.0</v>
      </c>
    </row>
    <row r="7">
      <c r="A7" s="3" t="s">
        <v>53</v>
      </c>
      <c r="B7" s="3">
        <v>4.20030305E10</v>
      </c>
      <c r="C7" s="3" t="s">
        <v>54</v>
      </c>
      <c r="D7" s="3">
        <v>453.0</v>
      </c>
      <c r="E7" s="3">
        <v>118.0</v>
      </c>
      <c r="F7" s="11">
        <v>34.7</v>
      </c>
      <c r="H7" s="18">
        <v>39.6</v>
      </c>
    </row>
    <row r="8">
      <c r="A8" s="3" t="s">
        <v>55</v>
      </c>
      <c r="B8" s="3">
        <v>4.20030402E10</v>
      </c>
      <c r="C8" s="3" t="s">
        <v>56</v>
      </c>
      <c r="D8" s="3">
        <v>189.0</v>
      </c>
      <c r="E8" s="3">
        <v>59.0</v>
      </c>
      <c r="F8" s="11">
        <v>28.0</v>
      </c>
      <c r="H8" s="18">
        <v>42.1</v>
      </c>
    </row>
    <row r="9">
      <c r="A9" s="3" t="s">
        <v>57</v>
      </c>
      <c r="B9" s="3">
        <v>4.20030404E10</v>
      </c>
      <c r="C9" s="3" t="s">
        <v>58</v>
      </c>
      <c r="D9" s="3">
        <v>311.0</v>
      </c>
      <c r="E9" s="3">
        <v>65.0</v>
      </c>
      <c r="F9" s="11">
        <v>10.9</v>
      </c>
      <c r="H9" s="18">
        <v>20.0</v>
      </c>
    </row>
    <row r="10">
      <c r="A10" s="3" t="s">
        <v>59</v>
      </c>
      <c r="B10" s="3">
        <v>4.20030405E10</v>
      </c>
      <c r="C10" s="3" t="s">
        <v>60</v>
      </c>
      <c r="D10" s="3">
        <v>120.0</v>
      </c>
      <c r="E10" s="3">
        <v>63.0</v>
      </c>
      <c r="F10" s="11">
        <v>49.2</v>
      </c>
      <c r="H10" s="18">
        <v>63.6</v>
      </c>
    </row>
    <row r="11">
      <c r="A11" s="3" t="s">
        <v>61</v>
      </c>
      <c r="B11" s="3">
        <v>4.20030406E10</v>
      </c>
      <c r="C11" s="3" t="s">
        <v>62</v>
      </c>
      <c r="D11" s="3">
        <v>127.0</v>
      </c>
      <c r="E11" s="3">
        <v>51.0</v>
      </c>
      <c r="F11" s="11">
        <v>13.4</v>
      </c>
      <c r="H11" s="18">
        <v>0.0</v>
      </c>
    </row>
    <row r="12">
      <c r="A12" s="3" t="s">
        <v>65</v>
      </c>
      <c r="B12" s="3">
        <v>4.20030409E10</v>
      </c>
      <c r="C12" s="3" t="s">
        <v>66</v>
      </c>
      <c r="D12" s="3">
        <v>273.0</v>
      </c>
      <c r="E12" s="3">
        <v>77.0</v>
      </c>
      <c r="F12" s="11">
        <v>30.4</v>
      </c>
      <c r="H12" s="18">
        <v>49.2</v>
      </c>
    </row>
    <row r="13">
      <c r="A13" s="3" t="s">
        <v>67</v>
      </c>
      <c r="B13" s="3">
        <v>4.20030501E10</v>
      </c>
      <c r="C13" s="3" t="s">
        <v>68</v>
      </c>
      <c r="D13" s="3">
        <v>515.0</v>
      </c>
      <c r="E13" s="3">
        <v>90.0</v>
      </c>
      <c r="F13" s="11">
        <v>42.3</v>
      </c>
      <c r="H13" s="18">
        <v>55.7</v>
      </c>
    </row>
    <row r="14">
      <c r="A14" s="3" t="s">
        <v>71</v>
      </c>
      <c r="B14" s="3">
        <v>4.20030506E10</v>
      </c>
      <c r="C14" s="3" t="s">
        <v>72</v>
      </c>
      <c r="D14" s="3">
        <v>473.0</v>
      </c>
      <c r="E14" s="3">
        <v>114.0</v>
      </c>
      <c r="F14" s="11">
        <v>13.1</v>
      </c>
      <c r="H14" s="18">
        <v>27.4</v>
      </c>
    </row>
    <row r="15">
      <c r="A15" s="3" t="s">
        <v>73</v>
      </c>
      <c r="B15" s="3">
        <v>4.20030509E10</v>
      </c>
      <c r="C15" s="3" t="s">
        <v>74</v>
      </c>
      <c r="D15" s="3">
        <v>349.0</v>
      </c>
      <c r="E15" s="3">
        <v>88.0</v>
      </c>
      <c r="F15" s="11">
        <v>53.6</v>
      </c>
      <c r="H15" s="18">
        <v>43.6</v>
      </c>
    </row>
    <row r="16">
      <c r="A16" s="3" t="s">
        <v>76</v>
      </c>
      <c r="B16" s="3">
        <v>4.2003051E10</v>
      </c>
      <c r="C16" s="3" t="s">
        <v>77</v>
      </c>
      <c r="D16" s="3">
        <v>173.0</v>
      </c>
      <c r="E16" s="3">
        <v>53.0</v>
      </c>
      <c r="F16" s="11">
        <v>60.1</v>
      </c>
      <c r="H16" s="18">
        <v>60.6</v>
      </c>
    </row>
    <row r="17">
      <c r="A17" s="3" t="s">
        <v>78</v>
      </c>
      <c r="B17" s="3">
        <v>4.20030511E10</v>
      </c>
      <c r="C17" s="3" t="s">
        <v>80</v>
      </c>
      <c r="D17" s="3">
        <v>38.0</v>
      </c>
      <c r="E17" s="3">
        <v>21.0</v>
      </c>
      <c r="F17" s="11">
        <v>0.0</v>
      </c>
      <c r="H17" s="18">
        <v>0.0</v>
      </c>
    </row>
    <row r="18">
      <c r="A18" s="3" t="s">
        <v>83</v>
      </c>
      <c r="B18" s="3">
        <v>4.20030603E10</v>
      </c>
      <c r="C18" s="3" t="s">
        <v>84</v>
      </c>
      <c r="D18" s="3">
        <v>439.0</v>
      </c>
      <c r="E18" s="3">
        <v>82.0</v>
      </c>
      <c r="F18" s="11">
        <v>16.4</v>
      </c>
      <c r="H18" s="18">
        <v>39.3</v>
      </c>
    </row>
    <row r="19">
      <c r="A19" s="3" t="s">
        <v>85</v>
      </c>
      <c r="B19" s="3">
        <v>4.20030605E10</v>
      </c>
      <c r="C19" s="3" t="s">
        <v>87</v>
      </c>
      <c r="D19" s="3">
        <v>260.0</v>
      </c>
      <c r="E19" s="3">
        <v>53.0</v>
      </c>
      <c r="F19" s="11">
        <v>5.4</v>
      </c>
      <c r="H19" s="18">
        <v>15.6</v>
      </c>
    </row>
    <row r="20">
      <c r="A20" s="3" t="s">
        <v>88</v>
      </c>
      <c r="B20" s="3">
        <v>4.20030703E10</v>
      </c>
      <c r="C20" s="3" t="s">
        <v>89</v>
      </c>
      <c r="D20" s="3">
        <v>346.0</v>
      </c>
      <c r="E20" s="3">
        <v>76.0</v>
      </c>
      <c r="F20" s="11">
        <v>0.0</v>
      </c>
      <c r="H20" s="18">
        <v>0.0</v>
      </c>
    </row>
    <row r="21">
      <c r="A21" s="3" t="s">
        <v>90</v>
      </c>
      <c r="B21" s="3">
        <v>4.20030705E10</v>
      </c>
      <c r="C21" s="3" t="s">
        <v>91</v>
      </c>
      <c r="D21" s="3">
        <v>479.0</v>
      </c>
      <c r="E21" s="3">
        <v>94.0</v>
      </c>
      <c r="F21" s="11">
        <v>9.6</v>
      </c>
      <c r="H21" s="18">
        <v>27.6</v>
      </c>
    </row>
    <row r="22">
      <c r="A22" s="3" t="s">
        <v>92</v>
      </c>
      <c r="B22" s="3">
        <v>4.20030706E10</v>
      </c>
      <c r="C22" s="3" t="s">
        <v>93</v>
      </c>
      <c r="D22" s="3">
        <v>295.0</v>
      </c>
      <c r="E22" s="3">
        <v>98.0</v>
      </c>
      <c r="F22" s="11">
        <v>0.0</v>
      </c>
      <c r="H22" s="18">
        <v>0.0</v>
      </c>
    </row>
    <row r="23">
      <c r="A23" s="3" t="s">
        <v>94</v>
      </c>
      <c r="B23" s="3">
        <v>4.20030708E10</v>
      </c>
      <c r="C23" s="3" t="s">
        <v>95</v>
      </c>
      <c r="D23" s="3">
        <v>299.0</v>
      </c>
      <c r="E23" s="3">
        <v>89.0</v>
      </c>
      <c r="F23" s="11">
        <v>4.3</v>
      </c>
      <c r="H23" s="18">
        <v>0.0</v>
      </c>
    </row>
    <row r="24">
      <c r="A24" s="3" t="s">
        <v>96</v>
      </c>
      <c r="B24" s="3">
        <v>4.20030709E10</v>
      </c>
      <c r="C24" s="3" t="s">
        <v>97</v>
      </c>
      <c r="D24" s="3">
        <v>514.0</v>
      </c>
      <c r="E24" s="3">
        <v>140.0</v>
      </c>
      <c r="F24" s="11">
        <v>9.5</v>
      </c>
      <c r="H24" s="18">
        <v>55.6</v>
      </c>
    </row>
    <row r="25">
      <c r="A25" s="3" t="s">
        <v>98</v>
      </c>
      <c r="B25" s="3">
        <v>4.20030802E10</v>
      </c>
      <c r="C25" s="3" t="s">
        <v>99</v>
      </c>
      <c r="D25" s="3">
        <v>292.0</v>
      </c>
      <c r="E25" s="3">
        <v>56.0</v>
      </c>
      <c r="F25" s="11">
        <v>16.1</v>
      </c>
      <c r="H25" s="18">
        <v>38.5</v>
      </c>
    </row>
    <row r="26">
      <c r="A26" s="3" t="s">
        <v>100</v>
      </c>
      <c r="B26" s="3">
        <v>4.20030804E10</v>
      </c>
      <c r="C26" s="3" t="s">
        <v>101</v>
      </c>
      <c r="D26" s="3">
        <v>227.0</v>
      </c>
      <c r="E26" s="3">
        <v>50.0</v>
      </c>
      <c r="F26" s="11">
        <v>16.3</v>
      </c>
      <c r="H26" s="18">
        <v>32.7</v>
      </c>
    </row>
    <row r="27">
      <c r="A27" s="3" t="s">
        <v>103</v>
      </c>
      <c r="B27" s="3">
        <v>4.20030806E10</v>
      </c>
      <c r="C27" s="3" t="s">
        <v>104</v>
      </c>
      <c r="D27" s="3">
        <v>313.0</v>
      </c>
      <c r="E27" s="3">
        <v>60.0</v>
      </c>
      <c r="F27" s="11">
        <v>1.9</v>
      </c>
      <c r="H27" s="18">
        <v>28.6</v>
      </c>
    </row>
    <row r="28">
      <c r="A28" s="3" t="s">
        <v>105</v>
      </c>
      <c r="B28" s="3">
        <v>4.20030807E10</v>
      </c>
      <c r="C28" s="3" t="s">
        <v>106</v>
      </c>
      <c r="D28" s="3">
        <v>278.0</v>
      </c>
      <c r="E28" s="3">
        <v>112.0</v>
      </c>
      <c r="F28" s="11">
        <v>13.3</v>
      </c>
      <c r="H28" s="18">
        <v>19.1</v>
      </c>
    </row>
    <row r="29">
      <c r="A29" s="3" t="s">
        <v>109</v>
      </c>
      <c r="B29" s="3">
        <v>4.20030809E10</v>
      </c>
      <c r="C29" s="3" t="s">
        <v>110</v>
      </c>
      <c r="D29" s="3">
        <v>257.0</v>
      </c>
      <c r="E29" s="3">
        <v>51.0</v>
      </c>
      <c r="F29" s="11">
        <v>8.6</v>
      </c>
      <c r="H29" s="18">
        <v>26.7</v>
      </c>
    </row>
    <row r="30">
      <c r="A30" s="3" t="s">
        <v>111</v>
      </c>
      <c r="B30" s="3">
        <v>4.20030901E10</v>
      </c>
      <c r="C30" s="3" t="s">
        <v>112</v>
      </c>
      <c r="D30" s="3">
        <v>391.0</v>
      </c>
      <c r="E30" s="3">
        <v>87.0</v>
      </c>
      <c r="F30" s="11">
        <v>10.5</v>
      </c>
      <c r="H30" s="18">
        <v>10.8</v>
      </c>
    </row>
    <row r="31">
      <c r="A31" s="3" t="s">
        <v>114</v>
      </c>
      <c r="B31" s="3">
        <v>4.20030902E10</v>
      </c>
      <c r="C31" s="3" t="s">
        <v>115</v>
      </c>
      <c r="D31" s="3">
        <v>563.0</v>
      </c>
      <c r="E31" s="3">
        <v>102.0</v>
      </c>
      <c r="F31" s="11">
        <v>12.1</v>
      </c>
      <c r="H31" s="18">
        <v>14.1</v>
      </c>
    </row>
    <row r="32">
      <c r="A32" s="3" t="s">
        <v>117</v>
      </c>
      <c r="B32" s="3">
        <v>4.20030903E10</v>
      </c>
      <c r="C32" s="3" t="s">
        <v>118</v>
      </c>
      <c r="D32" s="3">
        <v>280.0</v>
      </c>
      <c r="E32" s="3">
        <v>64.0</v>
      </c>
      <c r="F32" s="11">
        <v>5.4</v>
      </c>
      <c r="H32" s="18">
        <v>13.8</v>
      </c>
    </row>
    <row r="33">
      <c r="A33" s="3" t="s">
        <v>119</v>
      </c>
      <c r="B33" s="3">
        <v>4.20031005E10</v>
      </c>
      <c r="C33" s="3" t="s">
        <v>120</v>
      </c>
      <c r="D33" s="3">
        <v>537.0</v>
      </c>
      <c r="E33" s="3">
        <v>66.0</v>
      </c>
      <c r="F33" s="11">
        <v>15.5</v>
      </c>
      <c r="H33" s="18">
        <v>27.6</v>
      </c>
    </row>
    <row r="34">
      <c r="A34" s="3" t="s">
        <v>122</v>
      </c>
      <c r="B34" s="3">
        <v>4.20031011E10</v>
      </c>
      <c r="C34" s="3" t="s">
        <v>123</v>
      </c>
      <c r="D34" s="3">
        <v>442.0</v>
      </c>
      <c r="E34" s="3">
        <v>83.0</v>
      </c>
      <c r="F34" s="11">
        <v>6.6</v>
      </c>
      <c r="H34" s="18">
        <v>15.0</v>
      </c>
    </row>
    <row r="35">
      <c r="A35" s="3" t="s">
        <v>124</v>
      </c>
      <c r="B35" s="3">
        <v>4.20031014E10</v>
      </c>
      <c r="C35" s="3" t="s">
        <v>125</v>
      </c>
      <c r="D35" s="3">
        <v>776.0</v>
      </c>
      <c r="E35" s="3">
        <v>82.0</v>
      </c>
      <c r="F35" s="11">
        <v>7.7</v>
      </c>
      <c r="H35" s="18">
        <v>24.2</v>
      </c>
    </row>
    <row r="36">
      <c r="A36" s="3" t="s">
        <v>126</v>
      </c>
      <c r="B36" s="3">
        <v>4.20031016E10</v>
      </c>
      <c r="C36" s="3" t="s">
        <v>127</v>
      </c>
      <c r="D36" s="3">
        <v>313.0</v>
      </c>
      <c r="E36" s="3">
        <v>40.0</v>
      </c>
      <c r="F36" s="11">
        <v>47.3</v>
      </c>
      <c r="H36" s="18">
        <v>57.1</v>
      </c>
    </row>
    <row r="37">
      <c r="A37" s="3" t="s">
        <v>128</v>
      </c>
      <c r="B37" s="3">
        <v>4.20031017E10</v>
      </c>
      <c r="C37" s="3" t="s">
        <v>129</v>
      </c>
      <c r="D37" s="3">
        <v>256.0</v>
      </c>
      <c r="E37" s="3">
        <v>70.0</v>
      </c>
      <c r="F37" s="11">
        <v>29.7</v>
      </c>
      <c r="H37" s="18">
        <v>49.1</v>
      </c>
    </row>
    <row r="38">
      <c r="A38" s="3" t="s">
        <v>130</v>
      </c>
      <c r="B38" s="3">
        <v>4.20031018E10</v>
      </c>
      <c r="C38" s="3" t="s">
        <v>131</v>
      </c>
      <c r="D38" s="3">
        <v>721.0</v>
      </c>
      <c r="E38" s="3">
        <v>99.0</v>
      </c>
      <c r="F38" s="11">
        <v>4.9</v>
      </c>
      <c r="H38" s="18">
        <v>0.0</v>
      </c>
    </row>
    <row r="39">
      <c r="A39" s="3" t="s">
        <v>133</v>
      </c>
      <c r="B39" s="3">
        <v>4.20031102E10</v>
      </c>
      <c r="C39" s="3" t="s">
        <v>134</v>
      </c>
      <c r="D39" s="3">
        <v>946.0</v>
      </c>
      <c r="E39" s="3">
        <v>123.0</v>
      </c>
      <c r="F39" s="11">
        <v>7.6</v>
      </c>
      <c r="H39" s="18">
        <v>7.7</v>
      </c>
    </row>
    <row r="40">
      <c r="A40" s="3" t="s">
        <v>136</v>
      </c>
      <c r="B40" s="3">
        <v>4.20031106E10</v>
      </c>
      <c r="C40" s="3" t="s">
        <v>137</v>
      </c>
      <c r="D40" s="3">
        <v>528.0</v>
      </c>
      <c r="E40" s="3">
        <v>95.0</v>
      </c>
      <c r="F40" s="11">
        <v>9.5</v>
      </c>
      <c r="H40" s="18">
        <v>15.2</v>
      </c>
    </row>
    <row r="41">
      <c r="A41" s="3" t="s">
        <v>138</v>
      </c>
      <c r="B41" s="3">
        <v>4.20031113E10</v>
      </c>
      <c r="C41" s="3" t="s">
        <v>139</v>
      </c>
      <c r="D41" s="3">
        <v>622.0</v>
      </c>
      <c r="E41" s="3">
        <v>123.0</v>
      </c>
      <c r="F41" s="11">
        <v>11.6</v>
      </c>
      <c r="H41" s="18">
        <v>12.2</v>
      </c>
    </row>
    <row r="42">
      <c r="A42" s="3" t="s">
        <v>140</v>
      </c>
      <c r="B42" s="3">
        <v>4.20031114E10</v>
      </c>
      <c r="C42" s="3" t="s">
        <v>142</v>
      </c>
      <c r="D42" s="3">
        <v>298.0</v>
      </c>
      <c r="E42" s="3">
        <v>55.0</v>
      </c>
      <c r="F42" s="11">
        <v>31.5</v>
      </c>
      <c r="H42" s="18">
        <v>58.8</v>
      </c>
    </row>
    <row r="43">
      <c r="A43" s="3" t="s">
        <v>143</v>
      </c>
      <c r="B43" s="3">
        <v>4.20031115E10</v>
      </c>
      <c r="C43" s="3" t="s">
        <v>144</v>
      </c>
      <c r="D43" s="3">
        <v>533.0</v>
      </c>
      <c r="E43" s="3">
        <v>167.0</v>
      </c>
      <c r="F43" s="11">
        <v>18.6</v>
      </c>
      <c r="H43" s="18">
        <v>18.5</v>
      </c>
    </row>
    <row r="44">
      <c r="A44" s="3" t="s">
        <v>149</v>
      </c>
      <c r="B44" s="3">
        <v>4.20031203E10</v>
      </c>
      <c r="C44" s="3" t="s">
        <v>150</v>
      </c>
      <c r="D44" s="3">
        <v>441.0</v>
      </c>
      <c r="E44" s="3">
        <v>82.0</v>
      </c>
      <c r="F44" s="11">
        <v>20.2</v>
      </c>
      <c r="H44" s="18">
        <v>30.6</v>
      </c>
    </row>
    <row r="45">
      <c r="A45" s="3" t="s">
        <v>151</v>
      </c>
      <c r="B45" s="3">
        <v>4.20031204E10</v>
      </c>
      <c r="C45" s="3" t="s">
        <v>152</v>
      </c>
      <c r="D45" s="3">
        <v>171.0</v>
      </c>
      <c r="E45" s="3">
        <v>37.0</v>
      </c>
      <c r="F45" s="11">
        <v>47.4</v>
      </c>
      <c r="H45" s="18">
        <v>48.1</v>
      </c>
    </row>
    <row r="46">
      <c r="A46" s="3" t="s">
        <v>154</v>
      </c>
      <c r="B46" s="3">
        <v>4.20031207E10</v>
      </c>
      <c r="C46" s="3" t="s">
        <v>155</v>
      </c>
      <c r="D46" s="3">
        <v>132.0</v>
      </c>
      <c r="E46" s="3">
        <v>34.0</v>
      </c>
      <c r="F46" s="11">
        <v>31.8</v>
      </c>
      <c r="H46" s="18">
        <v>45.2</v>
      </c>
    </row>
    <row r="47">
      <c r="A47" s="3" t="s">
        <v>156</v>
      </c>
      <c r="B47" s="3">
        <v>4.20031208E10</v>
      </c>
      <c r="C47" s="3" t="s">
        <v>157</v>
      </c>
      <c r="D47" s="3">
        <v>142.0</v>
      </c>
      <c r="E47" s="3">
        <v>29.0</v>
      </c>
      <c r="F47" s="11">
        <v>43.0</v>
      </c>
      <c r="H47" s="18">
        <v>50.7</v>
      </c>
    </row>
    <row r="48">
      <c r="A48" s="3" t="s">
        <v>158</v>
      </c>
      <c r="B48" s="3">
        <v>4.20031301E10</v>
      </c>
      <c r="C48" s="3" t="s">
        <v>159</v>
      </c>
      <c r="D48" s="3">
        <v>411.0</v>
      </c>
      <c r="E48" s="3">
        <v>82.0</v>
      </c>
      <c r="F48" s="11">
        <v>52.3</v>
      </c>
      <c r="H48" s="18">
        <v>54.2</v>
      </c>
    </row>
    <row r="49">
      <c r="A49" s="3" t="s">
        <v>160</v>
      </c>
      <c r="B49" s="3">
        <v>4.20031302E10</v>
      </c>
      <c r="C49" s="3" t="s">
        <v>161</v>
      </c>
      <c r="D49" s="3">
        <v>373.0</v>
      </c>
      <c r="E49" s="3">
        <v>58.0</v>
      </c>
      <c r="F49" s="11">
        <v>37.3</v>
      </c>
      <c r="H49" s="18">
        <v>47.5</v>
      </c>
    </row>
    <row r="50">
      <c r="A50" s="3" t="s">
        <v>162</v>
      </c>
      <c r="B50" s="3">
        <v>4.20031303E10</v>
      </c>
      <c r="C50" s="3" t="s">
        <v>163</v>
      </c>
      <c r="D50" s="3">
        <v>220.0</v>
      </c>
      <c r="E50" s="3">
        <v>46.0</v>
      </c>
      <c r="F50" s="11">
        <v>27.7</v>
      </c>
      <c r="H50" s="18">
        <v>31.0</v>
      </c>
    </row>
    <row r="51">
      <c r="A51" s="3" t="s">
        <v>164</v>
      </c>
      <c r="B51" s="3">
        <v>4.20031304E10</v>
      </c>
      <c r="C51" s="3" t="s">
        <v>165</v>
      </c>
      <c r="D51" s="3">
        <v>257.0</v>
      </c>
      <c r="E51" s="3">
        <v>47.0</v>
      </c>
      <c r="F51" s="11">
        <v>41.6</v>
      </c>
      <c r="H51" s="18">
        <v>56.3</v>
      </c>
    </row>
    <row r="52">
      <c r="A52" s="3" t="s">
        <v>166</v>
      </c>
      <c r="B52" s="3">
        <v>4.20031306E10</v>
      </c>
      <c r="C52" s="3" t="s">
        <v>167</v>
      </c>
      <c r="D52" s="3">
        <v>532.0</v>
      </c>
      <c r="E52" s="3">
        <v>131.0</v>
      </c>
      <c r="F52" s="11">
        <v>30.8</v>
      </c>
      <c r="H52" s="18">
        <v>51.7</v>
      </c>
    </row>
    <row r="53">
      <c r="A53" s="3" t="s">
        <v>168</v>
      </c>
      <c r="B53" s="3">
        <v>4.20031401E10</v>
      </c>
      <c r="C53" s="3" t="s">
        <v>169</v>
      </c>
      <c r="D53" s="3">
        <v>575.0</v>
      </c>
      <c r="E53" s="3">
        <v>79.0</v>
      </c>
      <c r="F53" s="11">
        <v>4.2</v>
      </c>
      <c r="H53" s="18">
        <v>50.0</v>
      </c>
    </row>
    <row r="54">
      <c r="A54" s="3" t="s">
        <v>170</v>
      </c>
      <c r="B54" s="3">
        <v>4.20031402E10</v>
      </c>
      <c r="C54" s="3" t="s">
        <v>171</v>
      </c>
      <c r="D54" s="3">
        <v>418.0</v>
      </c>
      <c r="E54" s="3">
        <v>80.0</v>
      </c>
      <c r="F54" s="11">
        <v>15.6</v>
      </c>
      <c r="H54" s="18">
        <v>57.1</v>
      </c>
    </row>
    <row r="55">
      <c r="A55" s="3" t="s">
        <v>172</v>
      </c>
      <c r="B55" s="3">
        <v>4.20031403E10</v>
      </c>
      <c r="C55" s="3" t="s">
        <v>173</v>
      </c>
      <c r="D55" s="3">
        <v>873.0</v>
      </c>
      <c r="E55" s="3">
        <v>123.0</v>
      </c>
      <c r="F55" s="11">
        <v>2.4</v>
      </c>
      <c r="H55" s="18">
        <v>0.0</v>
      </c>
    </row>
    <row r="56">
      <c r="A56" s="3" t="s">
        <v>174</v>
      </c>
      <c r="B56" s="3">
        <v>4.20031404E10</v>
      </c>
      <c r="C56" s="3" t="s">
        <v>175</v>
      </c>
      <c r="D56" s="3">
        <v>672.0</v>
      </c>
      <c r="E56" s="3">
        <v>47.0</v>
      </c>
      <c r="F56" s="11">
        <v>3.0</v>
      </c>
      <c r="H56" s="18">
        <v>0.0</v>
      </c>
    </row>
    <row r="57">
      <c r="A57" s="3" t="s">
        <v>176</v>
      </c>
      <c r="B57" s="3">
        <v>4.20031405E10</v>
      </c>
      <c r="C57" s="3" t="s">
        <v>177</v>
      </c>
      <c r="D57" s="3">
        <v>436.0</v>
      </c>
      <c r="E57" s="3">
        <v>122.0</v>
      </c>
      <c r="F57" s="11">
        <v>19.5</v>
      </c>
      <c r="H57" s="18">
        <v>60.6</v>
      </c>
    </row>
    <row r="58">
      <c r="A58" s="3" t="s">
        <v>178</v>
      </c>
      <c r="B58" s="3">
        <v>4.20031406E10</v>
      </c>
      <c r="C58" s="3" t="s">
        <v>179</v>
      </c>
      <c r="D58" s="3">
        <v>898.0</v>
      </c>
      <c r="E58" s="3">
        <v>91.0</v>
      </c>
      <c r="F58" s="11">
        <v>8.0</v>
      </c>
      <c r="H58" s="18">
        <v>39.3</v>
      </c>
    </row>
    <row r="59">
      <c r="A59" s="3" t="s">
        <v>180</v>
      </c>
      <c r="B59" s="3">
        <v>4.20031408E10</v>
      </c>
      <c r="C59" s="3" t="s">
        <v>181</v>
      </c>
      <c r="D59" s="3">
        <v>989.0</v>
      </c>
      <c r="E59" s="3">
        <v>87.0</v>
      </c>
      <c r="F59" s="11">
        <v>0.0</v>
      </c>
      <c r="H59" s="18">
        <v>0.0</v>
      </c>
    </row>
    <row r="60">
      <c r="A60" s="3" t="s">
        <v>182</v>
      </c>
      <c r="B60" s="3">
        <v>4.2003141E10</v>
      </c>
      <c r="C60" s="3" t="s">
        <v>183</v>
      </c>
      <c r="D60" s="3">
        <v>265.0</v>
      </c>
      <c r="E60" s="3">
        <v>46.0</v>
      </c>
      <c r="F60" s="11">
        <v>1.9</v>
      </c>
      <c r="H60" s="18">
        <v>0.0</v>
      </c>
    </row>
    <row r="61">
      <c r="A61" s="3" t="s">
        <v>184</v>
      </c>
      <c r="B61" s="3">
        <v>4.20031411E10</v>
      </c>
      <c r="C61" s="3" t="s">
        <v>185</v>
      </c>
      <c r="D61" s="3">
        <v>321.0</v>
      </c>
      <c r="E61" s="3">
        <v>38.0</v>
      </c>
      <c r="F61" s="11">
        <v>1.9</v>
      </c>
      <c r="H61" s="18">
        <v>20.7</v>
      </c>
    </row>
    <row r="62">
      <c r="A62" s="3" t="s">
        <v>186</v>
      </c>
      <c r="B62" s="3">
        <v>4.20031413E10</v>
      </c>
      <c r="C62" s="3" t="s">
        <v>187</v>
      </c>
      <c r="D62" s="3">
        <v>886.0</v>
      </c>
      <c r="E62" s="3">
        <v>184.0</v>
      </c>
      <c r="F62" s="11">
        <v>8.4</v>
      </c>
      <c r="H62" s="18">
        <v>55.1</v>
      </c>
    </row>
    <row r="63">
      <c r="A63" s="3" t="s">
        <v>188</v>
      </c>
      <c r="B63" s="3">
        <v>4.20031414E10</v>
      </c>
      <c r="C63" s="3" t="s">
        <v>189</v>
      </c>
      <c r="D63" s="3">
        <v>1263.0</v>
      </c>
      <c r="E63" s="3">
        <v>119.0</v>
      </c>
      <c r="F63" s="11">
        <v>2.3</v>
      </c>
      <c r="H63" s="18">
        <v>9.6</v>
      </c>
    </row>
    <row r="64">
      <c r="A64" s="3" t="s">
        <v>190</v>
      </c>
      <c r="B64" s="3">
        <v>4.20031516E10</v>
      </c>
      <c r="C64" s="3" t="s">
        <v>191</v>
      </c>
      <c r="D64" s="3">
        <v>715.0</v>
      </c>
      <c r="E64" s="3">
        <v>81.0</v>
      </c>
      <c r="F64" s="11">
        <v>2.2</v>
      </c>
      <c r="H64" s="18">
        <v>7.9</v>
      </c>
    </row>
    <row r="65">
      <c r="A65" s="3" t="s">
        <v>192</v>
      </c>
      <c r="B65" s="3">
        <v>4.20031517E10</v>
      </c>
      <c r="C65" s="3" t="s">
        <v>193</v>
      </c>
      <c r="D65" s="3">
        <v>1393.0</v>
      </c>
      <c r="E65" s="3">
        <v>185.0</v>
      </c>
      <c r="F65" s="11">
        <v>6.2</v>
      </c>
      <c r="H65" s="18">
        <v>20.0</v>
      </c>
    </row>
    <row r="66">
      <c r="A66" s="3" t="s">
        <v>194</v>
      </c>
      <c r="B66" s="3">
        <v>4.20031608E10</v>
      </c>
      <c r="C66" s="3" t="s">
        <v>195</v>
      </c>
      <c r="D66" s="3">
        <v>586.0</v>
      </c>
      <c r="E66" s="3">
        <v>133.0</v>
      </c>
      <c r="F66" s="11">
        <v>11.1</v>
      </c>
      <c r="H66" s="18">
        <v>11.2</v>
      </c>
    </row>
    <row r="67">
      <c r="A67" s="3" t="s">
        <v>196</v>
      </c>
      <c r="B67" s="3">
        <v>4.20031609E10</v>
      </c>
      <c r="C67" s="3" t="s">
        <v>197</v>
      </c>
      <c r="D67" s="3">
        <v>448.0</v>
      </c>
      <c r="E67" s="3">
        <v>102.0</v>
      </c>
      <c r="F67" s="11">
        <v>5.4</v>
      </c>
      <c r="H67" s="18">
        <v>0.0</v>
      </c>
    </row>
    <row r="68">
      <c r="A68" s="3" t="s">
        <v>198</v>
      </c>
      <c r="B68" s="3">
        <v>4.20031702E10</v>
      </c>
      <c r="C68" s="3" t="s">
        <v>199</v>
      </c>
      <c r="D68" s="3">
        <v>323.0</v>
      </c>
      <c r="E68" s="3">
        <v>122.0</v>
      </c>
      <c r="F68" s="11">
        <v>3.4</v>
      </c>
      <c r="H68" s="18">
        <v>37.9</v>
      </c>
    </row>
    <row r="69">
      <c r="A69" s="3" t="s">
        <v>200</v>
      </c>
      <c r="B69" s="3">
        <v>4.20031706E10</v>
      </c>
      <c r="C69" s="3" t="s">
        <v>201</v>
      </c>
      <c r="D69" s="3">
        <v>293.0</v>
      </c>
      <c r="E69" s="3">
        <v>64.0</v>
      </c>
      <c r="F69" s="11">
        <v>5.1</v>
      </c>
      <c r="H69" s="18">
        <v>15.5</v>
      </c>
    </row>
    <row r="70">
      <c r="A70" s="3" t="s">
        <v>202</v>
      </c>
      <c r="B70" s="3">
        <v>4.20031803E10</v>
      </c>
      <c r="C70" s="3" t="s">
        <v>203</v>
      </c>
      <c r="D70" s="3">
        <v>555.0</v>
      </c>
      <c r="E70" s="3">
        <v>97.0</v>
      </c>
      <c r="F70" s="11">
        <v>22.2</v>
      </c>
      <c r="H70" s="18">
        <v>29.2</v>
      </c>
    </row>
    <row r="71">
      <c r="A71" s="3" t="s">
        <v>204</v>
      </c>
      <c r="B71" s="3">
        <v>4.20031807E10</v>
      </c>
      <c r="C71" s="3" t="s">
        <v>205</v>
      </c>
      <c r="D71" s="3">
        <v>376.0</v>
      </c>
      <c r="E71" s="3">
        <v>55.0</v>
      </c>
      <c r="F71" s="11">
        <v>10.9</v>
      </c>
      <c r="H71" s="18">
        <v>43.6</v>
      </c>
    </row>
    <row r="72">
      <c r="A72" s="3" t="s">
        <v>206</v>
      </c>
      <c r="B72" s="3">
        <v>4.20031903E10</v>
      </c>
      <c r="C72" s="3" t="s">
        <v>207</v>
      </c>
      <c r="D72" s="3">
        <v>374.0</v>
      </c>
      <c r="E72" s="3">
        <v>87.0</v>
      </c>
      <c r="F72" s="11">
        <v>8.3</v>
      </c>
      <c r="H72" s="18">
        <v>0.0</v>
      </c>
    </row>
    <row r="73">
      <c r="A73" s="3" t="s">
        <v>208</v>
      </c>
      <c r="B73" s="3">
        <v>4.20031911E10</v>
      </c>
      <c r="C73" s="3" t="s">
        <v>209</v>
      </c>
      <c r="D73" s="3">
        <v>567.0</v>
      </c>
      <c r="E73" s="3">
        <v>85.0</v>
      </c>
      <c r="F73" s="11">
        <v>10.1</v>
      </c>
      <c r="H73" s="18">
        <v>35.0</v>
      </c>
    </row>
    <row r="74">
      <c r="A74" s="3" t="s">
        <v>210</v>
      </c>
      <c r="B74" s="3">
        <v>4.20031914E10</v>
      </c>
      <c r="C74" s="3" t="s">
        <v>211</v>
      </c>
      <c r="D74" s="3">
        <v>488.0</v>
      </c>
      <c r="E74" s="3">
        <v>102.0</v>
      </c>
      <c r="F74" s="11">
        <v>22.5</v>
      </c>
      <c r="H74" s="18">
        <v>34.9</v>
      </c>
    </row>
    <row r="75">
      <c r="A75" s="3" t="s">
        <v>212</v>
      </c>
      <c r="B75" s="3">
        <v>4.20031915E10</v>
      </c>
      <c r="C75" s="3" t="s">
        <v>213</v>
      </c>
      <c r="D75" s="3">
        <v>279.0</v>
      </c>
      <c r="E75" s="3">
        <v>85.0</v>
      </c>
      <c r="F75" s="11">
        <v>5.7</v>
      </c>
      <c r="H75" s="18">
        <v>21.6</v>
      </c>
    </row>
    <row r="76">
      <c r="A76" s="3" t="s">
        <v>214</v>
      </c>
      <c r="B76" s="3">
        <v>4.20031916E10</v>
      </c>
      <c r="C76" s="3" t="s">
        <v>215</v>
      </c>
      <c r="D76" s="3">
        <v>952.0</v>
      </c>
      <c r="E76" s="3">
        <v>123.0</v>
      </c>
      <c r="F76" s="11">
        <v>15.3</v>
      </c>
      <c r="H76" s="18">
        <v>33.1</v>
      </c>
    </row>
    <row r="77">
      <c r="A77" s="3" t="s">
        <v>216</v>
      </c>
      <c r="B77" s="3">
        <v>4.20031917E10</v>
      </c>
      <c r="C77" s="3" t="s">
        <v>217</v>
      </c>
      <c r="D77" s="3">
        <v>908.0</v>
      </c>
      <c r="E77" s="3">
        <v>90.0</v>
      </c>
      <c r="F77" s="11">
        <v>8.1</v>
      </c>
      <c r="H77" s="18">
        <v>21.9</v>
      </c>
    </row>
    <row r="78">
      <c r="A78" s="3" t="s">
        <v>218</v>
      </c>
      <c r="B78" s="3">
        <v>4.20031918E10</v>
      </c>
      <c r="C78" s="3" t="s">
        <v>219</v>
      </c>
      <c r="D78" s="3">
        <v>1283.0</v>
      </c>
      <c r="E78" s="3">
        <v>163.0</v>
      </c>
      <c r="F78" s="11">
        <v>4.4</v>
      </c>
      <c r="H78" s="18">
        <v>11.8</v>
      </c>
    </row>
    <row r="79">
      <c r="A79" s="3" t="s">
        <v>220</v>
      </c>
      <c r="B79" s="3">
        <v>4.20031919E10</v>
      </c>
      <c r="C79" s="3" t="s">
        <v>221</v>
      </c>
      <c r="D79" s="3">
        <v>483.0</v>
      </c>
      <c r="E79" s="3">
        <v>65.0</v>
      </c>
      <c r="F79" s="11">
        <v>9.7</v>
      </c>
      <c r="H79" s="18">
        <v>19.5</v>
      </c>
    </row>
    <row r="80">
      <c r="A80" s="3" t="s">
        <v>222</v>
      </c>
      <c r="B80" s="3">
        <v>4.2003192E10</v>
      </c>
      <c r="C80" s="3" t="s">
        <v>223</v>
      </c>
      <c r="D80" s="3">
        <v>846.0</v>
      </c>
      <c r="E80" s="3">
        <v>129.0</v>
      </c>
      <c r="F80" s="11">
        <v>9.3</v>
      </c>
      <c r="H80" s="18">
        <v>14.7</v>
      </c>
    </row>
    <row r="81">
      <c r="A81" s="3" t="s">
        <v>224</v>
      </c>
      <c r="B81" s="3">
        <v>4.20032022E10</v>
      </c>
      <c r="C81" s="3" t="s">
        <v>225</v>
      </c>
      <c r="D81" s="3">
        <v>803.0</v>
      </c>
      <c r="E81" s="3">
        <v>114.0</v>
      </c>
      <c r="F81" s="11">
        <v>25.2</v>
      </c>
      <c r="H81" s="18">
        <v>42.9</v>
      </c>
    </row>
    <row r="82">
      <c r="A82" s="3" t="s">
        <v>226</v>
      </c>
      <c r="B82" s="3">
        <v>4.20032023E10</v>
      </c>
      <c r="C82" s="3" t="s">
        <v>227</v>
      </c>
      <c r="D82" s="3">
        <v>845.0</v>
      </c>
      <c r="E82" s="3">
        <v>130.0</v>
      </c>
      <c r="F82" s="11">
        <v>0.0</v>
      </c>
      <c r="H82" s="18">
        <v>0.0</v>
      </c>
    </row>
    <row r="83">
      <c r="A83" s="3" t="s">
        <v>228</v>
      </c>
      <c r="B83" s="3">
        <v>4.20032107E10</v>
      </c>
      <c r="C83" s="3" t="s">
        <v>229</v>
      </c>
      <c r="D83" s="3">
        <v>437.0</v>
      </c>
      <c r="E83" s="3">
        <v>101.0</v>
      </c>
      <c r="F83" s="11">
        <v>14.9</v>
      </c>
      <c r="H83" s="18">
        <v>31.1</v>
      </c>
    </row>
    <row r="84">
      <c r="A84" s="3" t="s">
        <v>230</v>
      </c>
      <c r="B84" s="3">
        <v>4.20032206E10</v>
      </c>
      <c r="C84" s="3" t="s">
        <v>231</v>
      </c>
      <c r="D84" s="3">
        <v>276.0</v>
      </c>
      <c r="E84" s="3">
        <v>51.0</v>
      </c>
      <c r="F84" s="11">
        <v>4.0</v>
      </c>
      <c r="H84" s="18">
        <v>28.2</v>
      </c>
    </row>
    <row r="85">
      <c r="A85" s="3" t="s">
        <v>232</v>
      </c>
      <c r="B85" s="3">
        <v>4.20032406E10</v>
      </c>
      <c r="C85" s="3" t="s">
        <v>233</v>
      </c>
      <c r="D85" s="3">
        <v>437.0</v>
      </c>
      <c r="E85" s="3">
        <v>102.0</v>
      </c>
      <c r="F85" s="11">
        <v>14.4</v>
      </c>
      <c r="H85" s="18">
        <v>55.4</v>
      </c>
    </row>
    <row r="86">
      <c r="A86" s="3" t="s">
        <v>234</v>
      </c>
      <c r="B86" s="3">
        <v>4.20032412E10</v>
      </c>
      <c r="C86" s="3" t="s">
        <v>235</v>
      </c>
      <c r="D86" s="3">
        <v>193.0</v>
      </c>
      <c r="E86" s="3">
        <v>32.0</v>
      </c>
      <c r="F86" s="11">
        <v>11.9</v>
      </c>
      <c r="H86" s="18">
        <v>27.8</v>
      </c>
    </row>
    <row r="87">
      <c r="A87" s="3" t="s">
        <v>236</v>
      </c>
      <c r="B87" s="3">
        <v>4.20032503E10</v>
      </c>
      <c r="C87" s="3" t="s">
        <v>237</v>
      </c>
      <c r="D87" s="3">
        <v>228.0</v>
      </c>
      <c r="E87" s="3">
        <v>53.0</v>
      </c>
      <c r="F87" s="11">
        <v>29.4</v>
      </c>
      <c r="H87" s="18">
        <v>53.1</v>
      </c>
    </row>
    <row r="88">
      <c r="A88" s="3" t="s">
        <v>238</v>
      </c>
      <c r="B88" s="3">
        <v>4.20032507E10</v>
      </c>
      <c r="C88" s="3" t="s">
        <v>239</v>
      </c>
      <c r="D88" s="3">
        <v>118.0</v>
      </c>
      <c r="E88" s="3">
        <v>48.0</v>
      </c>
      <c r="F88" s="11">
        <v>46.6</v>
      </c>
      <c r="H88" s="18">
        <v>61.0</v>
      </c>
    </row>
    <row r="89">
      <c r="A89" s="3" t="s">
        <v>240</v>
      </c>
      <c r="B89" s="3">
        <v>4.20032509E10</v>
      </c>
      <c r="C89" s="3" t="s">
        <v>241</v>
      </c>
      <c r="D89" s="3">
        <v>310.0</v>
      </c>
      <c r="E89" s="3">
        <v>80.0</v>
      </c>
      <c r="F89" s="11">
        <v>21.3</v>
      </c>
      <c r="H89" s="18">
        <v>41.8</v>
      </c>
    </row>
    <row r="90">
      <c r="A90" s="3" t="s">
        <v>242</v>
      </c>
      <c r="B90" s="3">
        <v>4.20032602E10</v>
      </c>
      <c r="C90" s="3" t="s">
        <v>243</v>
      </c>
      <c r="D90" s="3">
        <v>416.0</v>
      </c>
      <c r="E90" s="3">
        <v>61.0</v>
      </c>
      <c r="F90" s="11">
        <v>13.5</v>
      </c>
      <c r="H90" s="18">
        <v>19.4</v>
      </c>
    </row>
    <row r="91">
      <c r="A91" s="3" t="s">
        <v>244</v>
      </c>
      <c r="B91" s="3">
        <v>4.20032607E10</v>
      </c>
      <c r="C91" s="3" t="s">
        <v>245</v>
      </c>
      <c r="D91" s="3">
        <v>457.0</v>
      </c>
      <c r="E91" s="3">
        <v>81.0</v>
      </c>
      <c r="F91" s="11">
        <v>2.4</v>
      </c>
      <c r="H91" s="18">
        <v>7.7</v>
      </c>
    </row>
    <row r="92">
      <c r="A92" s="3" t="s">
        <v>246</v>
      </c>
      <c r="B92" s="3">
        <v>4.20032609E10</v>
      </c>
      <c r="C92" s="3" t="s">
        <v>247</v>
      </c>
      <c r="D92" s="3">
        <v>386.0</v>
      </c>
      <c r="E92" s="3">
        <v>89.0</v>
      </c>
      <c r="F92" s="11">
        <v>67.1</v>
      </c>
      <c r="H92" s="18">
        <v>74.3</v>
      </c>
    </row>
    <row r="93">
      <c r="A93" s="3" t="s">
        <v>248</v>
      </c>
      <c r="B93" s="3">
        <v>4.20032612E10</v>
      </c>
      <c r="C93" s="3" t="s">
        <v>249</v>
      </c>
      <c r="D93" s="3">
        <v>271.0</v>
      </c>
      <c r="E93" s="3">
        <v>36.0</v>
      </c>
      <c r="F93" s="11">
        <v>0.0</v>
      </c>
      <c r="H93" s="18">
        <v>0.0</v>
      </c>
    </row>
    <row r="94">
      <c r="A94" s="3" t="s">
        <v>250</v>
      </c>
      <c r="B94" s="3">
        <v>4.20032614E10</v>
      </c>
      <c r="C94" s="3" t="s">
        <v>251</v>
      </c>
      <c r="D94" s="3">
        <v>241.0</v>
      </c>
      <c r="E94" s="3">
        <v>75.0</v>
      </c>
      <c r="F94" s="11">
        <v>27.4</v>
      </c>
      <c r="H94" s="18">
        <v>52.0</v>
      </c>
    </row>
    <row r="95">
      <c r="A95" s="3" t="s">
        <v>252</v>
      </c>
      <c r="B95" s="3">
        <v>4.20032615E10</v>
      </c>
      <c r="C95" s="3" t="s">
        <v>253</v>
      </c>
      <c r="D95" s="3">
        <v>332.0</v>
      </c>
      <c r="E95" s="3">
        <v>64.0</v>
      </c>
      <c r="F95" s="11">
        <v>27.1</v>
      </c>
      <c r="H95" s="18">
        <v>51.2</v>
      </c>
    </row>
    <row r="96">
      <c r="A96" s="3" t="s">
        <v>254</v>
      </c>
      <c r="B96" s="3">
        <v>4.2003262E10</v>
      </c>
      <c r="C96" s="3" t="s">
        <v>255</v>
      </c>
      <c r="D96" s="3">
        <v>650.0</v>
      </c>
      <c r="E96" s="3">
        <v>119.0</v>
      </c>
      <c r="F96" s="11">
        <v>39.1</v>
      </c>
      <c r="H96" s="18">
        <v>73.2</v>
      </c>
    </row>
    <row r="97">
      <c r="A97" s="3" t="s">
        <v>256</v>
      </c>
      <c r="B97" s="3">
        <v>4.20032701E10</v>
      </c>
      <c r="C97" s="3" t="s">
        <v>257</v>
      </c>
      <c r="D97" s="3">
        <v>624.0</v>
      </c>
      <c r="E97" s="3">
        <v>79.0</v>
      </c>
      <c r="F97" s="11">
        <v>5.8</v>
      </c>
      <c r="H97" s="18">
        <v>21.6</v>
      </c>
    </row>
    <row r="98">
      <c r="A98" s="3" t="s">
        <v>258</v>
      </c>
      <c r="B98" s="3">
        <v>4.20032703E10</v>
      </c>
      <c r="C98" s="3" t="s">
        <v>259</v>
      </c>
      <c r="D98" s="3">
        <v>441.0</v>
      </c>
      <c r="E98" s="3">
        <v>62.0</v>
      </c>
      <c r="F98" s="11">
        <v>9.1</v>
      </c>
      <c r="H98" s="18">
        <v>8.5</v>
      </c>
    </row>
    <row r="99">
      <c r="A99" s="3" t="s">
        <v>260</v>
      </c>
      <c r="B99" s="3">
        <v>4.20032704E10</v>
      </c>
      <c r="C99" s="3" t="s">
        <v>261</v>
      </c>
      <c r="D99" s="3">
        <v>287.0</v>
      </c>
      <c r="E99" s="3">
        <v>49.0</v>
      </c>
      <c r="F99" s="11">
        <v>16.0</v>
      </c>
      <c r="H99" s="18">
        <v>37.7</v>
      </c>
    </row>
    <row r="100">
      <c r="A100" s="3" t="s">
        <v>262</v>
      </c>
      <c r="B100" s="3">
        <v>4.20032708E10</v>
      </c>
      <c r="C100" s="3" t="s">
        <v>263</v>
      </c>
      <c r="D100" s="3">
        <v>654.0</v>
      </c>
      <c r="E100" s="3">
        <v>95.0</v>
      </c>
      <c r="F100" s="11">
        <v>14.7</v>
      </c>
      <c r="H100" s="18">
        <v>20.1</v>
      </c>
    </row>
    <row r="101">
      <c r="A101" s="3" t="s">
        <v>264</v>
      </c>
      <c r="B101" s="3">
        <v>4.20032715E10</v>
      </c>
      <c r="C101" s="3" t="s">
        <v>265</v>
      </c>
      <c r="D101" s="3">
        <v>644.0</v>
      </c>
      <c r="E101" s="3">
        <v>144.0</v>
      </c>
      <c r="F101" s="11">
        <v>18.9</v>
      </c>
      <c r="H101" s="18">
        <v>32.0</v>
      </c>
    </row>
    <row r="102">
      <c r="A102" s="3" t="s">
        <v>267</v>
      </c>
      <c r="B102" s="3">
        <v>4.20032814E10</v>
      </c>
      <c r="C102" s="3" t="s">
        <v>268</v>
      </c>
      <c r="D102" s="3">
        <v>683.0</v>
      </c>
      <c r="E102" s="3">
        <v>81.0</v>
      </c>
      <c r="F102" s="11">
        <v>34.6</v>
      </c>
      <c r="H102" s="18">
        <v>64.4</v>
      </c>
    </row>
    <row r="103">
      <c r="A103" s="3" t="s">
        <v>269</v>
      </c>
      <c r="B103" s="3">
        <v>4.20032815E10</v>
      </c>
      <c r="C103" s="3" t="s">
        <v>270</v>
      </c>
      <c r="D103" s="3">
        <v>339.0</v>
      </c>
      <c r="E103" s="3">
        <v>45.0</v>
      </c>
      <c r="F103" s="11">
        <v>1.2</v>
      </c>
      <c r="H103" s="18">
        <v>6.9</v>
      </c>
    </row>
    <row r="104">
      <c r="A104" s="3" t="s">
        <v>271</v>
      </c>
      <c r="B104" s="3">
        <v>4.20032901E10</v>
      </c>
      <c r="C104" s="3" t="s">
        <v>272</v>
      </c>
      <c r="D104" s="3">
        <v>482.0</v>
      </c>
      <c r="E104" s="3">
        <v>67.0</v>
      </c>
      <c r="F104" s="11">
        <v>7.9</v>
      </c>
      <c r="H104" s="18">
        <v>18.3</v>
      </c>
    </row>
    <row r="105">
      <c r="A105" s="3" t="s">
        <v>273</v>
      </c>
      <c r="B105" s="3">
        <v>4.20032902E10</v>
      </c>
      <c r="C105" s="3" t="s">
        <v>274</v>
      </c>
      <c r="D105" s="3">
        <v>985.0</v>
      </c>
      <c r="E105" s="3">
        <v>142.0</v>
      </c>
      <c r="F105" s="11">
        <v>10.3</v>
      </c>
      <c r="H105" s="18">
        <v>19.9</v>
      </c>
    </row>
    <row r="106">
      <c r="A106" s="3" t="s">
        <v>275</v>
      </c>
      <c r="B106" s="3">
        <v>4.20032904E10</v>
      </c>
      <c r="C106" s="3" t="s">
        <v>276</v>
      </c>
      <c r="D106" s="3">
        <v>1033.0</v>
      </c>
      <c r="E106" s="3">
        <v>124.0</v>
      </c>
      <c r="F106" s="11">
        <v>22.3</v>
      </c>
      <c r="H106" s="18">
        <v>43.7</v>
      </c>
    </row>
    <row r="107">
      <c r="A107" s="3" t="s">
        <v>277</v>
      </c>
      <c r="B107" s="3">
        <v>4.20033001E10</v>
      </c>
      <c r="C107" s="3" t="s">
        <v>278</v>
      </c>
      <c r="D107" s="3">
        <v>812.0</v>
      </c>
      <c r="E107" s="3">
        <v>165.0</v>
      </c>
      <c r="F107" s="11">
        <v>23.9</v>
      </c>
      <c r="H107" s="18">
        <v>29.6</v>
      </c>
    </row>
    <row r="108">
      <c r="A108" s="3" t="s">
        <v>279</v>
      </c>
      <c r="B108" s="3">
        <v>4.20033102E10</v>
      </c>
      <c r="C108" s="3" t="s">
        <v>280</v>
      </c>
      <c r="D108" s="3">
        <v>958.0</v>
      </c>
      <c r="E108" s="3">
        <v>93.0</v>
      </c>
      <c r="F108" s="11">
        <v>5.0</v>
      </c>
      <c r="H108" s="18">
        <v>0.0</v>
      </c>
    </row>
    <row r="109">
      <c r="A109" s="3" t="s">
        <v>281</v>
      </c>
      <c r="B109" s="3">
        <v>4.20033103E10</v>
      </c>
      <c r="C109" s="3" t="s">
        <v>282</v>
      </c>
      <c r="D109" s="3">
        <v>259.0</v>
      </c>
      <c r="E109" s="3">
        <v>37.0</v>
      </c>
      <c r="F109" s="11">
        <v>0.0</v>
      </c>
      <c r="H109" s="18">
        <v>0.0</v>
      </c>
    </row>
    <row r="110">
      <c r="A110" s="3" t="s">
        <v>283</v>
      </c>
      <c r="B110" s="3">
        <v>4.20033204E10</v>
      </c>
      <c r="C110" s="3" t="s">
        <v>284</v>
      </c>
      <c r="D110" s="3">
        <v>514.0</v>
      </c>
      <c r="E110" s="3">
        <v>65.0</v>
      </c>
      <c r="F110" s="11">
        <v>13.4</v>
      </c>
      <c r="H110" s="18">
        <v>42.4</v>
      </c>
    </row>
    <row r="111">
      <c r="A111" s="3" t="s">
        <v>285</v>
      </c>
      <c r="B111" s="3">
        <v>4.20033206E10</v>
      </c>
      <c r="C111" s="3" t="s">
        <v>286</v>
      </c>
      <c r="D111" s="3">
        <v>577.0</v>
      </c>
      <c r="E111" s="3">
        <v>64.0</v>
      </c>
      <c r="F111" s="11">
        <v>9.4</v>
      </c>
      <c r="H111" s="18">
        <v>14.5</v>
      </c>
    </row>
    <row r="112">
      <c r="A112" s="3" t="s">
        <v>287</v>
      </c>
      <c r="B112" s="3">
        <v>4.20033207E10</v>
      </c>
      <c r="C112" s="3" t="s">
        <v>288</v>
      </c>
      <c r="D112" s="3">
        <v>387.0</v>
      </c>
      <c r="E112" s="3">
        <v>49.0</v>
      </c>
      <c r="F112" s="11">
        <v>10.6</v>
      </c>
      <c r="H112" s="18">
        <v>0.0</v>
      </c>
    </row>
    <row r="113">
      <c r="A113" s="3" t="s">
        <v>289</v>
      </c>
      <c r="B113" s="3">
        <v>4.20034011E10</v>
      </c>
      <c r="C113" s="3" t="s">
        <v>290</v>
      </c>
      <c r="D113" s="3">
        <v>1404.0</v>
      </c>
      <c r="E113" s="3">
        <v>154.0</v>
      </c>
      <c r="F113" s="11">
        <v>5.2</v>
      </c>
      <c r="H113" s="18">
        <v>23.0</v>
      </c>
    </row>
    <row r="114">
      <c r="A114" s="3" t="s">
        <v>291</v>
      </c>
      <c r="B114" s="3">
        <v>4.20034012E10</v>
      </c>
      <c r="C114" s="3" t="s">
        <v>292</v>
      </c>
      <c r="D114" s="3">
        <v>724.0</v>
      </c>
      <c r="E114" s="3">
        <v>85.0</v>
      </c>
      <c r="F114" s="11">
        <v>25.7</v>
      </c>
      <c r="H114" s="18">
        <v>69.0</v>
      </c>
    </row>
    <row r="115">
      <c r="A115" s="3" t="s">
        <v>293</v>
      </c>
      <c r="B115" s="3">
        <v>4.20034013E10</v>
      </c>
      <c r="C115" s="3" t="s">
        <v>294</v>
      </c>
      <c r="D115" s="3">
        <v>878.0</v>
      </c>
      <c r="E115" s="3">
        <v>74.0</v>
      </c>
      <c r="F115" s="11">
        <v>1.9</v>
      </c>
      <c r="H115" s="18">
        <v>10.2</v>
      </c>
    </row>
    <row r="116">
      <c r="A116" s="3" t="s">
        <v>295</v>
      </c>
      <c r="B116" s="3">
        <v>4.2003402E10</v>
      </c>
      <c r="C116" s="3" t="s">
        <v>296</v>
      </c>
      <c r="D116" s="3">
        <v>695.0</v>
      </c>
      <c r="E116" s="3">
        <v>66.0</v>
      </c>
      <c r="F116" s="11">
        <v>9.6</v>
      </c>
      <c r="H116" s="18">
        <v>18.8</v>
      </c>
    </row>
    <row r="117">
      <c r="A117" s="3" t="s">
        <v>297</v>
      </c>
      <c r="B117" s="3">
        <v>4.20034035E10</v>
      </c>
      <c r="C117" s="3" t="s">
        <v>298</v>
      </c>
      <c r="D117" s="3">
        <v>1214.0</v>
      </c>
      <c r="E117" s="3">
        <v>122.0</v>
      </c>
      <c r="F117" s="11">
        <v>17.7</v>
      </c>
      <c r="H117" s="18">
        <v>25.8</v>
      </c>
    </row>
    <row r="118">
      <c r="A118" s="3" t="s">
        <v>299</v>
      </c>
      <c r="B118" s="3">
        <v>4.2003404E10</v>
      </c>
      <c r="C118" s="3" t="s">
        <v>300</v>
      </c>
      <c r="D118" s="3">
        <v>354.0</v>
      </c>
      <c r="E118" s="3">
        <v>42.0</v>
      </c>
      <c r="F118" s="11">
        <v>11.0</v>
      </c>
      <c r="H118" s="18">
        <v>35.2</v>
      </c>
    </row>
    <row r="119">
      <c r="A119" s="3" t="s">
        <v>301</v>
      </c>
      <c r="B119" s="3">
        <v>4.2003405E10</v>
      </c>
      <c r="C119" s="3" t="s">
        <v>302</v>
      </c>
      <c r="D119" s="3">
        <v>303.0</v>
      </c>
      <c r="E119" s="3">
        <v>34.0</v>
      </c>
      <c r="F119" s="11">
        <v>4.0</v>
      </c>
      <c r="H119" s="18">
        <v>0.0</v>
      </c>
    </row>
    <row r="120">
      <c r="A120" s="3" t="s">
        <v>303</v>
      </c>
      <c r="B120" s="3">
        <v>4.2003406E10</v>
      </c>
      <c r="C120" s="3" t="s">
        <v>304</v>
      </c>
      <c r="D120" s="3">
        <v>703.0</v>
      </c>
      <c r="E120" s="3">
        <v>56.0</v>
      </c>
      <c r="F120" s="11">
        <v>3.0</v>
      </c>
      <c r="H120" s="18">
        <v>16.9</v>
      </c>
    </row>
    <row r="121">
      <c r="A121" s="3" t="s">
        <v>305</v>
      </c>
      <c r="B121" s="3">
        <v>4.2003407001E10</v>
      </c>
      <c r="C121" s="3" t="s">
        <v>306</v>
      </c>
      <c r="D121" s="3">
        <v>1430.0</v>
      </c>
      <c r="E121" s="3">
        <v>131.0</v>
      </c>
      <c r="F121" s="11">
        <v>1.5</v>
      </c>
      <c r="H121" s="18">
        <v>14.7</v>
      </c>
    </row>
    <row r="122">
      <c r="A122" s="3" t="s">
        <v>307</v>
      </c>
      <c r="B122" s="3">
        <v>4.2003407002E10</v>
      </c>
      <c r="C122" s="3" t="s">
        <v>308</v>
      </c>
      <c r="D122" s="3">
        <v>1836.0</v>
      </c>
      <c r="E122" s="3">
        <v>149.0</v>
      </c>
      <c r="F122" s="11">
        <v>3.2</v>
      </c>
      <c r="H122" s="18">
        <v>20.3</v>
      </c>
    </row>
    <row r="123">
      <c r="A123" s="3" t="s">
        <v>309</v>
      </c>
      <c r="B123" s="3">
        <v>4.2003408001E10</v>
      </c>
      <c r="C123" s="3" t="s">
        <v>310</v>
      </c>
      <c r="D123" s="3">
        <v>1464.0</v>
      </c>
      <c r="E123" s="3">
        <v>108.0</v>
      </c>
      <c r="F123" s="11">
        <v>6.8</v>
      </c>
      <c r="H123" s="18">
        <v>38.6</v>
      </c>
    </row>
    <row r="124">
      <c r="A124" s="3" t="s">
        <v>311</v>
      </c>
      <c r="B124" s="3">
        <v>4.2003408002E10</v>
      </c>
      <c r="C124" s="3" t="s">
        <v>312</v>
      </c>
      <c r="D124" s="3">
        <v>1762.0</v>
      </c>
      <c r="E124" s="3">
        <v>107.0</v>
      </c>
      <c r="F124" s="11">
        <v>3.2</v>
      </c>
      <c r="H124" s="18">
        <v>5.2</v>
      </c>
    </row>
    <row r="125">
      <c r="A125" s="3" t="s">
        <v>313</v>
      </c>
      <c r="B125" s="3">
        <v>4.2003409E10</v>
      </c>
      <c r="C125" s="3" t="s">
        <v>314</v>
      </c>
      <c r="D125" s="3">
        <v>3688.0</v>
      </c>
      <c r="E125" s="3">
        <v>182.0</v>
      </c>
      <c r="F125" s="11">
        <v>2.2</v>
      </c>
      <c r="H125" s="18">
        <v>40.4</v>
      </c>
    </row>
    <row r="126">
      <c r="A126" s="3" t="s">
        <v>315</v>
      </c>
      <c r="B126" s="3">
        <v>4.200341E10</v>
      </c>
      <c r="C126" s="3" t="s">
        <v>316</v>
      </c>
      <c r="D126" s="3">
        <v>354.0</v>
      </c>
      <c r="E126" s="3">
        <v>33.0</v>
      </c>
      <c r="F126" s="11">
        <v>0.0</v>
      </c>
      <c r="H126" s="18">
        <v>0.0</v>
      </c>
    </row>
    <row r="127">
      <c r="A127" s="3" t="s">
        <v>317</v>
      </c>
      <c r="B127" s="3">
        <v>4.2003411E10</v>
      </c>
      <c r="C127" s="3" t="s">
        <v>318</v>
      </c>
      <c r="D127" s="3">
        <v>2238.0</v>
      </c>
      <c r="E127" s="3">
        <v>119.0</v>
      </c>
      <c r="F127" s="11">
        <v>1.8</v>
      </c>
      <c r="H127" s="18">
        <v>13.4</v>
      </c>
    </row>
    <row r="128">
      <c r="A128" s="3" t="s">
        <v>319</v>
      </c>
      <c r="B128" s="3">
        <v>4.2003412001E10</v>
      </c>
      <c r="C128" s="3" t="s">
        <v>320</v>
      </c>
      <c r="D128" s="3">
        <v>2566.0</v>
      </c>
      <c r="E128" s="3">
        <v>116.0</v>
      </c>
      <c r="F128" s="11">
        <v>0.7</v>
      </c>
      <c r="H128" s="18">
        <v>0.0</v>
      </c>
    </row>
    <row r="129">
      <c r="A129" s="3" t="s">
        <v>321</v>
      </c>
      <c r="B129" s="3">
        <v>4.2003412002E10</v>
      </c>
      <c r="C129" s="3" t="s">
        <v>322</v>
      </c>
      <c r="D129" s="3">
        <v>1513.0</v>
      </c>
      <c r="E129" s="3">
        <v>78.0</v>
      </c>
      <c r="F129" s="11">
        <v>0.5</v>
      </c>
      <c r="H129" s="18">
        <v>0.0</v>
      </c>
    </row>
    <row r="130">
      <c r="A130" s="3" t="s">
        <v>323</v>
      </c>
      <c r="B130" s="3">
        <v>4.20034131E10</v>
      </c>
      <c r="C130" s="3" t="s">
        <v>324</v>
      </c>
      <c r="D130" s="3">
        <v>1927.0</v>
      </c>
      <c r="E130" s="3">
        <v>162.0</v>
      </c>
      <c r="F130" s="11">
        <v>5.1</v>
      </c>
      <c r="H130" s="18">
        <v>23.2</v>
      </c>
    </row>
    <row r="131">
      <c r="A131" s="3" t="s">
        <v>325</v>
      </c>
      <c r="B131" s="3">
        <v>4.2003413201E10</v>
      </c>
      <c r="C131" s="3" t="s">
        <v>326</v>
      </c>
      <c r="D131" s="3">
        <v>1099.0</v>
      </c>
      <c r="E131" s="3">
        <v>86.0</v>
      </c>
      <c r="F131" s="11">
        <v>0.5</v>
      </c>
      <c r="H131" s="18">
        <v>0.0</v>
      </c>
    </row>
    <row r="132">
      <c r="A132" s="3" t="s">
        <v>327</v>
      </c>
      <c r="B132" s="3">
        <v>4.2003413202E10</v>
      </c>
      <c r="C132" s="3" t="s">
        <v>328</v>
      </c>
      <c r="D132" s="3">
        <v>708.0</v>
      </c>
      <c r="E132" s="3">
        <v>63.0</v>
      </c>
      <c r="F132" s="11">
        <v>2.5</v>
      </c>
      <c r="H132" s="18">
        <v>6.3</v>
      </c>
    </row>
    <row r="133">
      <c r="A133" s="3" t="s">
        <v>329</v>
      </c>
      <c r="B133" s="3">
        <v>4.20034133E10</v>
      </c>
      <c r="C133" s="3" t="s">
        <v>330</v>
      </c>
      <c r="D133" s="3">
        <v>1237.0</v>
      </c>
      <c r="E133" s="3">
        <v>99.0</v>
      </c>
      <c r="F133" s="11">
        <v>1.1</v>
      </c>
      <c r="H133" s="18">
        <v>8.1</v>
      </c>
    </row>
    <row r="134">
      <c r="A134" s="3" t="s">
        <v>331</v>
      </c>
      <c r="B134" s="3">
        <v>4.20034134E10</v>
      </c>
      <c r="C134" s="3" t="s">
        <v>332</v>
      </c>
      <c r="D134" s="3">
        <v>1254.0</v>
      </c>
      <c r="E134" s="3">
        <v>80.0</v>
      </c>
      <c r="F134" s="11">
        <v>2.2</v>
      </c>
      <c r="H134" s="18">
        <v>7.1</v>
      </c>
    </row>
    <row r="135">
      <c r="A135" s="3" t="s">
        <v>333</v>
      </c>
      <c r="B135" s="3">
        <v>4.20034135E10</v>
      </c>
      <c r="C135" s="3" t="s">
        <v>334</v>
      </c>
      <c r="D135" s="3">
        <v>1417.0</v>
      </c>
      <c r="E135" s="3">
        <v>136.0</v>
      </c>
      <c r="F135" s="11">
        <v>2.5</v>
      </c>
      <c r="H135" s="18">
        <v>21.6</v>
      </c>
    </row>
    <row r="136">
      <c r="A136" s="3" t="s">
        <v>335</v>
      </c>
      <c r="B136" s="3">
        <v>4.2003414101E10</v>
      </c>
      <c r="C136" s="3" t="s">
        <v>336</v>
      </c>
      <c r="D136" s="3">
        <v>1523.0</v>
      </c>
      <c r="E136" s="3">
        <v>120.0</v>
      </c>
      <c r="F136" s="11">
        <v>1.2</v>
      </c>
      <c r="H136" s="18">
        <v>11.2</v>
      </c>
    </row>
    <row r="137">
      <c r="A137" s="3" t="s">
        <v>337</v>
      </c>
      <c r="B137" s="3">
        <v>4.2003414102E10</v>
      </c>
      <c r="C137" s="3" t="s">
        <v>338</v>
      </c>
      <c r="D137" s="3">
        <v>2107.0</v>
      </c>
      <c r="E137" s="3">
        <v>132.0</v>
      </c>
      <c r="F137" s="11">
        <v>2.0</v>
      </c>
      <c r="H137" s="18">
        <v>6.3</v>
      </c>
    </row>
    <row r="138">
      <c r="A138" s="3" t="s">
        <v>339</v>
      </c>
      <c r="B138" s="3">
        <v>4.20034142E10</v>
      </c>
      <c r="C138" s="3" t="s">
        <v>340</v>
      </c>
      <c r="D138" s="3">
        <v>1683.0</v>
      </c>
      <c r="E138" s="3">
        <v>114.0</v>
      </c>
      <c r="F138" s="11">
        <v>2.4</v>
      </c>
      <c r="H138" s="18">
        <v>22.5</v>
      </c>
    </row>
    <row r="139">
      <c r="A139" s="3" t="s">
        <v>341</v>
      </c>
      <c r="B139" s="3">
        <v>4.2003415001E10</v>
      </c>
      <c r="C139" s="3" t="s">
        <v>342</v>
      </c>
      <c r="D139" s="3">
        <v>1349.0</v>
      </c>
      <c r="E139" s="3">
        <v>91.0</v>
      </c>
      <c r="F139" s="11">
        <v>3.5</v>
      </c>
      <c r="H139" s="18">
        <v>25.4</v>
      </c>
    </row>
    <row r="140">
      <c r="A140" s="3" t="s">
        <v>343</v>
      </c>
      <c r="B140" s="3">
        <v>4.2003415002E10</v>
      </c>
      <c r="C140" s="3" t="s">
        <v>344</v>
      </c>
      <c r="D140" s="3">
        <v>690.0</v>
      </c>
      <c r="E140" s="3">
        <v>63.0</v>
      </c>
      <c r="F140" s="11">
        <v>3.6</v>
      </c>
      <c r="H140" s="18">
        <v>16.2</v>
      </c>
    </row>
    <row r="141">
      <c r="A141" s="3" t="s">
        <v>345</v>
      </c>
      <c r="B141" s="3">
        <v>4.2003416E10</v>
      </c>
      <c r="C141" s="3" t="s">
        <v>346</v>
      </c>
      <c r="D141" s="3">
        <v>439.0</v>
      </c>
      <c r="E141" s="3">
        <v>45.0</v>
      </c>
      <c r="F141" s="11">
        <v>10.0</v>
      </c>
      <c r="H141" s="18">
        <v>44.8</v>
      </c>
    </row>
    <row r="142">
      <c r="A142" s="3" t="s">
        <v>347</v>
      </c>
      <c r="B142" s="3">
        <v>4.20034171E10</v>
      </c>
      <c r="C142" s="3" t="s">
        <v>348</v>
      </c>
      <c r="D142" s="3">
        <v>584.0</v>
      </c>
      <c r="E142" s="3">
        <v>55.0</v>
      </c>
      <c r="F142" s="11">
        <v>5.7</v>
      </c>
      <c r="H142" s="18">
        <v>28.9</v>
      </c>
    </row>
    <row r="143">
      <c r="A143" s="3" t="s">
        <v>349</v>
      </c>
      <c r="B143" s="3">
        <v>4.20034172E10</v>
      </c>
      <c r="C143" s="3" t="s">
        <v>350</v>
      </c>
      <c r="D143" s="3">
        <v>328.0</v>
      </c>
      <c r="E143" s="3">
        <v>45.0</v>
      </c>
      <c r="F143" s="11">
        <v>5.8</v>
      </c>
      <c r="H143" s="18">
        <v>8.6</v>
      </c>
    </row>
    <row r="144">
      <c r="A144" s="3" t="s">
        <v>351</v>
      </c>
      <c r="B144" s="3">
        <v>4.2003418E10</v>
      </c>
      <c r="C144" s="3" t="s">
        <v>352</v>
      </c>
      <c r="D144" s="3">
        <v>503.0</v>
      </c>
      <c r="E144" s="3">
        <v>52.0</v>
      </c>
      <c r="F144" s="11">
        <v>4.2</v>
      </c>
      <c r="H144" s="18">
        <v>20.7</v>
      </c>
    </row>
    <row r="145">
      <c r="A145" s="3" t="s">
        <v>353</v>
      </c>
      <c r="B145" s="3">
        <v>4.2003419E10</v>
      </c>
      <c r="C145" s="3" t="s">
        <v>354</v>
      </c>
      <c r="D145" s="3">
        <v>763.0</v>
      </c>
      <c r="E145" s="3">
        <v>80.0</v>
      </c>
      <c r="F145" s="11">
        <v>5.4</v>
      </c>
      <c r="H145" s="18">
        <v>32.5</v>
      </c>
    </row>
    <row r="146">
      <c r="A146" s="3" t="s">
        <v>355</v>
      </c>
      <c r="B146" s="3">
        <v>4.200342E10</v>
      </c>
      <c r="C146" s="3" t="s">
        <v>356</v>
      </c>
      <c r="D146" s="3">
        <v>361.0</v>
      </c>
      <c r="E146" s="3">
        <v>48.0</v>
      </c>
      <c r="F146" s="11">
        <v>9.7</v>
      </c>
      <c r="H146" s="18">
        <v>38.9</v>
      </c>
    </row>
    <row r="147">
      <c r="A147" s="3" t="s">
        <v>357</v>
      </c>
      <c r="B147" s="3">
        <v>4.20034211E10</v>
      </c>
      <c r="C147" s="3" t="s">
        <v>358</v>
      </c>
      <c r="D147" s="3">
        <v>1181.0</v>
      </c>
      <c r="E147" s="3">
        <v>96.0</v>
      </c>
      <c r="F147" s="11">
        <v>1.5</v>
      </c>
      <c r="H147" s="18">
        <v>0.0</v>
      </c>
    </row>
    <row r="148">
      <c r="A148" s="3" t="s">
        <v>359</v>
      </c>
      <c r="B148" s="3">
        <v>4.20034212E10</v>
      </c>
      <c r="C148" s="3" t="s">
        <v>360</v>
      </c>
      <c r="D148" s="3">
        <v>1261.0</v>
      </c>
      <c r="E148" s="3">
        <v>89.0</v>
      </c>
      <c r="F148" s="11">
        <v>2.8</v>
      </c>
      <c r="H148" s="18">
        <v>26.9</v>
      </c>
    </row>
    <row r="149">
      <c r="A149" s="3" t="s">
        <v>361</v>
      </c>
      <c r="B149" s="3">
        <v>4.2003422E10</v>
      </c>
      <c r="C149" s="3" t="s">
        <v>362</v>
      </c>
      <c r="D149" s="3">
        <v>1647.0</v>
      </c>
      <c r="E149" s="3">
        <v>96.0</v>
      </c>
      <c r="F149" s="11">
        <v>0.4</v>
      </c>
      <c r="H149" s="18">
        <v>0.0</v>
      </c>
    </row>
    <row r="150">
      <c r="A150" s="3" t="s">
        <v>363</v>
      </c>
      <c r="B150" s="3">
        <v>4.2003423E10</v>
      </c>
      <c r="C150" s="3" t="s">
        <v>364</v>
      </c>
      <c r="D150" s="3">
        <v>723.0</v>
      </c>
      <c r="E150" s="3">
        <v>75.0</v>
      </c>
      <c r="F150" s="11">
        <v>3.2</v>
      </c>
      <c r="H150" s="18">
        <v>5.2</v>
      </c>
    </row>
    <row r="151">
      <c r="A151" s="3" t="s">
        <v>365</v>
      </c>
      <c r="B151" s="3">
        <v>4.2003424E10</v>
      </c>
      <c r="C151" s="3" t="s">
        <v>366</v>
      </c>
      <c r="D151" s="3">
        <v>812.0</v>
      </c>
      <c r="E151" s="3">
        <v>73.0</v>
      </c>
      <c r="F151" s="11">
        <v>15.5</v>
      </c>
      <c r="H151" s="18">
        <v>22.5</v>
      </c>
    </row>
    <row r="152">
      <c r="A152" s="3" t="s">
        <v>367</v>
      </c>
      <c r="B152" s="3">
        <v>4.2003425E10</v>
      </c>
      <c r="C152" s="3" t="s">
        <v>368</v>
      </c>
      <c r="D152" s="3">
        <v>822.0</v>
      </c>
      <c r="E152" s="3">
        <v>70.0</v>
      </c>
      <c r="F152" s="11">
        <v>6.1</v>
      </c>
      <c r="H152" s="18">
        <v>11.1</v>
      </c>
    </row>
    <row r="153">
      <c r="A153" s="3" t="s">
        <v>369</v>
      </c>
      <c r="B153" s="3">
        <v>4.20034263E10</v>
      </c>
      <c r="C153" s="3" t="s">
        <v>370</v>
      </c>
      <c r="D153" s="3">
        <v>1785.0</v>
      </c>
      <c r="E153" s="3">
        <v>116.0</v>
      </c>
      <c r="F153" s="11">
        <v>0.8</v>
      </c>
      <c r="H153" s="18">
        <v>0.0</v>
      </c>
    </row>
    <row r="154">
      <c r="A154" s="3" t="s">
        <v>371</v>
      </c>
      <c r="B154" s="3">
        <v>4.20034264E10</v>
      </c>
      <c r="C154" s="3" t="s">
        <v>372</v>
      </c>
      <c r="D154" s="3">
        <v>1090.0</v>
      </c>
      <c r="E154" s="3">
        <v>127.0</v>
      </c>
      <c r="F154" s="11">
        <v>1.3</v>
      </c>
      <c r="H154" s="18">
        <v>0.0</v>
      </c>
    </row>
    <row r="155">
      <c r="A155" s="3" t="s">
        <v>373</v>
      </c>
      <c r="B155" s="3">
        <v>4.20034267E10</v>
      </c>
      <c r="C155" s="3" t="s">
        <v>374</v>
      </c>
      <c r="D155" s="3">
        <v>524.0</v>
      </c>
      <c r="E155" s="3">
        <v>68.0</v>
      </c>
      <c r="F155" s="11">
        <v>1.7</v>
      </c>
      <c r="H155" s="18">
        <v>12.9</v>
      </c>
    </row>
    <row r="156">
      <c r="A156" s="3" t="s">
        <v>375</v>
      </c>
      <c r="B156" s="3">
        <v>4.20034268E10</v>
      </c>
      <c r="C156" s="3" t="s">
        <v>376</v>
      </c>
      <c r="D156" s="3">
        <v>1744.0</v>
      </c>
      <c r="E156" s="3">
        <v>124.0</v>
      </c>
      <c r="F156" s="11">
        <v>2.6</v>
      </c>
      <c r="H156" s="18">
        <v>0.0</v>
      </c>
    </row>
    <row r="157">
      <c r="A157" s="3" t="s">
        <v>377</v>
      </c>
      <c r="B157" s="3">
        <v>4.2003427E10</v>
      </c>
      <c r="C157" s="3" t="s">
        <v>378</v>
      </c>
      <c r="D157" s="3">
        <v>778.0</v>
      </c>
      <c r="E157" s="3">
        <v>98.0</v>
      </c>
      <c r="F157" s="11">
        <v>18.5</v>
      </c>
      <c r="H157" s="18">
        <v>38.1</v>
      </c>
    </row>
    <row r="158">
      <c r="A158" s="3" t="s">
        <v>379</v>
      </c>
      <c r="B158" s="3">
        <v>4.20034271E10</v>
      </c>
      <c r="C158" s="3" t="s">
        <v>380</v>
      </c>
      <c r="D158" s="3">
        <v>1505.0</v>
      </c>
      <c r="E158" s="3">
        <v>132.0</v>
      </c>
      <c r="F158" s="11">
        <v>3.7</v>
      </c>
      <c r="H158" s="18">
        <v>21.6</v>
      </c>
    </row>
    <row r="159">
      <c r="A159" s="3" t="s">
        <v>381</v>
      </c>
      <c r="B159" s="3">
        <v>4.20034272E10</v>
      </c>
      <c r="C159" s="3" t="s">
        <v>382</v>
      </c>
      <c r="D159" s="3">
        <v>1310.0</v>
      </c>
      <c r="E159" s="3">
        <v>150.0</v>
      </c>
      <c r="F159" s="11">
        <v>7.7</v>
      </c>
      <c r="H159" s="18">
        <v>17.6</v>
      </c>
    </row>
    <row r="160">
      <c r="A160" s="3" t="s">
        <v>383</v>
      </c>
      <c r="B160" s="3">
        <v>4.20034281E10</v>
      </c>
      <c r="C160" s="3" t="s">
        <v>384</v>
      </c>
      <c r="D160" s="3">
        <v>323.0</v>
      </c>
      <c r="E160" s="3">
        <v>46.0</v>
      </c>
      <c r="F160" s="11">
        <v>6.5</v>
      </c>
      <c r="H160" s="18">
        <v>4.0</v>
      </c>
    </row>
    <row r="161">
      <c r="A161" s="3" t="s">
        <v>385</v>
      </c>
      <c r="B161" s="3">
        <v>4.20034282E10</v>
      </c>
      <c r="C161" s="3" t="s">
        <v>386</v>
      </c>
      <c r="D161" s="3">
        <v>508.0</v>
      </c>
      <c r="E161" s="3">
        <v>48.0</v>
      </c>
      <c r="F161" s="11">
        <v>0.8</v>
      </c>
      <c r="H161" s="18">
        <v>0.0</v>
      </c>
    </row>
    <row r="162">
      <c r="A162" s="3" t="s">
        <v>387</v>
      </c>
      <c r="B162" s="3">
        <v>4.20034291E10</v>
      </c>
      <c r="C162" s="3" t="s">
        <v>388</v>
      </c>
      <c r="D162" s="3">
        <v>668.0</v>
      </c>
      <c r="E162" s="3">
        <v>73.0</v>
      </c>
      <c r="F162" s="11">
        <v>4.8</v>
      </c>
      <c r="H162" s="18">
        <v>9.9</v>
      </c>
    </row>
    <row r="163">
      <c r="A163" s="3" t="s">
        <v>389</v>
      </c>
      <c r="B163" s="3">
        <v>4.2003429201E10</v>
      </c>
      <c r="C163" s="3" t="s">
        <v>390</v>
      </c>
      <c r="D163" s="3">
        <v>1234.0</v>
      </c>
      <c r="E163" s="3">
        <v>87.0</v>
      </c>
      <c r="F163" s="11">
        <v>2.2</v>
      </c>
      <c r="H163" s="18">
        <v>22.8</v>
      </c>
    </row>
    <row r="164">
      <c r="A164" s="3" t="s">
        <v>391</v>
      </c>
      <c r="B164" s="3">
        <v>4.2003429202E10</v>
      </c>
      <c r="C164" s="3" t="s">
        <v>392</v>
      </c>
      <c r="D164" s="3">
        <v>1185.0</v>
      </c>
      <c r="E164" s="3">
        <v>91.0</v>
      </c>
      <c r="F164" s="11">
        <v>2.5</v>
      </c>
      <c r="H164" s="18">
        <v>25.9</v>
      </c>
    </row>
    <row r="165">
      <c r="A165" s="3" t="s">
        <v>393</v>
      </c>
      <c r="B165" s="3">
        <v>4.20034293E10</v>
      </c>
      <c r="C165" s="3" t="s">
        <v>394</v>
      </c>
      <c r="D165" s="3">
        <v>1458.0</v>
      </c>
      <c r="E165" s="3">
        <v>132.0</v>
      </c>
      <c r="F165" s="11">
        <v>0.0</v>
      </c>
      <c r="H165" s="18">
        <v>0.0</v>
      </c>
    </row>
    <row r="166">
      <c r="A166" s="3" t="s">
        <v>395</v>
      </c>
      <c r="B166" s="3">
        <v>4.20034294E10</v>
      </c>
      <c r="C166" s="3" t="s">
        <v>396</v>
      </c>
      <c r="D166" s="3">
        <v>1241.0</v>
      </c>
      <c r="E166" s="3">
        <v>84.0</v>
      </c>
      <c r="F166" s="11">
        <v>3.8</v>
      </c>
      <c r="H166" s="18">
        <v>4.8</v>
      </c>
    </row>
    <row r="167">
      <c r="A167" s="3" t="s">
        <v>397</v>
      </c>
      <c r="B167" s="3">
        <v>4.20034295E10</v>
      </c>
      <c r="C167" s="3" t="s">
        <v>398</v>
      </c>
      <c r="D167" s="3">
        <v>960.0</v>
      </c>
      <c r="E167" s="3">
        <v>189.0</v>
      </c>
      <c r="F167" s="11">
        <v>1.8</v>
      </c>
      <c r="H167" s="18">
        <v>0.0</v>
      </c>
    </row>
    <row r="168">
      <c r="A168" s="3" t="s">
        <v>399</v>
      </c>
      <c r="B168" s="3">
        <v>4.20034296E10</v>
      </c>
      <c r="C168" s="3" t="s">
        <v>400</v>
      </c>
      <c r="D168" s="3">
        <v>705.0</v>
      </c>
      <c r="E168" s="3">
        <v>106.0</v>
      </c>
      <c r="F168" s="11">
        <v>2.6</v>
      </c>
      <c r="H168" s="18">
        <v>9.7</v>
      </c>
    </row>
    <row r="169">
      <c r="A169" s="3" t="s">
        <v>401</v>
      </c>
      <c r="B169" s="3">
        <v>4.20034297E10</v>
      </c>
      <c r="C169" s="3" t="s">
        <v>402</v>
      </c>
      <c r="D169" s="3">
        <v>666.0</v>
      </c>
      <c r="E169" s="3">
        <v>65.0</v>
      </c>
      <c r="F169" s="11">
        <v>1.8</v>
      </c>
      <c r="H169" s="18">
        <v>15.2</v>
      </c>
    </row>
    <row r="170">
      <c r="A170" s="3" t="s">
        <v>403</v>
      </c>
      <c r="B170" s="3">
        <v>4.20034301E10</v>
      </c>
      <c r="C170" s="3" t="s">
        <v>404</v>
      </c>
      <c r="D170" s="3">
        <v>471.0</v>
      </c>
      <c r="E170" s="3">
        <v>49.0</v>
      </c>
      <c r="F170" s="11">
        <v>6.4</v>
      </c>
      <c r="H170" s="18">
        <v>9.8</v>
      </c>
    </row>
    <row r="171">
      <c r="A171" s="3" t="s">
        <v>405</v>
      </c>
      <c r="B171" s="3">
        <v>4.20034302E10</v>
      </c>
      <c r="C171" s="3" t="s">
        <v>406</v>
      </c>
      <c r="D171" s="3">
        <v>1140.0</v>
      </c>
      <c r="E171" s="3">
        <v>133.0</v>
      </c>
      <c r="F171" s="11">
        <v>1.0</v>
      </c>
      <c r="H171" s="18">
        <v>6.4</v>
      </c>
    </row>
    <row r="172">
      <c r="A172" s="3" t="s">
        <v>407</v>
      </c>
      <c r="B172" s="3">
        <v>4.20034311E10</v>
      </c>
      <c r="C172" s="3" t="s">
        <v>408</v>
      </c>
      <c r="D172" s="3">
        <v>766.0</v>
      </c>
      <c r="E172" s="3">
        <v>124.0</v>
      </c>
      <c r="F172" s="11">
        <v>9.0</v>
      </c>
      <c r="H172" s="18">
        <v>35.6</v>
      </c>
    </row>
    <row r="173">
      <c r="A173" s="3" t="s">
        <v>409</v>
      </c>
      <c r="B173" s="3">
        <v>4.20034314E10</v>
      </c>
      <c r="C173" s="3" t="s">
        <v>410</v>
      </c>
      <c r="D173" s="3">
        <v>436.0</v>
      </c>
      <c r="E173" s="3">
        <v>70.0</v>
      </c>
      <c r="F173" s="11">
        <v>8.9</v>
      </c>
      <c r="H173" s="18">
        <v>43.3</v>
      </c>
    </row>
    <row r="174">
      <c r="A174" s="3" t="s">
        <v>411</v>
      </c>
      <c r="B174" s="3">
        <v>4.20034315E10</v>
      </c>
      <c r="C174" s="3" t="s">
        <v>412</v>
      </c>
      <c r="D174" s="3">
        <v>626.0</v>
      </c>
      <c r="E174" s="3">
        <v>90.0</v>
      </c>
      <c r="F174" s="11">
        <v>13.9</v>
      </c>
      <c r="H174" s="18">
        <v>25.4</v>
      </c>
    </row>
    <row r="175">
      <c r="A175" s="3" t="s">
        <v>413</v>
      </c>
      <c r="B175" s="3">
        <v>4.20034323E10</v>
      </c>
      <c r="C175" s="3" t="s">
        <v>414</v>
      </c>
      <c r="D175" s="3">
        <v>476.0</v>
      </c>
      <c r="E175" s="3">
        <v>85.0</v>
      </c>
      <c r="F175" s="11">
        <v>2.7</v>
      </c>
      <c r="H175" s="18">
        <v>10.5</v>
      </c>
    </row>
    <row r="176">
      <c r="A176" s="3" t="s">
        <v>415</v>
      </c>
      <c r="B176" s="3">
        <v>4.20034324E10</v>
      </c>
      <c r="C176" s="3" t="s">
        <v>416</v>
      </c>
      <c r="D176" s="3">
        <v>519.0</v>
      </c>
      <c r="E176" s="3">
        <v>75.0</v>
      </c>
      <c r="F176" s="11">
        <v>3.3</v>
      </c>
      <c r="H176" s="18">
        <v>0.0</v>
      </c>
    </row>
    <row r="177">
      <c r="A177" s="3" t="s">
        <v>417</v>
      </c>
      <c r="B177" s="3">
        <v>4.2003434E10</v>
      </c>
      <c r="C177" s="3" t="s">
        <v>418</v>
      </c>
      <c r="D177" s="3">
        <v>529.0</v>
      </c>
      <c r="E177" s="3">
        <v>44.0</v>
      </c>
      <c r="F177" s="11">
        <v>1.3</v>
      </c>
      <c r="H177" s="18">
        <v>7.7</v>
      </c>
    </row>
    <row r="178">
      <c r="A178" s="3" t="s">
        <v>419</v>
      </c>
      <c r="B178" s="3">
        <v>4.2003435E10</v>
      </c>
      <c r="C178" s="3" t="s">
        <v>420</v>
      </c>
      <c r="D178" s="3">
        <v>536.0</v>
      </c>
      <c r="E178" s="3">
        <v>70.0</v>
      </c>
      <c r="F178" s="11">
        <v>4.3</v>
      </c>
      <c r="H178" s="18">
        <v>22.1</v>
      </c>
    </row>
    <row r="179">
      <c r="A179" s="3" t="s">
        <v>421</v>
      </c>
      <c r="B179" s="3">
        <v>4.2003437E10</v>
      </c>
      <c r="C179" s="3" t="s">
        <v>422</v>
      </c>
      <c r="D179" s="3">
        <v>1699.0</v>
      </c>
      <c r="E179" s="3">
        <v>144.0</v>
      </c>
      <c r="F179" s="11">
        <v>0.9</v>
      </c>
      <c r="H179" s="18">
        <v>0.0</v>
      </c>
    </row>
    <row r="180">
      <c r="A180" s="3" t="s">
        <v>423</v>
      </c>
      <c r="B180" s="3">
        <v>4.2003439E10</v>
      </c>
      <c r="C180" s="3" t="s">
        <v>424</v>
      </c>
      <c r="D180" s="3">
        <v>390.0</v>
      </c>
      <c r="E180" s="3">
        <v>37.0</v>
      </c>
      <c r="F180" s="11">
        <v>5.1</v>
      </c>
      <c r="H180" s="18">
        <v>43.8</v>
      </c>
    </row>
    <row r="181">
      <c r="A181" s="3" t="s">
        <v>425</v>
      </c>
      <c r="B181" s="3">
        <v>4.20034455E10</v>
      </c>
      <c r="C181" s="3" t="s">
        <v>426</v>
      </c>
      <c r="D181" s="3">
        <v>974.0</v>
      </c>
      <c r="E181" s="3">
        <v>77.0</v>
      </c>
      <c r="F181" s="11">
        <v>4.4</v>
      </c>
      <c r="H181" s="18">
        <v>16.9</v>
      </c>
    </row>
    <row r="182">
      <c r="A182" s="3" t="s">
        <v>427</v>
      </c>
      <c r="B182" s="3">
        <v>4.2003446E10</v>
      </c>
      <c r="C182" s="3" t="s">
        <v>428</v>
      </c>
      <c r="D182" s="3">
        <v>581.0</v>
      </c>
      <c r="E182" s="3">
        <v>37.0</v>
      </c>
      <c r="F182" s="11">
        <v>3.3</v>
      </c>
      <c r="H182" s="18">
        <v>20.0</v>
      </c>
    </row>
    <row r="183">
      <c r="A183" s="3" t="s">
        <v>429</v>
      </c>
      <c r="B183" s="3">
        <v>4.2003447E10</v>
      </c>
      <c r="C183" s="3" t="s">
        <v>430</v>
      </c>
      <c r="D183" s="3">
        <v>481.0</v>
      </c>
      <c r="E183" s="3">
        <v>41.0</v>
      </c>
      <c r="F183" s="11">
        <v>1.9</v>
      </c>
      <c r="H183" s="18">
        <v>0.0</v>
      </c>
    </row>
    <row r="184">
      <c r="A184" s="3" t="s">
        <v>431</v>
      </c>
      <c r="B184" s="3">
        <v>4.2003448E10</v>
      </c>
      <c r="C184" s="3" t="s">
        <v>432</v>
      </c>
      <c r="D184" s="3">
        <v>296.0</v>
      </c>
      <c r="E184" s="3">
        <v>38.0</v>
      </c>
      <c r="F184" s="11">
        <v>15.9</v>
      </c>
      <c r="H184" s="18">
        <v>15.2</v>
      </c>
    </row>
    <row r="185">
      <c r="A185" s="3" t="s">
        <v>433</v>
      </c>
      <c r="B185" s="3">
        <v>4.2003449E10</v>
      </c>
      <c r="C185" s="3" t="s">
        <v>434</v>
      </c>
      <c r="D185" s="3">
        <v>736.0</v>
      </c>
      <c r="E185" s="3">
        <v>47.0</v>
      </c>
      <c r="F185" s="11">
        <v>4.3</v>
      </c>
      <c r="H185" s="18">
        <v>14.7</v>
      </c>
    </row>
    <row r="186">
      <c r="A186" s="3" t="s">
        <v>435</v>
      </c>
      <c r="B186" s="3">
        <v>4.20034507E10</v>
      </c>
      <c r="C186" s="3" t="s">
        <v>436</v>
      </c>
      <c r="D186" s="3">
        <v>817.0</v>
      </c>
      <c r="E186" s="3">
        <v>90.0</v>
      </c>
      <c r="F186" s="11">
        <v>1.1</v>
      </c>
      <c r="H186" s="18">
        <v>3.3</v>
      </c>
    </row>
    <row r="187">
      <c r="A187" s="3" t="s">
        <v>437</v>
      </c>
      <c r="B187" s="3">
        <v>4.20034508E10</v>
      </c>
      <c r="C187" s="3" t="s">
        <v>438</v>
      </c>
      <c r="D187" s="3">
        <v>591.0</v>
      </c>
      <c r="E187" s="3">
        <v>95.0</v>
      </c>
      <c r="F187" s="11">
        <v>8.6</v>
      </c>
      <c r="H187" s="18">
        <v>20.9</v>
      </c>
    </row>
    <row r="188">
      <c r="A188" s="3" t="s">
        <v>439</v>
      </c>
      <c r="B188" s="3">
        <v>4.2003451101E10</v>
      </c>
      <c r="C188" s="3" t="s">
        <v>440</v>
      </c>
      <c r="D188" s="3">
        <v>953.0</v>
      </c>
      <c r="E188" s="3">
        <v>82.0</v>
      </c>
      <c r="F188" s="11">
        <v>5.0</v>
      </c>
      <c r="H188" s="18">
        <v>33.3</v>
      </c>
    </row>
    <row r="189">
      <c r="A189" s="3" t="s">
        <v>441</v>
      </c>
      <c r="B189" s="3">
        <v>4.2003451102E10</v>
      </c>
      <c r="C189" s="3" t="s">
        <v>442</v>
      </c>
      <c r="D189" s="3">
        <v>1115.0</v>
      </c>
      <c r="E189" s="3">
        <v>123.0</v>
      </c>
      <c r="F189" s="11">
        <v>7.4</v>
      </c>
      <c r="H189" s="18">
        <v>62.4</v>
      </c>
    </row>
    <row r="190">
      <c r="A190" s="3" t="s">
        <v>443</v>
      </c>
      <c r="B190" s="3">
        <v>4.2003451104E10</v>
      </c>
      <c r="C190" s="3" t="s">
        <v>444</v>
      </c>
      <c r="D190" s="3">
        <v>1044.0</v>
      </c>
      <c r="E190" s="3">
        <v>81.0</v>
      </c>
      <c r="F190" s="11">
        <v>1.3</v>
      </c>
      <c r="H190" s="18">
        <v>0.0</v>
      </c>
    </row>
    <row r="191">
      <c r="A191" s="3" t="s">
        <v>445</v>
      </c>
      <c r="B191" s="3">
        <v>4.2003451105E10</v>
      </c>
      <c r="C191" s="3" t="s">
        <v>446</v>
      </c>
      <c r="D191" s="3">
        <v>1101.0</v>
      </c>
      <c r="E191" s="3">
        <v>161.0</v>
      </c>
      <c r="F191" s="11">
        <v>17.7</v>
      </c>
      <c r="H191" s="18">
        <v>0.0</v>
      </c>
    </row>
    <row r="192">
      <c r="A192" s="3" t="s">
        <v>447</v>
      </c>
      <c r="B192" s="3">
        <v>4.20034513E10</v>
      </c>
      <c r="C192" s="3" t="s">
        <v>448</v>
      </c>
      <c r="D192" s="3">
        <v>2156.0</v>
      </c>
      <c r="E192" s="3">
        <v>147.0</v>
      </c>
      <c r="F192" s="11">
        <v>1.3</v>
      </c>
      <c r="H192" s="18">
        <v>0.0</v>
      </c>
    </row>
    <row r="193">
      <c r="A193" s="3" t="s">
        <v>449</v>
      </c>
      <c r="B193" s="3">
        <v>4.2003452E10</v>
      </c>
      <c r="C193" s="3" t="s">
        <v>450</v>
      </c>
      <c r="D193" s="3">
        <v>1422.0</v>
      </c>
      <c r="E193" s="3">
        <v>109.0</v>
      </c>
      <c r="F193" s="11">
        <v>4.9</v>
      </c>
      <c r="H193" s="18">
        <v>28.0</v>
      </c>
    </row>
    <row r="194">
      <c r="A194" s="3" t="s">
        <v>451</v>
      </c>
      <c r="B194" s="3">
        <v>4.2003453003E10</v>
      </c>
      <c r="C194" s="3" t="s">
        <v>452</v>
      </c>
      <c r="D194" s="3">
        <v>525.0</v>
      </c>
      <c r="E194" s="3">
        <v>53.0</v>
      </c>
      <c r="F194" s="11">
        <v>3.4</v>
      </c>
      <c r="H194" s="18">
        <v>0.0</v>
      </c>
    </row>
    <row r="195">
      <c r="A195" s="3" t="s">
        <v>453</v>
      </c>
      <c r="B195" s="3">
        <v>4.2003453004E10</v>
      </c>
      <c r="C195" s="3" t="s">
        <v>454</v>
      </c>
      <c r="D195" s="3">
        <v>1770.0</v>
      </c>
      <c r="E195" s="3">
        <v>186.0</v>
      </c>
      <c r="F195" s="11">
        <v>6.3</v>
      </c>
      <c r="H195" s="18">
        <v>23.3</v>
      </c>
    </row>
    <row r="196">
      <c r="A196" s="3" t="s">
        <v>455</v>
      </c>
      <c r="B196" s="3">
        <v>4.2003455E10</v>
      </c>
      <c r="C196" s="3" t="s">
        <v>456</v>
      </c>
      <c r="D196" s="3">
        <v>420.0</v>
      </c>
      <c r="E196" s="3">
        <v>35.0</v>
      </c>
      <c r="F196" s="11">
        <v>4.0</v>
      </c>
      <c r="H196" s="18">
        <v>0.0</v>
      </c>
    </row>
    <row r="197">
      <c r="A197" s="3" t="s">
        <v>457</v>
      </c>
      <c r="B197" s="3">
        <v>4.2003456001E10</v>
      </c>
      <c r="C197" s="3" t="s">
        <v>458</v>
      </c>
      <c r="D197" s="3">
        <v>946.0</v>
      </c>
      <c r="E197" s="3">
        <v>82.0</v>
      </c>
      <c r="F197" s="11">
        <v>4.9</v>
      </c>
      <c r="H197" s="18">
        <v>0.0</v>
      </c>
    </row>
    <row r="198">
      <c r="A198" s="3" t="s">
        <v>459</v>
      </c>
      <c r="B198" s="3">
        <v>4.2003456003E10</v>
      </c>
      <c r="C198" s="3" t="s">
        <v>460</v>
      </c>
      <c r="D198" s="3">
        <v>1813.0</v>
      </c>
      <c r="E198" s="3">
        <v>160.0</v>
      </c>
      <c r="F198" s="11">
        <v>3.1</v>
      </c>
      <c r="H198" s="18">
        <v>19.3</v>
      </c>
    </row>
    <row r="199">
      <c r="A199" s="3" t="s">
        <v>461</v>
      </c>
      <c r="B199" s="3">
        <v>4.2003456004E10</v>
      </c>
      <c r="C199" s="3" t="s">
        <v>462</v>
      </c>
      <c r="D199" s="3">
        <v>1135.0</v>
      </c>
      <c r="E199" s="3">
        <v>118.0</v>
      </c>
      <c r="F199" s="11">
        <v>3.5</v>
      </c>
      <c r="H199" s="18">
        <v>5.6</v>
      </c>
    </row>
    <row r="200">
      <c r="A200" s="3" t="s">
        <v>463</v>
      </c>
      <c r="B200" s="3">
        <v>4.20034571E10</v>
      </c>
      <c r="C200" s="3" t="s">
        <v>464</v>
      </c>
      <c r="D200" s="3">
        <v>376.0</v>
      </c>
      <c r="E200" s="3">
        <v>51.0</v>
      </c>
      <c r="F200" s="11">
        <v>13.8</v>
      </c>
      <c r="H200" s="18">
        <v>26.5</v>
      </c>
    </row>
    <row r="201">
      <c r="A201" s="3" t="s">
        <v>465</v>
      </c>
      <c r="B201" s="3">
        <v>4.20034572E10</v>
      </c>
      <c r="C201" s="3" t="s">
        <v>466</v>
      </c>
      <c r="D201" s="3">
        <v>929.0</v>
      </c>
      <c r="E201" s="3">
        <v>91.0</v>
      </c>
      <c r="F201" s="11">
        <v>6.6</v>
      </c>
      <c r="H201" s="18">
        <v>8.1</v>
      </c>
    </row>
    <row r="202">
      <c r="A202" s="3" t="s">
        <v>467</v>
      </c>
      <c r="B202" s="3">
        <v>4.2003458E10</v>
      </c>
      <c r="C202" s="3" t="s">
        <v>468</v>
      </c>
      <c r="D202" s="3">
        <v>2216.0</v>
      </c>
      <c r="E202" s="3">
        <v>146.0</v>
      </c>
      <c r="F202" s="11">
        <v>3.2</v>
      </c>
      <c r="H202" s="18">
        <v>0.0</v>
      </c>
    </row>
    <row r="203">
      <c r="A203" s="3" t="s">
        <v>469</v>
      </c>
      <c r="B203" s="3">
        <v>4.2003459101E10</v>
      </c>
      <c r="C203" s="3" t="s">
        <v>470</v>
      </c>
      <c r="D203" s="3">
        <v>535.0</v>
      </c>
      <c r="E203" s="3">
        <v>49.0</v>
      </c>
      <c r="F203" s="11">
        <v>9.5</v>
      </c>
      <c r="H203" s="18">
        <v>39.0</v>
      </c>
    </row>
    <row r="204">
      <c r="A204" s="3" t="s">
        <v>471</v>
      </c>
      <c r="B204" s="3">
        <v>4.2003459102E10</v>
      </c>
      <c r="C204" s="3" t="s">
        <v>472</v>
      </c>
      <c r="D204" s="3">
        <v>1685.0</v>
      </c>
      <c r="E204" s="3">
        <v>160.0</v>
      </c>
      <c r="F204" s="11">
        <v>2.2</v>
      </c>
      <c r="H204" s="18">
        <v>0.0</v>
      </c>
    </row>
    <row r="205">
      <c r="A205" s="3" t="s">
        <v>473</v>
      </c>
      <c r="B205" s="3">
        <v>4.2003459201E10</v>
      </c>
      <c r="C205" s="3" t="s">
        <v>474</v>
      </c>
      <c r="D205" s="3">
        <v>1511.0</v>
      </c>
      <c r="E205" s="3">
        <v>155.0</v>
      </c>
      <c r="F205" s="11">
        <v>2.0</v>
      </c>
      <c r="H205" s="18">
        <v>6.3</v>
      </c>
    </row>
    <row r="206">
      <c r="A206" s="3" t="s">
        <v>475</v>
      </c>
      <c r="B206" s="3">
        <v>4.2003459202E10</v>
      </c>
      <c r="C206" s="3" t="s">
        <v>476</v>
      </c>
      <c r="D206" s="3">
        <v>129.0</v>
      </c>
      <c r="E206" s="3">
        <v>34.0</v>
      </c>
      <c r="F206" s="11">
        <v>14.0</v>
      </c>
      <c r="H206" s="18">
        <v>16.7</v>
      </c>
    </row>
    <row r="207">
      <c r="A207" s="3" t="s">
        <v>477</v>
      </c>
      <c r="B207" s="3">
        <v>4.2003460001E10</v>
      </c>
      <c r="C207" s="3" t="s">
        <v>478</v>
      </c>
      <c r="D207" s="3">
        <v>1432.0</v>
      </c>
      <c r="E207" s="3">
        <v>102.0</v>
      </c>
      <c r="F207" s="11">
        <v>2.7</v>
      </c>
      <c r="H207" s="18">
        <v>0.0</v>
      </c>
    </row>
    <row r="208">
      <c r="A208" s="3" t="s">
        <v>479</v>
      </c>
      <c r="B208" s="3">
        <v>4.2003460002E10</v>
      </c>
      <c r="C208" s="3" t="s">
        <v>480</v>
      </c>
      <c r="D208" s="3">
        <v>950.0</v>
      </c>
      <c r="E208" s="3">
        <v>79.0</v>
      </c>
      <c r="F208" s="11">
        <v>1.8</v>
      </c>
      <c r="H208" s="18">
        <v>16.4</v>
      </c>
    </row>
    <row r="209">
      <c r="A209" s="3" t="s">
        <v>481</v>
      </c>
      <c r="B209" s="3">
        <v>4.2003461E10</v>
      </c>
      <c r="C209" s="3" t="s">
        <v>482</v>
      </c>
      <c r="D209" s="3">
        <v>263.0</v>
      </c>
      <c r="E209" s="3">
        <v>30.0</v>
      </c>
      <c r="F209" s="11">
        <v>6.1</v>
      </c>
      <c r="H209" s="18">
        <v>18.8</v>
      </c>
    </row>
    <row r="210">
      <c r="A210" s="3" t="s">
        <v>483</v>
      </c>
      <c r="B210" s="3">
        <v>4.20034621E10</v>
      </c>
      <c r="C210" s="3" t="s">
        <v>484</v>
      </c>
      <c r="D210" s="3">
        <v>653.0</v>
      </c>
      <c r="E210" s="3">
        <v>78.0</v>
      </c>
      <c r="F210" s="11">
        <v>26.6</v>
      </c>
      <c r="H210" s="18">
        <v>59.4</v>
      </c>
    </row>
    <row r="211">
      <c r="A211" s="3" t="s">
        <v>485</v>
      </c>
      <c r="B211" s="3">
        <v>4.20034626E10</v>
      </c>
      <c r="C211" s="3" t="s">
        <v>486</v>
      </c>
      <c r="D211" s="3">
        <v>795.0</v>
      </c>
      <c r="E211" s="3">
        <v>129.0</v>
      </c>
      <c r="F211" s="11">
        <v>19.2</v>
      </c>
      <c r="H211" s="18">
        <v>27.8</v>
      </c>
    </row>
    <row r="212">
      <c r="A212" s="3" t="s">
        <v>487</v>
      </c>
      <c r="B212" s="3">
        <v>4.20034639E10</v>
      </c>
      <c r="C212" s="3" t="s">
        <v>488</v>
      </c>
      <c r="D212" s="3">
        <v>555.0</v>
      </c>
      <c r="E212" s="3">
        <v>82.0</v>
      </c>
      <c r="F212" s="11">
        <v>16.9</v>
      </c>
      <c r="H212" s="18">
        <v>30.1</v>
      </c>
    </row>
    <row r="213">
      <c r="A213" s="3" t="s">
        <v>489</v>
      </c>
      <c r="B213" s="3">
        <v>4.20034643E10</v>
      </c>
      <c r="C213" s="3" t="s">
        <v>490</v>
      </c>
      <c r="D213" s="3">
        <v>876.0</v>
      </c>
      <c r="E213" s="3">
        <v>104.0</v>
      </c>
      <c r="F213" s="11">
        <v>9.4</v>
      </c>
      <c r="H213" s="18">
        <v>11.5</v>
      </c>
    </row>
    <row r="214">
      <c r="A214" s="3" t="s">
        <v>491</v>
      </c>
      <c r="B214" s="3">
        <v>4.20034644E10</v>
      </c>
      <c r="C214" s="3" t="s">
        <v>492</v>
      </c>
      <c r="D214" s="3">
        <v>793.0</v>
      </c>
      <c r="E214" s="3">
        <v>131.0</v>
      </c>
      <c r="F214" s="11">
        <v>27.4</v>
      </c>
      <c r="H214" s="18">
        <v>44.1</v>
      </c>
    </row>
    <row r="215">
      <c r="A215" s="3" t="s">
        <v>493</v>
      </c>
      <c r="B215" s="3">
        <v>4.20034656E10</v>
      </c>
      <c r="C215" s="3" t="s">
        <v>494</v>
      </c>
      <c r="D215" s="3">
        <v>499.0</v>
      </c>
      <c r="E215" s="3">
        <v>75.0</v>
      </c>
      <c r="F215" s="11">
        <v>10.4</v>
      </c>
      <c r="H215" s="18">
        <v>17.4</v>
      </c>
    </row>
    <row r="216">
      <c r="A216" s="3" t="s">
        <v>495</v>
      </c>
      <c r="B216" s="3">
        <v>4.20034658E10</v>
      </c>
      <c r="C216" s="3" t="s">
        <v>496</v>
      </c>
      <c r="D216" s="3">
        <v>837.0</v>
      </c>
      <c r="E216" s="3">
        <v>106.0</v>
      </c>
      <c r="F216" s="11">
        <v>3.6</v>
      </c>
      <c r="H216" s="18">
        <v>12.2</v>
      </c>
    </row>
    <row r="217">
      <c r="A217" s="3" t="s">
        <v>497</v>
      </c>
      <c r="B217" s="3">
        <v>4.20034687E10</v>
      </c>
      <c r="C217" s="3" t="s">
        <v>498</v>
      </c>
      <c r="D217" s="3">
        <v>422.0</v>
      </c>
      <c r="E217" s="3">
        <v>44.0</v>
      </c>
      <c r="F217" s="11">
        <v>11.4</v>
      </c>
      <c r="H217" s="18">
        <v>38.2</v>
      </c>
    </row>
    <row r="218">
      <c r="A218" s="3" t="s">
        <v>499</v>
      </c>
      <c r="B218" s="3">
        <v>4.20034688E10</v>
      </c>
      <c r="C218" s="3" t="s">
        <v>500</v>
      </c>
      <c r="D218" s="3">
        <v>645.0</v>
      </c>
      <c r="E218" s="3">
        <v>88.0</v>
      </c>
      <c r="F218" s="11">
        <v>26.2</v>
      </c>
      <c r="H218" s="18">
        <v>41.2</v>
      </c>
    </row>
    <row r="219">
      <c r="A219" s="3" t="s">
        <v>501</v>
      </c>
      <c r="B219" s="3">
        <v>4.20034689E10</v>
      </c>
      <c r="C219" s="3" t="s">
        <v>502</v>
      </c>
      <c r="D219" s="3">
        <v>914.0</v>
      </c>
      <c r="E219" s="3">
        <v>102.0</v>
      </c>
      <c r="F219" s="11">
        <v>25.1</v>
      </c>
      <c r="H219" s="18">
        <v>55.6</v>
      </c>
    </row>
    <row r="220">
      <c r="A220" s="3" t="s">
        <v>503</v>
      </c>
      <c r="B220" s="3">
        <v>4.2003469E10</v>
      </c>
      <c r="C220" s="3" t="s">
        <v>504</v>
      </c>
      <c r="D220" s="3">
        <v>1382.0</v>
      </c>
      <c r="E220" s="3">
        <v>89.0</v>
      </c>
      <c r="F220" s="11">
        <v>6.9</v>
      </c>
      <c r="H220" s="18">
        <v>15.0</v>
      </c>
    </row>
    <row r="221">
      <c r="A221" s="3" t="s">
        <v>505</v>
      </c>
      <c r="B221" s="3">
        <v>4.20034703E10</v>
      </c>
      <c r="C221" s="3" t="s">
        <v>506</v>
      </c>
      <c r="D221" s="3">
        <v>979.0</v>
      </c>
      <c r="E221" s="3">
        <v>80.0</v>
      </c>
      <c r="F221" s="11">
        <v>6.4</v>
      </c>
      <c r="H221" s="18">
        <v>6.6</v>
      </c>
    </row>
    <row r="222">
      <c r="A222" s="3" t="s">
        <v>507</v>
      </c>
      <c r="B222" s="3">
        <v>4.20034704E10</v>
      </c>
      <c r="C222" s="3" t="s">
        <v>508</v>
      </c>
      <c r="D222" s="3">
        <v>853.0</v>
      </c>
      <c r="E222" s="3">
        <v>73.0</v>
      </c>
      <c r="F222" s="11">
        <v>0.0</v>
      </c>
      <c r="H222" s="18">
        <v>0.0</v>
      </c>
    </row>
    <row r="223">
      <c r="A223" s="3" t="s">
        <v>509</v>
      </c>
      <c r="B223" s="3">
        <v>4.2003470501E10</v>
      </c>
      <c r="C223" s="3" t="s">
        <v>510</v>
      </c>
      <c r="D223" s="3">
        <v>837.0</v>
      </c>
      <c r="E223" s="3">
        <v>130.0</v>
      </c>
      <c r="F223" s="11">
        <v>8.7</v>
      </c>
      <c r="H223" s="18">
        <v>35.4</v>
      </c>
    </row>
    <row r="224">
      <c r="A224" s="3" t="s">
        <v>511</v>
      </c>
      <c r="B224" s="3">
        <v>4.2003470502E10</v>
      </c>
      <c r="C224" s="3" t="s">
        <v>512</v>
      </c>
      <c r="D224" s="3">
        <v>892.0</v>
      </c>
      <c r="E224" s="3">
        <v>89.0</v>
      </c>
      <c r="F224" s="11">
        <v>0.0</v>
      </c>
      <c r="H224" s="18">
        <v>0.0</v>
      </c>
    </row>
    <row r="225">
      <c r="A225" s="3" t="s">
        <v>513</v>
      </c>
      <c r="B225" s="3">
        <v>4.20034706E10</v>
      </c>
      <c r="C225" s="3" t="s">
        <v>514</v>
      </c>
      <c r="D225" s="3">
        <v>808.0</v>
      </c>
      <c r="E225" s="3">
        <v>91.0</v>
      </c>
      <c r="F225" s="11">
        <v>13.7</v>
      </c>
      <c r="H225" s="18">
        <v>22.2</v>
      </c>
    </row>
    <row r="226">
      <c r="A226" s="3" t="s">
        <v>515</v>
      </c>
      <c r="B226" s="3">
        <v>4.2003471E10</v>
      </c>
      <c r="C226" s="3" t="s">
        <v>516</v>
      </c>
      <c r="D226" s="3">
        <v>269.0</v>
      </c>
      <c r="E226" s="3">
        <v>32.0</v>
      </c>
      <c r="F226" s="11">
        <v>2.2</v>
      </c>
      <c r="H226" s="18">
        <v>0.0</v>
      </c>
    </row>
    <row r="227">
      <c r="A227" s="3" t="s">
        <v>517</v>
      </c>
      <c r="B227" s="3">
        <v>4.20034721E10</v>
      </c>
      <c r="C227" s="3" t="s">
        <v>518</v>
      </c>
      <c r="D227" s="3">
        <v>548.0</v>
      </c>
      <c r="E227" s="3">
        <v>78.0</v>
      </c>
      <c r="F227" s="11">
        <v>5.5</v>
      </c>
      <c r="H227" s="18">
        <v>13.9</v>
      </c>
    </row>
    <row r="228">
      <c r="A228" s="3" t="s">
        <v>519</v>
      </c>
      <c r="B228" s="3">
        <v>4.20034722E10</v>
      </c>
      <c r="C228" s="3" t="s">
        <v>520</v>
      </c>
      <c r="D228" s="3">
        <v>532.0</v>
      </c>
      <c r="E228" s="3">
        <v>62.0</v>
      </c>
      <c r="F228" s="11">
        <v>4.5</v>
      </c>
      <c r="H228" s="18">
        <v>25.0</v>
      </c>
    </row>
    <row r="229">
      <c r="A229" s="3" t="s">
        <v>521</v>
      </c>
      <c r="B229" s="3">
        <v>4.20034723E10</v>
      </c>
      <c r="C229" s="3" t="s">
        <v>522</v>
      </c>
      <c r="D229" s="3">
        <v>456.0</v>
      </c>
      <c r="E229" s="3">
        <v>54.0</v>
      </c>
      <c r="F229" s="11">
        <v>3.7</v>
      </c>
      <c r="H229" s="18">
        <v>15.3</v>
      </c>
    </row>
    <row r="230">
      <c r="A230" s="3" t="s">
        <v>523</v>
      </c>
      <c r="B230" s="3">
        <v>4.20034724E10</v>
      </c>
      <c r="C230" s="3" t="s">
        <v>524</v>
      </c>
      <c r="D230" s="3">
        <v>531.0</v>
      </c>
      <c r="E230" s="3">
        <v>45.0</v>
      </c>
      <c r="F230" s="11">
        <v>0.8</v>
      </c>
      <c r="H230" s="18">
        <v>0.0</v>
      </c>
    </row>
    <row r="231">
      <c r="A231" s="3" t="s">
        <v>525</v>
      </c>
      <c r="B231" s="3">
        <v>4.20034731E10</v>
      </c>
      <c r="C231" s="3" t="s">
        <v>526</v>
      </c>
      <c r="D231" s="3">
        <v>1083.0</v>
      </c>
      <c r="E231" s="3">
        <v>117.0</v>
      </c>
      <c r="F231" s="11">
        <v>1.4</v>
      </c>
      <c r="H231" s="18">
        <v>14.0</v>
      </c>
    </row>
    <row r="232">
      <c r="A232" s="3" t="s">
        <v>527</v>
      </c>
      <c r="B232" s="3">
        <v>4.20034732E10</v>
      </c>
      <c r="C232" s="3" t="s">
        <v>528</v>
      </c>
      <c r="D232" s="3">
        <v>761.0</v>
      </c>
      <c r="E232" s="3">
        <v>74.0</v>
      </c>
      <c r="F232" s="11">
        <v>2.4</v>
      </c>
      <c r="H232" s="18">
        <v>8.6</v>
      </c>
    </row>
    <row r="233">
      <c r="A233" s="3" t="s">
        <v>529</v>
      </c>
      <c r="B233" s="3">
        <v>4.20034733E10</v>
      </c>
      <c r="C233" s="3" t="s">
        <v>530</v>
      </c>
      <c r="D233" s="3">
        <v>1469.0</v>
      </c>
      <c r="E233" s="3">
        <v>135.0</v>
      </c>
      <c r="F233" s="11">
        <v>3.9</v>
      </c>
      <c r="H233" s="18">
        <v>9.8</v>
      </c>
    </row>
    <row r="234">
      <c r="A234" s="3" t="s">
        <v>531</v>
      </c>
      <c r="B234" s="3">
        <v>4.2003473401E10</v>
      </c>
      <c r="C234" s="3" t="s">
        <v>532</v>
      </c>
      <c r="D234" s="3">
        <v>911.0</v>
      </c>
      <c r="E234" s="3">
        <v>86.0</v>
      </c>
      <c r="F234" s="11">
        <v>5.7</v>
      </c>
      <c r="H234" s="18">
        <v>32.1</v>
      </c>
    </row>
    <row r="235">
      <c r="A235" s="3" t="s">
        <v>533</v>
      </c>
      <c r="B235" s="3">
        <v>4.2003473402E10</v>
      </c>
      <c r="C235" s="3" t="s">
        <v>534</v>
      </c>
      <c r="D235" s="3">
        <v>1011.0</v>
      </c>
      <c r="E235" s="3">
        <v>100.0</v>
      </c>
      <c r="F235" s="11">
        <v>0.8</v>
      </c>
      <c r="H235" s="18">
        <v>0.0</v>
      </c>
    </row>
    <row r="236">
      <c r="A236" s="3" t="s">
        <v>535</v>
      </c>
      <c r="B236" s="3">
        <v>4.20034735E10</v>
      </c>
      <c r="C236" s="3" t="s">
        <v>536</v>
      </c>
      <c r="D236" s="3">
        <v>1083.0</v>
      </c>
      <c r="E236" s="3">
        <v>70.0</v>
      </c>
      <c r="F236" s="11">
        <v>2.1</v>
      </c>
      <c r="H236" s="18">
        <v>0.0</v>
      </c>
    </row>
    <row r="237">
      <c r="A237" s="3" t="s">
        <v>537</v>
      </c>
      <c r="B237" s="3">
        <v>4.2003473601E10</v>
      </c>
      <c r="C237" s="3" t="s">
        <v>538</v>
      </c>
      <c r="D237" s="3">
        <v>1058.0</v>
      </c>
      <c r="E237" s="3">
        <v>72.0</v>
      </c>
      <c r="F237" s="11">
        <v>1.7</v>
      </c>
      <c r="H237" s="18">
        <v>5.9</v>
      </c>
    </row>
    <row r="238">
      <c r="A238" s="3" t="s">
        <v>539</v>
      </c>
      <c r="B238" s="3">
        <v>4.2003473602E10</v>
      </c>
      <c r="C238" s="3" t="s">
        <v>540</v>
      </c>
      <c r="D238" s="3">
        <v>1263.0</v>
      </c>
      <c r="E238" s="3">
        <v>113.0</v>
      </c>
      <c r="F238" s="11">
        <v>2.5</v>
      </c>
      <c r="H238" s="18">
        <v>0.0</v>
      </c>
    </row>
    <row r="239">
      <c r="A239" s="3" t="s">
        <v>541</v>
      </c>
      <c r="B239" s="3">
        <v>4.2003474101E10</v>
      </c>
      <c r="C239" s="3" t="s">
        <v>542</v>
      </c>
      <c r="D239" s="3">
        <v>1029.0</v>
      </c>
      <c r="E239" s="3">
        <v>83.0</v>
      </c>
      <c r="F239" s="11">
        <v>3.4</v>
      </c>
      <c r="H239" s="18">
        <v>13.2</v>
      </c>
    </row>
    <row r="240">
      <c r="A240" s="3" t="s">
        <v>543</v>
      </c>
      <c r="B240" s="3">
        <v>4.2003474102E10</v>
      </c>
      <c r="C240" s="3" t="s">
        <v>544</v>
      </c>
      <c r="D240" s="3">
        <v>1064.0</v>
      </c>
      <c r="E240" s="3">
        <v>71.0</v>
      </c>
      <c r="F240" s="11">
        <v>2.5</v>
      </c>
      <c r="H240" s="18">
        <v>17.6</v>
      </c>
    </row>
    <row r="241">
      <c r="A241" s="3" t="s">
        <v>545</v>
      </c>
      <c r="B241" s="3">
        <v>4.2003474201E10</v>
      </c>
      <c r="C241" s="3" t="s">
        <v>546</v>
      </c>
      <c r="D241" s="3">
        <v>701.0</v>
      </c>
      <c r="E241" s="3">
        <v>52.0</v>
      </c>
      <c r="F241" s="11">
        <v>1.0</v>
      </c>
      <c r="H241" s="18">
        <v>17.5</v>
      </c>
    </row>
    <row r="242">
      <c r="A242" s="3" t="s">
        <v>547</v>
      </c>
      <c r="B242" s="3">
        <v>4.2003474202E10</v>
      </c>
      <c r="C242" s="3" t="s">
        <v>548</v>
      </c>
      <c r="D242" s="3">
        <v>1509.0</v>
      </c>
      <c r="E242" s="3">
        <v>82.0</v>
      </c>
      <c r="F242" s="11">
        <v>2.7</v>
      </c>
      <c r="H242" s="18">
        <v>6.8</v>
      </c>
    </row>
    <row r="243">
      <c r="A243" s="3" t="s">
        <v>549</v>
      </c>
      <c r="B243" s="3">
        <v>4.2003474203E10</v>
      </c>
      <c r="C243" s="3" t="s">
        <v>550</v>
      </c>
      <c r="D243" s="3">
        <v>1402.0</v>
      </c>
      <c r="E243" s="3">
        <v>78.0</v>
      </c>
      <c r="F243" s="11">
        <v>1.9</v>
      </c>
      <c r="H243" s="18">
        <v>14.3</v>
      </c>
    </row>
    <row r="244">
      <c r="A244" s="3" t="s">
        <v>551</v>
      </c>
      <c r="B244" s="3">
        <v>4.2003475101E10</v>
      </c>
      <c r="C244" s="3" t="s">
        <v>552</v>
      </c>
      <c r="D244" s="3">
        <v>1219.0</v>
      </c>
      <c r="E244" s="3">
        <v>103.0</v>
      </c>
      <c r="F244" s="11">
        <v>6.3</v>
      </c>
      <c r="H244" s="18">
        <v>16.0</v>
      </c>
    </row>
    <row r="245">
      <c r="A245" s="3" t="s">
        <v>553</v>
      </c>
      <c r="B245" s="3">
        <v>4.2003475102E10</v>
      </c>
      <c r="C245" s="3" t="s">
        <v>554</v>
      </c>
      <c r="D245" s="3">
        <v>497.0</v>
      </c>
      <c r="E245" s="3">
        <v>40.0</v>
      </c>
      <c r="F245" s="11">
        <v>6.8</v>
      </c>
      <c r="H245" s="18">
        <v>24.0</v>
      </c>
    </row>
    <row r="246">
      <c r="A246" s="3" t="s">
        <v>555</v>
      </c>
      <c r="B246" s="3">
        <v>4.20034752E10</v>
      </c>
      <c r="C246" s="3" t="s">
        <v>556</v>
      </c>
      <c r="D246" s="3">
        <v>1365.0</v>
      </c>
      <c r="E246" s="3">
        <v>76.0</v>
      </c>
      <c r="F246" s="11">
        <v>5.2</v>
      </c>
      <c r="H246" s="18">
        <v>26.4</v>
      </c>
    </row>
    <row r="247">
      <c r="A247" s="3" t="s">
        <v>557</v>
      </c>
      <c r="B247" s="3">
        <v>4.2003475301E10</v>
      </c>
      <c r="C247" s="3" t="s">
        <v>558</v>
      </c>
      <c r="D247" s="3">
        <v>1345.0</v>
      </c>
      <c r="E247" s="3">
        <v>115.0</v>
      </c>
      <c r="F247" s="11">
        <v>1.0</v>
      </c>
      <c r="H247" s="18">
        <v>0.0</v>
      </c>
    </row>
    <row r="248">
      <c r="A248" s="3" t="s">
        <v>559</v>
      </c>
      <c r="B248" s="3">
        <v>4.2003475303E10</v>
      </c>
      <c r="C248" s="3" t="s">
        <v>560</v>
      </c>
      <c r="D248" s="3">
        <v>1149.0</v>
      </c>
      <c r="E248" s="3">
        <v>71.0</v>
      </c>
      <c r="F248" s="11">
        <v>4.4</v>
      </c>
      <c r="H248" s="18">
        <v>19.5</v>
      </c>
    </row>
    <row r="249">
      <c r="A249" s="3" t="s">
        <v>561</v>
      </c>
      <c r="B249" s="3">
        <v>4.2003475304E10</v>
      </c>
      <c r="C249" s="3" t="s">
        <v>562</v>
      </c>
      <c r="D249" s="3">
        <v>1668.0</v>
      </c>
      <c r="E249" s="3">
        <v>114.0</v>
      </c>
      <c r="F249" s="11">
        <v>1.7</v>
      </c>
      <c r="H249" s="18">
        <v>7.4</v>
      </c>
    </row>
    <row r="250">
      <c r="A250" s="3" t="s">
        <v>563</v>
      </c>
      <c r="B250" s="3">
        <v>4.2003475401E10</v>
      </c>
      <c r="C250" s="3" t="s">
        <v>564</v>
      </c>
      <c r="D250" s="3">
        <v>1167.0</v>
      </c>
      <c r="E250" s="3">
        <v>78.0</v>
      </c>
      <c r="F250" s="11">
        <v>3.1</v>
      </c>
      <c r="H250" s="18">
        <v>16.7</v>
      </c>
    </row>
    <row r="251">
      <c r="A251" s="3" t="s">
        <v>565</v>
      </c>
      <c r="B251" s="3">
        <v>4.2003475402E10</v>
      </c>
      <c r="C251" s="3" t="s">
        <v>566</v>
      </c>
      <c r="D251" s="3">
        <v>921.0</v>
      </c>
      <c r="E251" s="3">
        <v>90.0</v>
      </c>
      <c r="F251" s="11">
        <v>2.3</v>
      </c>
      <c r="H251" s="18">
        <v>18.4</v>
      </c>
    </row>
    <row r="252">
      <c r="A252" s="3" t="s">
        <v>567</v>
      </c>
      <c r="B252" s="3">
        <v>4.20034761E10</v>
      </c>
      <c r="C252" s="3" t="s">
        <v>568</v>
      </c>
      <c r="D252" s="3">
        <v>1232.0</v>
      </c>
      <c r="E252" s="3">
        <v>125.0</v>
      </c>
      <c r="F252" s="11">
        <v>7.1</v>
      </c>
      <c r="H252" s="18">
        <v>36.2</v>
      </c>
    </row>
    <row r="253">
      <c r="A253" s="3" t="s">
        <v>569</v>
      </c>
      <c r="B253" s="3">
        <v>4.20034762E10</v>
      </c>
      <c r="C253" s="3" t="s">
        <v>570</v>
      </c>
      <c r="D253" s="3">
        <v>968.0</v>
      </c>
      <c r="E253" s="3">
        <v>80.0</v>
      </c>
      <c r="F253" s="11">
        <v>10.3</v>
      </c>
      <c r="H253" s="18">
        <v>26.9</v>
      </c>
    </row>
    <row r="254">
      <c r="A254" s="3" t="s">
        <v>571</v>
      </c>
      <c r="B254" s="3">
        <v>4.20034771E10</v>
      </c>
      <c r="C254" s="3" t="s">
        <v>572</v>
      </c>
      <c r="D254" s="3">
        <v>929.0</v>
      </c>
      <c r="E254" s="3">
        <v>87.0</v>
      </c>
      <c r="F254" s="11">
        <v>2.3</v>
      </c>
      <c r="H254" s="18">
        <v>7.5</v>
      </c>
    </row>
    <row r="255">
      <c r="A255" s="3" t="s">
        <v>573</v>
      </c>
      <c r="B255" s="3">
        <v>4.20034772E10</v>
      </c>
      <c r="C255" s="3" t="s">
        <v>574</v>
      </c>
      <c r="D255" s="3">
        <v>1125.0</v>
      </c>
      <c r="E255" s="3">
        <v>89.0</v>
      </c>
      <c r="F255" s="11">
        <v>0.8</v>
      </c>
      <c r="H255" s="18">
        <v>0.0</v>
      </c>
    </row>
    <row r="256">
      <c r="A256" s="3" t="s">
        <v>575</v>
      </c>
      <c r="B256" s="3">
        <v>4.20034773E10</v>
      </c>
      <c r="C256" s="3" t="s">
        <v>576</v>
      </c>
      <c r="D256" s="3">
        <v>1489.0</v>
      </c>
      <c r="E256" s="3">
        <v>139.0</v>
      </c>
      <c r="F256" s="11">
        <v>19.7</v>
      </c>
      <c r="H256" s="18">
        <v>17.3</v>
      </c>
    </row>
    <row r="257">
      <c r="A257" s="3" t="s">
        <v>577</v>
      </c>
      <c r="B257" s="3">
        <v>4.20034781E10</v>
      </c>
      <c r="C257" s="3" t="s">
        <v>578</v>
      </c>
      <c r="D257" s="3">
        <v>994.0</v>
      </c>
      <c r="E257" s="3">
        <v>102.0</v>
      </c>
      <c r="F257" s="11">
        <v>6.9</v>
      </c>
      <c r="H257" s="18">
        <v>15.8</v>
      </c>
    </row>
    <row r="258">
      <c r="A258" s="3" t="s">
        <v>579</v>
      </c>
      <c r="B258" s="3">
        <v>4.20034782E10</v>
      </c>
      <c r="C258" s="3" t="s">
        <v>580</v>
      </c>
      <c r="D258" s="3">
        <v>1416.0</v>
      </c>
      <c r="E258" s="3">
        <v>111.0</v>
      </c>
      <c r="F258" s="11">
        <v>8.1</v>
      </c>
      <c r="H258" s="18">
        <v>21.2</v>
      </c>
    </row>
    <row r="259">
      <c r="A259" s="3" t="s">
        <v>581</v>
      </c>
      <c r="B259" s="3">
        <v>4.2003479E10</v>
      </c>
      <c r="C259" s="3" t="s">
        <v>582</v>
      </c>
      <c r="D259" s="3">
        <v>548.0</v>
      </c>
      <c r="E259" s="3">
        <v>46.0</v>
      </c>
      <c r="F259" s="11">
        <v>6.2</v>
      </c>
      <c r="H259" s="18">
        <v>16.3</v>
      </c>
    </row>
    <row r="260">
      <c r="A260" s="3" t="s">
        <v>583</v>
      </c>
      <c r="B260" s="3">
        <v>4.2003480101E10</v>
      </c>
      <c r="C260" s="3" t="s">
        <v>584</v>
      </c>
      <c r="D260" s="3">
        <v>1321.0</v>
      </c>
      <c r="E260" s="3">
        <v>148.0</v>
      </c>
      <c r="F260" s="11">
        <v>3.7</v>
      </c>
      <c r="H260" s="18">
        <v>0.0</v>
      </c>
    </row>
    <row r="261">
      <c r="A261" s="3" t="s">
        <v>585</v>
      </c>
      <c r="B261" s="3">
        <v>4.2003480102E10</v>
      </c>
      <c r="C261" s="3" t="s">
        <v>586</v>
      </c>
      <c r="D261" s="3">
        <v>899.0</v>
      </c>
      <c r="E261" s="3">
        <v>65.0</v>
      </c>
      <c r="F261" s="11">
        <v>4.2</v>
      </c>
      <c r="H261" s="18">
        <v>7.6</v>
      </c>
    </row>
    <row r="262">
      <c r="A262" s="3" t="s">
        <v>587</v>
      </c>
      <c r="B262" s="3">
        <v>4.20034802E10</v>
      </c>
      <c r="C262" s="3" t="s">
        <v>588</v>
      </c>
      <c r="D262" s="3">
        <v>985.0</v>
      </c>
      <c r="E262" s="3">
        <v>88.0</v>
      </c>
      <c r="F262" s="11">
        <v>0.0</v>
      </c>
      <c r="H262" s="18">
        <v>0.0</v>
      </c>
    </row>
    <row r="263">
      <c r="A263" s="3" t="s">
        <v>589</v>
      </c>
      <c r="B263" s="3">
        <v>4.20034803E10</v>
      </c>
      <c r="C263" s="3" t="s">
        <v>590</v>
      </c>
      <c r="D263" s="3">
        <v>942.0</v>
      </c>
      <c r="E263" s="3">
        <v>85.0</v>
      </c>
      <c r="F263" s="11">
        <v>4.7</v>
      </c>
      <c r="H263" s="18">
        <v>26.2</v>
      </c>
    </row>
    <row r="264">
      <c r="A264" s="3" t="s">
        <v>591</v>
      </c>
      <c r="B264" s="3">
        <v>4.20034804E10</v>
      </c>
      <c r="C264" s="3" t="s">
        <v>592</v>
      </c>
      <c r="D264" s="3">
        <v>1213.0</v>
      </c>
      <c r="E264" s="3">
        <v>133.0</v>
      </c>
      <c r="F264" s="11">
        <v>5.3</v>
      </c>
      <c r="H264" s="18">
        <v>26.2</v>
      </c>
    </row>
    <row r="265">
      <c r="A265" s="3" t="s">
        <v>593</v>
      </c>
      <c r="B265" s="3">
        <v>4.2003481E10</v>
      </c>
      <c r="C265" s="3" t="s">
        <v>594</v>
      </c>
      <c r="D265" s="3">
        <v>755.0</v>
      </c>
      <c r="E265" s="3">
        <v>106.0</v>
      </c>
      <c r="F265" s="11">
        <v>28.6</v>
      </c>
      <c r="H265" s="18">
        <v>41.8</v>
      </c>
    </row>
    <row r="266">
      <c r="A266" s="3" t="s">
        <v>595</v>
      </c>
      <c r="B266" s="3">
        <v>4.20034825E10</v>
      </c>
      <c r="C266" s="3" t="s">
        <v>596</v>
      </c>
      <c r="D266" s="3">
        <v>433.0</v>
      </c>
      <c r="E266" s="3">
        <v>49.0</v>
      </c>
      <c r="F266" s="11">
        <v>8.1</v>
      </c>
      <c r="H266" s="18">
        <v>8.9</v>
      </c>
    </row>
    <row r="267">
      <c r="A267" s="3" t="s">
        <v>597</v>
      </c>
      <c r="B267" s="3">
        <v>4.20034838E10</v>
      </c>
      <c r="C267" s="3" t="s">
        <v>598</v>
      </c>
      <c r="D267" s="3">
        <v>765.0</v>
      </c>
      <c r="E267" s="3">
        <v>89.0</v>
      </c>
      <c r="F267" s="11">
        <v>25.5</v>
      </c>
      <c r="H267" s="18">
        <v>33.8</v>
      </c>
    </row>
    <row r="268">
      <c r="A268" s="3" t="s">
        <v>599</v>
      </c>
      <c r="B268" s="3">
        <v>4.20034843E10</v>
      </c>
      <c r="C268" s="3" t="s">
        <v>600</v>
      </c>
      <c r="D268" s="3">
        <v>707.0</v>
      </c>
      <c r="E268" s="3">
        <v>110.0</v>
      </c>
      <c r="F268" s="11">
        <v>11.2</v>
      </c>
      <c r="H268" s="18">
        <v>29.1</v>
      </c>
    </row>
    <row r="269">
      <c r="A269" s="3" t="s">
        <v>601</v>
      </c>
      <c r="B269" s="3">
        <v>4.20034845E10</v>
      </c>
      <c r="C269" s="3" t="s">
        <v>602</v>
      </c>
      <c r="D269" s="3">
        <v>1496.0</v>
      </c>
      <c r="E269" s="3">
        <v>156.0</v>
      </c>
      <c r="F269" s="11">
        <v>5.9</v>
      </c>
      <c r="H269" s="18">
        <v>7.5</v>
      </c>
    </row>
    <row r="270">
      <c r="A270" s="3" t="s">
        <v>603</v>
      </c>
      <c r="B270" s="3">
        <v>4.20034846E10</v>
      </c>
      <c r="C270" s="3" t="s">
        <v>604</v>
      </c>
      <c r="D270" s="3">
        <v>521.0</v>
      </c>
      <c r="E270" s="3">
        <v>79.0</v>
      </c>
      <c r="F270" s="11">
        <v>5.4</v>
      </c>
      <c r="H270" s="18">
        <v>10.3</v>
      </c>
    </row>
    <row r="271">
      <c r="A271" s="3" t="s">
        <v>605</v>
      </c>
      <c r="B271" s="3">
        <v>4.2003485E10</v>
      </c>
      <c r="C271" s="3" t="s">
        <v>606</v>
      </c>
      <c r="D271" s="3">
        <v>290.0</v>
      </c>
      <c r="E271" s="3">
        <v>45.0</v>
      </c>
      <c r="F271" s="11">
        <v>11.7</v>
      </c>
      <c r="H271" s="18">
        <v>20.2</v>
      </c>
    </row>
    <row r="272">
      <c r="A272" s="3" t="s">
        <v>607</v>
      </c>
      <c r="B272" s="3">
        <v>4.20034867E10</v>
      </c>
      <c r="C272" s="3" t="s">
        <v>608</v>
      </c>
      <c r="D272" s="3">
        <v>586.0</v>
      </c>
      <c r="E272" s="3">
        <v>101.0</v>
      </c>
      <c r="F272" s="11">
        <v>46.1</v>
      </c>
      <c r="H272" s="18">
        <v>66.6</v>
      </c>
    </row>
    <row r="273">
      <c r="A273" s="3" t="s">
        <v>609</v>
      </c>
      <c r="B273" s="3">
        <v>4.20034868E10</v>
      </c>
      <c r="C273" s="3" t="s">
        <v>610</v>
      </c>
      <c r="D273" s="3">
        <v>363.0</v>
      </c>
      <c r="E273" s="3">
        <v>72.0</v>
      </c>
      <c r="F273" s="11">
        <v>21.5</v>
      </c>
      <c r="H273" s="18">
        <v>26.2</v>
      </c>
    </row>
    <row r="274">
      <c r="A274" s="3" t="s">
        <v>611</v>
      </c>
      <c r="B274" s="3">
        <v>4.20034869E10</v>
      </c>
      <c r="C274" s="3" t="s">
        <v>612</v>
      </c>
      <c r="D274" s="3">
        <v>335.0</v>
      </c>
      <c r="E274" s="3">
        <v>50.0</v>
      </c>
      <c r="F274" s="11">
        <v>33.1</v>
      </c>
      <c r="H274" s="18">
        <v>44.9</v>
      </c>
    </row>
    <row r="275">
      <c r="A275" s="3" t="s">
        <v>613</v>
      </c>
      <c r="B275" s="3">
        <v>4.2003487E10</v>
      </c>
      <c r="C275" s="3" t="s">
        <v>614</v>
      </c>
      <c r="D275" s="3">
        <v>467.0</v>
      </c>
      <c r="E275" s="3">
        <v>57.0</v>
      </c>
      <c r="F275" s="11">
        <v>11.8</v>
      </c>
      <c r="H275" s="18">
        <v>34.5</v>
      </c>
    </row>
    <row r="276">
      <c r="A276" s="3" t="s">
        <v>615</v>
      </c>
      <c r="B276" s="3">
        <v>4.20034881E10</v>
      </c>
      <c r="C276" s="3" t="s">
        <v>616</v>
      </c>
      <c r="D276" s="3">
        <v>519.0</v>
      </c>
      <c r="E276" s="3">
        <v>61.0</v>
      </c>
      <c r="F276" s="11">
        <v>9.6</v>
      </c>
      <c r="H276" s="18">
        <v>9.5</v>
      </c>
    </row>
    <row r="277">
      <c r="A277" s="3" t="s">
        <v>617</v>
      </c>
      <c r="B277" s="3">
        <v>4.20034882E10</v>
      </c>
      <c r="C277" s="3" t="s">
        <v>618</v>
      </c>
      <c r="D277" s="3">
        <v>830.0</v>
      </c>
      <c r="E277" s="3">
        <v>123.0</v>
      </c>
      <c r="F277" s="11">
        <v>17.3</v>
      </c>
      <c r="H277" s="18">
        <v>41.7</v>
      </c>
    </row>
    <row r="278">
      <c r="A278" s="3" t="s">
        <v>619</v>
      </c>
      <c r="B278" s="3">
        <v>4.20034883E10</v>
      </c>
      <c r="C278" s="3" t="s">
        <v>620</v>
      </c>
      <c r="D278" s="3">
        <v>617.0</v>
      </c>
      <c r="E278" s="3">
        <v>62.0</v>
      </c>
      <c r="F278" s="11">
        <v>5.5</v>
      </c>
      <c r="H278" s="18">
        <v>12.6</v>
      </c>
    </row>
    <row r="279">
      <c r="A279" s="3" t="s">
        <v>621</v>
      </c>
      <c r="B279" s="3">
        <v>4.20034884E10</v>
      </c>
      <c r="C279" s="3" t="s">
        <v>622</v>
      </c>
      <c r="D279" s="3">
        <v>1214.0</v>
      </c>
      <c r="E279" s="3">
        <v>147.0</v>
      </c>
      <c r="F279" s="11">
        <v>6.5</v>
      </c>
      <c r="H279" s="18">
        <v>20.7</v>
      </c>
    </row>
    <row r="280">
      <c r="A280" s="3" t="s">
        <v>623</v>
      </c>
      <c r="B280" s="3">
        <v>4.20034885E10</v>
      </c>
      <c r="C280" s="3" t="s">
        <v>624</v>
      </c>
      <c r="D280" s="3">
        <v>922.0</v>
      </c>
      <c r="E280" s="3">
        <v>103.0</v>
      </c>
      <c r="F280" s="11">
        <v>8.4</v>
      </c>
      <c r="H280" s="18">
        <v>29.2</v>
      </c>
    </row>
    <row r="281">
      <c r="A281" s="3" t="s">
        <v>625</v>
      </c>
      <c r="B281" s="3">
        <v>4.20034886E10</v>
      </c>
      <c r="C281" s="3" t="s">
        <v>626</v>
      </c>
      <c r="D281" s="3">
        <v>1357.0</v>
      </c>
      <c r="E281" s="3">
        <v>152.0</v>
      </c>
      <c r="F281" s="11">
        <v>13.6</v>
      </c>
      <c r="H281" s="18">
        <v>61.3</v>
      </c>
    </row>
    <row r="282">
      <c r="A282" s="3" t="s">
        <v>627</v>
      </c>
      <c r="B282" s="3">
        <v>4.2003489001E10</v>
      </c>
      <c r="C282" s="3" t="s">
        <v>628</v>
      </c>
      <c r="D282" s="3">
        <v>1214.0</v>
      </c>
      <c r="E282" s="3">
        <v>145.0</v>
      </c>
      <c r="F282" s="11">
        <v>7.6</v>
      </c>
      <c r="H282" s="18">
        <v>30.9</v>
      </c>
    </row>
    <row r="283">
      <c r="A283" s="3" t="s">
        <v>629</v>
      </c>
      <c r="B283" s="3">
        <v>4.2003489002E10</v>
      </c>
      <c r="C283" s="3" t="s">
        <v>630</v>
      </c>
      <c r="D283" s="3">
        <v>1029.0</v>
      </c>
      <c r="E283" s="3">
        <v>70.0</v>
      </c>
      <c r="F283" s="11">
        <v>3.1</v>
      </c>
      <c r="H283" s="18">
        <v>24.2</v>
      </c>
    </row>
    <row r="284">
      <c r="A284" s="3" t="s">
        <v>631</v>
      </c>
      <c r="B284" s="3">
        <v>4.2003490002E10</v>
      </c>
      <c r="C284" s="3" t="s">
        <v>632</v>
      </c>
      <c r="D284" s="3">
        <v>1326.0</v>
      </c>
      <c r="E284" s="3">
        <v>108.0</v>
      </c>
      <c r="F284" s="11">
        <v>4.3</v>
      </c>
      <c r="H284" s="18">
        <v>10.4</v>
      </c>
    </row>
    <row r="285">
      <c r="A285" s="3" t="s">
        <v>633</v>
      </c>
      <c r="B285" s="3">
        <v>4.2003490003E10</v>
      </c>
      <c r="C285" s="3" t="s">
        <v>634</v>
      </c>
      <c r="D285" s="3">
        <v>1138.0</v>
      </c>
      <c r="E285" s="3">
        <v>86.0</v>
      </c>
      <c r="F285" s="11">
        <v>3.9</v>
      </c>
      <c r="H285" s="18">
        <v>9.0</v>
      </c>
    </row>
    <row r="286">
      <c r="A286" s="3" t="s">
        <v>635</v>
      </c>
      <c r="B286" s="3">
        <v>4.2003490004E10</v>
      </c>
      <c r="C286" s="3" t="s">
        <v>636</v>
      </c>
      <c r="D286" s="3">
        <v>1471.0</v>
      </c>
      <c r="E286" s="3">
        <v>84.0</v>
      </c>
      <c r="F286" s="11">
        <v>3.1</v>
      </c>
      <c r="H286" s="18">
        <v>22.6</v>
      </c>
    </row>
    <row r="287">
      <c r="A287" s="3" t="s">
        <v>637</v>
      </c>
      <c r="B287" s="3">
        <v>4.2003491101E10</v>
      </c>
      <c r="C287" s="3" t="s">
        <v>638</v>
      </c>
      <c r="D287" s="3">
        <v>1944.0</v>
      </c>
      <c r="E287" s="3">
        <v>156.0</v>
      </c>
      <c r="F287" s="11">
        <v>0.9</v>
      </c>
      <c r="H287" s="18">
        <v>7.7</v>
      </c>
    </row>
    <row r="288">
      <c r="A288" s="3" t="s">
        <v>639</v>
      </c>
      <c r="B288" s="3">
        <v>4.20034912E10</v>
      </c>
      <c r="C288" s="3" t="s">
        <v>640</v>
      </c>
      <c r="D288" s="3">
        <v>517.0</v>
      </c>
      <c r="E288" s="3">
        <v>55.0</v>
      </c>
      <c r="F288" s="11">
        <v>0.0</v>
      </c>
      <c r="H288" s="18">
        <v>0.0</v>
      </c>
    </row>
    <row r="289">
      <c r="A289" s="3" t="s">
        <v>641</v>
      </c>
      <c r="B289" s="3">
        <v>4.20034927E10</v>
      </c>
      <c r="C289" s="3" t="s">
        <v>642</v>
      </c>
      <c r="D289" s="3">
        <v>521.0</v>
      </c>
      <c r="E289" s="3">
        <v>59.0</v>
      </c>
      <c r="F289" s="11">
        <v>17.5</v>
      </c>
      <c r="H289" s="18">
        <v>35.9</v>
      </c>
    </row>
    <row r="290">
      <c r="A290" s="3" t="s">
        <v>643</v>
      </c>
      <c r="B290" s="3">
        <v>4.20034928E10</v>
      </c>
      <c r="C290" s="3" t="s">
        <v>644</v>
      </c>
      <c r="D290" s="3">
        <v>532.0</v>
      </c>
      <c r="E290" s="3">
        <v>114.0</v>
      </c>
      <c r="F290" s="11">
        <v>18.2</v>
      </c>
      <c r="H290" s="18">
        <v>30.9</v>
      </c>
    </row>
    <row r="291">
      <c r="A291" s="3" t="s">
        <v>645</v>
      </c>
      <c r="B291" s="3">
        <v>4.20034929E10</v>
      </c>
      <c r="C291" s="3" t="s">
        <v>646</v>
      </c>
      <c r="D291" s="3">
        <v>560.0</v>
      </c>
      <c r="E291" s="3">
        <v>82.0</v>
      </c>
      <c r="F291" s="11">
        <v>9.1</v>
      </c>
      <c r="H291" s="18">
        <v>22.2</v>
      </c>
    </row>
    <row r="292">
      <c r="A292" s="3" t="s">
        <v>647</v>
      </c>
      <c r="B292" s="3">
        <v>4.2003494E10</v>
      </c>
      <c r="C292" s="3" t="s">
        <v>648</v>
      </c>
      <c r="D292" s="3">
        <v>369.0</v>
      </c>
      <c r="E292" s="3">
        <v>35.0</v>
      </c>
      <c r="F292" s="11">
        <v>15.2</v>
      </c>
      <c r="H292" s="18">
        <v>35.7</v>
      </c>
    </row>
    <row r="293">
      <c r="A293" s="3" t="s">
        <v>649</v>
      </c>
      <c r="B293" s="3">
        <v>4.2003495E10</v>
      </c>
      <c r="C293" s="3" t="s">
        <v>650</v>
      </c>
      <c r="D293" s="3">
        <v>858.0</v>
      </c>
      <c r="E293" s="3">
        <v>83.0</v>
      </c>
      <c r="F293" s="11">
        <v>3.6</v>
      </c>
      <c r="H293" s="18">
        <v>23.6</v>
      </c>
    </row>
    <row r="294">
      <c r="A294" s="3" t="s">
        <v>651</v>
      </c>
      <c r="B294" s="3">
        <v>4.2003496101E10</v>
      </c>
      <c r="C294" s="3" t="s">
        <v>652</v>
      </c>
      <c r="D294" s="3">
        <v>949.0</v>
      </c>
      <c r="E294" s="3">
        <v>72.0</v>
      </c>
      <c r="F294" s="11">
        <v>0.9</v>
      </c>
      <c r="H294" s="18">
        <v>0.0</v>
      </c>
    </row>
    <row r="295">
      <c r="A295" s="3" t="s">
        <v>653</v>
      </c>
      <c r="B295" s="3">
        <v>4.2003496102E10</v>
      </c>
      <c r="C295" s="3" t="s">
        <v>654</v>
      </c>
      <c r="D295" s="3">
        <v>1328.0</v>
      </c>
      <c r="E295" s="3">
        <v>96.0</v>
      </c>
      <c r="F295" s="11">
        <v>5.2</v>
      </c>
      <c r="H295" s="18">
        <v>14.0</v>
      </c>
    </row>
    <row r="296">
      <c r="A296" s="3" t="s">
        <v>655</v>
      </c>
      <c r="B296" s="3">
        <v>4.20034962E10</v>
      </c>
      <c r="C296" s="3" t="s">
        <v>656</v>
      </c>
      <c r="D296" s="3">
        <v>1517.0</v>
      </c>
      <c r="E296" s="3">
        <v>140.0</v>
      </c>
      <c r="F296" s="11">
        <v>11.0</v>
      </c>
      <c r="H296" s="18">
        <v>19.0</v>
      </c>
    </row>
    <row r="297">
      <c r="A297" s="3" t="s">
        <v>657</v>
      </c>
      <c r="B297" s="3">
        <v>4.2003497E10</v>
      </c>
      <c r="C297" s="3" t="s">
        <v>658</v>
      </c>
      <c r="D297" s="3">
        <v>311.0</v>
      </c>
      <c r="E297" s="3">
        <v>25.0</v>
      </c>
      <c r="F297" s="11">
        <v>7.1</v>
      </c>
      <c r="H297" s="18">
        <v>26.5</v>
      </c>
    </row>
    <row r="298">
      <c r="A298" s="3" t="s">
        <v>659</v>
      </c>
      <c r="B298" s="3">
        <v>4.2003498E10</v>
      </c>
      <c r="C298" s="3" t="s">
        <v>660</v>
      </c>
      <c r="D298" s="3">
        <v>701.0</v>
      </c>
      <c r="E298" s="3">
        <v>61.0</v>
      </c>
      <c r="F298" s="11">
        <v>7.6</v>
      </c>
      <c r="H298" s="18">
        <v>14.8</v>
      </c>
    </row>
    <row r="299">
      <c r="A299" s="3" t="s">
        <v>661</v>
      </c>
      <c r="B299" s="3">
        <v>4.20034993E10</v>
      </c>
      <c r="C299" s="3" t="s">
        <v>662</v>
      </c>
      <c r="D299" s="3">
        <v>460.0</v>
      </c>
      <c r="E299" s="3">
        <v>55.0</v>
      </c>
      <c r="F299" s="11">
        <v>16.3</v>
      </c>
      <c r="H299" s="18">
        <v>27.5</v>
      </c>
    </row>
    <row r="300">
      <c r="A300" s="3" t="s">
        <v>663</v>
      </c>
      <c r="B300" s="3">
        <v>4.20034994E10</v>
      </c>
      <c r="C300" s="3" t="s">
        <v>664</v>
      </c>
      <c r="D300" s="3">
        <v>617.0</v>
      </c>
      <c r="E300" s="3">
        <v>99.0</v>
      </c>
      <c r="F300" s="11">
        <v>9.2</v>
      </c>
      <c r="H300" s="18">
        <v>24.4</v>
      </c>
    </row>
    <row r="301">
      <c r="A301" s="3" t="s">
        <v>665</v>
      </c>
      <c r="B301" s="3">
        <v>4.20035003E10</v>
      </c>
      <c r="C301" s="3" t="s">
        <v>666</v>
      </c>
      <c r="D301" s="3">
        <v>960.0</v>
      </c>
      <c r="E301" s="3">
        <v>75.0</v>
      </c>
      <c r="F301" s="11">
        <v>4.8</v>
      </c>
      <c r="H301" s="18">
        <v>9.3</v>
      </c>
    </row>
    <row r="302">
      <c r="A302" s="3" t="s">
        <v>667</v>
      </c>
      <c r="B302" s="3">
        <v>4.2003501E10</v>
      </c>
      <c r="C302" s="3" t="s">
        <v>668</v>
      </c>
      <c r="D302" s="3">
        <v>417.0</v>
      </c>
      <c r="E302" s="3">
        <v>50.0</v>
      </c>
      <c r="F302" s="11">
        <v>12.9</v>
      </c>
      <c r="H302" s="18">
        <v>22.4</v>
      </c>
    </row>
    <row r="303">
      <c r="A303" s="3" t="s">
        <v>669</v>
      </c>
      <c r="B303" s="3">
        <v>4.2003503002E10</v>
      </c>
      <c r="C303" s="3" t="s">
        <v>670</v>
      </c>
      <c r="D303" s="3">
        <v>1696.0</v>
      </c>
      <c r="E303" s="3">
        <v>147.0</v>
      </c>
      <c r="F303" s="11">
        <v>3.9</v>
      </c>
      <c r="H303" s="18">
        <v>16.9</v>
      </c>
    </row>
    <row r="304">
      <c r="A304" s="3" t="s">
        <v>671</v>
      </c>
      <c r="B304" s="3">
        <v>4.20035041E10</v>
      </c>
      <c r="C304" s="3" t="s">
        <v>672</v>
      </c>
      <c r="D304" s="3">
        <v>1318.0</v>
      </c>
      <c r="E304" s="3">
        <v>125.0</v>
      </c>
      <c r="F304" s="11">
        <v>20.6</v>
      </c>
      <c r="H304" s="18">
        <v>53.0</v>
      </c>
    </row>
    <row r="305">
      <c r="A305" s="3" t="s">
        <v>673</v>
      </c>
      <c r="B305" s="3">
        <v>4.2003507E10</v>
      </c>
      <c r="C305" s="3" t="s">
        <v>674</v>
      </c>
      <c r="D305" s="3">
        <v>556.0</v>
      </c>
      <c r="E305" s="3">
        <v>67.0</v>
      </c>
      <c r="F305" s="11">
        <v>11.3</v>
      </c>
      <c r="H305" s="18">
        <v>18.6</v>
      </c>
    </row>
    <row r="306">
      <c r="A306" s="3" t="s">
        <v>675</v>
      </c>
      <c r="B306" s="3">
        <v>4.2003508E10</v>
      </c>
      <c r="C306" s="3" t="s">
        <v>676</v>
      </c>
      <c r="D306" s="3">
        <v>400.0</v>
      </c>
      <c r="E306" s="3">
        <v>83.0</v>
      </c>
      <c r="F306" s="11">
        <v>32.8</v>
      </c>
      <c r="H306" s="18">
        <v>50.7</v>
      </c>
    </row>
    <row r="307">
      <c r="A307" s="3" t="s">
        <v>677</v>
      </c>
      <c r="B307" s="3">
        <v>4.20035094E10</v>
      </c>
      <c r="C307" s="3" t="s">
        <v>678</v>
      </c>
      <c r="D307" s="3">
        <v>1198.0</v>
      </c>
      <c r="E307" s="3">
        <v>153.0</v>
      </c>
      <c r="F307" s="11">
        <v>16.5</v>
      </c>
      <c r="H307" s="18">
        <v>30.9</v>
      </c>
    </row>
    <row r="308">
      <c r="A308" s="3" t="s">
        <v>679</v>
      </c>
      <c r="B308" s="3">
        <v>4.200351E10</v>
      </c>
      <c r="C308" s="3" t="s">
        <v>680</v>
      </c>
      <c r="D308" s="3">
        <v>425.0</v>
      </c>
      <c r="E308" s="3">
        <v>83.0</v>
      </c>
      <c r="F308" s="11">
        <v>31.8</v>
      </c>
      <c r="H308" s="18">
        <v>35.5</v>
      </c>
    </row>
    <row r="309">
      <c r="A309" s="3" t="s">
        <v>681</v>
      </c>
      <c r="B309" s="3">
        <v>4.2003512E10</v>
      </c>
      <c r="C309" s="3" t="s">
        <v>682</v>
      </c>
      <c r="D309" s="3">
        <v>538.0</v>
      </c>
      <c r="E309" s="3">
        <v>87.0</v>
      </c>
      <c r="F309" s="11">
        <v>19.5</v>
      </c>
      <c r="H309" s="18">
        <v>35.7</v>
      </c>
    </row>
    <row r="310">
      <c r="A310" s="3" t="s">
        <v>683</v>
      </c>
      <c r="B310" s="3">
        <v>4.20035128E10</v>
      </c>
      <c r="C310" s="3" t="s">
        <v>684</v>
      </c>
      <c r="D310" s="3">
        <v>335.0</v>
      </c>
      <c r="E310" s="3">
        <v>58.0</v>
      </c>
      <c r="F310" s="11">
        <v>52.5</v>
      </c>
      <c r="H310" s="18">
        <v>64.6</v>
      </c>
    </row>
    <row r="311">
      <c r="A311" s="3" t="s">
        <v>685</v>
      </c>
      <c r="B311" s="3">
        <v>4.20035129E10</v>
      </c>
      <c r="C311" s="3" t="s">
        <v>686</v>
      </c>
      <c r="D311" s="3">
        <v>232.0</v>
      </c>
      <c r="E311" s="3">
        <v>48.0</v>
      </c>
      <c r="F311" s="11">
        <v>23.7</v>
      </c>
      <c r="H311" s="18">
        <v>43.7</v>
      </c>
    </row>
    <row r="312">
      <c r="A312" s="3" t="s">
        <v>687</v>
      </c>
      <c r="B312" s="3">
        <v>4.20035138E10</v>
      </c>
      <c r="C312" s="3" t="s">
        <v>688</v>
      </c>
      <c r="D312" s="3">
        <v>364.0</v>
      </c>
      <c r="E312" s="3">
        <v>69.0</v>
      </c>
      <c r="F312" s="11">
        <v>25.3</v>
      </c>
      <c r="H312" s="18">
        <v>31.3</v>
      </c>
    </row>
    <row r="313">
      <c r="A313" s="3" t="s">
        <v>689</v>
      </c>
      <c r="B313" s="3">
        <v>4.2003514E10</v>
      </c>
      <c r="C313" s="3" t="s">
        <v>690</v>
      </c>
      <c r="D313" s="3">
        <v>535.0</v>
      </c>
      <c r="E313" s="3">
        <v>70.0</v>
      </c>
      <c r="F313" s="11">
        <v>25.6</v>
      </c>
      <c r="H313" s="18">
        <v>39.7</v>
      </c>
    </row>
    <row r="314">
      <c r="A314" s="3" t="s">
        <v>691</v>
      </c>
      <c r="B314" s="3">
        <v>4.20035151E10</v>
      </c>
      <c r="C314" s="3" t="s">
        <v>692</v>
      </c>
      <c r="D314" s="3">
        <v>676.0</v>
      </c>
      <c r="E314" s="3">
        <v>105.0</v>
      </c>
      <c r="F314" s="11">
        <v>13.5</v>
      </c>
      <c r="H314" s="18">
        <v>30.0</v>
      </c>
    </row>
    <row r="315">
      <c r="A315" s="3" t="s">
        <v>693</v>
      </c>
      <c r="B315" s="3">
        <v>4.20035152E10</v>
      </c>
      <c r="C315" s="3" t="s">
        <v>694</v>
      </c>
      <c r="D315" s="3">
        <v>589.0</v>
      </c>
      <c r="E315" s="3">
        <v>102.0</v>
      </c>
      <c r="F315" s="11">
        <v>0.0</v>
      </c>
      <c r="H315" s="18">
        <v>0.0</v>
      </c>
    </row>
    <row r="316">
      <c r="A316" s="3" t="s">
        <v>695</v>
      </c>
      <c r="B316" s="3">
        <v>4.20035153E10</v>
      </c>
      <c r="C316" s="3" t="s">
        <v>696</v>
      </c>
      <c r="D316" s="3">
        <v>356.0</v>
      </c>
      <c r="E316" s="3">
        <v>73.0</v>
      </c>
      <c r="F316" s="11">
        <v>13.2</v>
      </c>
      <c r="H316" s="18">
        <v>13.3</v>
      </c>
    </row>
    <row r="317">
      <c r="A317" s="3" t="s">
        <v>697</v>
      </c>
      <c r="B317" s="3">
        <v>4.2003515401E10</v>
      </c>
      <c r="C317" s="3" t="s">
        <v>698</v>
      </c>
      <c r="D317" s="3">
        <v>539.0</v>
      </c>
      <c r="E317" s="3">
        <v>85.0</v>
      </c>
      <c r="F317" s="11">
        <v>8.9</v>
      </c>
      <c r="H317" s="18">
        <v>0.0</v>
      </c>
    </row>
    <row r="318">
      <c r="A318" s="3" t="s">
        <v>699</v>
      </c>
      <c r="B318" s="3">
        <v>4.20035161E10</v>
      </c>
      <c r="C318" s="3" t="s">
        <v>700</v>
      </c>
      <c r="D318" s="3">
        <v>349.0</v>
      </c>
      <c r="E318" s="3">
        <v>45.0</v>
      </c>
      <c r="F318" s="11">
        <v>10.0</v>
      </c>
      <c r="H318" s="18">
        <v>37.2</v>
      </c>
    </row>
    <row r="319">
      <c r="A319" s="3" t="s">
        <v>701</v>
      </c>
      <c r="B319" s="3">
        <v>4.20035162E10</v>
      </c>
      <c r="C319" s="3" t="s">
        <v>702</v>
      </c>
      <c r="D319" s="3">
        <v>385.0</v>
      </c>
      <c r="E319" s="3">
        <v>54.0</v>
      </c>
      <c r="F319" s="11">
        <v>2.9</v>
      </c>
      <c r="H319" s="18">
        <v>14.3</v>
      </c>
    </row>
    <row r="320">
      <c r="A320" s="3" t="s">
        <v>703</v>
      </c>
      <c r="B320" s="3">
        <v>4.2003517E10</v>
      </c>
      <c r="C320" s="3" t="s">
        <v>704</v>
      </c>
      <c r="D320" s="3">
        <v>389.0</v>
      </c>
      <c r="E320" s="3">
        <v>55.0</v>
      </c>
      <c r="F320" s="11">
        <v>15.2</v>
      </c>
      <c r="H320" s="18">
        <v>30.1</v>
      </c>
    </row>
    <row r="321">
      <c r="A321" s="3" t="s">
        <v>705</v>
      </c>
      <c r="B321" s="3">
        <v>4.2003518001E10</v>
      </c>
      <c r="C321" s="3" t="s">
        <v>706</v>
      </c>
      <c r="D321" s="3">
        <v>859.0</v>
      </c>
      <c r="E321" s="3">
        <v>88.0</v>
      </c>
      <c r="F321" s="11">
        <v>3.4</v>
      </c>
      <c r="H321" s="18">
        <v>20.4</v>
      </c>
    </row>
    <row r="322">
      <c r="A322" s="3" t="s">
        <v>707</v>
      </c>
      <c r="B322" s="3">
        <v>4.2003519E10</v>
      </c>
      <c r="C322" s="3" t="s">
        <v>708</v>
      </c>
      <c r="D322" s="3">
        <v>935.0</v>
      </c>
      <c r="E322" s="3">
        <v>57.0</v>
      </c>
      <c r="F322" s="11">
        <v>3.4</v>
      </c>
      <c r="H322" s="18">
        <v>0.0</v>
      </c>
    </row>
    <row r="323">
      <c r="A323" s="3" t="s">
        <v>709</v>
      </c>
      <c r="B323" s="3">
        <v>4.2003520001E10</v>
      </c>
      <c r="C323" s="3" t="s">
        <v>710</v>
      </c>
      <c r="D323" s="3">
        <v>863.0</v>
      </c>
      <c r="E323" s="3">
        <v>102.0</v>
      </c>
      <c r="F323" s="11">
        <v>3.2</v>
      </c>
      <c r="H323" s="18">
        <v>15.5</v>
      </c>
    </row>
    <row r="324">
      <c r="A324" s="3" t="s">
        <v>711</v>
      </c>
      <c r="B324" s="3">
        <v>4.2003520002E10</v>
      </c>
      <c r="C324" s="3" t="s">
        <v>712</v>
      </c>
      <c r="D324" s="3">
        <v>816.0</v>
      </c>
      <c r="E324" s="3">
        <v>89.0</v>
      </c>
      <c r="F324" s="11">
        <v>6.1</v>
      </c>
      <c r="H324" s="18">
        <v>27.1</v>
      </c>
    </row>
    <row r="325">
      <c r="A325" s="3" t="s">
        <v>713</v>
      </c>
      <c r="B325" s="3">
        <v>4.20035211E10</v>
      </c>
      <c r="C325" s="3" t="s">
        <v>714</v>
      </c>
      <c r="D325" s="3">
        <v>1306.0</v>
      </c>
      <c r="E325" s="3">
        <v>110.0</v>
      </c>
      <c r="F325" s="11">
        <v>2.9</v>
      </c>
      <c r="H325" s="18">
        <v>13.2</v>
      </c>
    </row>
    <row r="326">
      <c r="A326" s="3" t="s">
        <v>715</v>
      </c>
      <c r="B326" s="3">
        <v>4.20035212E10</v>
      </c>
      <c r="C326" s="3" t="s">
        <v>716</v>
      </c>
      <c r="D326" s="3">
        <v>1018.0</v>
      </c>
      <c r="E326" s="3">
        <v>134.0</v>
      </c>
      <c r="F326" s="11">
        <v>5.7</v>
      </c>
      <c r="H326" s="18">
        <v>44.3</v>
      </c>
    </row>
    <row r="327">
      <c r="A327" s="3" t="s">
        <v>717</v>
      </c>
      <c r="B327" s="3">
        <v>4.2003521301E10</v>
      </c>
      <c r="C327" s="3" t="s">
        <v>718</v>
      </c>
      <c r="D327" s="3">
        <v>862.0</v>
      </c>
      <c r="E327" s="3">
        <v>137.0</v>
      </c>
      <c r="F327" s="11">
        <v>15.4</v>
      </c>
      <c r="H327" s="18">
        <v>30.9</v>
      </c>
    </row>
    <row r="328">
      <c r="A328" s="3" t="s">
        <v>719</v>
      </c>
      <c r="B328" s="3">
        <v>4.2003521302E10</v>
      </c>
      <c r="C328" s="3" t="s">
        <v>720</v>
      </c>
      <c r="D328" s="3">
        <v>1104.0</v>
      </c>
      <c r="E328" s="3">
        <v>144.0</v>
      </c>
      <c r="F328" s="11">
        <v>9.1</v>
      </c>
      <c r="H328" s="18">
        <v>7.4</v>
      </c>
    </row>
    <row r="329">
      <c r="A329" s="3" t="s">
        <v>721</v>
      </c>
      <c r="B329" s="3">
        <v>4.2003521401E10</v>
      </c>
      <c r="C329" s="3" t="s">
        <v>722</v>
      </c>
      <c r="D329" s="3">
        <v>732.0</v>
      </c>
      <c r="E329" s="3">
        <v>101.0</v>
      </c>
      <c r="F329" s="11">
        <v>3.6</v>
      </c>
      <c r="H329" s="18">
        <v>0.0</v>
      </c>
    </row>
    <row r="330">
      <c r="A330" s="3" t="s">
        <v>723</v>
      </c>
      <c r="B330" s="3">
        <v>4.2003521402E10</v>
      </c>
      <c r="C330" s="3" t="s">
        <v>724</v>
      </c>
      <c r="D330" s="3">
        <v>1219.0</v>
      </c>
      <c r="E330" s="3">
        <v>66.0</v>
      </c>
      <c r="F330" s="11">
        <v>2.5</v>
      </c>
      <c r="H330" s="18">
        <v>17.3</v>
      </c>
    </row>
    <row r="331">
      <c r="A331" s="3" t="s">
        <v>725</v>
      </c>
      <c r="B331" s="3">
        <v>4.20035215E10</v>
      </c>
      <c r="C331" s="3" t="s">
        <v>726</v>
      </c>
      <c r="D331" s="3">
        <v>1156.0</v>
      </c>
      <c r="E331" s="3">
        <v>83.0</v>
      </c>
      <c r="F331" s="11">
        <v>2.8</v>
      </c>
      <c r="H331" s="18">
        <v>0.0</v>
      </c>
    </row>
    <row r="332">
      <c r="A332" s="3" t="s">
        <v>727</v>
      </c>
      <c r="B332" s="3">
        <v>4.2003522E10</v>
      </c>
      <c r="C332" s="3" t="s">
        <v>728</v>
      </c>
      <c r="D332" s="3">
        <v>819.0</v>
      </c>
      <c r="E332" s="3">
        <v>87.0</v>
      </c>
      <c r="F332" s="11">
        <v>18.8</v>
      </c>
      <c r="H332" s="18">
        <v>23.9</v>
      </c>
    </row>
    <row r="333">
      <c r="A333" s="3" t="s">
        <v>729</v>
      </c>
      <c r="B333" s="3">
        <v>4.20035231E10</v>
      </c>
      <c r="C333" s="3" t="s">
        <v>730</v>
      </c>
      <c r="D333" s="3">
        <v>1027.0</v>
      </c>
      <c r="E333" s="3">
        <v>122.0</v>
      </c>
      <c r="F333" s="11">
        <v>12.9</v>
      </c>
      <c r="H333" s="18">
        <v>20.0</v>
      </c>
    </row>
    <row r="334">
      <c r="A334" s="3" t="s">
        <v>731</v>
      </c>
      <c r="B334" s="3">
        <v>4.20035232E10</v>
      </c>
      <c r="C334" s="3" t="s">
        <v>732</v>
      </c>
      <c r="D334" s="3">
        <v>1165.0</v>
      </c>
      <c r="E334" s="3">
        <v>142.0</v>
      </c>
      <c r="F334" s="11">
        <v>13.5</v>
      </c>
      <c r="H334" s="18">
        <v>26.8</v>
      </c>
    </row>
    <row r="335">
      <c r="A335" s="3" t="s">
        <v>733</v>
      </c>
      <c r="B335" s="3">
        <v>4.20035233E10</v>
      </c>
      <c r="C335" s="3" t="s">
        <v>734</v>
      </c>
      <c r="D335" s="3">
        <v>1063.0</v>
      </c>
      <c r="E335" s="3">
        <v>108.0</v>
      </c>
      <c r="F335" s="11">
        <v>4.4</v>
      </c>
      <c r="H335" s="18">
        <v>17.0</v>
      </c>
    </row>
    <row r="336">
      <c r="A336" s="3" t="s">
        <v>735</v>
      </c>
      <c r="B336" s="3">
        <v>4.20035234E10</v>
      </c>
      <c r="C336" s="3" t="s">
        <v>736</v>
      </c>
      <c r="D336" s="3">
        <v>1280.0</v>
      </c>
      <c r="E336" s="3">
        <v>151.0</v>
      </c>
      <c r="F336" s="11">
        <v>13.4</v>
      </c>
      <c r="H336" s="18">
        <v>30.5</v>
      </c>
    </row>
    <row r="337">
      <c r="A337" s="3" t="s">
        <v>737</v>
      </c>
      <c r="B337" s="3">
        <v>4.2003523501E10</v>
      </c>
      <c r="C337" s="3" t="s">
        <v>738</v>
      </c>
      <c r="D337" s="3">
        <v>1400.0</v>
      </c>
      <c r="E337" s="3">
        <v>150.0</v>
      </c>
      <c r="F337" s="11">
        <v>4.0</v>
      </c>
      <c r="H337" s="18">
        <v>21.1</v>
      </c>
    </row>
    <row r="338">
      <c r="A338" s="3" t="s">
        <v>739</v>
      </c>
      <c r="B338" s="3">
        <v>4.2003523502E10</v>
      </c>
      <c r="C338" s="3" t="s">
        <v>740</v>
      </c>
      <c r="D338" s="3">
        <v>335.0</v>
      </c>
      <c r="E338" s="3">
        <v>53.0</v>
      </c>
      <c r="F338" s="11">
        <v>4.5</v>
      </c>
      <c r="H338" s="18">
        <v>13.3</v>
      </c>
    </row>
    <row r="339">
      <c r="A339" s="3" t="s">
        <v>741</v>
      </c>
      <c r="B339" s="3">
        <v>4.20035236E10</v>
      </c>
      <c r="C339" s="3" t="s">
        <v>742</v>
      </c>
      <c r="D339" s="3">
        <v>1329.0</v>
      </c>
      <c r="E339" s="3">
        <v>162.0</v>
      </c>
      <c r="F339" s="11">
        <v>7.6</v>
      </c>
      <c r="H339" s="18">
        <v>18.2</v>
      </c>
    </row>
    <row r="340">
      <c r="A340" s="3" t="s">
        <v>743</v>
      </c>
      <c r="B340" s="3">
        <v>4.2003523701E10</v>
      </c>
      <c r="C340" s="3" t="s">
        <v>744</v>
      </c>
      <c r="D340" s="3">
        <v>1166.0</v>
      </c>
      <c r="E340" s="3">
        <v>83.0</v>
      </c>
      <c r="F340" s="11">
        <v>9.5</v>
      </c>
      <c r="H340" s="18">
        <v>32.8</v>
      </c>
    </row>
    <row r="341">
      <c r="A341" s="3" t="s">
        <v>745</v>
      </c>
      <c r="B341" s="3">
        <v>4.2003523702E10</v>
      </c>
      <c r="C341" s="3" t="s">
        <v>746</v>
      </c>
      <c r="D341" s="3">
        <v>1697.0</v>
      </c>
      <c r="E341" s="3">
        <v>172.0</v>
      </c>
      <c r="F341" s="11">
        <v>7.7</v>
      </c>
      <c r="H341" s="18">
        <v>23.2</v>
      </c>
    </row>
    <row r="342">
      <c r="A342" s="3" t="s">
        <v>747</v>
      </c>
      <c r="B342" s="3">
        <v>4.20035238E10</v>
      </c>
      <c r="C342" s="3" t="s">
        <v>748</v>
      </c>
      <c r="D342" s="3">
        <v>1017.0</v>
      </c>
      <c r="E342" s="3">
        <v>122.0</v>
      </c>
      <c r="F342" s="11">
        <v>2.5</v>
      </c>
      <c r="H342" s="18">
        <v>13.0</v>
      </c>
    </row>
    <row r="343">
      <c r="A343" s="3" t="s">
        <v>749</v>
      </c>
      <c r="B343" s="3">
        <v>4.2003524E10</v>
      </c>
      <c r="C343" s="3" t="s">
        <v>750</v>
      </c>
      <c r="D343" s="3">
        <v>676.0</v>
      </c>
      <c r="E343" s="3">
        <v>66.0</v>
      </c>
      <c r="F343" s="11">
        <v>20.4</v>
      </c>
      <c r="H343" s="18">
        <v>46.1</v>
      </c>
    </row>
    <row r="344">
      <c r="A344" s="3" t="s">
        <v>751</v>
      </c>
      <c r="B344" s="3">
        <v>4.20035251E10</v>
      </c>
      <c r="C344" s="3" t="s">
        <v>752</v>
      </c>
      <c r="D344" s="3">
        <v>531.0</v>
      </c>
      <c r="E344" s="3">
        <v>56.0</v>
      </c>
      <c r="F344" s="11">
        <v>1.1</v>
      </c>
      <c r="H344" s="18">
        <v>8.2</v>
      </c>
    </row>
    <row r="345">
      <c r="A345" s="3" t="s">
        <v>753</v>
      </c>
      <c r="B345" s="3">
        <v>4.20035252E10</v>
      </c>
      <c r="C345" s="3" t="s">
        <v>754</v>
      </c>
      <c r="D345" s="3">
        <v>538.0</v>
      </c>
      <c r="E345" s="3">
        <v>81.0</v>
      </c>
      <c r="F345" s="11">
        <v>6.9</v>
      </c>
      <c r="H345" s="18">
        <v>30.6</v>
      </c>
    </row>
    <row r="346">
      <c r="A346" s="3" t="s">
        <v>755</v>
      </c>
      <c r="B346" s="3">
        <v>4.20035253E10</v>
      </c>
      <c r="C346" s="3" t="s">
        <v>756</v>
      </c>
      <c r="D346" s="3">
        <v>577.0</v>
      </c>
      <c r="E346" s="3">
        <v>62.0</v>
      </c>
      <c r="F346" s="11">
        <v>6.2</v>
      </c>
      <c r="H346" s="18">
        <v>37.3</v>
      </c>
    </row>
    <row r="347">
      <c r="A347" s="3" t="s">
        <v>757</v>
      </c>
      <c r="B347" s="3">
        <v>4.2003526101E10</v>
      </c>
      <c r="C347" s="3" t="s">
        <v>758</v>
      </c>
      <c r="D347" s="3">
        <v>2124.0</v>
      </c>
      <c r="E347" s="3">
        <v>153.0</v>
      </c>
      <c r="F347" s="11">
        <v>2.2</v>
      </c>
      <c r="H347" s="18">
        <v>9.0</v>
      </c>
    </row>
    <row r="348">
      <c r="A348" s="3" t="s">
        <v>759</v>
      </c>
      <c r="B348" s="3">
        <v>4.2003526102E10</v>
      </c>
      <c r="C348" s="3" t="s">
        <v>760</v>
      </c>
      <c r="D348" s="3">
        <v>582.0</v>
      </c>
      <c r="E348" s="3">
        <v>67.0</v>
      </c>
      <c r="F348" s="11">
        <v>4.8</v>
      </c>
      <c r="H348" s="18">
        <v>26.7</v>
      </c>
    </row>
    <row r="349">
      <c r="A349" s="3" t="s">
        <v>761</v>
      </c>
      <c r="B349" s="3">
        <v>4.2003526201E10</v>
      </c>
      <c r="C349" s="3" t="s">
        <v>762</v>
      </c>
      <c r="D349" s="3">
        <v>1144.0</v>
      </c>
      <c r="E349" s="3">
        <v>76.0</v>
      </c>
      <c r="F349" s="11">
        <v>1.9</v>
      </c>
      <c r="H349" s="18">
        <v>5.3</v>
      </c>
    </row>
    <row r="350">
      <c r="A350" s="3" t="s">
        <v>763</v>
      </c>
      <c r="B350" s="3">
        <v>4.2003526202E10</v>
      </c>
      <c r="C350" s="3" t="s">
        <v>764</v>
      </c>
      <c r="D350" s="3">
        <v>1376.0</v>
      </c>
      <c r="E350" s="3">
        <v>115.0</v>
      </c>
      <c r="F350" s="11">
        <v>7.3</v>
      </c>
      <c r="H350" s="18">
        <v>18.0</v>
      </c>
    </row>
    <row r="351">
      <c r="A351" s="3" t="s">
        <v>765</v>
      </c>
      <c r="B351" s="3">
        <v>4.2003526301E10</v>
      </c>
      <c r="C351" s="3" t="s">
        <v>766</v>
      </c>
      <c r="D351" s="3">
        <v>1279.0</v>
      </c>
      <c r="E351" s="3">
        <v>78.0</v>
      </c>
      <c r="F351" s="11">
        <v>4.1</v>
      </c>
      <c r="H351" s="18">
        <v>17.9</v>
      </c>
    </row>
    <row r="352">
      <c r="A352" s="3" t="s">
        <v>767</v>
      </c>
      <c r="B352" s="3">
        <v>4.2003526302E10</v>
      </c>
      <c r="C352" s="3" t="s">
        <v>768</v>
      </c>
      <c r="D352" s="3">
        <v>1481.0</v>
      </c>
      <c r="E352" s="3">
        <v>139.0</v>
      </c>
      <c r="F352" s="11">
        <v>2.6</v>
      </c>
      <c r="H352" s="18">
        <v>16.3</v>
      </c>
    </row>
    <row r="353">
      <c r="A353" s="3" t="s">
        <v>769</v>
      </c>
      <c r="B353" s="3">
        <v>4.20035509E10</v>
      </c>
      <c r="C353" s="3" t="s">
        <v>770</v>
      </c>
      <c r="D353" s="3">
        <v>399.0</v>
      </c>
      <c r="E353" s="3">
        <v>78.0</v>
      </c>
      <c r="F353" s="11">
        <v>28.6</v>
      </c>
      <c r="H353" s="18">
        <v>38.8</v>
      </c>
    </row>
    <row r="354">
      <c r="A354" s="3" t="s">
        <v>771</v>
      </c>
      <c r="B354" s="3">
        <v>4.20035512E10</v>
      </c>
      <c r="C354" s="3" t="s">
        <v>772</v>
      </c>
      <c r="D354" s="3">
        <v>792.0</v>
      </c>
      <c r="E354" s="3">
        <v>124.0</v>
      </c>
      <c r="F354" s="11">
        <v>32.6</v>
      </c>
      <c r="H354" s="18">
        <v>68.1</v>
      </c>
    </row>
    <row r="355">
      <c r="A355" s="3" t="s">
        <v>773</v>
      </c>
      <c r="B355" s="3">
        <v>4.20035513E10</v>
      </c>
      <c r="C355" s="3" t="s">
        <v>774</v>
      </c>
      <c r="D355" s="3">
        <v>779.0</v>
      </c>
      <c r="E355" s="3">
        <v>107.0</v>
      </c>
      <c r="F355" s="11">
        <v>16.4</v>
      </c>
      <c r="H355" s="18">
        <v>43.9</v>
      </c>
    </row>
    <row r="356">
      <c r="A356" s="3" t="s">
        <v>775</v>
      </c>
      <c r="B356" s="3">
        <v>4.20035519E10</v>
      </c>
      <c r="C356" s="3" t="s">
        <v>776</v>
      </c>
      <c r="D356" s="3">
        <v>259.0</v>
      </c>
      <c r="E356" s="3">
        <v>72.0</v>
      </c>
      <c r="F356" s="11">
        <v>56.4</v>
      </c>
      <c r="H356" s="18">
        <v>65.2</v>
      </c>
    </row>
    <row r="357">
      <c r="A357" s="3" t="s">
        <v>777</v>
      </c>
      <c r="B357" s="3">
        <v>4.2003552E10</v>
      </c>
      <c r="C357" s="3" t="s">
        <v>778</v>
      </c>
      <c r="D357" s="3">
        <v>600.0</v>
      </c>
      <c r="E357" s="3">
        <v>118.0</v>
      </c>
      <c r="F357" s="11">
        <v>26.7</v>
      </c>
      <c r="H357" s="18">
        <v>36.3</v>
      </c>
    </row>
    <row r="358">
      <c r="A358" s="3" t="s">
        <v>779</v>
      </c>
      <c r="B358" s="3">
        <v>4.20035521E10</v>
      </c>
      <c r="C358" s="3" t="s">
        <v>780</v>
      </c>
      <c r="D358" s="3">
        <v>242.0</v>
      </c>
      <c r="E358" s="3">
        <v>87.0</v>
      </c>
      <c r="F358" s="11">
        <v>77.7</v>
      </c>
      <c r="H358" s="18">
        <v>83.5</v>
      </c>
    </row>
    <row r="359">
      <c r="A359" s="3" t="s">
        <v>781</v>
      </c>
      <c r="B359" s="3">
        <v>4.20035522E10</v>
      </c>
      <c r="C359" s="3" t="s">
        <v>782</v>
      </c>
      <c r="D359" s="3">
        <v>128.0</v>
      </c>
      <c r="E359" s="3">
        <v>43.0</v>
      </c>
      <c r="F359" s="11">
        <v>14.8</v>
      </c>
      <c r="H359" s="18">
        <v>3.4</v>
      </c>
    </row>
    <row r="360">
      <c r="A360" s="3" t="s">
        <v>783</v>
      </c>
      <c r="B360" s="3">
        <v>4.20035523E10</v>
      </c>
      <c r="C360" s="3" t="s">
        <v>784</v>
      </c>
      <c r="D360" s="3">
        <v>490.0</v>
      </c>
      <c r="E360" s="3">
        <v>76.0</v>
      </c>
      <c r="F360" s="11">
        <v>32.0</v>
      </c>
      <c r="H360" s="18">
        <v>40.1</v>
      </c>
    </row>
    <row r="361">
      <c r="A361" s="3" t="s">
        <v>785</v>
      </c>
      <c r="B361" s="3">
        <v>4.20035524E10</v>
      </c>
      <c r="C361" s="3" t="s">
        <v>786</v>
      </c>
      <c r="D361" s="3">
        <v>697.0</v>
      </c>
      <c r="E361" s="3">
        <v>113.0</v>
      </c>
      <c r="F361" s="11">
        <v>10.0</v>
      </c>
      <c r="H361" s="18">
        <v>13.7</v>
      </c>
    </row>
    <row r="362">
      <c r="A362" s="3" t="s">
        <v>787</v>
      </c>
      <c r="B362" s="3">
        <v>4.20035604E10</v>
      </c>
      <c r="C362" s="3" t="s">
        <v>788</v>
      </c>
      <c r="D362" s="3">
        <v>281.0</v>
      </c>
      <c r="E362" s="3">
        <v>81.0</v>
      </c>
      <c r="F362" s="11">
        <v>16.7</v>
      </c>
      <c r="H362" s="18">
        <v>30.7</v>
      </c>
    </row>
    <row r="363">
      <c r="A363" s="3" t="s">
        <v>789</v>
      </c>
      <c r="B363" s="3">
        <v>4.20035605E10</v>
      </c>
      <c r="C363" s="3" t="s">
        <v>790</v>
      </c>
      <c r="D363" s="3">
        <v>531.0</v>
      </c>
      <c r="E363" s="3">
        <v>92.0</v>
      </c>
      <c r="F363" s="11">
        <v>2.1</v>
      </c>
      <c r="H363" s="18">
        <v>26.8</v>
      </c>
    </row>
    <row r="364">
      <c r="A364" s="3" t="s">
        <v>791</v>
      </c>
      <c r="B364" s="3">
        <v>4.20035606E10</v>
      </c>
      <c r="C364" s="3" t="s">
        <v>792</v>
      </c>
      <c r="D364" s="3">
        <v>127.0</v>
      </c>
      <c r="E364" s="3">
        <v>55.0</v>
      </c>
      <c r="F364" s="11">
        <v>26.0</v>
      </c>
      <c r="H364" s="18">
        <v>36.3</v>
      </c>
    </row>
    <row r="365">
      <c r="A365" s="3" t="s">
        <v>793</v>
      </c>
      <c r="B365" s="3">
        <v>4.2003561E10</v>
      </c>
      <c r="C365" s="3" t="s">
        <v>794</v>
      </c>
      <c r="D365" s="3">
        <v>291.0</v>
      </c>
      <c r="E365" s="3">
        <v>72.0</v>
      </c>
      <c r="F365" s="11">
        <v>32.6</v>
      </c>
      <c r="H365" s="18">
        <v>39.2</v>
      </c>
    </row>
    <row r="366">
      <c r="A366" s="3" t="s">
        <v>795</v>
      </c>
      <c r="B366" s="3">
        <v>4.20035611E10</v>
      </c>
      <c r="C366" s="3" t="s">
        <v>796</v>
      </c>
      <c r="D366" s="3">
        <v>202.0</v>
      </c>
      <c r="E366" s="3">
        <v>54.0</v>
      </c>
      <c r="F366" s="11">
        <v>33.7</v>
      </c>
      <c r="H366" s="18">
        <v>30.9</v>
      </c>
    </row>
    <row r="367">
      <c r="A367" s="3" t="s">
        <v>797</v>
      </c>
      <c r="B367" s="3">
        <v>4.20035612E10</v>
      </c>
      <c r="C367" s="3" t="s">
        <v>798</v>
      </c>
      <c r="D367" s="3">
        <v>290.0</v>
      </c>
      <c r="E367" s="3">
        <v>63.0</v>
      </c>
      <c r="F367" s="11">
        <v>18.6</v>
      </c>
      <c r="H367" s="18">
        <v>31.6</v>
      </c>
    </row>
    <row r="368">
      <c r="A368" s="3" t="s">
        <v>799</v>
      </c>
      <c r="B368" s="3">
        <v>4.20035614E10</v>
      </c>
      <c r="C368" s="3" t="s">
        <v>800</v>
      </c>
      <c r="D368" s="3">
        <v>947.0</v>
      </c>
      <c r="E368" s="3">
        <v>223.0</v>
      </c>
      <c r="F368" s="11">
        <v>23.0</v>
      </c>
      <c r="H368" s="18">
        <v>38.8</v>
      </c>
    </row>
    <row r="369">
      <c r="A369" s="3" t="s">
        <v>801</v>
      </c>
      <c r="B369" s="3">
        <v>4.20035615E10</v>
      </c>
      <c r="C369" s="3" t="s">
        <v>802</v>
      </c>
      <c r="D369" s="3">
        <v>629.0</v>
      </c>
      <c r="E369" s="3">
        <v>133.0</v>
      </c>
      <c r="F369" s="11">
        <v>22.4</v>
      </c>
      <c r="H369" s="18">
        <v>33.3</v>
      </c>
    </row>
    <row r="370">
      <c r="A370" s="3" t="s">
        <v>803</v>
      </c>
      <c r="B370" s="3">
        <v>4.20035616E10</v>
      </c>
      <c r="C370" s="3" t="s">
        <v>804</v>
      </c>
      <c r="D370" s="3">
        <v>477.0</v>
      </c>
      <c r="E370" s="3">
        <v>80.0</v>
      </c>
      <c r="F370" s="11">
        <v>16.8</v>
      </c>
      <c r="H370" s="18">
        <v>27.2</v>
      </c>
    </row>
    <row r="371">
      <c r="A371" s="3" t="s">
        <v>805</v>
      </c>
      <c r="B371" s="3">
        <v>4.20035617E10</v>
      </c>
      <c r="C371" s="3" t="s">
        <v>806</v>
      </c>
      <c r="D371" s="3">
        <v>229.0</v>
      </c>
      <c r="E371" s="3">
        <v>43.0</v>
      </c>
      <c r="F371" s="11">
        <v>11.8</v>
      </c>
      <c r="H371" s="18">
        <v>24.3</v>
      </c>
    </row>
    <row r="372">
      <c r="A372" s="3" t="s">
        <v>807</v>
      </c>
      <c r="B372" s="3">
        <v>4.20035619E10</v>
      </c>
      <c r="C372" s="3" t="s">
        <v>808</v>
      </c>
      <c r="D372" s="3">
        <v>549.0</v>
      </c>
      <c r="E372" s="3">
        <v>93.0</v>
      </c>
      <c r="F372" s="11">
        <v>29.3</v>
      </c>
      <c r="H372" s="18">
        <v>47.0</v>
      </c>
    </row>
    <row r="373">
      <c r="A373" s="3" t="s">
        <v>809</v>
      </c>
      <c r="B373" s="3">
        <v>4.2003562E10</v>
      </c>
      <c r="C373" s="3" t="s">
        <v>810</v>
      </c>
      <c r="D373" s="3">
        <v>325.0</v>
      </c>
      <c r="E373" s="3">
        <v>115.0</v>
      </c>
      <c r="F373" s="11">
        <v>20.0</v>
      </c>
      <c r="H373" s="18">
        <v>100.0</v>
      </c>
    </row>
    <row r="374">
      <c r="A374" s="3" t="s">
        <v>811</v>
      </c>
      <c r="B374" s="3">
        <v>4.20035623E10</v>
      </c>
      <c r="C374" s="3" t="s">
        <v>812</v>
      </c>
      <c r="D374" s="3">
        <v>763.0</v>
      </c>
      <c r="E374" s="3">
        <v>128.0</v>
      </c>
      <c r="F374" s="11">
        <v>46.1</v>
      </c>
      <c r="H374" s="18">
        <v>58.7</v>
      </c>
    </row>
    <row r="375">
      <c r="A375" s="3" t="s">
        <v>813</v>
      </c>
      <c r="B375" s="3">
        <v>4.20035624E10</v>
      </c>
      <c r="C375" s="3" t="s">
        <v>814</v>
      </c>
      <c r="D375" s="3">
        <v>720.0</v>
      </c>
      <c r="E375" s="3">
        <v>151.0</v>
      </c>
      <c r="F375" s="11">
        <v>12.1</v>
      </c>
      <c r="H375" s="18">
        <v>28.1</v>
      </c>
    </row>
    <row r="376">
      <c r="A376" s="3" t="s">
        <v>815</v>
      </c>
      <c r="B376" s="3">
        <v>4.20035625E10</v>
      </c>
      <c r="C376" s="3" t="s">
        <v>816</v>
      </c>
      <c r="D376" s="3">
        <v>665.0</v>
      </c>
      <c r="E376" s="3">
        <v>105.0</v>
      </c>
      <c r="F376" s="11">
        <v>20.9</v>
      </c>
      <c r="H376" s="18">
        <v>47.3</v>
      </c>
    </row>
    <row r="377">
      <c r="A377" s="3" t="s">
        <v>817</v>
      </c>
      <c r="B377" s="3">
        <v>4.20035626E10</v>
      </c>
      <c r="C377" s="3" t="s">
        <v>818</v>
      </c>
      <c r="D377" s="3">
        <v>612.0</v>
      </c>
      <c r="E377" s="3">
        <v>96.0</v>
      </c>
      <c r="F377" s="11">
        <v>22.7</v>
      </c>
      <c r="H377" s="18">
        <v>50.6</v>
      </c>
    </row>
    <row r="378">
      <c r="A378" s="3" t="s">
        <v>819</v>
      </c>
      <c r="B378" s="3">
        <v>4.20035627E10</v>
      </c>
      <c r="C378" s="3" t="s">
        <v>820</v>
      </c>
      <c r="D378" s="3">
        <v>264.0</v>
      </c>
      <c r="E378" s="3">
        <v>61.0</v>
      </c>
      <c r="F378" s="11">
        <v>15.5</v>
      </c>
      <c r="H378" s="18">
        <v>53.6</v>
      </c>
    </row>
    <row r="379">
      <c r="A379" s="3" t="s">
        <v>821</v>
      </c>
      <c r="B379" s="3">
        <v>4.20035628E10</v>
      </c>
      <c r="C379" s="3" t="s">
        <v>822</v>
      </c>
      <c r="D379" s="3">
        <v>366.0</v>
      </c>
      <c r="E379" s="3">
        <v>65.0</v>
      </c>
      <c r="F379" s="11">
        <v>16.4</v>
      </c>
      <c r="H379" s="18">
        <v>40.3</v>
      </c>
    </row>
    <row r="380">
      <c r="A380" s="3" t="s">
        <v>823</v>
      </c>
      <c r="B380" s="3">
        <v>4.20035629E10</v>
      </c>
      <c r="C380" s="3" t="s">
        <v>824</v>
      </c>
      <c r="D380" s="3">
        <v>462.0</v>
      </c>
      <c r="E380" s="3">
        <v>48.0</v>
      </c>
      <c r="F380" s="11">
        <v>18.2</v>
      </c>
      <c r="H380" s="18">
        <v>29.2</v>
      </c>
    </row>
    <row r="381">
      <c r="A381" s="3" t="s">
        <v>825</v>
      </c>
      <c r="B381" s="3">
        <v>4.2003563E10</v>
      </c>
      <c r="C381" s="3" t="s">
        <v>826</v>
      </c>
      <c r="D381" s="3">
        <v>724.0</v>
      </c>
      <c r="E381" s="3">
        <v>141.0</v>
      </c>
      <c r="F381" s="11">
        <v>14.0</v>
      </c>
      <c r="H381" s="18">
        <v>47.9</v>
      </c>
    </row>
    <row r="382">
      <c r="A382" s="3" t="s">
        <v>827</v>
      </c>
      <c r="B382" s="3">
        <v>4.20035631E10</v>
      </c>
      <c r="C382" s="3" t="s">
        <v>828</v>
      </c>
      <c r="D382" s="3">
        <v>1036.0</v>
      </c>
      <c r="E382" s="3">
        <v>122.0</v>
      </c>
      <c r="F382" s="11">
        <v>11.3</v>
      </c>
      <c r="H382" s="18">
        <v>12.4</v>
      </c>
    </row>
    <row r="383">
      <c r="A383" s="3" t="s">
        <v>829</v>
      </c>
      <c r="B383" s="3">
        <v>4.20035632E10</v>
      </c>
      <c r="C383" s="3" t="s">
        <v>830</v>
      </c>
      <c r="D383" s="3">
        <v>394.0</v>
      </c>
      <c r="E383" s="3">
        <v>118.0</v>
      </c>
      <c r="F383" s="11">
        <v>23.1</v>
      </c>
      <c r="H383" s="18">
        <v>58.0</v>
      </c>
    </row>
    <row r="384">
      <c r="A384" s="3" t="s">
        <v>831</v>
      </c>
      <c r="B384" s="3">
        <v>4.20035633E10</v>
      </c>
      <c r="C384" s="3" t="s">
        <v>832</v>
      </c>
      <c r="D384" s="3">
        <v>437.0</v>
      </c>
      <c r="E384" s="3">
        <v>35.0</v>
      </c>
      <c r="F384" s="11">
        <v>2.3</v>
      </c>
      <c r="H384" s="18">
        <v>6.7</v>
      </c>
    </row>
    <row r="385">
      <c r="A385" s="3" t="s">
        <v>833</v>
      </c>
      <c r="B385" s="3">
        <v>4.20035638E10</v>
      </c>
      <c r="C385" s="3" t="s">
        <v>834</v>
      </c>
      <c r="D385" s="3">
        <v>909.0</v>
      </c>
      <c r="E385" s="3">
        <v>84.0</v>
      </c>
      <c r="F385" s="11">
        <v>2.1</v>
      </c>
      <c r="H385" s="18">
        <v>4.3</v>
      </c>
    </row>
    <row r="386">
      <c r="A386" s="3" t="s">
        <v>835</v>
      </c>
      <c r="B386" s="3">
        <v>4.20035639E10</v>
      </c>
      <c r="C386" s="3" t="s">
        <v>836</v>
      </c>
      <c r="D386" s="3">
        <v>1015.0</v>
      </c>
      <c r="E386" s="3">
        <v>89.0</v>
      </c>
      <c r="F386" s="11">
        <v>8.0</v>
      </c>
      <c r="H386" s="18">
        <v>24.6</v>
      </c>
    </row>
    <row r="387">
      <c r="A387" s="3" t="s">
        <v>837</v>
      </c>
      <c r="B387" s="3">
        <v>4.2003564E10</v>
      </c>
      <c r="C387" s="3" t="s">
        <v>838</v>
      </c>
      <c r="D387" s="3">
        <v>1447.0</v>
      </c>
      <c r="E387" s="3">
        <v>148.0</v>
      </c>
      <c r="F387" s="11">
        <v>5.4</v>
      </c>
      <c r="H387" s="18">
        <v>22.4</v>
      </c>
    </row>
    <row r="388">
      <c r="A388" s="3" t="s">
        <v>839</v>
      </c>
      <c r="B388" s="3">
        <v>4.20035641E10</v>
      </c>
      <c r="C388" s="3" t="s">
        <v>840</v>
      </c>
      <c r="D388" s="3">
        <v>275.0</v>
      </c>
      <c r="E388" s="3">
        <v>37.0</v>
      </c>
      <c r="F388" s="11">
        <v>0.7</v>
      </c>
      <c r="H388" s="18">
        <v>0.0</v>
      </c>
    </row>
    <row r="389">
      <c r="A389" s="3" t="s">
        <v>841</v>
      </c>
      <c r="B389" s="3">
        <v>4.20035642E10</v>
      </c>
      <c r="C389" s="3" t="s">
        <v>842</v>
      </c>
      <c r="D389" s="3">
        <v>639.0</v>
      </c>
      <c r="E389" s="3">
        <v>94.0</v>
      </c>
      <c r="F389" s="11">
        <v>2.0</v>
      </c>
      <c r="H389" s="18">
        <v>1.0</v>
      </c>
    </row>
    <row r="390">
      <c r="A390" s="3" t="s">
        <v>843</v>
      </c>
      <c r="B390" s="3">
        <v>4.20035644E10</v>
      </c>
      <c r="C390" s="3" t="s">
        <v>844</v>
      </c>
      <c r="D390" s="3">
        <v>1602.0</v>
      </c>
      <c r="E390" s="3">
        <v>156.0</v>
      </c>
      <c r="F390" s="11">
        <v>4.9</v>
      </c>
      <c r="H390" s="18">
        <v>13.7</v>
      </c>
    </row>
    <row r="391">
      <c r="A391" s="3" t="s">
        <v>845</v>
      </c>
      <c r="B391" s="3">
        <v>4.20035645E10</v>
      </c>
      <c r="C391" s="3" t="s">
        <v>846</v>
      </c>
      <c r="D391" s="3">
        <v>886.0</v>
      </c>
      <c r="E391" s="3">
        <v>88.0</v>
      </c>
      <c r="F391" s="11">
        <v>4.5</v>
      </c>
      <c r="H391" s="18">
        <v>14.3</v>
      </c>
    </row>
    <row r="392">
      <c r="A392" s="3" t="s">
        <v>847</v>
      </c>
      <c r="B392" s="3">
        <v>4.200398E10</v>
      </c>
      <c r="C392" s="3" t="s">
        <v>848</v>
      </c>
      <c r="D392" s="3">
        <v>0.0</v>
      </c>
      <c r="E392" s="3">
        <v>10.0</v>
      </c>
      <c r="F392" s="11" t="s">
        <v>266</v>
      </c>
      <c r="H392" s="16" t="s">
        <v>266</v>
      </c>
    </row>
    <row r="393">
      <c r="A393" s="3" t="s">
        <v>849</v>
      </c>
      <c r="B393" s="3">
        <v>4.20039801E10</v>
      </c>
      <c r="C393" s="3" t="s">
        <v>850</v>
      </c>
      <c r="D393" s="3">
        <v>5.0</v>
      </c>
      <c r="E393" s="3">
        <v>6.0</v>
      </c>
      <c r="F393" s="11">
        <v>100.0</v>
      </c>
      <c r="H393" s="16" t="s">
        <v>266</v>
      </c>
    </row>
    <row r="394">
      <c r="A394" s="3" t="s">
        <v>851</v>
      </c>
      <c r="B394" s="3">
        <v>4.20039803E10</v>
      </c>
      <c r="C394" s="3" t="s">
        <v>852</v>
      </c>
      <c r="D394" s="3">
        <v>0.0</v>
      </c>
      <c r="E394" s="3">
        <v>10.0</v>
      </c>
      <c r="F394" s="11" t="s">
        <v>266</v>
      </c>
      <c r="H394" s="16" t="s">
        <v>266</v>
      </c>
    </row>
    <row r="395">
      <c r="A395" s="3" t="s">
        <v>853</v>
      </c>
      <c r="B395" s="3">
        <v>4.20039804E10</v>
      </c>
      <c r="C395" s="3" t="s">
        <v>854</v>
      </c>
      <c r="D395" s="3">
        <v>0.0</v>
      </c>
      <c r="E395" s="3">
        <v>10.0</v>
      </c>
      <c r="F395" s="11" t="s">
        <v>266</v>
      </c>
      <c r="H395" s="16" t="s">
        <v>266</v>
      </c>
    </row>
    <row r="396">
      <c r="A396" s="3" t="s">
        <v>855</v>
      </c>
      <c r="B396" s="3">
        <v>4.20039805E10</v>
      </c>
      <c r="C396" s="3" t="s">
        <v>856</v>
      </c>
      <c r="D396" s="3">
        <v>4.0</v>
      </c>
      <c r="E396" s="3">
        <v>6.0</v>
      </c>
      <c r="F396" s="11">
        <v>0.0</v>
      </c>
      <c r="H396" s="16" t="s">
        <v>266</v>
      </c>
    </row>
    <row r="397">
      <c r="A397" s="3" t="s">
        <v>857</v>
      </c>
      <c r="B397" s="3">
        <v>4.20039806E10</v>
      </c>
      <c r="C397" s="3" t="s">
        <v>858</v>
      </c>
      <c r="D397" s="3">
        <v>0.0</v>
      </c>
      <c r="E397" s="3">
        <v>10.0</v>
      </c>
      <c r="F397" s="11" t="s">
        <v>266</v>
      </c>
      <c r="H397" s="16" t="s">
        <v>266</v>
      </c>
    </row>
    <row r="398">
      <c r="A398" s="3" t="s">
        <v>859</v>
      </c>
      <c r="B398" s="3">
        <v>4.20039807E10</v>
      </c>
      <c r="C398" s="3" t="s">
        <v>860</v>
      </c>
      <c r="D398" s="3">
        <v>0.0</v>
      </c>
      <c r="E398" s="3">
        <v>10.0</v>
      </c>
      <c r="F398" s="11" t="s">
        <v>266</v>
      </c>
      <c r="H398" s="16" t="s">
        <v>266</v>
      </c>
    </row>
    <row r="399">
      <c r="A399" s="3" t="s">
        <v>861</v>
      </c>
      <c r="B399" s="3">
        <v>4.20039808E10</v>
      </c>
      <c r="C399" s="3" t="s">
        <v>862</v>
      </c>
      <c r="D399" s="3">
        <v>0.0</v>
      </c>
      <c r="E399" s="3">
        <v>10.0</v>
      </c>
      <c r="F399" s="11" t="s">
        <v>266</v>
      </c>
      <c r="H399" s="16" t="s">
        <v>266</v>
      </c>
    </row>
    <row r="400">
      <c r="A400" s="3" t="s">
        <v>863</v>
      </c>
      <c r="B400" s="3">
        <v>4.20039809E10</v>
      </c>
      <c r="C400" s="3" t="s">
        <v>864</v>
      </c>
      <c r="D400" s="3">
        <v>0.0</v>
      </c>
      <c r="E400" s="3">
        <v>10.0</v>
      </c>
      <c r="F400" s="11" t="s">
        <v>266</v>
      </c>
      <c r="H400" s="16" t="s">
        <v>266</v>
      </c>
    </row>
    <row r="401">
      <c r="A401" s="3" t="s">
        <v>865</v>
      </c>
      <c r="B401" s="3">
        <v>4.2003981E10</v>
      </c>
      <c r="C401" s="3" t="s">
        <v>866</v>
      </c>
      <c r="D401" s="3">
        <v>0.0</v>
      </c>
      <c r="E401" s="3">
        <v>10.0</v>
      </c>
      <c r="F401" s="11" t="s">
        <v>266</v>
      </c>
      <c r="H401" s="16" t="s">
        <v>266</v>
      </c>
    </row>
    <row r="402">
      <c r="A402" s="3" t="s">
        <v>867</v>
      </c>
      <c r="B402" s="3">
        <v>4.20039811E10</v>
      </c>
      <c r="C402" s="3" t="s">
        <v>868</v>
      </c>
      <c r="D402" s="3">
        <v>0.0</v>
      </c>
      <c r="E402" s="3">
        <v>10.0</v>
      </c>
      <c r="F402" s="11" t="s">
        <v>266</v>
      </c>
      <c r="H402" s="16" t="s">
        <v>266</v>
      </c>
    </row>
    <row r="403">
      <c r="A403" s="3" t="s">
        <v>869</v>
      </c>
      <c r="B403" s="3">
        <v>4.20039812E10</v>
      </c>
      <c r="C403" s="3" t="s">
        <v>870</v>
      </c>
      <c r="D403" s="3">
        <v>0.0</v>
      </c>
      <c r="E403" s="3">
        <v>10.0</v>
      </c>
      <c r="F403" s="11" t="s">
        <v>266</v>
      </c>
      <c r="H403" s="16" t="s">
        <v>266</v>
      </c>
    </row>
    <row r="404">
      <c r="A404" s="3" t="s">
        <v>871</v>
      </c>
      <c r="B404" s="3">
        <v>4.20039818E10</v>
      </c>
      <c r="C404" s="3" t="s">
        <v>872</v>
      </c>
      <c r="D404" s="3">
        <v>0.0</v>
      </c>
      <c r="E404" s="3">
        <v>10.0</v>
      </c>
      <c r="F404" s="11" t="s">
        <v>266</v>
      </c>
      <c r="H404" s="16" t="s">
        <v>266</v>
      </c>
    </row>
    <row r="405">
      <c r="A405" s="3" t="s">
        <v>873</v>
      </c>
      <c r="B405" s="3">
        <v>4.20039822E10</v>
      </c>
      <c r="C405" s="3" t="s">
        <v>874</v>
      </c>
      <c r="D405" s="3">
        <v>4.0</v>
      </c>
      <c r="E405" s="3">
        <v>6.0</v>
      </c>
      <c r="F405" s="11">
        <v>0.0</v>
      </c>
      <c r="H405" s="16" t="s">
        <v>266</v>
      </c>
    </row>
    <row r="406">
      <c r="F406" s="13"/>
      <c r="H406" s="13"/>
    </row>
    <row r="407">
      <c r="F407" s="13"/>
      <c r="H407" s="13"/>
    </row>
    <row r="408">
      <c r="F408" s="13"/>
      <c r="H408" s="13"/>
    </row>
    <row r="409">
      <c r="F409" s="13"/>
      <c r="H409" s="13"/>
    </row>
    <row r="410">
      <c r="F410" s="13"/>
      <c r="H410" s="13"/>
    </row>
    <row r="411">
      <c r="F411" s="13"/>
      <c r="H411" s="13"/>
    </row>
    <row r="412">
      <c r="F412" s="13"/>
      <c r="H412" s="13"/>
    </row>
    <row r="413">
      <c r="F413" s="13"/>
      <c r="H413" s="13"/>
    </row>
    <row r="414">
      <c r="F414" s="13"/>
      <c r="H414" s="13"/>
    </row>
    <row r="415">
      <c r="F415" s="13"/>
      <c r="H415" s="13"/>
    </row>
    <row r="416">
      <c r="F416" s="13"/>
      <c r="H416" s="13"/>
    </row>
    <row r="417">
      <c r="F417" s="13"/>
      <c r="H417" s="13"/>
    </row>
    <row r="418">
      <c r="F418" s="13"/>
      <c r="H418" s="13"/>
    </row>
    <row r="419">
      <c r="F419" s="13"/>
      <c r="H419" s="13"/>
    </row>
    <row r="420">
      <c r="F420" s="13"/>
      <c r="H420" s="13"/>
    </row>
    <row r="421">
      <c r="F421" s="13"/>
      <c r="H421" s="13"/>
    </row>
    <row r="422">
      <c r="F422" s="13"/>
      <c r="H422" s="13"/>
    </row>
    <row r="423">
      <c r="F423" s="13"/>
      <c r="H423" s="13"/>
    </row>
    <row r="424">
      <c r="F424" s="13"/>
      <c r="H424" s="13"/>
    </row>
    <row r="425">
      <c r="F425" s="13"/>
      <c r="H425" s="13"/>
    </row>
    <row r="426">
      <c r="F426" s="13"/>
      <c r="H426" s="13"/>
    </row>
    <row r="427">
      <c r="F427" s="13"/>
      <c r="H427" s="13"/>
    </row>
    <row r="428">
      <c r="F428" s="13"/>
      <c r="H428" s="13"/>
    </row>
    <row r="429">
      <c r="F429" s="13"/>
      <c r="H429" s="13"/>
    </row>
    <row r="430">
      <c r="F430" s="13"/>
      <c r="H430" s="13"/>
    </row>
    <row r="431">
      <c r="F431" s="13"/>
      <c r="H431" s="13"/>
    </row>
    <row r="432">
      <c r="F432" s="13"/>
      <c r="H432" s="13"/>
    </row>
    <row r="433">
      <c r="F433" s="13"/>
      <c r="H433" s="13"/>
    </row>
    <row r="434">
      <c r="F434" s="13"/>
      <c r="H434" s="13"/>
    </row>
    <row r="435">
      <c r="F435" s="13"/>
      <c r="H435" s="13"/>
    </row>
    <row r="436">
      <c r="F436" s="13"/>
      <c r="H436" s="13"/>
    </row>
    <row r="437">
      <c r="F437" s="13"/>
      <c r="H437" s="13"/>
    </row>
    <row r="438">
      <c r="F438" s="13"/>
      <c r="H438" s="13"/>
    </row>
    <row r="439">
      <c r="F439" s="13"/>
      <c r="H439" s="13"/>
    </row>
    <row r="440">
      <c r="F440" s="13"/>
      <c r="H440" s="13"/>
    </row>
    <row r="441">
      <c r="F441" s="13"/>
      <c r="H441" s="13"/>
    </row>
    <row r="442">
      <c r="F442" s="13"/>
      <c r="H442" s="13"/>
    </row>
    <row r="443">
      <c r="F443" s="13"/>
      <c r="H443" s="13"/>
    </row>
    <row r="444">
      <c r="F444" s="13"/>
      <c r="H444" s="13"/>
    </row>
    <row r="445">
      <c r="F445" s="13"/>
      <c r="H445" s="13"/>
    </row>
    <row r="446">
      <c r="F446" s="13"/>
      <c r="H446" s="13"/>
    </row>
    <row r="447">
      <c r="F447" s="13"/>
      <c r="H447" s="13"/>
    </row>
    <row r="448">
      <c r="F448" s="13"/>
      <c r="H448" s="13"/>
    </row>
    <row r="449">
      <c r="F449" s="13"/>
      <c r="H449" s="13"/>
    </row>
    <row r="450">
      <c r="F450" s="13"/>
      <c r="H450" s="13"/>
    </row>
    <row r="451">
      <c r="F451" s="13"/>
      <c r="H451" s="13"/>
    </row>
    <row r="452">
      <c r="F452" s="13"/>
      <c r="H452" s="13"/>
    </row>
    <row r="453">
      <c r="F453" s="13"/>
      <c r="H453" s="13"/>
    </row>
    <row r="454">
      <c r="F454" s="13"/>
      <c r="H454" s="13"/>
    </row>
    <row r="455">
      <c r="F455" s="13"/>
      <c r="H455" s="13"/>
    </row>
    <row r="456">
      <c r="F456" s="13"/>
      <c r="H456" s="13"/>
    </row>
    <row r="457">
      <c r="F457" s="13"/>
      <c r="H457" s="13"/>
    </row>
    <row r="458">
      <c r="F458" s="13"/>
      <c r="H458" s="13"/>
    </row>
    <row r="459">
      <c r="F459" s="13"/>
      <c r="H459" s="13"/>
    </row>
    <row r="460">
      <c r="F460" s="13"/>
      <c r="H460" s="13"/>
    </row>
    <row r="461">
      <c r="F461" s="13"/>
      <c r="H461" s="13"/>
    </row>
    <row r="462">
      <c r="F462" s="13"/>
      <c r="H462" s="13"/>
    </row>
    <row r="463">
      <c r="F463" s="13"/>
      <c r="H463" s="13"/>
    </row>
    <row r="464">
      <c r="F464" s="13"/>
      <c r="H464" s="13"/>
    </row>
    <row r="465">
      <c r="F465" s="13"/>
      <c r="H465" s="13"/>
    </row>
    <row r="466">
      <c r="F466" s="13"/>
      <c r="H466" s="13"/>
    </row>
    <row r="467">
      <c r="F467" s="13"/>
      <c r="H467" s="13"/>
    </row>
    <row r="468">
      <c r="F468" s="13"/>
      <c r="H468" s="13"/>
    </row>
    <row r="469">
      <c r="F469" s="13"/>
      <c r="H469" s="13"/>
    </row>
    <row r="470">
      <c r="F470" s="13"/>
      <c r="H470" s="13"/>
    </row>
    <row r="471">
      <c r="F471" s="13"/>
      <c r="H471" s="13"/>
    </row>
    <row r="472">
      <c r="F472" s="13"/>
      <c r="H472" s="13"/>
    </row>
    <row r="473">
      <c r="F473" s="13"/>
      <c r="H473" s="13"/>
    </row>
    <row r="474">
      <c r="F474" s="13"/>
      <c r="H474" s="13"/>
    </row>
    <row r="475">
      <c r="F475" s="13"/>
      <c r="H475" s="13"/>
    </row>
    <row r="476">
      <c r="F476" s="13"/>
      <c r="H476" s="13"/>
    </row>
    <row r="477">
      <c r="F477" s="13"/>
      <c r="H477" s="13"/>
    </row>
    <row r="478">
      <c r="F478" s="13"/>
      <c r="H478" s="13"/>
    </row>
    <row r="479">
      <c r="F479" s="13"/>
      <c r="H479" s="13"/>
    </row>
    <row r="480">
      <c r="F480" s="13"/>
      <c r="H480" s="13"/>
    </row>
    <row r="481">
      <c r="F481" s="13"/>
      <c r="H481" s="13"/>
    </row>
    <row r="482">
      <c r="F482" s="13"/>
      <c r="H482" s="13"/>
    </row>
    <row r="483">
      <c r="F483" s="13"/>
      <c r="H483" s="13"/>
    </row>
    <row r="484">
      <c r="F484" s="13"/>
      <c r="H484" s="13"/>
    </row>
    <row r="485">
      <c r="F485" s="13"/>
      <c r="H485" s="13"/>
    </row>
    <row r="486">
      <c r="F486" s="13"/>
      <c r="H486" s="13"/>
    </row>
    <row r="487">
      <c r="F487" s="13"/>
      <c r="H487" s="13"/>
    </row>
    <row r="488">
      <c r="F488" s="13"/>
      <c r="H488" s="13"/>
    </row>
    <row r="489">
      <c r="F489" s="13"/>
      <c r="H489" s="13"/>
    </row>
    <row r="490">
      <c r="F490" s="13"/>
      <c r="H490" s="13"/>
    </row>
    <row r="491">
      <c r="F491" s="13"/>
      <c r="H491" s="13"/>
    </row>
    <row r="492">
      <c r="F492" s="13"/>
      <c r="H492" s="13"/>
    </row>
    <row r="493">
      <c r="F493" s="13"/>
      <c r="H493" s="13"/>
    </row>
    <row r="494">
      <c r="F494" s="13"/>
      <c r="H494" s="13"/>
    </row>
    <row r="495">
      <c r="F495" s="13"/>
      <c r="H495" s="13"/>
    </row>
    <row r="496">
      <c r="F496" s="13"/>
      <c r="H496" s="13"/>
    </row>
    <row r="497">
      <c r="F497" s="13"/>
      <c r="H497" s="13"/>
    </row>
    <row r="498">
      <c r="F498" s="13"/>
      <c r="H498" s="13"/>
    </row>
    <row r="499">
      <c r="F499" s="13"/>
      <c r="H499" s="13"/>
    </row>
    <row r="500">
      <c r="F500" s="13"/>
      <c r="H500" s="13"/>
    </row>
    <row r="501">
      <c r="F501" s="13"/>
      <c r="H501" s="13"/>
    </row>
    <row r="502">
      <c r="F502" s="13"/>
      <c r="H502" s="13"/>
    </row>
    <row r="503">
      <c r="F503" s="13"/>
      <c r="H503" s="13"/>
    </row>
    <row r="504">
      <c r="F504" s="13"/>
      <c r="H504" s="13"/>
    </row>
    <row r="505">
      <c r="F505" s="13"/>
      <c r="H505" s="13"/>
    </row>
    <row r="506">
      <c r="F506" s="13"/>
      <c r="H506" s="13"/>
    </row>
    <row r="507">
      <c r="F507" s="13"/>
      <c r="H507" s="13"/>
    </row>
    <row r="508">
      <c r="F508" s="13"/>
      <c r="H508" s="13"/>
    </row>
    <row r="509">
      <c r="F509" s="13"/>
      <c r="H509" s="13"/>
    </row>
    <row r="510">
      <c r="F510" s="13"/>
      <c r="H510" s="13"/>
    </row>
    <row r="511">
      <c r="F511" s="13"/>
      <c r="H511" s="13"/>
    </row>
    <row r="512">
      <c r="F512" s="13"/>
      <c r="H512" s="13"/>
    </row>
    <row r="513">
      <c r="F513" s="13"/>
      <c r="H513" s="13"/>
    </row>
    <row r="514">
      <c r="F514" s="13"/>
      <c r="H514" s="13"/>
    </row>
    <row r="515">
      <c r="F515" s="13"/>
      <c r="H515" s="13"/>
    </row>
    <row r="516">
      <c r="F516" s="13"/>
      <c r="H516" s="13"/>
    </row>
    <row r="517">
      <c r="F517" s="13"/>
      <c r="H517" s="13"/>
    </row>
    <row r="518">
      <c r="F518" s="13"/>
      <c r="H518" s="13"/>
    </row>
    <row r="519">
      <c r="F519" s="13"/>
      <c r="H519" s="13"/>
    </row>
    <row r="520">
      <c r="F520" s="13"/>
      <c r="H520" s="13"/>
    </row>
    <row r="521">
      <c r="F521" s="13"/>
      <c r="H521" s="13"/>
    </row>
    <row r="522">
      <c r="F522" s="13"/>
      <c r="H522" s="13"/>
    </row>
    <row r="523">
      <c r="F523" s="13"/>
      <c r="H523" s="13"/>
    </row>
    <row r="524">
      <c r="F524" s="13"/>
      <c r="H524" s="13"/>
    </row>
    <row r="525">
      <c r="F525" s="13"/>
      <c r="H525" s="13"/>
    </row>
    <row r="526">
      <c r="F526" s="13"/>
      <c r="H526" s="13"/>
    </row>
    <row r="527">
      <c r="F527" s="13"/>
      <c r="H527" s="13"/>
    </row>
    <row r="528">
      <c r="F528" s="13"/>
      <c r="H528" s="13"/>
    </row>
    <row r="529">
      <c r="F529" s="13"/>
      <c r="H529" s="13"/>
    </row>
    <row r="530">
      <c r="F530" s="13"/>
      <c r="H530" s="13"/>
    </row>
    <row r="531">
      <c r="F531" s="13"/>
      <c r="H531" s="13"/>
    </row>
    <row r="532">
      <c r="F532" s="13"/>
      <c r="H532" s="13"/>
    </row>
    <row r="533">
      <c r="F533" s="13"/>
      <c r="H533" s="13"/>
    </row>
    <row r="534">
      <c r="F534" s="13"/>
      <c r="H534" s="13"/>
    </row>
    <row r="535">
      <c r="F535" s="13"/>
      <c r="H535" s="13"/>
    </row>
    <row r="536">
      <c r="F536" s="13"/>
      <c r="H536" s="13"/>
    </row>
    <row r="537">
      <c r="F537" s="13"/>
      <c r="H537" s="13"/>
    </row>
    <row r="538">
      <c r="F538" s="13"/>
      <c r="H538" s="13"/>
    </row>
    <row r="539">
      <c r="F539" s="13"/>
      <c r="H539" s="13"/>
    </row>
    <row r="540">
      <c r="F540" s="13"/>
      <c r="H540" s="13"/>
    </row>
    <row r="541">
      <c r="F541" s="13"/>
      <c r="H541" s="13"/>
    </row>
    <row r="542">
      <c r="F542" s="13"/>
      <c r="H542" s="13"/>
    </row>
    <row r="543">
      <c r="F543" s="13"/>
      <c r="H543" s="13"/>
    </row>
    <row r="544">
      <c r="F544" s="13"/>
      <c r="H544" s="13"/>
    </row>
    <row r="545">
      <c r="F545" s="13"/>
      <c r="H545" s="13"/>
    </row>
    <row r="546">
      <c r="F546" s="13"/>
      <c r="H546" s="13"/>
    </row>
    <row r="547">
      <c r="F547" s="13"/>
      <c r="H547" s="13"/>
    </row>
    <row r="548">
      <c r="F548" s="13"/>
      <c r="H548" s="13"/>
    </row>
    <row r="549">
      <c r="F549" s="13"/>
      <c r="H549" s="13"/>
    </row>
    <row r="550">
      <c r="F550" s="13"/>
      <c r="H550" s="13"/>
    </row>
    <row r="551">
      <c r="F551" s="13"/>
      <c r="H551" s="13"/>
    </row>
    <row r="552">
      <c r="F552" s="13"/>
      <c r="H552" s="13"/>
    </row>
    <row r="553">
      <c r="F553" s="13"/>
      <c r="H553" s="13"/>
    </row>
    <row r="554">
      <c r="F554" s="13"/>
      <c r="H554" s="13"/>
    </row>
    <row r="555">
      <c r="F555" s="13"/>
      <c r="H555" s="13"/>
    </row>
    <row r="556">
      <c r="F556" s="13"/>
      <c r="H556" s="13"/>
    </row>
    <row r="557">
      <c r="F557" s="13"/>
      <c r="H557" s="13"/>
    </row>
    <row r="558">
      <c r="F558" s="13"/>
      <c r="H558" s="13"/>
    </row>
    <row r="559">
      <c r="F559" s="13"/>
      <c r="H559" s="13"/>
    </row>
    <row r="560">
      <c r="F560" s="13"/>
      <c r="H560" s="13"/>
    </row>
    <row r="561">
      <c r="F561" s="13"/>
      <c r="H561" s="13"/>
    </row>
    <row r="562">
      <c r="F562" s="13"/>
      <c r="H562" s="13"/>
    </row>
    <row r="563">
      <c r="F563" s="13"/>
      <c r="H563" s="13"/>
    </row>
    <row r="564">
      <c r="F564" s="13"/>
      <c r="H564" s="13"/>
    </row>
    <row r="565">
      <c r="F565" s="13"/>
      <c r="H565" s="13"/>
    </row>
    <row r="566">
      <c r="F566" s="13"/>
      <c r="H566" s="13"/>
    </row>
    <row r="567">
      <c r="F567" s="13"/>
      <c r="H567" s="13"/>
    </row>
    <row r="568">
      <c r="F568" s="13"/>
      <c r="H568" s="13"/>
    </row>
    <row r="569">
      <c r="F569" s="13"/>
      <c r="H569" s="13"/>
    </row>
    <row r="570">
      <c r="F570" s="13"/>
      <c r="H570" s="13"/>
    </row>
    <row r="571">
      <c r="F571" s="13"/>
      <c r="H571" s="13"/>
    </row>
    <row r="572">
      <c r="F572" s="13"/>
      <c r="H572" s="13"/>
    </row>
    <row r="573">
      <c r="F573" s="13"/>
      <c r="H573" s="13"/>
    </row>
    <row r="574">
      <c r="F574" s="13"/>
      <c r="H574" s="13"/>
    </row>
    <row r="575">
      <c r="F575" s="13"/>
      <c r="H575" s="13"/>
    </row>
    <row r="576">
      <c r="F576" s="13"/>
      <c r="H576" s="13"/>
    </row>
    <row r="577">
      <c r="F577" s="13"/>
      <c r="H577" s="13"/>
    </row>
    <row r="578">
      <c r="F578" s="13"/>
      <c r="H578" s="13"/>
    </row>
    <row r="579">
      <c r="F579" s="13"/>
      <c r="H579" s="13"/>
    </row>
    <row r="580">
      <c r="F580" s="13"/>
      <c r="H580" s="13"/>
    </row>
    <row r="581">
      <c r="F581" s="13"/>
      <c r="H581" s="13"/>
    </row>
    <row r="582">
      <c r="F582" s="13"/>
      <c r="H582" s="13"/>
    </row>
    <row r="583">
      <c r="F583" s="13"/>
      <c r="H583" s="13"/>
    </row>
    <row r="584">
      <c r="F584" s="13"/>
      <c r="H584" s="13"/>
    </row>
    <row r="585">
      <c r="F585" s="13"/>
      <c r="H585" s="13"/>
    </row>
    <row r="586">
      <c r="F586" s="13"/>
      <c r="H586" s="13"/>
    </row>
    <row r="587">
      <c r="F587" s="13"/>
      <c r="H587" s="13"/>
    </row>
    <row r="588">
      <c r="F588" s="13"/>
      <c r="H588" s="13"/>
    </row>
    <row r="589">
      <c r="F589" s="13"/>
      <c r="H589" s="13"/>
    </row>
    <row r="590">
      <c r="F590" s="13"/>
      <c r="H590" s="13"/>
    </row>
    <row r="591">
      <c r="F591" s="13"/>
      <c r="H591" s="13"/>
    </row>
    <row r="592">
      <c r="F592" s="13"/>
      <c r="H592" s="13"/>
    </row>
    <row r="593">
      <c r="F593" s="13"/>
      <c r="H593" s="13"/>
    </row>
    <row r="594">
      <c r="F594" s="13"/>
      <c r="H594" s="13"/>
    </row>
    <row r="595">
      <c r="F595" s="13"/>
      <c r="H595" s="13"/>
    </row>
    <row r="596">
      <c r="F596" s="13"/>
      <c r="H596" s="13"/>
    </row>
    <row r="597">
      <c r="F597" s="13"/>
      <c r="H597" s="13"/>
    </row>
    <row r="598">
      <c r="F598" s="13"/>
      <c r="H598" s="13"/>
    </row>
    <row r="599">
      <c r="F599" s="13"/>
      <c r="H599" s="13"/>
    </row>
    <row r="600">
      <c r="F600" s="13"/>
      <c r="H600" s="13"/>
    </row>
    <row r="601">
      <c r="F601" s="13"/>
      <c r="H601" s="13"/>
    </row>
    <row r="602">
      <c r="F602" s="13"/>
      <c r="H602" s="13"/>
    </row>
    <row r="603">
      <c r="F603" s="13"/>
      <c r="H603" s="13"/>
    </row>
    <row r="604">
      <c r="F604" s="13"/>
      <c r="H604" s="13"/>
    </row>
    <row r="605">
      <c r="F605" s="13"/>
      <c r="H605" s="13"/>
    </row>
    <row r="606">
      <c r="F606" s="13"/>
      <c r="H606" s="13"/>
    </row>
    <row r="607">
      <c r="F607" s="13"/>
      <c r="H607" s="13"/>
    </row>
    <row r="608">
      <c r="F608" s="13"/>
      <c r="H608" s="13"/>
    </row>
    <row r="609">
      <c r="F609" s="13"/>
      <c r="H609" s="13"/>
    </row>
    <row r="610">
      <c r="F610" s="13"/>
      <c r="H610" s="13"/>
    </row>
    <row r="611">
      <c r="F611" s="13"/>
      <c r="H611" s="13"/>
    </row>
    <row r="612">
      <c r="F612" s="13"/>
      <c r="H612" s="13"/>
    </row>
    <row r="613">
      <c r="F613" s="13"/>
      <c r="H613" s="13"/>
    </row>
    <row r="614">
      <c r="F614" s="13"/>
      <c r="H614" s="13"/>
    </row>
    <row r="615">
      <c r="F615" s="13"/>
      <c r="H615" s="13"/>
    </row>
    <row r="616">
      <c r="F616" s="13"/>
      <c r="H616" s="13"/>
    </row>
    <row r="617">
      <c r="F617" s="13"/>
      <c r="H617" s="13"/>
    </row>
    <row r="618">
      <c r="F618" s="13"/>
      <c r="H618" s="13"/>
    </row>
    <row r="619">
      <c r="F619" s="13"/>
      <c r="H619" s="13"/>
    </row>
    <row r="620">
      <c r="F620" s="13"/>
      <c r="H620" s="13"/>
    </row>
    <row r="621">
      <c r="F621" s="13"/>
      <c r="H621" s="13"/>
    </row>
    <row r="622">
      <c r="F622" s="13"/>
      <c r="H622" s="13"/>
    </row>
    <row r="623">
      <c r="F623" s="13"/>
      <c r="H623" s="13"/>
    </row>
    <row r="624">
      <c r="F624" s="13"/>
      <c r="H624" s="13"/>
    </row>
    <row r="625">
      <c r="F625" s="13"/>
      <c r="H625" s="13"/>
    </row>
    <row r="626">
      <c r="F626" s="13"/>
      <c r="H626" s="13"/>
    </row>
    <row r="627">
      <c r="F627" s="13"/>
      <c r="H627" s="13"/>
    </row>
    <row r="628">
      <c r="F628" s="13"/>
      <c r="H628" s="13"/>
    </row>
    <row r="629">
      <c r="F629" s="13"/>
      <c r="H629" s="13"/>
    </row>
    <row r="630">
      <c r="F630" s="13"/>
      <c r="H630" s="13"/>
    </row>
    <row r="631">
      <c r="F631" s="13"/>
      <c r="H631" s="13"/>
    </row>
    <row r="632">
      <c r="F632" s="13"/>
      <c r="H632" s="13"/>
    </row>
    <row r="633">
      <c r="F633" s="13"/>
      <c r="H633" s="13"/>
    </row>
    <row r="634">
      <c r="F634" s="13"/>
      <c r="H634" s="13"/>
    </row>
    <row r="635">
      <c r="F635" s="13"/>
      <c r="H635" s="13"/>
    </row>
    <row r="636">
      <c r="F636" s="13"/>
      <c r="H636" s="13"/>
    </row>
    <row r="637">
      <c r="F637" s="13"/>
      <c r="H637" s="13"/>
    </row>
    <row r="638">
      <c r="F638" s="13"/>
      <c r="H638" s="13"/>
    </row>
    <row r="639">
      <c r="F639" s="13"/>
      <c r="H639" s="13"/>
    </row>
    <row r="640">
      <c r="F640" s="13"/>
      <c r="H640" s="13"/>
    </row>
    <row r="641">
      <c r="F641" s="13"/>
      <c r="H641" s="13"/>
    </row>
    <row r="642">
      <c r="F642" s="13"/>
      <c r="H642" s="13"/>
    </row>
    <row r="643">
      <c r="F643" s="13"/>
      <c r="H643" s="13"/>
    </row>
    <row r="644">
      <c r="F644" s="13"/>
      <c r="H644" s="13"/>
    </row>
    <row r="645">
      <c r="F645" s="13"/>
      <c r="H645" s="13"/>
    </row>
    <row r="646">
      <c r="F646" s="13"/>
      <c r="H646" s="13"/>
    </row>
    <row r="647">
      <c r="F647" s="13"/>
      <c r="H647" s="13"/>
    </row>
    <row r="648">
      <c r="F648" s="13"/>
      <c r="H648" s="13"/>
    </row>
    <row r="649">
      <c r="F649" s="13"/>
      <c r="H649" s="13"/>
    </row>
    <row r="650">
      <c r="F650" s="13"/>
      <c r="H650" s="13"/>
    </row>
    <row r="651">
      <c r="F651" s="13"/>
      <c r="H651" s="13"/>
    </row>
    <row r="652">
      <c r="F652" s="13"/>
      <c r="H652" s="13"/>
    </row>
    <row r="653">
      <c r="F653" s="13"/>
      <c r="H653" s="13"/>
    </row>
    <row r="654">
      <c r="F654" s="13"/>
      <c r="H654" s="13"/>
    </row>
    <row r="655">
      <c r="F655" s="13"/>
      <c r="H655" s="13"/>
    </row>
    <row r="656">
      <c r="F656" s="13"/>
      <c r="H656" s="13"/>
    </row>
    <row r="657">
      <c r="F657" s="13"/>
      <c r="H657" s="13"/>
    </row>
    <row r="658">
      <c r="F658" s="13"/>
      <c r="H658" s="13"/>
    </row>
    <row r="659">
      <c r="F659" s="13"/>
      <c r="H659" s="13"/>
    </row>
    <row r="660">
      <c r="F660" s="13"/>
      <c r="H660" s="13"/>
    </row>
    <row r="661">
      <c r="F661" s="13"/>
      <c r="H661" s="13"/>
    </row>
    <row r="662">
      <c r="F662" s="13"/>
      <c r="H662" s="13"/>
    </row>
    <row r="663">
      <c r="F663" s="13"/>
      <c r="H663" s="13"/>
    </row>
    <row r="664">
      <c r="F664" s="13"/>
      <c r="H664" s="13"/>
    </row>
    <row r="665">
      <c r="F665" s="13"/>
      <c r="H665" s="13"/>
    </row>
    <row r="666">
      <c r="F666" s="13"/>
      <c r="H666" s="13"/>
    </row>
    <row r="667">
      <c r="F667" s="13"/>
      <c r="H667" s="13"/>
    </row>
    <row r="668">
      <c r="F668" s="13"/>
      <c r="H668" s="13"/>
    </row>
    <row r="669">
      <c r="F669" s="13"/>
      <c r="H669" s="13"/>
    </row>
    <row r="670">
      <c r="F670" s="13"/>
      <c r="H670" s="13"/>
    </row>
    <row r="671">
      <c r="F671" s="13"/>
      <c r="H671" s="13"/>
    </row>
    <row r="672">
      <c r="F672" s="13"/>
      <c r="H672" s="13"/>
    </row>
    <row r="673">
      <c r="F673" s="13"/>
      <c r="H673" s="13"/>
    </row>
    <row r="674">
      <c r="F674" s="13"/>
      <c r="H674" s="13"/>
    </row>
    <row r="675">
      <c r="F675" s="13"/>
      <c r="H675" s="13"/>
    </row>
    <row r="676">
      <c r="F676" s="13"/>
      <c r="H676" s="13"/>
    </row>
    <row r="677">
      <c r="F677" s="13"/>
      <c r="H677" s="13"/>
    </row>
    <row r="678">
      <c r="F678" s="13"/>
      <c r="H678" s="13"/>
    </row>
    <row r="679">
      <c r="F679" s="13"/>
      <c r="H679" s="13"/>
    </row>
    <row r="680">
      <c r="F680" s="13"/>
      <c r="H680" s="13"/>
    </row>
    <row r="681">
      <c r="F681" s="13"/>
      <c r="H681" s="13"/>
    </row>
    <row r="682">
      <c r="F682" s="13"/>
      <c r="H682" s="13"/>
    </row>
    <row r="683">
      <c r="F683" s="13"/>
      <c r="H683" s="13"/>
    </row>
    <row r="684">
      <c r="F684" s="13"/>
      <c r="H684" s="13"/>
    </row>
    <row r="685">
      <c r="F685" s="13"/>
      <c r="H685" s="13"/>
    </row>
    <row r="686">
      <c r="F686" s="13"/>
      <c r="H686" s="13"/>
    </row>
    <row r="687">
      <c r="F687" s="13"/>
      <c r="H687" s="13"/>
    </row>
    <row r="688">
      <c r="F688" s="13"/>
      <c r="H688" s="13"/>
    </row>
    <row r="689">
      <c r="F689" s="13"/>
      <c r="H689" s="13"/>
    </row>
    <row r="690">
      <c r="F690" s="13"/>
      <c r="H690" s="13"/>
    </row>
    <row r="691">
      <c r="F691" s="13"/>
      <c r="H691" s="13"/>
    </row>
    <row r="692">
      <c r="F692" s="13"/>
      <c r="H692" s="13"/>
    </row>
    <row r="693">
      <c r="F693" s="13"/>
      <c r="H693" s="13"/>
    </row>
    <row r="694">
      <c r="F694" s="13"/>
      <c r="H694" s="13"/>
    </row>
    <row r="695">
      <c r="F695" s="13"/>
      <c r="H695" s="13"/>
    </row>
    <row r="696">
      <c r="F696" s="13"/>
      <c r="H696" s="13"/>
    </row>
    <row r="697">
      <c r="F697" s="13"/>
      <c r="H697" s="13"/>
    </row>
    <row r="698">
      <c r="F698" s="13"/>
      <c r="H698" s="13"/>
    </row>
    <row r="699">
      <c r="F699" s="13"/>
      <c r="H699" s="13"/>
    </row>
    <row r="700">
      <c r="F700" s="13"/>
      <c r="H700" s="13"/>
    </row>
    <row r="701">
      <c r="F701" s="13"/>
      <c r="H701" s="13"/>
    </row>
    <row r="702">
      <c r="F702" s="13"/>
      <c r="H702" s="13"/>
    </row>
    <row r="703">
      <c r="F703" s="13"/>
      <c r="H703" s="13"/>
    </row>
    <row r="704">
      <c r="F704" s="13"/>
      <c r="H704" s="13"/>
    </row>
    <row r="705">
      <c r="F705" s="13"/>
      <c r="H705" s="13"/>
    </row>
    <row r="706">
      <c r="F706" s="13"/>
      <c r="H706" s="13"/>
    </row>
    <row r="707">
      <c r="F707" s="13"/>
      <c r="H707" s="13"/>
    </row>
    <row r="708">
      <c r="F708" s="13"/>
      <c r="H708" s="13"/>
    </row>
    <row r="709">
      <c r="F709" s="13"/>
      <c r="H709" s="13"/>
    </row>
    <row r="710">
      <c r="F710" s="13"/>
      <c r="H710" s="13"/>
    </row>
    <row r="711">
      <c r="F711" s="13"/>
      <c r="H711" s="13"/>
    </row>
    <row r="712">
      <c r="F712" s="13"/>
      <c r="H712" s="13"/>
    </row>
    <row r="713">
      <c r="F713" s="13"/>
      <c r="H713" s="13"/>
    </row>
    <row r="714">
      <c r="F714" s="13"/>
      <c r="H714" s="13"/>
    </row>
    <row r="715">
      <c r="F715" s="13"/>
      <c r="H715" s="13"/>
    </row>
    <row r="716">
      <c r="F716" s="13"/>
      <c r="H716" s="13"/>
    </row>
    <row r="717">
      <c r="F717" s="13"/>
      <c r="H717" s="13"/>
    </row>
    <row r="718">
      <c r="F718" s="13"/>
      <c r="H718" s="13"/>
    </row>
    <row r="719">
      <c r="F719" s="13"/>
      <c r="H719" s="13"/>
    </row>
    <row r="720">
      <c r="F720" s="13"/>
      <c r="H720" s="13"/>
    </row>
    <row r="721">
      <c r="F721" s="13"/>
      <c r="H721" s="13"/>
    </row>
    <row r="722">
      <c r="F722" s="13"/>
      <c r="H722" s="13"/>
    </row>
    <row r="723">
      <c r="F723" s="13"/>
      <c r="H723" s="13"/>
    </row>
    <row r="724">
      <c r="F724" s="13"/>
      <c r="H724" s="13"/>
    </row>
    <row r="725">
      <c r="F725" s="13"/>
      <c r="H725" s="13"/>
    </row>
    <row r="726">
      <c r="F726" s="13"/>
      <c r="H726" s="13"/>
    </row>
    <row r="727">
      <c r="F727" s="13"/>
      <c r="H727" s="13"/>
    </row>
    <row r="728">
      <c r="F728" s="13"/>
      <c r="H728" s="13"/>
    </row>
    <row r="729">
      <c r="F729" s="13"/>
      <c r="H729" s="13"/>
    </row>
    <row r="730">
      <c r="F730" s="13"/>
      <c r="H730" s="13"/>
    </row>
    <row r="731">
      <c r="F731" s="13"/>
      <c r="H731" s="13"/>
    </row>
    <row r="732">
      <c r="F732" s="13"/>
      <c r="H732" s="13"/>
    </row>
    <row r="733">
      <c r="F733" s="13"/>
      <c r="H733" s="13"/>
    </row>
    <row r="734">
      <c r="F734" s="13"/>
      <c r="H734" s="13"/>
    </row>
    <row r="735">
      <c r="F735" s="13"/>
      <c r="H735" s="13"/>
    </row>
    <row r="736">
      <c r="F736" s="13"/>
      <c r="H736" s="13"/>
    </row>
    <row r="737">
      <c r="F737" s="13"/>
      <c r="H737" s="13"/>
    </row>
    <row r="738">
      <c r="F738" s="13"/>
      <c r="H738" s="13"/>
    </row>
    <row r="739">
      <c r="F739" s="13"/>
      <c r="H739" s="13"/>
    </row>
    <row r="740">
      <c r="F740" s="13"/>
      <c r="H740" s="13"/>
    </row>
    <row r="741">
      <c r="F741" s="13"/>
      <c r="H741" s="13"/>
    </row>
    <row r="742">
      <c r="F742" s="13"/>
      <c r="H742" s="13"/>
    </row>
    <row r="743">
      <c r="F743" s="13"/>
      <c r="H743" s="13"/>
    </row>
    <row r="744">
      <c r="F744" s="13"/>
      <c r="H744" s="13"/>
    </row>
    <row r="745">
      <c r="F745" s="13"/>
      <c r="H745" s="13"/>
    </row>
    <row r="746">
      <c r="F746" s="13"/>
      <c r="H746" s="13"/>
    </row>
    <row r="747">
      <c r="F747" s="13"/>
      <c r="H747" s="13"/>
    </row>
    <row r="748">
      <c r="F748" s="13"/>
      <c r="H748" s="13"/>
    </row>
    <row r="749">
      <c r="F749" s="13"/>
      <c r="H749" s="13"/>
    </row>
    <row r="750">
      <c r="F750" s="13"/>
      <c r="H750" s="13"/>
    </row>
    <row r="751">
      <c r="F751" s="13"/>
      <c r="H751" s="13"/>
    </row>
    <row r="752">
      <c r="F752" s="13"/>
      <c r="H752" s="13"/>
    </row>
    <row r="753">
      <c r="F753" s="13"/>
      <c r="H753" s="13"/>
    </row>
    <row r="754">
      <c r="F754" s="13"/>
      <c r="H754" s="13"/>
    </row>
    <row r="755">
      <c r="F755" s="13"/>
      <c r="H755" s="13"/>
    </row>
    <row r="756">
      <c r="F756" s="13"/>
      <c r="H756" s="13"/>
    </row>
    <row r="757">
      <c r="F757" s="13"/>
      <c r="H757" s="13"/>
    </row>
    <row r="758">
      <c r="F758" s="13"/>
      <c r="H758" s="13"/>
    </row>
    <row r="759">
      <c r="F759" s="13"/>
      <c r="H759" s="13"/>
    </row>
    <row r="760">
      <c r="F760" s="13"/>
      <c r="H760" s="13"/>
    </row>
    <row r="761">
      <c r="F761" s="13"/>
      <c r="H761" s="13"/>
    </row>
    <row r="762">
      <c r="F762" s="13"/>
      <c r="H762" s="13"/>
    </row>
    <row r="763">
      <c r="F763" s="13"/>
      <c r="H763" s="13"/>
    </row>
    <row r="764">
      <c r="F764" s="13"/>
      <c r="H764" s="13"/>
    </row>
    <row r="765">
      <c r="F765" s="13"/>
      <c r="H765" s="13"/>
    </row>
    <row r="766">
      <c r="F766" s="13"/>
      <c r="H766" s="13"/>
    </row>
    <row r="767">
      <c r="F767" s="13"/>
      <c r="H767" s="13"/>
    </row>
    <row r="768">
      <c r="F768" s="13"/>
      <c r="H768" s="13"/>
    </row>
    <row r="769">
      <c r="F769" s="13"/>
      <c r="H769" s="13"/>
    </row>
    <row r="770">
      <c r="F770" s="13"/>
      <c r="H770" s="13"/>
    </row>
    <row r="771">
      <c r="F771" s="13"/>
      <c r="H771" s="13"/>
    </row>
    <row r="772">
      <c r="F772" s="13"/>
      <c r="H772" s="13"/>
    </row>
    <row r="773">
      <c r="F773" s="13"/>
      <c r="H773" s="13"/>
    </row>
    <row r="774">
      <c r="F774" s="13"/>
      <c r="H774" s="13"/>
    </row>
    <row r="775">
      <c r="F775" s="13"/>
      <c r="H775" s="13"/>
    </row>
    <row r="776">
      <c r="F776" s="13"/>
      <c r="H776" s="13"/>
    </row>
    <row r="777">
      <c r="F777" s="13"/>
      <c r="H777" s="13"/>
    </row>
    <row r="778">
      <c r="F778" s="13"/>
      <c r="H778" s="13"/>
    </row>
    <row r="779">
      <c r="F779" s="13"/>
      <c r="H779" s="13"/>
    </row>
    <row r="780">
      <c r="F780" s="13"/>
      <c r="H780" s="13"/>
    </row>
    <row r="781">
      <c r="F781" s="13"/>
      <c r="H781" s="13"/>
    </row>
    <row r="782">
      <c r="F782" s="13"/>
      <c r="H782" s="13"/>
    </row>
    <row r="783">
      <c r="F783" s="13"/>
      <c r="H783" s="13"/>
    </row>
    <row r="784">
      <c r="F784" s="13"/>
      <c r="H784" s="13"/>
    </row>
    <row r="785">
      <c r="F785" s="13"/>
      <c r="H785" s="13"/>
    </row>
    <row r="786">
      <c r="F786" s="13"/>
      <c r="H786" s="13"/>
    </row>
    <row r="787">
      <c r="F787" s="13"/>
      <c r="H787" s="13"/>
    </row>
    <row r="788">
      <c r="F788" s="13"/>
      <c r="H788" s="13"/>
    </row>
    <row r="789">
      <c r="F789" s="13"/>
      <c r="H789" s="13"/>
    </row>
    <row r="790">
      <c r="F790" s="13"/>
      <c r="H790" s="13"/>
    </row>
    <row r="791">
      <c r="F791" s="13"/>
      <c r="H791" s="13"/>
    </row>
    <row r="792">
      <c r="F792" s="13"/>
      <c r="H792" s="13"/>
    </row>
    <row r="793">
      <c r="F793" s="13"/>
      <c r="H793" s="13"/>
    </row>
    <row r="794">
      <c r="F794" s="13"/>
      <c r="H794" s="13"/>
    </row>
    <row r="795">
      <c r="F795" s="13"/>
      <c r="H795" s="13"/>
    </row>
    <row r="796">
      <c r="F796" s="13"/>
      <c r="H796" s="13"/>
    </row>
    <row r="797">
      <c r="F797" s="13"/>
      <c r="H797" s="13"/>
    </row>
    <row r="798">
      <c r="F798" s="13"/>
      <c r="H798" s="13"/>
    </row>
    <row r="799">
      <c r="F799" s="13"/>
      <c r="H799" s="13"/>
    </row>
    <row r="800">
      <c r="F800" s="13"/>
      <c r="H800" s="13"/>
    </row>
    <row r="801">
      <c r="F801" s="13"/>
      <c r="H801" s="13"/>
    </row>
    <row r="802">
      <c r="F802" s="13"/>
      <c r="H802" s="13"/>
    </row>
    <row r="803">
      <c r="F803" s="13"/>
      <c r="H803" s="13"/>
    </row>
    <row r="804">
      <c r="F804" s="13"/>
      <c r="H804" s="13"/>
    </row>
    <row r="805">
      <c r="F805" s="13"/>
      <c r="H805" s="13"/>
    </row>
    <row r="806">
      <c r="F806" s="13"/>
      <c r="H806" s="13"/>
    </row>
    <row r="807">
      <c r="F807" s="13"/>
      <c r="H807" s="13"/>
    </row>
    <row r="808">
      <c r="F808" s="13"/>
      <c r="H808" s="13"/>
    </row>
    <row r="809">
      <c r="F809" s="13"/>
      <c r="H809" s="13"/>
    </row>
    <row r="810">
      <c r="F810" s="13"/>
      <c r="H810" s="13"/>
    </row>
    <row r="811">
      <c r="F811" s="13"/>
      <c r="H811" s="13"/>
    </row>
    <row r="812">
      <c r="F812" s="13"/>
      <c r="H812" s="13"/>
    </row>
    <row r="813">
      <c r="F813" s="13"/>
      <c r="H813" s="13"/>
    </row>
    <row r="814">
      <c r="F814" s="13"/>
      <c r="H814" s="13"/>
    </row>
    <row r="815">
      <c r="F815" s="13"/>
      <c r="H815" s="13"/>
    </row>
    <row r="816">
      <c r="F816" s="13"/>
      <c r="H816" s="13"/>
    </row>
    <row r="817">
      <c r="F817" s="13"/>
      <c r="H817" s="13"/>
    </row>
    <row r="818">
      <c r="F818" s="13"/>
      <c r="H818" s="13"/>
    </row>
    <row r="819">
      <c r="F819" s="13"/>
      <c r="H819" s="13"/>
    </row>
    <row r="820">
      <c r="F820" s="13"/>
      <c r="H820" s="13"/>
    </row>
    <row r="821">
      <c r="F821" s="13"/>
      <c r="H821" s="13"/>
    </row>
    <row r="822">
      <c r="F822" s="13"/>
      <c r="H822" s="13"/>
    </row>
    <row r="823">
      <c r="F823" s="13"/>
      <c r="H823" s="13"/>
    </row>
    <row r="824">
      <c r="F824" s="13"/>
      <c r="H824" s="13"/>
    </row>
    <row r="825">
      <c r="F825" s="13"/>
      <c r="H825" s="13"/>
    </row>
    <row r="826">
      <c r="F826" s="13"/>
      <c r="H826" s="13"/>
    </row>
    <row r="827">
      <c r="F827" s="13"/>
      <c r="H827" s="13"/>
    </row>
    <row r="828">
      <c r="F828" s="13"/>
      <c r="H828" s="13"/>
    </row>
    <row r="829">
      <c r="F829" s="13"/>
      <c r="H829" s="13"/>
    </row>
    <row r="830">
      <c r="F830" s="13"/>
      <c r="H830" s="13"/>
    </row>
    <row r="831">
      <c r="F831" s="13"/>
      <c r="H831" s="13"/>
    </row>
    <row r="832">
      <c r="F832" s="13"/>
      <c r="H832" s="13"/>
    </row>
    <row r="833">
      <c r="F833" s="13"/>
      <c r="H833" s="13"/>
    </row>
    <row r="834">
      <c r="F834" s="13"/>
      <c r="H834" s="13"/>
    </row>
    <row r="835">
      <c r="F835" s="13"/>
      <c r="H835" s="13"/>
    </row>
    <row r="836">
      <c r="F836" s="13"/>
      <c r="H836" s="13"/>
    </row>
    <row r="837">
      <c r="F837" s="13"/>
      <c r="H837" s="13"/>
    </row>
    <row r="838">
      <c r="F838" s="13"/>
      <c r="H838" s="13"/>
    </row>
    <row r="839">
      <c r="F839" s="13"/>
      <c r="H839" s="13"/>
    </row>
    <row r="840">
      <c r="F840" s="13"/>
      <c r="H840" s="13"/>
    </row>
    <row r="841">
      <c r="F841" s="13"/>
      <c r="H841" s="13"/>
    </row>
    <row r="842">
      <c r="F842" s="13"/>
      <c r="H842" s="13"/>
    </row>
    <row r="843">
      <c r="F843" s="13"/>
      <c r="H843" s="13"/>
    </row>
    <row r="844">
      <c r="F844" s="13"/>
      <c r="H844" s="13"/>
    </row>
    <row r="845">
      <c r="F845" s="13"/>
      <c r="H845" s="13"/>
    </row>
    <row r="846">
      <c r="F846" s="13"/>
      <c r="H846" s="13"/>
    </row>
    <row r="847">
      <c r="F847" s="13"/>
      <c r="H847" s="13"/>
    </row>
    <row r="848">
      <c r="F848" s="13"/>
      <c r="H848" s="13"/>
    </row>
    <row r="849">
      <c r="F849" s="13"/>
      <c r="H849" s="13"/>
    </row>
    <row r="850">
      <c r="F850" s="13"/>
      <c r="H850" s="13"/>
    </row>
    <row r="851">
      <c r="F851" s="13"/>
      <c r="H851" s="13"/>
    </row>
    <row r="852">
      <c r="F852" s="13"/>
      <c r="H852" s="13"/>
    </row>
    <row r="853">
      <c r="F853" s="13"/>
      <c r="H853" s="13"/>
    </row>
    <row r="854">
      <c r="F854" s="13"/>
      <c r="H854" s="13"/>
    </row>
    <row r="855">
      <c r="F855" s="13"/>
      <c r="H855" s="13"/>
    </row>
    <row r="856">
      <c r="F856" s="13"/>
      <c r="H856" s="13"/>
    </row>
    <row r="857">
      <c r="F857" s="13"/>
      <c r="H857" s="13"/>
    </row>
    <row r="858">
      <c r="F858" s="13"/>
      <c r="H858" s="13"/>
    </row>
    <row r="859">
      <c r="F859" s="13"/>
      <c r="H859" s="13"/>
    </row>
    <row r="860">
      <c r="F860" s="13"/>
      <c r="H860" s="13"/>
    </row>
    <row r="861">
      <c r="F861" s="13"/>
      <c r="H861" s="13"/>
    </row>
    <row r="862">
      <c r="F862" s="13"/>
      <c r="H862" s="13"/>
    </row>
    <row r="863">
      <c r="F863" s="13"/>
      <c r="H863" s="13"/>
    </row>
    <row r="864">
      <c r="F864" s="13"/>
      <c r="H864" s="13"/>
    </row>
    <row r="865">
      <c r="F865" s="13"/>
      <c r="H865" s="13"/>
    </row>
    <row r="866">
      <c r="F866" s="13"/>
      <c r="H866" s="13"/>
    </row>
    <row r="867">
      <c r="F867" s="13"/>
      <c r="H867" s="13"/>
    </row>
    <row r="868">
      <c r="F868" s="13"/>
      <c r="H868" s="13"/>
    </row>
    <row r="869">
      <c r="F869" s="13"/>
      <c r="H869" s="13"/>
    </row>
    <row r="870">
      <c r="F870" s="13"/>
      <c r="H870" s="13"/>
    </row>
    <row r="871">
      <c r="F871" s="13"/>
      <c r="H871" s="13"/>
    </row>
    <row r="872">
      <c r="F872" s="13"/>
      <c r="H872" s="13"/>
    </row>
    <row r="873">
      <c r="F873" s="13"/>
      <c r="H873" s="13"/>
    </row>
    <row r="874">
      <c r="F874" s="13"/>
      <c r="H874" s="13"/>
    </row>
    <row r="875">
      <c r="F875" s="13"/>
      <c r="H875" s="13"/>
    </row>
    <row r="876">
      <c r="F876" s="13"/>
      <c r="H876" s="13"/>
    </row>
    <row r="877">
      <c r="F877" s="13"/>
      <c r="H877" s="13"/>
    </row>
    <row r="878">
      <c r="F878" s="13"/>
      <c r="H878" s="13"/>
    </row>
    <row r="879">
      <c r="F879" s="13"/>
      <c r="H879" s="13"/>
    </row>
    <row r="880">
      <c r="F880" s="13"/>
      <c r="H880" s="13"/>
    </row>
    <row r="881">
      <c r="F881" s="13"/>
      <c r="H881" s="13"/>
    </row>
    <row r="882">
      <c r="F882" s="13"/>
      <c r="H882" s="13"/>
    </row>
    <row r="883">
      <c r="F883" s="13"/>
      <c r="H883" s="13"/>
    </row>
    <row r="884">
      <c r="F884" s="13"/>
      <c r="H884" s="13"/>
    </row>
    <row r="885">
      <c r="F885" s="13"/>
      <c r="H885" s="13"/>
    </row>
    <row r="886">
      <c r="F886" s="13"/>
      <c r="H886" s="13"/>
    </row>
    <row r="887">
      <c r="F887" s="13"/>
      <c r="H887" s="13"/>
    </row>
    <row r="888">
      <c r="F888" s="13"/>
      <c r="H888" s="13"/>
    </row>
    <row r="889">
      <c r="F889" s="13"/>
      <c r="H889" s="13"/>
    </row>
    <row r="890">
      <c r="F890" s="13"/>
      <c r="H890" s="13"/>
    </row>
    <row r="891">
      <c r="F891" s="13"/>
      <c r="H891" s="13"/>
    </row>
    <row r="892">
      <c r="F892" s="13"/>
      <c r="H892" s="13"/>
    </row>
    <row r="893">
      <c r="F893" s="13"/>
      <c r="H893" s="13"/>
    </row>
    <row r="894">
      <c r="F894" s="13"/>
      <c r="H894" s="13"/>
    </row>
    <row r="895">
      <c r="F895" s="13"/>
      <c r="H895" s="13"/>
    </row>
    <row r="896">
      <c r="F896" s="13"/>
      <c r="H896" s="13"/>
    </row>
    <row r="897">
      <c r="F897" s="13"/>
      <c r="H897" s="13"/>
    </row>
    <row r="898">
      <c r="F898" s="13"/>
      <c r="H898" s="13"/>
    </row>
    <row r="899">
      <c r="F899" s="13"/>
      <c r="H899" s="13"/>
    </row>
    <row r="900">
      <c r="F900" s="13"/>
      <c r="H900" s="13"/>
    </row>
    <row r="901">
      <c r="F901" s="13"/>
      <c r="H901" s="13"/>
    </row>
    <row r="902">
      <c r="F902" s="13"/>
      <c r="H902" s="13"/>
    </row>
    <row r="903">
      <c r="F903" s="13"/>
      <c r="H903" s="13"/>
    </row>
    <row r="904">
      <c r="F904" s="13"/>
      <c r="H904" s="13"/>
    </row>
    <row r="905">
      <c r="F905" s="13"/>
      <c r="H905" s="13"/>
    </row>
    <row r="906">
      <c r="F906" s="13"/>
      <c r="H906" s="13"/>
    </row>
    <row r="907">
      <c r="F907" s="13"/>
      <c r="H907" s="13"/>
    </row>
    <row r="908">
      <c r="F908" s="13"/>
      <c r="H908" s="13"/>
    </row>
    <row r="909">
      <c r="F909" s="13"/>
      <c r="H909" s="13"/>
    </row>
    <row r="910">
      <c r="F910" s="13"/>
      <c r="H910" s="13"/>
    </row>
    <row r="911">
      <c r="F911" s="13"/>
      <c r="H911" s="13"/>
    </row>
    <row r="912">
      <c r="F912" s="13"/>
      <c r="H912" s="13"/>
    </row>
    <row r="913">
      <c r="F913" s="13"/>
      <c r="H913" s="13"/>
    </row>
    <row r="914">
      <c r="F914" s="13"/>
      <c r="H914" s="13"/>
    </row>
    <row r="915">
      <c r="F915" s="13"/>
      <c r="H915" s="13"/>
    </row>
    <row r="916">
      <c r="F916" s="13"/>
      <c r="H916" s="13"/>
    </row>
    <row r="917">
      <c r="F917" s="13"/>
      <c r="H917" s="13"/>
    </row>
    <row r="918">
      <c r="F918" s="13"/>
      <c r="H918" s="13"/>
    </row>
    <row r="919">
      <c r="F919" s="13"/>
      <c r="H919" s="13"/>
    </row>
    <row r="920">
      <c r="F920" s="13"/>
      <c r="H920" s="13"/>
    </row>
    <row r="921">
      <c r="F921" s="13"/>
      <c r="H921" s="13"/>
    </row>
    <row r="922">
      <c r="F922" s="13"/>
      <c r="H922" s="13"/>
    </row>
    <row r="923">
      <c r="F923" s="13"/>
      <c r="H923" s="13"/>
    </row>
    <row r="924">
      <c r="F924" s="13"/>
      <c r="H924" s="13"/>
    </row>
    <row r="925">
      <c r="F925" s="13"/>
      <c r="H925" s="13"/>
    </row>
    <row r="926">
      <c r="F926" s="13"/>
      <c r="H926" s="13"/>
    </row>
    <row r="927">
      <c r="F927" s="13"/>
      <c r="H927" s="13"/>
    </row>
    <row r="928">
      <c r="F928" s="13"/>
      <c r="H928" s="13"/>
    </row>
    <row r="929">
      <c r="F929" s="13"/>
      <c r="H929" s="13"/>
    </row>
    <row r="930">
      <c r="F930" s="13"/>
      <c r="H930" s="13"/>
    </row>
    <row r="931">
      <c r="F931" s="13"/>
      <c r="H931" s="13"/>
    </row>
    <row r="932">
      <c r="F932" s="13"/>
      <c r="H932" s="13"/>
    </row>
    <row r="933">
      <c r="F933" s="13"/>
      <c r="H933" s="13"/>
    </row>
    <row r="934">
      <c r="F934" s="13"/>
      <c r="H934" s="13"/>
    </row>
    <row r="935">
      <c r="F935" s="13"/>
      <c r="H935" s="13"/>
    </row>
    <row r="936">
      <c r="F936" s="13"/>
      <c r="H936" s="13"/>
    </row>
    <row r="937">
      <c r="F937" s="13"/>
      <c r="H937" s="13"/>
    </row>
    <row r="938">
      <c r="F938" s="13"/>
      <c r="H938" s="13"/>
    </row>
    <row r="939">
      <c r="F939" s="13"/>
      <c r="H939" s="13"/>
    </row>
    <row r="940">
      <c r="F940" s="13"/>
      <c r="H940" s="13"/>
    </row>
    <row r="941">
      <c r="F941" s="13"/>
      <c r="H941" s="13"/>
    </row>
    <row r="942">
      <c r="F942" s="13"/>
      <c r="H942" s="13"/>
    </row>
    <row r="943">
      <c r="F943" s="13"/>
      <c r="H943" s="13"/>
    </row>
    <row r="944">
      <c r="F944" s="13"/>
      <c r="H944" s="13"/>
    </row>
    <row r="945">
      <c r="F945" s="13"/>
      <c r="H945" s="13"/>
    </row>
    <row r="946">
      <c r="F946" s="13"/>
      <c r="H946" s="13"/>
    </row>
    <row r="947">
      <c r="F947" s="13"/>
      <c r="H947" s="13"/>
    </row>
    <row r="948">
      <c r="F948" s="13"/>
      <c r="H948" s="13"/>
    </row>
    <row r="949">
      <c r="F949" s="13"/>
      <c r="H949" s="13"/>
    </row>
    <row r="950">
      <c r="F950" s="13"/>
      <c r="H950" s="13"/>
    </row>
    <row r="951">
      <c r="F951" s="13"/>
      <c r="H951" s="13"/>
    </row>
    <row r="952">
      <c r="F952" s="13"/>
      <c r="H952" s="13"/>
    </row>
    <row r="953">
      <c r="F953" s="13"/>
      <c r="H953" s="13"/>
    </row>
    <row r="954">
      <c r="F954" s="13"/>
      <c r="H954" s="13"/>
    </row>
    <row r="955">
      <c r="F955" s="13"/>
      <c r="H955" s="13"/>
    </row>
    <row r="956">
      <c r="F956" s="13"/>
      <c r="H956" s="13"/>
    </row>
    <row r="957">
      <c r="F957" s="13"/>
      <c r="H957" s="13"/>
    </row>
    <row r="958">
      <c r="F958" s="13"/>
      <c r="H958" s="13"/>
    </row>
    <row r="959">
      <c r="F959" s="13"/>
      <c r="H959" s="13"/>
    </row>
    <row r="960">
      <c r="F960" s="13"/>
      <c r="H960" s="13"/>
    </row>
    <row r="961">
      <c r="F961" s="13"/>
      <c r="H961" s="13"/>
    </row>
    <row r="962">
      <c r="F962" s="13"/>
      <c r="H962" s="13"/>
    </row>
    <row r="963">
      <c r="F963" s="13"/>
      <c r="H963" s="13"/>
    </row>
    <row r="964">
      <c r="F964" s="13"/>
      <c r="H964" s="13"/>
    </row>
    <row r="965">
      <c r="F965" s="13"/>
      <c r="H965" s="13"/>
    </row>
    <row r="966">
      <c r="F966" s="13"/>
      <c r="H966" s="13"/>
    </row>
    <row r="967">
      <c r="F967" s="13"/>
      <c r="H967" s="13"/>
    </row>
    <row r="968">
      <c r="F968" s="13"/>
      <c r="H968" s="13"/>
    </row>
    <row r="969">
      <c r="F969" s="13"/>
      <c r="H969" s="13"/>
    </row>
    <row r="970">
      <c r="F970" s="13"/>
      <c r="H970" s="13"/>
    </row>
    <row r="971">
      <c r="F971" s="13"/>
      <c r="H971" s="13"/>
    </row>
    <row r="972">
      <c r="F972" s="13"/>
      <c r="H972" s="13"/>
    </row>
    <row r="973">
      <c r="F973" s="13"/>
      <c r="H973" s="13"/>
    </row>
    <row r="974">
      <c r="F974" s="13"/>
      <c r="H974" s="13"/>
    </row>
    <row r="975">
      <c r="F975" s="13"/>
      <c r="H975" s="13"/>
    </row>
    <row r="976">
      <c r="F976" s="13"/>
      <c r="H976" s="13"/>
    </row>
    <row r="977">
      <c r="F977" s="13"/>
      <c r="H977" s="13"/>
    </row>
    <row r="978">
      <c r="F978" s="13"/>
      <c r="H978" s="13"/>
    </row>
    <row r="979">
      <c r="F979" s="13"/>
      <c r="H979" s="13"/>
    </row>
    <row r="980">
      <c r="F980" s="13"/>
      <c r="H980" s="13"/>
    </row>
    <row r="981">
      <c r="F981" s="13"/>
      <c r="H981" s="13"/>
    </row>
    <row r="982">
      <c r="F982" s="13"/>
      <c r="H982" s="13"/>
    </row>
    <row r="983">
      <c r="F983" s="13"/>
      <c r="H983" s="13"/>
    </row>
    <row r="984">
      <c r="F984" s="13"/>
      <c r="H984" s="13"/>
    </row>
    <row r="985">
      <c r="F985" s="13"/>
      <c r="H985" s="13"/>
    </row>
    <row r="986">
      <c r="F986" s="13"/>
      <c r="H986" s="13"/>
    </row>
    <row r="987">
      <c r="F987" s="13"/>
      <c r="H987" s="13"/>
    </row>
    <row r="988">
      <c r="F988" s="13"/>
      <c r="H988" s="13"/>
    </row>
    <row r="989">
      <c r="F989" s="13"/>
      <c r="H989" s="13"/>
    </row>
    <row r="990">
      <c r="F990" s="13"/>
      <c r="H990" s="13"/>
    </row>
    <row r="991">
      <c r="F991" s="13"/>
      <c r="H991" s="13"/>
    </row>
    <row r="992">
      <c r="F992" s="13"/>
      <c r="H992" s="13"/>
    </row>
    <row r="993">
      <c r="F993" s="13"/>
      <c r="H993" s="13"/>
    </row>
    <row r="994">
      <c r="F994" s="13"/>
      <c r="H994" s="13"/>
    </row>
    <row r="995">
      <c r="F995" s="13"/>
      <c r="H995" s="13"/>
    </row>
    <row r="996">
      <c r="F996" s="13"/>
      <c r="H996" s="13"/>
    </row>
    <row r="997">
      <c r="F997" s="13"/>
      <c r="H997" s="13"/>
    </row>
    <row r="998">
      <c r="F998" s="13"/>
      <c r="H998" s="13"/>
    </row>
    <row r="999">
      <c r="F999" s="13"/>
      <c r="H999" s="13"/>
    </row>
    <row r="1000">
      <c r="F1000" s="13"/>
      <c r="H1000" s="13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">
        <v>2</v>
      </c>
      <c r="B1" s="3" t="s">
        <v>14</v>
      </c>
      <c r="C1" s="3" t="s">
        <v>17</v>
      </c>
      <c r="D1" s="3" t="s">
        <v>20</v>
      </c>
      <c r="E1" s="3" t="s">
        <v>21</v>
      </c>
      <c r="F1" s="3" t="s">
        <v>22</v>
      </c>
      <c r="G1" s="3" t="s">
        <v>875</v>
      </c>
      <c r="H1" s="3" t="s">
        <v>876</v>
      </c>
      <c r="I1" s="3" t="s">
        <v>877</v>
      </c>
      <c r="J1" s="11" t="s">
        <v>878</v>
      </c>
    </row>
    <row r="2">
      <c r="A2" s="3" t="s">
        <v>35</v>
      </c>
      <c r="B2" s="3" t="s">
        <v>36</v>
      </c>
      <c r="C2" s="3" t="s">
        <v>37</v>
      </c>
      <c r="D2" s="3" t="s">
        <v>879</v>
      </c>
      <c r="E2" s="3" t="s">
        <v>880</v>
      </c>
      <c r="F2" s="3" t="s">
        <v>881</v>
      </c>
      <c r="G2" s="3" t="s">
        <v>882</v>
      </c>
      <c r="H2" s="3" t="s">
        <v>883</v>
      </c>
      <c r="I2" s="3" t="s">
        <v>884</v>
      </c>
      <c r="J2" s="11" t="s">
        <v>28</v>
      </c>
    </row>
    <row r="3">
      <c r="A3" s="3" t="s">
        <v>885</v>
      </c>
      <c r="B3" s="3">
        <v>42.0</v>
      </c>
      <c r="C3" s="3" t="s">
        <v>886</v>
      </c>
      <c r="D3" s="3">
        <v>5007442.0</v>
      </c>
      <c r="E3" s="3">
        <v>10133.0</v>
      </c>
      <c r="F3" s="3" t="s">
        <v>887</v>
      </c>
      <c r="G3" s="3" t="s">
        <v>887</v>
      </c>
      <c r="H3" s="3">
        <v>648528.0</v>
      </c>
      <c r="I3" s="3">
        <v>4498.0</v>
      </c>
      <c r="J3" s="11">
        <v>13.0</v>
      </c>
    </row>
    <row r="4">
      <c r="A4" s="3" t="s">
        <v>47</v>
      </c>
      <c r="B4" s="3">
        <v>4.20030103E10</v>
      </c>
      <c r="C4" s="3" t="s">
        <v>33</v>
      </c>
      <c r="D4" s="3">
        <v>291.0</v>
      </c>
      <c r="E4" s="3">
        <v>60.0</v>
      </c>
      <c r="F4" s="3" t="s">
        <v>887</v>
      </c>
      <c r="G4" s="3" t="s">
        <v>887</v>
      </c>
      <c r="H4" s="3">
        <v>63.0</v>
      </c>
      <c r="I4" s="3">
        <v>35.0</v>
      </c>
      <c r="J4" s="11">
        <v>21.6</v>
      </c>
    </row>
    <row r="5">
      <c r="A5" s="3" t="s">
        <v>48</v>
      </c>
      <c r="B5" s="3">
        <v>4.20030201E10</v>
      </c>
      <c r="C5" s="3" t="s">
        <v>50</v>
      </c>
      <c r="D5" s="3">
        <v>2370.0</v>
      </c>
      <c r="E5" s="3">
        <v>187.0</v>
      </c>
      <c r="F5" s="3" t="s">
        <v>887</v>
      </c>
      <c r="G5" s="3" t="s">
        <v>887</v>
      </c>
      <c r="H5" s="3">
        <v>238.0</v>
      </c>
      <c r="I5" s="3">
        <v>86.0</v>
      </c>
      <c r="J5" s="11">
        <v>10.0</v>
      </c>
    </row>
    <row r="6">
      <c r="A6" s="3" t="s">
        <v>51</v>
      </c>
      <c r="B6" s="3">
        <v>4.20030203E10</v>
      </c>
      <c r="C6" s="3" t="s">
        <v>52</v>
      </c>
      <c r="D6" s="3">
        <v>641.0</v>
      </c>
      <c r="E6" s="3">
        <v>54.0</v>
      </c>
      <c r="F6" s="3" t="s">
        <v>887</v>
      </c>
      <c r="G6" s="3" t="s">
        <v>887</v>
      </c>
      <c r="H6" s="3">
        <v>10.0</v>
      </c>
      <c r="I6" s="3">
        <v>16.0</v>
      </c>
      <c r="J6" s="11">
        <v>1.6</v>
      </c>
    </row>
    <row r="7">
      <c r="A7" s="3" t="s">
        <v>53</v>
      </c>
      <c r="B7" s="3">
        <v>4.20030305E10</v>
      </c>
      <c r="C7" s="3" t="s">
        <v>54</v>
      </c>
      <c r="D7" s="3">
        <v>1096.0</v>
      </c>
      <c r="E7" s="3">
        <v>109.0</v>
      </c>
      <c r="F7" s="3" t="s">
        <v>887</v>
      </c>
      <c r="G7" s="3" t="s">
        <v>887</v>
      </c>
      <c r="H7" s="3">
        <v>432.0</v>
      </c>
      <c r="I7" s="3">
        <v>118.0</v>
      </c>
      <c r="J7" s="11">
        <v>39.4</v>
      </c>
    </row>
    <row r="8">
      <c r="A8" s="3" t="s">
        <v>55</v>
      </c>
      <c r="B8" s="3">
        <v>4.20030402E10</v>
      </c>
      <c r="C8" s="3" t="s">
        <v>56</v>
      </c>
      <c r="D8" s="3">
        <v>629.0</v>
      </c>
      <c r="E8" s="3">
        <v>65.0</v>
      </c>
      <c r="F8" s="3" t="s">
        <v>887</v>
      </c>
      <c r="G8" s="3" t="s">
        <v>887</v>
      </c>
      <c r="H8" s="3">
        <v>248.0</v>
      </c>
      <c r="I8" s="3">
        <v>55.0</v>
      </c>
      <c r="J8" s="11">
        <v>39.4</v>
      </c>
    </row>
    <row r="9">
      <c r="A9" s="3" t="s">
        <v>57</v>
      </c>
      <c r="B9" s="3">
        <v>4.20030404E10</v>
      </c>
      <c r="C9" s="3" t="s">
        <v>58</v>
      </c>
      <c r="D9" s="3">
        <v>1197.0</v>
      </c>
      <c r="E9" s="3">
        <v>134.0</v>
      </c>
      <c r="F9" s="3" t="s">
        <v>887</v>
      </c>
      <c r="G9" s="3" t="s">
        <v>887</v>
      </c>
      <c r="H9" s="3">
        <v>0.0</v>
      </c>
      <c r="I9" s="3">
        <v>10.0</v>
      </c>
      <c r="J9" s="11">
        <v>0.0</v>
      </c>
    </row>
    <row r="10">
      <c r="A10" s="3" t="s">
        <v>59</v>
      </c>
      <c r="B10" s="3">
        <v>4.20030405E10</v>
      </c>
      <c r="C10" s="3" t="s">
        <v>60</v>
      </c>
      <c r="D10" s="3">
        <v>1132.0</v>
      </c>
      <c r="E10" s="3">
        <v>99.0</v>
      </c>
      <c r="F10" s="3" t="s">
        <v>887</v>
      </c>
      <c r="G10" s="3" t="s">
        <v>887</v>
      </c>
      <c r="H10" s="3">
        <v>14.0</v>
      </c>
      <c r="I10" s="3">
        <v>16.0</v>
      </c>
      <c r="J10" s="11">
        <v>1.2</v>
      </c>
    </row>
    <row r="11">
      <c r="A11" s="3" t="s">
        <v>61</v>
      </c>
      <c r="B11" s="3">
        <v>4.20030406E10</v>
      </c>
      <c r="C11" s="3" t="s">
        <v>62</v>
      </c>
      <c r="D11" s="3">
        <v>892.0</v>
      </c>
      <c r="E11" s="3">
        <v>91.0</v>
      </c>
      <c r="F11" s="3" t="s">
        <v>887</v>
      </c>
      <c r="G11" s="3" t="s">
        <v>887</v>
      </c>
      <c r="H11" s="3">
        <v>9.0</v>
      </c>
      <c r="I11" s="3">
        <v>15.0</v>
      </c>
      <c r="J11" s="11">
        <v>1.0</v>
      </c>
    </row>
    <row r="12">
      <c r="A12" s="3" t="s">
        <v>65</v>
      </c>
      <c r="B12" s="3">
        <v>4.20030409E10</v>
      </c>
      <c r="C12" s="3" t="s">
        <v>66</v>
      </c>
      <c r="D12" s="3">
        <v>1288.0</v>
      </c>
      <c r="E12" s="3">
        <v>79.0</v>
      </c>
      <c r="F12" s="3" t="s">
        <v>887</v>
      </c>
      <c r="G12" s="3" t="s">
        <v>887</v>
      </c>
      <c r="H12" s="3">
        <v>172.0</v>
      </c>
      <c r="I12" s="3">
        <v>74.0</v>
      </c>
      <c r="J12" s="11">
        <v>13.4</v>
      </c>
    </row>
    <row r="13">
      <c r="A13" s="3" t="s">
        <v>67</v>
      </c>
      <c r="B13" s="3">
        <v>4.20030501E10</v>
      </c>
      <c r="C13" s="3" t="s">
        <v>68</v>
      </c>
      <c r="D13" s="3">
        <v>996.0</v>
      </c>
      <c r="E13" s="3">
        <v>72.0</v>
      </c>
      <c r="F13" s="3" t="s">
        <v>887</v>
      </c>
      <c r="G13" s="3" t="s">
        <v>887</v>
      </c>
      <c r="H13" s="3">
        <v>552.0</v>
      </c>
      <c r="I13" s="3">
        <v>95.0</v>
      </c>
      <c r="J13" s="11">
        <v>55.4</v>
      </c>
    </row>
    <row r="14">
      <c r="A14" s="3" t="s">
        <v>71</v>
      </c>
      <c r="B14" s="3">
        <v>4.20030506E10</v>
      </c>
      <c r="C14" s="3" t="s">
        <v>72</v>
      </c>
      <c r="D14" s="3">
        <v>906.0</v>
      </c>
      <c r="E14" s="3">
        <v>100.0</v>
      </c>
      <c r="F14" s="3" t="s">
        <v>887</v>
      </c>
      <c r="G14" s="3" t="s">
        <v>887</v>
      </c>
      <c r="H14" s="3">
        <v>188.0</v>
      </c>
      <c r="I14" s="3">
        <v>68.0</v>
      </c>
      <c r="J14" s="11">
        <v>20.8</v>
      </c>
    </row>
    <row r="15">
      <c r="A15" s="3" t="s">
        <v>73</v>
      </c>
      <c r="B15" s="3">
        <v>4.20030509E10</v>
      </c>
      <c r="C15" s="3" t="s">
        <v>74</v>
      </c>
      <c r="D15" s="3">
        <v>790.0</v>
      </c>
      <c r="E15" s="3">
        <v>49.0</v>
      </c>
      <c r="F15" s="3" t="s">
        <v>887</v>
      </c>
      <c r="G15" s="3" t="s">
        <v>887</v>
      </c>
      <c r="H15" s="3">
        <v>440.0</v>
      </c>
      <c r="I15" s="3">
        <v>76.0</v>
      </c>
      <c r="J15" s="11">
        <v>55.7</v>
      </c>
    </row>
    <row r="16">
      <c r="A16" s="3" t="s">
        <v>76</v>
      </c>
      <c r="B16" s="3">
        <v>4.2003051E10</v>
      </c>
      <c r="C16" s="3" t="s">
        <v>77</v>
      </c>
      <c r="D16" s="3">
        <v>724.0</v>
      </c>
      <c r="E16" s="3">
        <v>88.0</v>
      </c>
      <c r="F16" s="3" t="s">
        <v>887</v>
      </c>
      <c r="G16" s="3" t="s">
        <v>887</v>
      </c>
      <c r="H16" s="3">
        <v>224.0</v>
      </c>
      <c r="I16" s="3">
        <v>75.0</v>
      </c>
      <c r="J16" s="11">
        <v>30.9</v>
      </c>
    </row>
    <row r="17">
      <c r="A17" s="3" t="s">
        <v>78</v>
      </c>
      <c r="B17" s="3">
        <v>4.20030511E10</v>
      </c>
      <c r="C17" s="3" t="s">
        <v>80</v>
      </c>
      <c r="D17" s="3">
        <v>82.0</v>
      </c>
      <c r="E17" s="3">
        <v>34.0</v>
      </c>
      <c r="F17" s="3" t="s">
        <v>887</v>
      </c>
      <c r="G17" s="3" t="s">
        <v>887</v>
      </c>
      <c r="H17" s="3">
        <v>58.0</v>
      </c>
      <c r="I17" s="3">
        <v>24.0</v>
      </c>
      <c r="J17" s="11">
        <v>70.7</v>
      </c>
    </row>
    <row r="18">
      <c r="A18" s="3" t="s">
        <v>83</v>
      </c>
      <c r="B18" s="3">
        <v>4.20030603E10</v>
      </c>
      <c r="C18" s="3" t="s">
        <v>84</v>
      </c>
      <c r="D18" s="3">
        <v>1246.0</v>
      </c>
      <c r="E18" s="3">
        <v>87.0</v>
      </c>
      <c r="F18" s="3" t="s">
        <v>887</v>
      </c>
      <c r="G18" s="3" t="s">
        <v>887</v>
      </c>
      <c r="H18" s="3">
        <v>208.0</v>
      </c>
      <c r="I18" s="3">
        <v>72.0</v>
      </c>
      <c r="J18" s="11">
        <v>16.7</v>
      </c>
    </row>
    <row r="19">
      <c r="A19" s="3" t="s">
        <v>85</v>
      </c>
      <c r="B19" s="3">
        <v>4.20030605E10</v>
      </c>
      <c r="C19" s="3" t="s">
        <v>87</v>
      </c>
      <c r="D19" s="3">
        <v>716.0</v>
      </c>
      <c r="E19" s="3">
        <v>87.0</v>
      </c>
      <c r="F19" s="3" t="s">
        <v>887</v>
      </c>
      <c r="G19" s="3" t="s">
        <v>887</v>
      </c>
      <c r="H19" s="3">
        <v>103.0</v>
      </c>
      <c r="I19" s="3">
        <v>41.0</v>
      </c>
      <c r="J19" s="11">
        <v>14.4</v>
      </c>
    </row>
    <row r="20">
      <c r="A20" s="3" t="s">
        <v>88</v>
      </c>
      <c r="B20" s="3">
        <v>4.20030703E10</v>
      </c>
      <c r="C20" s="3" t="s">
        <v>89</v>
      </c>
      <c r="D20" s="3">
        <v>1139.0</v>
      </c>
      <c r="E20" s="3">
        <v>91.0</v>
      </c>
      <c r="F20" s="3" t="s">
        <v>887</v>
      </c>
      <c r="G20" s="3" t="s">
        <v>887</v>
      </c>
      <c r="H20" s="3">
        <v>10.0</v>
      </c>
      <c r="I20" s="3">
        <v>16.0</v>
      </c>
      <c r="J20" s="11">
        <v>0.9</v>
      </c>
    </row>
    <row r="21">
      <c r="A21" s="3" t="s">
        <v>90</v>
      </c>
      <c r="B21" s="3">
        <v>4.20030705E10</v>
      </c>
      <c r="C21" s="3" t="s">
        <v>91</v>
      </c>
      <c r="D21" s="3">
        <v>1789.0</v>
      </c>
      <c r="E21" s="3">
        <v>98.0</v>
      </c>
      <c r="F21" s="3" t="s">
        <v>887</v>
      </c>
      <c r="G21" s="3" t="s">
        <v>887</v>
      </c>
      <c r="H21" s="3">
        <v>27.0</v>
      </c>
      <c r="I21" s="3">
        <v>26.0</v>
      </c>
      <c r="J21" s="11">
        <v>1.5</v>
      </c>
    </row>
    <row r="22">
      <c r="A22" s="3" t="s">
        <v>92</v>
      </c>
      <c r="B22" s="3">
        <v>4.20030706E10</v>
      </c>
      <c r="C22" s="3" t="s">
        <v>93</v>
      </c>
      <c r="D22" s="3">
        <v>1263.0</v>
      </c>
      <c r="E22" s="3">
        <v>116.0</v>
      </c>
      <c r="F22" s="3" t="s">
        <v>887</v>
      </c>
      <c r="G22" s="3" t="s">
        <v>887</v>
      </c>
      <c r="H22" s="3">
        <v>10.0</v>
      </c>
      <c r="I22" s="3">
        <v>16.0</v>
      </c>
      <c r="J22" s="11">
        <v>0.8</v>
      </c>
    </row>
    <row r="23">
      <c r="A23" s="3" t="s">
        <v>94</v>
      </c>
      <c r="B23" s="3">
        <v>4.20030708E10</v>
      </c>
      <c r="C23" s="3" t="s">
        <v>95</v>
      </c>
      <c r="D23" s="3">
        <v>1068.0</v>
      </c>
      <c r="E23" s="3">
        <v>70.0</v>
      </c>
      <c r="F23" s="3" t="s">
        <v>887</v>
      </c>
      <c r="G23" s="3" t="s">
        <v>887</v>
      </c>
      <c r="H23" s="3">
        <v>0.0</v>
      </c>
      <c r="I23" s="3">
        <v>10.0</v>
      </c>
      <c r="J23" s="11">
        <v>0.0</v>
      </c>
    </row>
    <row r="24">
      <c r="A24" s="3" t="s">
        <v>96</v>
      </c>
      <c r="B24" s="3">
        <v>4.20030709E10</v>
      </c>
      <c r="C24" s="3" t="s">
        <v>97</v>
      </c>
      <c r="D24" s="3">
        <v>2470.0</v>
      </c>
      <c r="E24" s="3">
        <v>186.0</v>
      </c>
      <c r="F24" s="3" t="s">
        <v>887</v>
      </c>
      <c r="G24" s="3" t="s">
        <v>887</v>
      </c>
      <c r="H24" s="3">
        <v>25.0</v>
      </c>
      <c r="I24" s="3">
        <v>23.0</v>
      </c>
      <c r="J24" s="11">
        <v>1.0</v>
      </c>
    </row>
    <row r="25">
      <c r="A25" s="3" t="s">
        <v>98</v>
      </c>
      <c r="B25" s="3">
        <v>4.20030802E10</v>
      </c>
      <c r="C25" s="3" t="s">
        <v>99</v>
      </c>
      <c r="D25" s="3">
        <v>871.0</v>
      </c>
      <c r="E25" s="3">
        <v>77.0</v>
      </c>
      <c r="F25" s="3" t="s">
        <v>887</v>
      </c>
      <c r="G25" s="3" t="s">
        <v>887</v>
      </c>
      <c r="H25" s="3">
        <v>154.0</v>
      </c>
      <c r="I25" s="3">
        <v>73.0</v>
      </c>
      <c r="J25" s="11">
        <v>17.7</v>
      </c>
    </row>
    <row r="26">
      <c r="A26" s="3" t="s">
        <v>100</v>
      </c>
      <c r="B26" s="3">
        <v>4.20030804E10</v>
      </c>
      <c r="C26" s="3" t="s">
        <v>101</v>
      </c>
      <c r="D26" s="3">
        <v>805.0</v>
      </c>
      <c r="E26" s="3">
        <v>47.0</v>
      </c>
      <c r="F26" s="3" t="s">
        <v>887</v>
      </c>
      <c r="G26" s="3" t="s">
        <v>887</v>
      </c>
      <c r="H26" s="3">
        <v>46.0</v>
      </c>
      <c r="I26" s="3">
        <v>31.0</v>
      </c>
      <c r="J26" s="11">
        <v>5.7</v>
      </c>
    </row>
    <row r="27">
      <c r="A27" s="3" t="s">
        <v>103</v>
      </c>
      <c r="B27" s="3">
        <v>4.20030806E10</v>
      </c>
      <c r="C27" s="3" t="s">
        <v>104</v>
      </c>
      <c r="D27" s="3">
        <v>1082.0</v>
      </c>
      <c r="E27" s="3">
        <v>82.0</v>
      </c>
      <c r="F27" s="3" t="s">
        <v>887</v>
      </c>
      <c r="G27" s="3" t="s">
        <v>887</v>
      </c>
      <c r="H27" s="3">
        <v>39.0</v>
      </c>
      <c r="I27" s="3">
        <v>36.0</v>
      </c>
      <c r="J27" s="11">
        <v>3.6</v>
      </c>
    </row>
    <row r="28">
      <c r="A28" s="3" t="s">
        <v>105</v>
      </c>
      <c r="B28" s="3">
        <v>4.20030807E10</v>
      </c>
      <c r="C28" s="3" t="s">
        <v>106</v>
      </c>
      <c r="D28" s="3">
        <v>1138.0</v>
      </c>
      <c r="E28" s="3">
        <v>73.0</v>
      </c>
      <c r="F28" s="3" t="s">
        <v>887</v>
      </c>
      <c r="G28" s="3" t="s">
        <v>887</v>
      </c>
      <c r="H28" s="3">
        <v>108.0</v>
      </c>
      <c r="I28" s="3">
        <v>52.0</v>
      </c>
      <c r="J28" s="11">
        <v>9.5</v>
      </c>
    </row>
    <row r="29">
      <c r="A29" s="3" t="s">
        <v>109</v>
      </c>
      <c r="B29" s="3">
        <v>4.20030809E10</v>
      </c>
      <c r="C29" s="3" t="s">
        <v>110</v>
      </c>
      <c r="D29" s="3">
        <v>989.0</v>
      </c>
      <c r="E29" s="3">
        <v>76.0</v>
      </c>
      <c r="F29" s="3" t="s">
        <v>887</v>
      </c>
      <c r="G29" s="3" t="s">
        <v>887</v>
      </c>
      <c r="H29" s="3">
        <v>70.0</v>
      </c>
      <c r="I29" s="3">
        <v>35.0</v>
      </c>
      <c r="J29" s="11">
        <v>7.1</v>
      </c>
    </row>
    <row r="30">
      <c r="A30" s="3" t="s">
        <v>111</v>
      </c>
      <c r="B30" s="3">
        <v>4.20030901E10</v>
      </c>
      <c r="C30" s="3" t="s">
        <v>112</v>
      </c>
      <c r="D30" s="3">
        <v>1041.0</v>
      </c>
      <c r="E30" s="3">
        <v>61.0</v>
      </c>
      <c r="F30" s="3" t="s">
        <v>887</v>
      </c>
      <c r="G30" s="3" t="s">
        <v>887</v>
      </c>
      <c r="H30" s="3">
        <v>92.0</v>
      </c>
      <c r="I30" s="3">
        <v>34.0</v>
      </c>
      <c r="J30" s="11">
        <v>8.8</v>
      </c>
    </row>
    <row r="31">
      <c r="A31" s="3" t="s">
        <v>114</v>
      </c>
      <c r="B31" s="3">
        <v>4.20030902E10</v>
      </c>
      <c r="C31" s="3" t="s">
        <v>115</v>
      </c>
      <c r="D31" s="3">
        <v>1326.0</v>
      </c>
      <c r="E31" s="3">
        <v>112.0</v>
      </c>
      <c r="F31" s="3" t="s">
        <v>887</v>
      </c>
      <c r="G31" s="3" t="s">
        <v>887</v>
      </c>
      <c r="H31" s="3">
        <v>185.0</v>
      </c>
      <c r="I31" s="3">
        <v>76.0</v>
      </c>
      <c r="J31" s="11">
        <v>14.0</v>
      </c>
    </row>
    <row r="32">
      <c r="A32" s="3" t="s">
        <v>117</v>
      </c>
      <c r="B32" s="3">
        <v>4.20030903E10</v>
      </c>
      <c r="C32" s="3" t="s">
        <v>118</v>
      </c>
      <c r="D32" s="3">
        <v>882.0</v>
      </c>
      <c r="E32" s="3">
        <v>76.0</v>
      </c>
      <c r="F32" s="3" t="s">
        <v>887</v>
      </c>
      <c r="G32" s="3" t="s">
        <v>887</v>
      </c>
      <c r="H32" s="3">
        <v>102.0</v>
      </c>
      <c r="I32" s="3">
        <v>44.0</v>
      </c>
      <c r="J32" s="11">
        <v>11.6</v>
      </c>
    </row>
    <row r="33">
      <c r="A33" s="3" t="s">
        <v>119</v>
      </c>
      <c r="B33" s="3">
        <v>4.20031005E10</v>
      </c>
      <c r="C33" s="3" t="s">
        <v>120</v>
      </c>
      <c r="D33" s="3">
        <v>910.0</v>
      </c>
      <c r="E33" s="3">
        <v>60.0</v>
      </c>
      <c r="F33" s="3" t="s">
        <v>887</v>
      </c>
      <c r="G33" s="3" t="s">
        <v>887</v>
      </c>
      <c r="H33" s="3">
        <v>175.0</v>
      </c>
      <c r="I33" s="3">
        <v>67.0</v>
      </c>
      <c r="J33" s="11">
        <v>19.2</v>
      </c>
    </row>
    <row r="34">
      <c r="A34" s="3" t="s">
        <v>122</v>
      </c>
      <c r="B34" s="3">
        <v>4.20031011E10</v>
      </c>
      <c r="C34" s="3" t="s">
        <v>123</v>
      </c>
      <c r="D34" s="3">
        <v>1303.0</v>
      </c>
      <c r="E34" s="3">
        <v>107.0</v>
      </c>
      <c r="F34" s="3" t="s">
        <v>887</v>
      </c>
      <c r="G34" s="3" t="s">
        <v>887</v>
      </c>
      <c r="H34" s="3">
        <v>100.0</v>
      </c>
      <c r="I34" s="3">
        <v>67.0</v>
      </c>
      <c r="J34" s="11">
        <v>7.7</v>
      </c>
    </row>
    <row r="35">
      <c r="A35" s="3" t="s">
        <v>124</v>
      </c>
      <c r="B35" s="3">
        <v>4.20031014E10</v>
      </c>
      <c r="C35" s="3" t="s">
        <v>125</v>
      </c>
      <c r="D35" s="3">
        <v>1503.0</v>
      </c>
      <c r="E35" s="3">
        <v>83.0</v>
      </c>
      <c r="F35" s="3" t="s">
        <v>887</v>
      </c>
      <c r="G35" s="3" t="s">
        <v>887</v>
      </c>
      <c r="H35" s="3">
        <v>128.0</v>
      </c>
      <c r="I35" s="3">
        <v>54.0</v>
      </c>
      <c r="J35" s="11">
        <v>8.5</v>
      </c>
    </row>
    <row r="36">
      <c r="A36" s="3" t="s">
        <v>126</v>
      </c>
      <c r="B36" s="3">
        <v>4.20031016E10</v>
      </c>
      <c r="C36" s="3" t="s">
        <v>127</v>
      </c>
      <c r="D36" s="3">
        <v>398.0</v>
      </c>
      <c r="E36" s="3">
        <v>32.0</v>
      </c>
      <c r="F36" s="3" t="s">
        <v>887</v>
      </c>
      <c r="G36" s="3" t="s">
        <v>887</v>
      </c>
      <c r="H36" s="3">
        <v>210.0</v>
      </c>
      <c r="I36" s="3">
        <v>45.0</v>
      </c>
      <c r="J36" s="11">
        <v>52.8</v>
      </c>
    </row>
    <row r="37">
      <c r="A37" s="3" t="s">
        <v>128</v>
      </c>
      <c r="B37" s="3">
        <v>4.20031017E10</v>
      </c>
      <c r="C37" s="3" t="s">
        <v>129</v>
      </c>
      <c r="D37" s="3">
        <v>639.0</v>
      </c>
      <c r="E37" s="3">
        <v>64.0</v>
      </c>
      <c r="F37" s="3" t="s">
        <v>887</v>
      </c>
      <c r="G37" s="3" t="s">
        <v>887</v>
      </c>
      <c r="H37" s="3">
        <v>174.0</v>
      </c>
      <c r="I37" s="3">
        <v>69.0</v>
      </c>
      <c r="J37" s="11">
        <v>27.2</v>
      </c>
    </row>
    <row r="38">
      <c r="A38" s="3" t="s">
        <v>130</v>
      </c>
      <c r="B38" s="3">
        <v>4.20031018E10</v>
      </c>
      <c r="C38" s="3" t="s">
        <v>131</v>
      </c>
      <c r="D38" s="3">
        <v>1185.0</v>
      </c>
      <c r="E38" s="3">
        <v>57.0</v>
      </c>
      <c r="F38" s="3" t="s">
        <v>887</v>
      </c>
      <c r="G38" s="3" t="s">
        <v>887</v>
      </c>
      <c r="H38" s="3">
        <v>24.0</v>
      </c>
      <c r="I38" s="3">
        <v>28.0</v>
      </c>
      <c r="J38" s="11">
        <v>2.0</v>
      </c>
    </row>
    <row r="39">
      <c r="A39" s="3" t="s">
        <v>133</v>
      </c>
      <c r="B39" s="3">
        <v>4.20031102E10</v>
      </c>
      <c r="C39" s="3" t="s">
        <v>134</v>
      </c>
      <c r="D39" s="3">
        <v>1996.0</v>
      </c>
      <c r="E39" s="3">
        <v>143.0</v>
      </c>
      <c r="F39" s="3" t="s">
        <v>887</v>
      </c>
      <c r="G39" s="3" t="s">
        <v>887</v>
      </c>
      <c r="H39" s="3">
        <v>200.0</v>
      </c>
      <c r="I39" s="3">
        <v>107.0</v>
      </c>
      <c r="J39" s="11">
        <v>10.0</v>
      </c>
    </row>
    <row r="40">
      <c r="A40" s="3" t="s">
        <v>136</v>
      </c>
      <c r="B40" s="3">
        <v>4.20031106E10</v>
      </c>
      <c r="C40" s="3" t="s">
        <v>137</v>
      </c>
      <c r="D40" s="3">
        <v>1098.0</v>
      </c>
      <c r="E40" s="3">
        <v>42.0</v>
      </c>
      <c r="F40" s="3" t="s">
        <v>887</v>
      </c>
      <c r="G40" s="3" t="s">
        <v>887</v>
      </c>
      <c r="H40" s="3">
        <v>104.0</v>
      </c>
      <c r="I40" s="3">
        <v>79.0</v>
      </c>
      <c r="J40" s="11">
        <v>9.5</v>
      </c>
    </row>
    <row r="41">
      <c r="A41" s="3" t="s">
        <v>138</v>
      </c>
      <c r="B41" s="3">
        <v>4.20031113E10</v>
      </c>
      <c r="C41" s="3" t="s">
        <v>139</v>
      </c>
      <c r="D41" s="3">
        <v>1350.0</v>
      </c>
      <c r="E41" s="3">
        <v>109.0</v>
      </c>
      <c r="F41" s="3" t="s">
        <v>887</v>
      </c>
      <c r="G41" s="3" t="s">
        <v>887</v>
      </c>
      <c r="H41" s="3">
        <v>302.0</v>
      </c>
      <c r="I41" s="3">
        <v>95.0</v>
      </c>
      <c r="J41" s="11">
        <v>22.4</v>
      </c>
    </row>
    <row r="42">
      <c r="A42" s="3" t="s">
        <v>140</v>
      </c>
      <c r="B42" s="3">
        <v>4.20031114E10</v>
      </c>
      <c r="C42" s="3" t="s">
        <v>142</v>
      </c>
      <c r="D42" s="3">
        <v>596.0</v>
      </c>
      <c r="E42" s="3">
        <v>63.0</v>
      </c>
      <c r="F42" s="3" t="s">
        <v>887</v>
      </c>
      <c r="G42" s="3" t="s">
        <v>887</v>
      </c>
      <c r="H42" s="3">
        <v>222.0</v>
      </c>
      <c r="I42" s="3">
        <v>58.0</v>
      </c>
      <c r="J42" s="11">
        <v>37.2</v>
      </c>
    </row>
    <row r="43">
      <c r="A43" s="3" t="s">
        <v>143</v>
      </c>
      <c r="B43" s="3">
        <v>4.20031115E10</v>
      </c>
      <c r="C43" s="3" t="s">
        <v>144</v>
      </c>
      <c r="D43" s="3">
        <v>1788.0</v>
      </c>
      <c r="E43" s="3">
        <v>126.0</v>
      </c>
      <c r="F43" s="3" t="s">
        <v>887</v>
      </c>
      <c r="G43" s="3" t="s">
        <v>887</v>
      </c>
      <c r="H43" s="3">
        <v>539.0</v>
      </c>
      <c r="I43" s="3">
        <v>162.0</v>
      </c>
      <c r="J43" s="11">
        <v>30.1</v>
      </c>
    </row>
    <row r="44">
      <c r="A44" s="3" t="s">
        <v>149</v>
      </c>
      <c r="B44" s="3">
        <v>4.20031203E10</v>
      </c>
      <c r="C44" s="3" t="s">
        <v>150</v>
      </c>
      <c r="D44" s="3">
        <v>733.0</v>
      </c>
      <c r="E44" s="3">
        <v>77.0</v>
      </c>
      <c r="F44" s="3" t="s">
        <v>887</v>
      </c>
      <c r="G44" s="3" t="s">
        <v>887</v>
      </c>
      <c r="H44" s="3">
        <v>221.0</v>
      </c>
      <c r="I44" s="3">
        <v>76.0</v>
      </c>
      <c r="J44" s="11">
        <v>30.2</v>
      </c>
    </row>
    <row r="45">
      <c r="A45" s="3" t="s">
        <v>151</v>
      </c>
      <c r="B45" s="3">
        <v>4.20031204E10</v>
      </c>
      <c r="C45" s="3" t="s">
        <v>152</v>
      </c>
      <c r="D45" s="3">
        <v>363.0</v>
      </c>
      <c r="E45" s="3">
        <v>50.0</v>
      </c>
      <c r="F45" s="3" t="s">
        <v>887</v>
      </c>
      <c r="G45" s="3" t="s">
        <v>887</v>
      </c>
      <c r="H45" s="3">
        <v>161.0</v>
      </c>
      <c r="I45" s="3">
        <v>58.0</v>
      </c>
      <c r="J45" s="11">
        <v>44.4</v>
      </c>
    </row>
    <row r="46">
      <c r="A46" s="3" t="s">
        <v>154</v>
      </c>
      <c r="B46" s="3">
        <v>4.20031207E10</v>
      </c>
      <c r="C46" s="3" t="s">
        <v>155</v>
      </c>
      <c r="D46" s="3">
        <v>407.0</v>
      </c>
      <c r="E46" s="3">
        <v>58.0</v>
      </c>
      <c r="F46" s="3" t="s">
        <v>887</v>
      </c>
      <c r="G46" s="3" t="s">
        <v>887</v>
      </c>
      <c r="H46" s="3">
        <v>163.0</v>
      </c>
      <c r="I46" s="3">
        <v>49.0</v>
      </c>
      <c r="J46" s="11">
        <v>40.0</v>
      </c>
    </row>
    <row r="47">
      <c r="A47" s="3" t="s">
        <v>156</v>
      </c>
      <c r="B47" s="3">
        <v>4.20031208E10</v>
      </c>
      <c r="C47" s="3" t="s">
        <v>157</v>
      </c>
      <c r="D47" s="3">
        <v>235.0</v>
      </c>
      <c r="E47" s="3">
        <v>33.0</v>
      </c>
      <c r="F47" s="3" t="s">
        <v>887</v>
      </c>
      <c r="G47" s="3" t="s">
        <v>887</v>
      </c>
      <c r="H47" s="3">
        <v>107.0</v>
      </c>
      <c r="I47" s="3">
        <v>39.0</v>
      </c>
      <c r="J47" s="11">
        <v>45.5</v>
      </c>
    </row>
    <row r="48">
      <c r="A48" s="3" t="s">
        <v>158</v>
      </c>
      <c r="B48" s="3">
        <v>4.20031301E10</v>
      </c>
      <c r="C48" s="3" t="s">
        <v>159</v>
      </c>
      <c r="D48" s="3">
        <v>777.0</v>
      </c>
      <c r="E48" s="3">
        <v>94.0</v>
      </c>
      <c r="F48" s="3" t="s">
        <v>887</v>
      </c>
      <c r="G48" s="3" t="s">
        <v>887</v>
      </c>
      <c r="H48" s="3">
        <v>460.0</v>
      </c>
      <c r="I48" s="3">
        <v>82.0</v>
      </c>
      <c r="J48" s="11">
        <v>59.2</v>
      </c>
    </row>
    <row r="49">
      <c r="A49" s="3" t="s">
        <v>160</v>
      </c>
      <c r="B49" s="3">
        <v>4.20031302E10</v>
      </c>
      <c r="C49" s="3" t="s">
        <v>161</v>
      </c>
      <c r="D49" s="3">
        <v>491.0</v>
      </c>
      <c r="E49" s="3">
        <v>59.0</v>
      </c>
      <c r="F49" s="3" t="s">
        <v>887</v>
      </c>
      <c r="G49" s="3" t="s">
        <v>887</v>
      </c>
      <c r="H49" s="3">
        <v>189.0</v>
      </c>
      <c r="I49" s="3">
        <v>63.0</v>
      </c>
      <c r="J49" s="11">
        <v>38.5</v>
      </c>
    </row>
    <row r="50">
      <c r="A50" s="3" t="s">
        <v>162</v>
      </c>
      <c r="B50" s="3">
        <v>4.20031303E10</v>
      </c>
      <c r="C50" s="3" t="s">
        <v>163</v>
      </c>
      <c r="D50" s="3">
        <v>619.0</v>
      </c>
      <c r="E50" s="3">
        <v>61.0</v>
      </c>
      <c r="F50" s="3" t="s">
        <v>887</v>
      </c>
      <c r="G50" s="3" t="s">
        <v>887</v>
      </c>
      <c r="H50" s="3">
        <v>260.0</v>
      </c>
      <c r="I50" s="3">
        <v>64.0</v>
      </c>
      <c r="J50" s="11">
        <v>42.0</v>
      </c>
    </row>
    <row r="51">
      <c r="A51" s="3" t="s">
        <v>164</v>
      </c>
      <c r="B51" s="3">
        <v>4.20031304E10</v>
      </c>
      <c r="C51" s="3" t="s">
        <v>165</v>
      </c>
      <c r="D51" s="3">
        <v>430.0</v>
      </c>
      <c r="E51" s="3">
        <v>62.0</v>
      </c>
      <c r="F51" s="3" t="s">
        <v>887</v>
      </c>
      <c r="G51" s="3" t="s">
        <v>887</v>
      </c>
      <c r="H51" s="3">
        <v>165.0</v>
      </c>
      <c r="I51" s="3">
        <v>56.0</v>
      </c>
      <c r="J51" s="11">
        <v>38.4</v>
      </c>
    </row>
    <row r="52">
      <c r="A52" s="3" t="s">
        <v>166</v>
      </c>
      <c r="B52" s="3">
        <v>4.20031306E10</v>
      </c>
      <c r="C52" s="3" t="s">
        <v>167</v>
      </c>
      <c r="D52" s="3">
        <v>1419.0</v>
      </c>
      <c r="E52" s="3">
        <v>109.0</v>
      </c>
      <c r="F52" s="3" t="s">
        <v>887</v>
      </c>
      <c r="G52" s="3" t="s">
        <v>887</v>
      </c>
      <c r="H52" s="3">
        <v>685.0</v>
      </c>
      <c r="I52" s="3">
        <v>162.0</v>
      </c>
      <c r="J52" s="11">
        <v>48.3</v>
      </c>
    </row>
    <row r="53">
      <c r="A53" s="3" t="s">
        <v>168</v>
      </c>
      <c r="B53" s="3">
        <v>4.20031401E10</v>
      </c>
      <c r="C53" s="3" t="s">
        <v>169</v>
      </c>
      <c r="D53" s="3">
        <v>899.0</v>
      </c>
      <c r="E53" s="3">
        <v>78.0</v>
      </c>
      <c r="F53" s="3" t="s">
        <v>887</v>
      </c>
      <c r="G53" s="3" t="s">
        <v>887</v>
      </c>
      <c r="H53" s="3">
        <v>24.0</v>
      </c>
      <c r="I53" s="3">
        <v>38.0</v>
      </c>
      <c r="J53" s="11">
        <v>2.7</v>
      </c>
    </row>
    <row r="54">
      <c r="A54" s="3" t="s">
        <v>170</v>
      </c>
      <c r="B54" s="3">
        <v>4.20031402E10</v>
      </c>
      <c r="C54" s="3" t="s">
        <v>171</v>
      </c>
      <c r="D54" s="3">
        <v>1041.0</v>
      </c>
      <c r="E54" s="3">
        <v>75.0</v>
      </c>
      <c r="F54" s="3" t="s">
        <v>887</v>
      </c>
      <c r="G54" s="3" t="s">
        <v>887</v>
      </c>
      <c r="H54" s="3">
        <v>39.0</v>
      </c>
      <c r="I54" s="3">
        <v>38.0</v>
      </c>
      <c r="J54" s="11">
        <v>3.7</v>
      </c>
    </row>
    <row r="55">
      <c r="A55" s="3" t="s">
        <v>172</v>
      </c>
      <c r="B55" s="3">
        <v>4.20031403E10</v>
      </c>
      <c r="C55" s="3" t="s">
        <v>173</v>
      </c>
      <c r="D55" s="3">
        <v>1489.0</v>
      </c>
      <c r="E55" s="3">
        <v>77.0</v>
      </c>
      <c r="F55" s="3" t="s">
        <v>887</v>
      </c>
      <c r="G55" s="3" t="s">
        <v>887</v>
      </c>
      <c r="H55" s="3">
        <v>29.0</v>
      </c>
      <c r="I55" s="3">
        <v>27.0</v>
      </c>
      <c r="J55" s="11">
        <v>1.9</v>
      </c>
    </row>
    <row r="56">
      <c r="A56" s="3" t="s">
        <v>174</v>
      </c>
      <c r="B56" s="3">
        <v>4.20031404E10</v>
      </c>
      <c r="C56" s="3" t="s">
        <v>175</v>
      </c>
      <c r="D56" s="3">
        <v>979.0</v>
      </c>
      <c r="E56" s="3">
        <v>37.0</v>
      </c>
      <c r="F56" s="3" t="s">
        <v>887</v>
      </c>
      <c r="G56" s="3" t="s">
        <v>887</v>
      </c>
      <c r="H56" s="3">
        <v>13.0</v>
      </c>
      <c r="I56" s="3">
        <v>11.0</v>
      </c>
      <c r="J56" s="11">
        <v>1.3</v>
      </c>
    </row>
    <row r="57">
      <c r="A57" s="3" t="s">
        <v>176</v>
      </c>
      <c r="B57" s="3">
        <v>4.20031405E10</v>
      </c>
      <c r="C57" s="3" t="s">
        <v>177</v>
      </c>
      <c r="D57" s="3">
        <v>1044.0</v>
      </c>
      <c r="E57" s="3">
        <v>99.0</v>
      </c>
      <c r="F57" s="3" t="s">
        <v>887</v>
      </c>
      <c r="G57" s="3" t="s">
        <v>887</v>
      </c>
      <c r="H57" s="3">
        <v>115.0</v>
      </c>
      <c r="I57" s="3">
        <v>93.0</v>
      </c>
      <c r="J57" s="11">
        <v>11.0</v>
      </c>
    </row>
    <row r="58">
      <c r="A58" s="3" t="s">
        <v>178</v>
      </c>
      <c r="B58" s="3">
        <v>4.20031406E10</v>
      </c>
      <c r="C58" s="3" t="s">
        <v>179</v>
      </c>
      <c r="D58" s="3">
        <v>1466.0</v>
      </c>
      <c r="E58" s="3">
        <v>67.0</v>
      </c>
      <c r="F58" s="3" t="s">
        <v>887</v>
      </c>
      <c r="G58" s="3" t="s">
        <v>887</v>
      </c>
      <c r="H58" s="3">
        <v>70.0</v>
      </c>
      <c r="I58" s="3">
        <v>41.0</v>
      </c>
      <c r="J58" s="11">
        <v>4.8</v>
      </c>
    </row>
    <row r="59">
      <c r="A59" s="3" t="s">
        <v>180</v>
      </c>
      <c r="B59" s="3">
        <v>4.20031408E10</v>
      </c>
      <c r="C59" s="3" t="s">
        <v>181</v>
      </c>
      <c r="D59" s="3">
        <v>1954.0</v>
      </c>
      <c r="E59" s="3">
        <v>85.0</v>
      </c>
      <c r="F59" s="3" t="s">
        <v>887</v>
      </c>
      <c r="G59" s="3" t="s">
        <v>887</v>
      </c>
      <c r="H59" s="3">
        <v>170.0</v>
      </c>
      <c r="I59" s="3">
        <v>74.0</v>
      </c>
      <c r="J59" s="11">
        <v>8.7</v>
      </c>
    </row>
    <row r="60">
      <c r="A60" s="3" t="s">
        <v>182</v>
      </c>
      <c r="B60" s="3">
        <v>4.2003141E10</v>
      </c>
      <c r="C60" s="3" t="s">
        <v>183</v>
      </c>
      <c r="D60" s="3">
        <v>454.0</v>
      </c>
      <c r="E60" s="3">
        <v>41.0</v>
      </c>
      <c r="F60" s="3" t="s">
        <v>887</v>
      </c>
      <c r="G60" s="3" t="s">
        <v>887</v>
      </c>
      <c r="H60" s="3">
        <v>11.0</v>
      </c>
      <c r="I60" s="3">
        <v>12.0</v>
      </c>
      <c r="J60" s="11">
        <v>2.4</v>
      </c>
    </row>
    <row r="61">
      <c r="A61" s="3" t="s">
        <v>184</v>
      </c>
      <c r="B61" s="3">
        <v>4.20031411E10</v>
      </c>
      <c r="C61" s="3" t="s">
        <v>185</v>
      </c>
      <c r="D61" s="3">
        <v>602.0</v>
      </c>
      <c r="E61" s="3">
        <v>39.0</v>
      </c>
      <c r="F61" s="3" t="s">
        <v>887</v>
      </c>
      <c r="G61" s="3" t="s">
        <v>887</v>
      </c>
      <c r="H61" s="3">
        <v>58.0</v>
      </c>
      <c r="I61" s="3">
        <v>31.0</v>
      </c>
      <c r="J61" s="11">
        <v>9.6</v>
      </c>
    </row>
    <row r="62">
      <c r="A62" s="3" t="s">
        <v>186</v>
      </c>
      <c r="B62" s="3">
        <v>4.20031413E10</v>
      </c>
      <c r="C62" s="3" t="s">
        <v>187</v>
      </c>
      <c r="D62" s="3">
        <v>2508.0</v>
      </c>
      <c r="E62" s="3">
        <v>96.0</v>
      </c>
      <c r="F62" s="3" t="s">
        <v>887</v>
      </c>
      <c r="G62" s="3" t="s">
        <v>887</v>
      </c>
      <c r="H62" s="3">
        <v>165.0</v>
      </c>
      <c r="I62" s="3">
        <v>108.0</v>
      </c>
      <c r="J62" s="11">
        <v>6.6</v>
      </c>
    </row>
    <row r="63">
      <c r="A63" s="3" t="s">
        <v>188</v>
      </c>
      <c r="B63" s="3">
        <v>4.20031414E10</v>
      </c>
      <c r="C63" s="3" t="s">
        <v>189</v>
      </c>
      <c r="D63" s="3">
        <v>2517.0</v>
      </c>
      <c r="E63" s="3">
        <v>193.0</v>
      </c>
      <c r="F63" s="3" t="s">
        <v>887</v>
      </c>
      <c r="G63" s="3" t="s">
        <v>887</v>
      </c>
      <c r="H63" s="3">
        <v>100.0</v>
      </c>
      <c r="I63" s="3">
        <v>73.0</v>
      </c>
      <c r="J63" s="11">
        <v>4.0</v>
      </c>
    </row>
    <row r="64">
      <c r="A64" s="3" t="s">
        <v>190</v>
      </c>
      <c r="B64" s="3">
        <v>4.20031516E10</v>
      </c>
      <c r="C64" s="3" t="s">
        <v>191</v>
      </c>
      <c r="D64" s="3">
        <v>1141.0</v>
      </c>
      <c r="E64" s="3">
        <v>80.0</v>
      </c>
      <c r="F64" s="3" t="s">
        <v>887</v>
      </c>
      <c r="G64" s="3" t="s">
        <v>887</v>
      </c>
      <c r="H64" s="3">
        <v>85.0</v>
      </c>
      <c r="I64" s="3">
        <v>42.0</v>
      </c>
      <c r="J64" s="11">
        <v>7.4</v>
      </c>
    </row>
    <row r="65">
      <c r="A65" s="3" t="s">
        <v>192</v>
      </c>
      <c r="B65" s="3">
        <v>4.20031517E10</v>
      </c>
      <c r="C65" s="3" t="s">
        <v>193</v>
      </c>
      <c r="D65" s="3">
        <v>2442.0</v>
      </c>
      <c r="E65" s="3">
        <v>124.0</v>
      </c>
      <c r="F65" s="3" t="s">
        <v>887</v>
      </c>
      <c r="G65" s="3" t="s">
        <v>887</v>
      </c>
      <c r="H65" s="3">
        <v>190.0</v>
      </c>
      <c r="I65" s="3">
        <v>92.0</v>
      </c>
      <c r="J65" s="11">
        <v>7.8</v>
      </c>
    </row>
    <row r="66">
      <c r="A66" s="3" t="s">
        <v>194</v>
      </c>
      <c r="B66" s="3">
        <v>4.20031608E10</v>
      </c>
      <c r="C66" s="3" t="s">
        <v>195</v>
      </c>
      <c r="D66" s="3">
        <v>1318.0</v>
      </c>
      <c r="E66" s="3">
        <v>118.0</v>
      </c>
      <c r="F66" s="3" t="s">
        <v>887</v>
      </c>
      <c r="G66" s="3" t="s">
        <v>887</v>
      </c>
      <c r="H66" s="3">
        <v>259.0</v>
      </c>
      <c r="I66" s="3">
        <v>97.0</v>
      </c>
      <c r="J66" s="11">
        <v>19.7</v>
      </c>
    </row>
    <row r="67">
      <c r="A67" s="3" t="s">
        <v>196</v>
      </c>
      <c r="B67" s="3">
        <v>4.20031609E10</v>
      </c>
      <c r="C67" s="3" t="s">
        <v>197</v>
      </c>
      <c r="D67" s="3">
        <v>1692.0</v>
      </c>
      <c r="E67" s="3">
        <v>134.0</v>
      </c>
      <c r="F67" s="3" t="s">
        <v>887</v>
      </c>
      <c r="G67" s="3" t="s">
        <v>887</v>
      </c>
      <c r="H67" s="3">
        <v>254.0</v>
      </c>
      <c r="I67" s="3">
        <v>95.0</v>
      </c>
      <c r="J67" s="11">
        <v>15.0</v>
      </c>
    </row>
    <row r="68">
      <c r="A68" s="3" t="s">
        <v>198</v>
      </c>
      <c r="B68" s="3">
        <v>4.20031702E10</v>
      </c>
      <c r="C68" s="3" t="s">
        <v>199</v>
      </c>
      <c r="D68" s="3">
        <v>1951.0</v>
      </c>
      <c r="E68" s="3">
        <v>210.0</v>
      </c>
      <c r="F68" s="3" t="s">
        <v>887</v>
      </c>
      <c r="G68" s="3" t="s">
        <v>887</v>
      </c>
      <c r="H68" s="3">
        <v>179.0</v>
      </c>
      <c r="I68" s="3">
        <v>86.0</v>
      </c>
      <c r="J68" s="11">
        <v>9.2</v>
      </c>
    </row>
    <row r="69">
      <c r="A69" s="3" t="s">
        <v>200</v>
      </c>
      <c r="B69" s="3">
        <v>4.20031706E10</v>
      </c>
      <c r="C69" s="3" t="s">
        <v>201</v>
      </c>
      <c r="D69" s="3">
        <v>869.0</v>
      </c>
      <c r="E69" s="3">
        <v>78.0</v>
      </c>
      <c r="F69" s="3" t="s">
        <v>887</v>
      </c>
      <c r="G69" s="3" t="s">
        <v>887</v>
      </c>
      <c r="H69" s="3">
        <v>139.0</v>
      </c>
      <c r="I69" s="3">
        <v>51.0</v>
      </c>
      <c r="J69" s="11">
        <v>16.0</v>
      </c>
    </row>
    <row r="70">
      <c r="A70" s="3" t="s">
        <v>202</v>
      </c>
      <c r="B70" s="3">
        <v>4.20031803E10</v>
      </c>
      <c r="C70" s="3" t="s">
        <v>203</v>
      </c>
      <c r="D70" s="3">
        <v>951.0</v>
      </c>
      <c r="E70" s="3">
        <v>83.0</v>
      </c>
      <c r="F70" s="3" t="s">
        <v>887</v>
      </c>
      <c r="G70" s="3" t="s">
        <v>887</v>
      </c>
      <c r="H70" s="3">
        <v>460.0</v>
      </c>
      <c r="I70" s="3">
        <v>118.0</v>
      </c>
      <c r="J70" s="11">
        <v>48.4</v>
      </c>
    </row>
    <row r="71">
      <c r="A71" s="3" t="s">
        <v>204</v>
      </c>
      <c r="B71" s="3">
        <v>4.20031807E10</v>
      </c>
      <c r="C71" s="3" t="s">
        <v>205</v>
      </c>
      <c r="D71" s="3">
        <v>987.0</v>
      </c>
      <c r="E71" s="3">
        <v>63.0</v>
      </c>
      <c r="F71" s="3" t="s">
        <v>887</v>
      </c>
      <c r="G71" s="3" t="s">
        <v>887</v>
      </c>
      <c r="H71" s="3">
        <v>189.0</v>
      </c>
      <c r="I71" s="3">
        <v>65.0</v>
      </c>
      <c r="J71" s="11">
        <v>19.1</v>
      </c>
    </row>
    <row r="72">
      <c r="A72" s="3" t="s">
        <v>206</v>
      </c>
      <c r="B72" s="3">
        <v>4.20031903E10</v>
      </c>
      <c r="C72" s="3" t="s">
        <v>207</v>
      </c>
      <c r="D72" s="3">
        <v>1009.0</v>
      </c>
      <c r="E72" s="3">
        <v>131.0</v>
      </c>
      <c r="F72" s="3" t="s">
        <v>887</v>
      </c>
      <c r="G72" s="3" t="s">
        <v>887</v>
      </c>
      <c r="H72" s="3">
        <v>49.0</v>
      </c>
      <c r="I72" s="3">
        <v>49.0</v>
      </c>
      <c r="J72" s="11">
        <v>4.9</v>
      </c>
    </row>
    <row r="73">
      <c r="A73" s="3" t="s">
        <v>208</v>
      </c>
      <c r="B73" s="3">
        <v>4.20031911E10</v>
      </c>
      <c r="C73" s="3" t="s">
        <v>209</v>
      </c>
      <c r="D73" s="3">
        <v>1238.0</v>
      </c>
      <c r="E73" s="3">
        <v>88.0</v>
      </c>
      <c r="F73" s="3" t="s">
        <v>887</v>
      </c>
      <c r="G73" s="3" t="s">
        <v>887</v>
      </c>
      <c r="H73" s="3">
        <v>83.0</v>
      </c>
      <c r="I73" s="3">
        <v>38.0</v>
      </c>
      <c r="J73" s="11">
        <v>6.7</v>
      </c>
    </row>
    <row r="74">
      <c r="A74" s="3" t="s">
        <v>210</v>
      </c>
      <c r="B74" s="3">
        <v>4.20031914E10</v>
      </c>
      <c r="C74" s="3" t="s">
        <v>211</v>
      </c>
      <c r="D74" s="3">
        <v>1403.0</v>
      </c>
      <c r="E74" s="3">
        <v>123.0</v>
      </c>
      <c r="F74" s="3" t="s">
        <v>887</v>
      </c>
      <c r="G74" s="3" t="s">
        <v>887</v>
      </c>
      <c r="H74" s="3">
        <v>233.0</v>
      </c>
      <c r="I74" s="3">
        <v>85.0</v>
      </c>
      <c r="J74" s="11">
        <v>16.6</v>
      </c>
    </row>
    <row r="75">
      <c r="A75" s="3" t="s">
        <v>212</v>
      </c>
      <c r="B75" s="3">
        <v>4.20031915E10</v>
      </c>
      <c r="C75" s="3" t="s">
        <v>213</v>
      </c>
      <c r="D75" s="3">
        <v>969.0</v>
      </c>
      <c r="E75" s="3">
        <v>105.0</v>
      </c>
      <c r="F75" s="3" t="s">
        <v>887</v>
      </c>
      <c r="G75" s="3" t="s">
        <v>887</v>
      </c>
      <c r="H75" s="3">
        <v>105.0</v>
      </c>
      <c r="I75" s="3">
        <v>65.0</v>
      </c>
      <c r="J75" s="11">
        <v>10.8</v>
      </c>
    </row>
    <row r="76">
      <c r="A76" s="3" t="s">
        <v>214</v>
      </c>
      <c r="B76" s="3">
        <v>4.20031916E10</v>
      </c>
      <c r="C76" s="3" t="s">
        <v>215</v>
      </c>
      <c r="D76" s="3">
        <v>1901.0</v>
      </c>
      <c r="E76" s="3">
        <v>107.0</v>
      </c>
      <c r="F76" s="3" t="s">
        <v>887</v>
      </c>
      <c r="G76" s="3" t="s">
        <v>887</v>
      </c>
      <c r="H76" s="3">
        <v>226.0</v>
      </c>
      <c r="I76" s="3">
        <v>107.0</v>
      </c>
      <c r="J76" s="11">
        <v>11.9</v>
      </c>
    </row>
    <row r="77">
      <c r="A77" s="3" t="s">
        <v>216</v>
      </c>
      <c r="B77" s="3">
        <v>4.20031917E10</v>
      </c>
      <c r="C77" s="3" t="s">
        <v>217</v>
      </c>
      <c r="D77" s="3">
        <v>1524.0</v>
      </c>
      <c r="E77" s="3">
        <v>84.0</v>
      </c>
      <c r="F77" s="3" t="s">
        <v>887</v>
      </c>
      <c r="G77" s="3" t="s">
        <v>887</v>
      </c>
      <c r="H77" s="3">
        <v>175.0</v>
      </c>
      <c r="I77" s="3">
        <v>79.0</v>
      </c>
      <c r="J77" s="11">
        <v>11.5</v>
      </c>
    </row>
    <row r="78">
      <c r="A78" s="3" t="s">
        <v>218</v>
      </c>
      <c r="B78" s="3">
        <v>4.20031918E10</v>
      </c>
      <c r="C78" s="3" t="s">
        <v>219</v>
      </c>
      <c r="D78" s="3">
        <v>2242.0</v>
      </c>
      <c r="E78" s="3">
        <v>170.0</v>
      </c>
      <c r="F78" s="3" t="s">
        <v>887</v>
      </c>
      <c r="G78" s="3" t="s">
        <v>887</v>
      </c>
      <c r="H78" s="3">
        <v>262.0</v>
      </c>
      <c r="I78" s="3">
        <v>121.0</v>
      </c>
      <c r="J78" s="11">
        <v>11.7</v>
      </c>
    </row>
    <row r="79">
      <c r="A79" s="3" t="s">
        <v>220</v>
      </c>
      <c r="B79" s="3">
        <v>4.20031919E10</v>
      </c>
      <c r="C79" s="3" t="s">
        <v>221</v>
      </c>
      <c r="D79" s="3">
        <v>940.0</v>
      </c>
      <c r="E79" s="3">
        <v>93.0</v>
      </c>
      <c r="F79" s="3" t="s">
        <v>887</v>
      </c>
      <c r="G79" s="3" t="s">
        <v>887</v>
      </c>
      <c r="H79" s="3">
        <v>130.0</v>
      </c>
      <c r="I79" s="3">
        <v>71.0</v>
      </c>
      <c r="J79" s="11">
        <v>13.8</v>
      </c>
    </row>
    <row r="80">
      <c r="A80" s="3" t="s">
        <v>222</v>
      </c>
      <c r="B80" s="3">
        <v>4.2003192E10</v>
      </c>
      <c r="C80" s="3" t="s">
        <v>223</v>
      </c>
      <c r="D80" s="3">
        <v>1580.0</v>
      </c>
      <c r="E80" s="3">
        <v>136.0</v>
      </c>
      <c r="F80" s="3" t="s">
        <v>887</v>
      </c>
      <c r="G80" s="3" t="s">
        <v>887</v>
      </c>
      <c r="H80" s="3">
        <v>192.0</v>
      </c>
      <c r="I80" s="3">
        <v>74.0</v>
      </c>
      <c r="J80" s="11">
        <v>12.2</v>
      </c>
    </row>
    <row r="81">
      <c r="A81" s="3" t="s">
        <v>224</v>
      </c>
      <c r="B81" s="3">
        <v>4.20032022E10</v>
      </c>
      <c r="C81" s="3" t="s">
        <v>225</v>
      </c>
      <c r="D81" s="3">
        <v>1156.0</v>
      </c>
      <c r="E81" s="3">
        <v>97.0</v>
      </c>
      <c r="F81" s="3" t="s">
        <v>887</v>
      </c>
      <c r="G81" s="3" t="s">
        <v>887</v>
      </c>
      <c r="H81" s="3">
        <v>367.0</v>
      </c>
      <c r="I81" s="3">
        <v>123.0</v>
      </c>
      <c r="J81" s="11">
        <v>31.7</v>
      </c>
    </row>
    <row r="82">
      <c r="A82" s="3" t="s">
        <v>226</v>
      </c>
      <c r="B82" s="3">
        <v>4.20032023E10</v>
      </c>
      <c r="C82" s="3" t="s">
        <v>227</v>
      </c>
      <c r="D82" s="3">
        <v>1909.0</v>
      </c>
      <c r="E82" s="3">
        <v>141.0</v>
      </c>
      <c r="F82" s="3" t="s">
        <v>887</v>
      </c>
      <c r="G82" s="3" t="s">
        <v>887</v>
      </c>
      <c r="H82" s="3">
        <v>109.0</v>
      </c>
      <c r="I82" s="3">
        <v>70.0</v>
      </c>
      <c r="J82" s="11">
        <v>5.7</v>
      </c>
    </row>
    <row r="83">
      <c r="A83" s="3" t="s">
        <v>228</v>
      </c>
      <c r="B83" s="3">
        <v>4.20032107E10</v>
      </c>
      <c r="C83" s="3" t="s">
        <v>229</v>
      </c>
      <c r="D83" s="3">
        <v>1129.0</v>
      </c>
      <c r="E83" s="3">
        <v>113.0</v>
      </c>
      <c r="F83" s="3" t="s">
        <v>887</v>
      </c>
      <c r="G83" s="3" t="s">
        <v>887</v>
      </c>
      <c r="H83" s="3">
        <v>305.0</v>
      </c>
      <c r="I83" s="3">
        <v>100.0</v>
      </c>
      <c r="J83" s="11">
        <v>27.0</v>
      </c>
    </row>
    <row r="84">
      <c r="A84" s="3" t="s">
        <v>230</v>
      </c>
      <c r="B84" s="3">
        <v>4.20032206E10</v>
      </c>
      <c r="C84" s="3" t="s">
        <v>231</v>
      </c>
      <c r="D84" s="3">
        <v>971.0</v>
      </c>
      <c r="E84" s="3">
        <v>66.0</v>
      </c>
      <c r="F84" s="3" t="s">
        <v>887</v>
      </c>
      <c r="G84" s="3" t="s">
        <v>887</v>
      </c>
      <c r="H84" s="3">
        <v>160.0</v>
      </c>
      <c r="I84" s="3">
        <v>48.0</v>
      </c>
      <c r="J84" s="11">
        <v>16.5</v>
      </c>
    </row>
    <row r="85">
      <c r="A85" s="3" t="s">
        <v>232</v>
      </c>
      <c r="B85" s="3">
        <v>4.20032406E10</v>
      </c>
      <c r="C85" s="3" t="s">
        <v>233</v>
      </c>
      <c r="D85" s="3">
        <v>1151.0</v>
      </c>
      <c r="E85" s="3">
        <v>140.0</v>
      </c>
      <c r="F85" s="3" t="s">
        <v>887</v>
      </c>
      <c r="G85" s="3" t="s">
        <v>887</v>
      </c>
      <c r="H85" s="3">
        <v>162.0</v>
      </c>
      <c r="I85" s="3">
        <v>67.0</v>
      </c>
      <c r="J85" s="11">
        <v>14.1</v>
      </c>
    </row>
    <row r="86">
      <c r="A86" s="3" t="s">
        <v>234</v>
      </c>
      <c r="B86" s="3">
        <v>4.20032412E10</v>
      </c>
      <c r="C86" s="3" t="s">
        <v>235</v>
      </c>
      <c r="D86" s="3">
        <v>394.0</v>
      </c>
      <c r="E86" s="3">
        <v>55.0</v>
      </c>
      <c r="F86" s="3" t="s">
        <v>887</v>
      </c>
      <c r="G86" s="3" t="s">
        <v>887</v>
      </c>
      <c r="H86" s="3">
        <v>127.0</v>
      </c>
      <c r="I86" s="3">
        <v>55.0</v>
      </c>
      <c r="J86" s="11">
        <v>32.2</v>
      </c>
    </row>
    <row r="87">
      <c r="A87" s="3" t="s">
        <v>236</v>
      </c>
      <c r="B87" s="3">
        <v>4.20032503E10</v>
      </c>
      <c r="C87" s="3" t="s">
        <v>237</v>
      </c>
      <c r="D87" s="3">
        <v>570.0</v>
      </c>
      <c r="E87" s="3">
        <v>54.0</v>
      </c>
      <c r="F87" s="3" t="s">
        <v>887</v>
      </c>
      <c r="G87" s="3" t="s">
        <v>887</v>
      </c>
      <c r="H87" s="3">
        <v>134.0</v>
      </c>
      <c r="I87" s="3">
        <v>44.0</v>
      </c>
      <c r="J87" s="11">
        <v>23.5</v>
      </c>
    </row>
    <row r="88">
      <c r="A88" s="3" t="s">
        <v>238</v>
      </c>
      <c r="B88" s="3">
        <v>4.20032507E10</v>
      </c>
      <c r="C88" s="3" t="s">
        <v>239</v>
      </c>
      <c r="D88" s="3">
        <v>303.0</v>
      </c>
      <c r="E88" s="3">
        <v>42.0</v>
      </c>
      <c r="F88" s="3" t="s">
        <v>887</v>
      </c>
      <c r="G88" s="3" t="s">
        <v>887</v>
      </c>
      <c r="H88" s="3">
        <v>162.0</v>
      </c>
      <c r="I88" s="3">
        <v>48.0</v>
      </c>
      <c r="J88" s="11">
        <v>53.5</v>
      </c>
    </row>
    <row r="89">
      <c r="A89" s="3" t="s">
        <v>240</v>
      </c>
      <c r="B89" s="3">
        <v>4.20032509E10</v>
      </c>
      <c r="C89" s="3" t="s">
        <v>241</v>
      </c>
      <c r="D89" s="3">
        <v>603.0</v>
      </c>
      <c r="E89" s="3">
        <v>66.0</v>
      </c>
      <c r="F89" s="3" t="s">
        <v>887</v>
      </c>
      <c r="G89" s="3" t="s">
        <v>887</v>
      </c>
      <c r="H89" s="3">
        <v>247.0</v>
      </c>
      <c r="I89" s="3">
        <v>67.0</v>
      </c>
      <c r="J89" s="11">
        <v>41.0</v>
      </c>
    </row>
    <row r="90">
      <c r="A90" s="3" t="s">
        <v>242</v>
      </c>
      <c r="B90" s="3">
        <v>4.20032602E10</v>
      </c>
      <c r="C90" s="3" t="s">
        <v>243</v>
      </c>
      <c r="D90" s="3">
        <v>914.0</v>
      </c>
      <c r="E90" s="3">
        <v>76.0</v>
      </c>
      <c r="F90" s="3" t="s">
        <v>887</v>
      </c>
      <c r="G90" s="3" t="s">
        <v>887</v>
      </c>
      <c r="H90" s="3">
        <v>200.0</v>
      </c>
      <c r="I90" s="3">
        <v>77.0</v>
      </c>
      <c r="J90" s="11">
        <v>21.9</v>
      </c>
    </row>
    <row r="91">
      <c r="A91" s="3" t="s">
        <v>244</v>
      </c>
      <c r="B91" s="3">
        <v>4.20032607E10</v>
      </c>
      <c r="C91" s="3" t="s">
        <v>245</v>
      </c>
      <c r="D91" s="3">
        <v>738.0</v>
      </c>
      <c r="E91" s="3">
        <v>67.0</v>
      </c>
      <c r="F91" s="3" t="s">
        <v>887</v>
      </c>
      <c r="G91" s="3" t="s">
        <v>887</v>
      </c>
      <c r="H91" s="3">
        <v>89.0</v>
      </c>
      <c r="I91" s="3">
        <v>42.0</v>
      </c>
      <c r="J91" s="11">
        <v>12.1</v>
      </c>
    </row>
    <row r="92">
      <c r="A92" s="3" t="s">
        <v>246</v>
      </c>
      <c r="B92" s="3">
        <v>4.20032609E10</v>
      </c>
      <c r="C92" s="3" t="s">
        <v>247</v>
      </c>
      <c r="D92" s="3">
        <v>560.0</v>
      </c>
      <c r="E92" s="3">
        <v>71.0</v>
      </c>
      <c r="F92" s="3" t="s">
        <v>887</v>
      </c>
      <c r="G92" s="3" t="s">
        <v>887</v>
      </c>
      <c r="H92" s="3">
        <v>433.0</v>
      </c>
      <c r="I92" s="3">
        <v>78.0</v>
      </c>
      <c r="J92" s="11">
        <v>77.3</v>
      </c>
    </row>
    <row r="93">
      <c r="A93" s="3" t="s">
        <v>248</v>
      </c>
      <c r="B93" s="3">
        <v>4.20032612E10</v>
      </c>
      <c r="C93" s="3" t="s">
        <v>249</v>
      </c>
      <c r="D93" s="3">
        <v>505.0</v>
      </c>
      <c r="E93" s="3">
        <v>20.0</v>
      </c>
      <c r="F93" s="3" t="s">
        <v>887</v>
      </c>
      <c r="G93" s="3" t="s">
        <v>887</v>
      </c>
      <c r="H93" s="3">
        <v>15.0</v>
      </c>
      <c r="I93" s="3">
        <v>15.0</v>
      </c>
      <c r="J93" s="11">
        <v>3.0</v>
      </c>
    </row>
    <row r="94">
      <c r="A94" s="3" t="s">
        <v>250</v>
      </c>
      <c r="B94" s="3">
        <v>4.20032614E10</v>
      </c>
      <c r="C94" s="3" t="s">
        <v>251</v>
      </c>
      <c r="D94" s="3">
        <v>984.0</v>
      </c>
      <c r="E94" s="3">
        <v>109.0</v>
      </c>
      <c r="F94" s="3" t="s">
        <v>887</v>
      </c>
      <c r="G94" s="3" t="s">
        <v>887</v>
      </c>
      <c r="H94" s="3">
        <v>285.0</v>
      </c>
      <c r="I94" s="3">
        <v>108.0</v>
      </c>
      <c r="J94" s="11">
        <v>29.0</v>
      </c>
    </row>
    <row r="95">
      <c r="A95" s="3" t="s">
        <v>252</v>
      </c>
      <c r="B95" s="3">
        <v>4.20032615E10</v>
      </c>
      <c r="C95" s="3" t="s">
        <v>253</v>
      </c>
      <c r="D95" s="3">
        <v>745.0</v>
      </c>
      <c r="E95" s="3">
        <v>69.0</v>
      </c>
      <c r="F95" s="3" t="s">
        <v>887</v>
      </c>
      <c r="G95" s="3" t="s">
        <v>887</v>
      </c>
      <c r="H95" s="3">
        <v>283.0</v>
      </c>
      <c r="I95" s="3">
        <v>88.0</v>
      </c>
      <c r="J95" s="11">
        <v>38.0</v>
      </c>
    </row>
    <row r="96">
      <c r="A96" s="3" t="s">
        <v>254</v>
      </c>
      <c r="B96" s="3">
        <v>4.2003262E10</v>
      </c>
      <c r="C96" s="3" t="s">
        <v>255</v>
      </c>
      <c r="D96" s="3">
        <v>1208.0</v>
      </c>
      <c r="E96" s="3">
        <v>82.0</v>
      </c>
      <c r="F96" s="3" t="s">
        <v>887</v>
      </c>
      <c r="G96" s="3" t="s">
        <v>887</v>
      </c>
      <c r="H96" s="3">
        <v>381.0</v>
      </c>
      <c r="I96" s="3">
        <v>99.0</v>
      </c>
      <c r="J96" s="11">
        <v>31.5</v>
      </c>
    </row>
    <row r="97">
      <c r="A97" s="3" t="s">
        <v>256</v>
      </c>
      <c r="B97" s="3">
        <v>4.20032701E10</v>
      </c>
      <c r="C97" s="3" t="s">
        <v>257</v>
      </c>
      <c r="D97" s="3">
        <v>993.0</v>
      </c>
      <c r="E97" s="3">
        <v>95.0</v>
      </c>
      <c r="F97" s="3" t="s">
        <v>887</v>
      </c>
      <c r="G97" s="3" t="s">
        <v>887</v>
      </c>
      <c r="H97" s="3">
        <v>120.0</v>
      </c>
      <c r="I97" s="3">
        <v>53.0</v>
      </c>
      <c r="J97" s="11">
        <v>12.1</v>
      </c>
    </row>
    <row r="98">
      <c r="A98" s="3" t="s">
        <v>258</v>
      </c>
      <c r="B98" s="3">
        <v>4.20032703E10</v>
      </c>
      <c r="C98" s="3" t="s">
        <v>259</v>
      </c>
      <c r="D98" s="3">
        <v>859.0</v>
      </c>
      <c r="E98" s="3">
        <v>65.0</v>
      </c>
      <c r="F98" s="3" t="s">
        <v>887</v>
      </c>
      <c r="G98" s="3" t="s">
        <v>887</v>
      </c>
      <c r="H98" s="3">
        <v>218.0</v>
      </c>
      <c r="I98" s="3">
        <v>70.0</v>
      </c>
      <c r="J98" s="11">
        <v>25.4</v>
      </c>
    </row>
    <row r="99">
      <c r="A99" s="3" t="s">
        <v>260</v>
      </c>
      <c r="B99" s="3">
        <v>4.20032704E10</v>
      </c>
      <c r="C99" s="3" t="s">
        <v>261</v>
      </c>
      <c r="D99" s="3">
        <v>449.0</v>
      </c>
      <c r="E99" s="3">
        <v>57.0</v>
      </c>
      <c r="F99" s="3" t="s">
        <v>887</v>
      </c>
      <c r="G99" s="3" t="s">
        <v>887</v>
      </c>
      <c r="H99" s="3">
        <v>111.0</v>
      </c>
      <c r="I99" s="3">
        <v>40.0</v>
      </c>
      <c r="J99" s="11">
        <v>24.7</v>
      </c>
    </row>
    <row r="100">
      <c r="A100" s="3" t="s">
        <v>262</v>
      </c>
      <c r="B100" s="3">
        <v>4.20032708E10</v>
      </c>
      <c r="C100" s="3" t="s">
        <v>263</v>
      </c>
      <c r="D100" s="3">
        <v>1112.0</v>
      </c>
      <c r="E100" s="3">
        <v>82.0</v>
      </c>
      <c r="F100" s="3" t="s">
        <v>887</v>
      </c>
      <c r="G100" s="3" t="s">
        <v>887</v>
      </c>
      <c r="H100" s="3">
        <v>137.0</v>
      </c>
      <c r="I100" s="3">
        <v>61.0</v>
      </c>
      <c r="J100" s="11">
        <v>12.3</v>
      </c>
    </row>
    <row r="101">
      <c r="A101" s="3" t="s">
        <v>264</v>
      </c>
      <c r="B101" s="3">
        <v>4.20032715E10</v>
      </c>
      <c r="C101" s="3" t="s">
        <v>265</v>
      </c>
      <c r="D101" s="3">
        <v>1007.0</v>
      </c>
      <c r="E101" s="3">
        <v>127.0</v>
      </c>
      <c r="F101" s="3" t="s">
        <v>887</v>
      </c>
      <c r="G101" s="3" t="s">
        <v>887</v>
      </c>
      <c r="H101" s="3">
        <v>274.0</v>
      </c>
      <c r="I101" s="3">
        <v>88.0</v>
      </c>
      <c r="J101" s="11">
        <v>27.2</v>
      </c>
    </row>
    <row r="102">
      <c r="A102" s="3" t="s">
        <v>267</v>
      </c>
      <c r="B102" s="3">
        <v>4.20032814E10</v>
      </c>
      <c r="C102" s="3" t="s">
        <v>268</v>
      </c>
      <c r="D102" s="3">
        <v>1082.0</v>
      </c>
      <c r="E102" s="3">
        <v>61.0</v>
      </c>
      <c r="F102" s="3" t="s">
        <v>887</v>
      </c>
      <c r="G102" s="3" t="s">
        <v>887</v>
      </c>
      <c r="H102" s="3">
        <v>390.0</v>
      </c>
      <c r="I102" s="3">
        <v>88.0</v>
      </c>
      <c r="J102" s="11">
        <v>36.0</v>
      </c>
    </row>
    <row r="103">
      <c r="A103" s="3" t="s">
        <v>269</v>
      </c>
      <c r="B103" s="3">
        <v>4.20032815E10</v>
      </c>
      <c r="C103" s="3" t="s">
        <v>270</v>
      </c>
      <c r="D103" s="3">
        <v>674.0</v>
      </c>
      <c r="E103" s="3">
        <v>51.0</v>
      </c>
      <c r="F103" s="3" t="s">
        <v>887</v>
      </c>
      <c r="G103" s="3" t="s">
        <v>887</v>
      </c>
      <c r="H103" s="3">
        <v>98.0</v>
      </c>
      <c r="I103" s="3">
        <v>54.0</v>
      </c>
      <c r="J103" s="11">
        <v>14.5</v>
      </c>
    </row>
    <row r="104">
      <c r="A104" s="3" t="s">
        <v>271</v>
      </c>
      <c r="B104" s="3">
        <v>4.20032901E10</v>
      </c>
      <c r="C104" s="3" t="s">
        <v>272</v>
      </c>
      <c r="D104" s="3">
        <v>907.0</v>
      </c>
      <c r="E104" s="3">
        <v>78.0</v>
      </c>
      <c r="F104" s="3" t="s">
        <v>887</v>
      </c>
      <c r="G104" s="3" t="s">
        <v>887</v>
      </c>
      <c r="H104" s="3">
        <v>244.0</v>
      </c>
      <c r="I104" s="3">
        <v>66.0</v>
      </c>
      <c r="J104" s="11">
        <v>26.9</v>
      </c>
    </row>
    <row r="105">
      <c r="A105" s="3" t="s">
        <v>273</v>
      </c>
      <c r="B105" s="3">
        <v>4.20032902E10</v>
      </c>
      <c r="C105" s="3" t="s">
        <v>274</v>
      </c>
      <c r="D105" s="3">
        <v>1778.0</v>
      </c>
      <c r="E105" s="3">
        <v>115.0</v>
      </c>
      <c r="F105" s="3" t="s">
        <v>887</v>
      </c>
      <c r="G105" s="3" t="s">
        <v>887</v>
      </c>
      <c r="H105" s="3">
        <v>367.0</v>
      </c>
      <c r="I105" s="3">
        <v>113.0</v>
      </c>
      <c r="J105" s="11">
        <v>20.6</v>
      </c>
    </row>
    <row r="106">
      <c r="A106" s="3" t="s">
        <v>275</v>
      </c>
      <c r="B106" s="3">
        <v>4.20032904E10</v>
      </c>
      <c r="C106" s="3" t="s">
        <v>276</v>
      </c>
      <c r="D106" s="3">
        <v>1863.0</v>
      </c>
      <c r="E106" s="3">
        <v>129.0</v>
      </c>
      <c r="F106" s="3" t="s">
        <v>887</v>
      </c>
      <c r="G106" s="3" t="s">
        <v>887</v>
      </c>
      <c r="H106" s="3">
        <v>509.0</v>
      </c>
      <c r="I106" s="3">
        <v>125.0</v>
      </c>
      <c r="J106" s="11">
        <v>27.3</v>
      </c>
    </row>
    <row r="107">
      <c r="A107" s="3" t="s">
        <v>277</v>
      </c>
      <c r="B107" s="3">
        <v>4.20033001E10</v>
      </c>
      <c r="C107" s="3" t="s">
        <v>278</v>
      </c>
      <c r="D107" s="3">
        <v>1382.0</v>
      </c>
      <c r="E107" s="3">
        <v>164.0</v>
      </c>
      <c r="F107" s="3" t="s">
        <v>887</v>
      </c>
      <c r="G107" s="3" t="s">
        <v>887</v>
      </c>
      <c r="H107" s="3">
        <v>382.0</v>
      </c>
      <c r="I107" s="3">
        <v>122.0</v>
      </c>
      <c r="J107" s="11">
        <v>27.6</v>
      </c>
    </row>
    <row r="108">
      <c r="A108" s="3" t="s">
        <v>279</v>
      </c>
      <c r="B108" s="3">
        <v>4.20033102E10</v>
      </c>
      <c r="C108" s="3" t="s">
        <v>280</v>
      </c>
      <c r="D108" s="3">
        <v>1479.0</v>
      </c>
      <c r="E108" s="3">
        <v>69.0</v>
      </c>
      <c r="F108" s="3" t="s">
        <v>887</v>
      </c>
      <c r="G108" s="3" t="s">
        <v>887</v>
      </c>
      <c r="H108" s="3">
        <v>226.0</v>
      </c>
      <c r="I108" s="3">
        <v>87.0</v>
      </c>
      <c r="J108" s="11">
        <v>15.3</v>
      </c>
    </row>
    <row r="109">
      <c r="A109" s="3" t="s">
        <v>281</v>
      </c>
      <c r="B109" s="3">
        <v>4.20033103E10</v>
      </c>
      <c r="C109" s="3" t="s">
        <v>282</v>
      </c>
      <c r="D109" s="3">
        <v>397.0</v>
      </c>
      <c r="E109" s="3">
        <v>34.0</v>
      </c>
      <c r="F109" s="3" t="s">
        <v>887</v>
      </c>
      <c r="G109" s="3" t="s">
        <v>887</v>
      </c>
      <c r="H109" s="3">
        <v>29.0</v>
      </c>
      <c r="I109" s="3">
        <v>22.0</v>
      </c>
      <c r="J109" s="11">
        <v>7.3</v>
      </c>
    </row>
    <row r="110">
      <c r="A110" s="3" t="s">
        <v>283</v>
      </c>
      <c r="B110" s="3">
        <v>4.20033204E10</v>
      </c>
      <c r="C110" s="3" t="s">
        <v>284</v>
      </c>
      <c r="D110" s="3">
        <v>814.0</v>
      </c>
      <c r="E110" s="3">
        <v>61.0</v>
      </c>
      <c r="F110" s="3" t="s">
        <v>887</v>
      </c>
      <c r="G110" s="3" t="s">
        <v>887</v>
      </c>
      <c r="H110" s="3">
        <v>119.0</v>
      </c>
      <c r="I110" s="3">
        <v>57.0</v>
      </c>
      <c r="J110" s="11">
        <v>14.6</v>
      </c>
    </row>
    <row r="111">
      <c r="A111" s="3" t="s">
        <v>285</v>
      </c>
      <c r="B111" s="3">
        <v>4.20033206E10</v>
      </c>
      <c r="C111" s="3" t="s">
        <v>286</v>
      </c>
      <c r="D111" s="3">
        <v>1015.0</v>
      </c>
      <c r="E111" s="3">
        <v>55.0</v>
      </c>
      <c r="F111" s="3" t="s">
        <v>887</v>
      </c>
      <c r="G111" s="3" t="s">
        <v>887</v>
      </c>
      <c r="H111" s="3">
        <v>133.0</v>
      </c>
      <c r="I111" s="3">
        <v>59.0</v>
      </c>
      <c r="J111" s="11">
        <v>13.1</v>
      </c>
    </row>
    <row r="112">
      <c r="A112" s="3" t="s">
        <v>287</v>
      </c>
      <c r="B112" s="3">
        <v>4.20033207E10</v>
      </c>
      <c r="C112" s="3" t="s">
        <v>288</v>
      </c>
      <c r="D112" s="3">
        <v>702.0</v>
      </c>
      <c r="E112" s="3">
        <v>52.0</v>
      </c>
      <c r="F112" s="3" t="s">
        <v>887</v>
      </c>
      <c r="G112" s="3" t="s">
        <v>887</v>
      </c>
      <c r="H112" s="3">
        <v>54.0</v>
      </c>
      <c r="I112" s="3">
        <v>31.0</v>
      </c>
      <c r="J112" s="11">
        <v>7.7</v>
      </c>
    </row>
    <row r="113">
      <c r="A113" s="3" t="s">
        <v>289</v>
      </c>
      <c r="B113" s="3">
        <v>4.20034011E10</v>
      </c>
      <c r="C113" s="3" t="s">
        <v>290</v>
      </c>
      <c r="D113" s="3">
        <v>2030.0</v>
      </c>
      <c r="E113" s="3">
        <v>131.0</v>
      </c>
      <c r="F113" s="3" t="s">
        <v>887</v>
      </c>
      <c r="G113" s="3" t="s">
        <v>887</v>
      </c>
      <c r="H113" s="3">
        <v>167.0</v>
      </c>
      <c r="I113" s="3">
        <v>97.0</v>
      </c>
      <c r="J113" s="11">
        <v>8.2</v>
      </c>
    </row>
    <row r="114">
      <c r="A114" s="3" t="s">
        <v>291</v>
      </c>
      <c r="B114" s="3">
        <v>4.20034012E10</v>
      </c>
      <c r="C114" s="3" t="s">
        <v>292</v>
      </c>
      <c r="D114" s="3">
        <v>1293.0</v>
      </c>
      <c r="E114" s="3">
        <v>109.0</v>
      </c>
      <c r="F114" s="3" t="s">
        <v>887</v>
      </c>
      <c r="G114" s="3" t="s">
        <v>887</v>
      </c>
      <c r="H114" s="3">
        <v>381.0</v>
      </c>
      <c r="I114" s="3">
        <v>92.0</v>
      </c>
      <c r="J114" s="11">
        <v>29.5</v>
      </c>
    </row>
    <row r="115">
      <c r="A115" s="3" t="s">
        <v>293</v>
      </c>
      <c r="B115" s="3">
        <v>4.20034013E10</v>
      </c>
      <c r="C115" s="3" t="s">
        <v>294</v>
      </c>
      <c r="D115" s="3">
        <v>1102.0</v>
      </c>
      <c r="E115" s="3">
        <v>76.0</v>
      </c>
      <c r="F115" s="3" t="s">
        <v>887</v>
      </c>
      <c r="G115" s="3" t="s">
        <v>887</v>
      </c>
      <c r="H115" s="3">
        <v>39.0</v>
      </c>
      <c r="I115" s="3">
        <v>31.0</v>
      </c>
      <c r="J115" s="11">
        <v>3.5</v>
      </c>
    </row>
    <row r="116">
      <c r="A116" s="3" t="s">
        <v>295</v>
      </c>
      <c r="B116" s="3">
        <v>4.2003402E10</v>
      </c>
      <c r="C116" s="3" t="s">
        <v>296</v>
      </c>
      <c r="D116" s="3">
        <v>1440.0</v>
      </c>
      <c r="E116" s="3">
        <v>94.0</v>
      </c>
      <c r="F116" s="3" t="s">
        <v>887</v>
      </c>
      <c r="G116" s="3" t="s">
        <v>887</v>
      </c>
      <c r="H116" s="3">
        <v>285.0</v>
      </c>
      <c r="I116" s="3">
        <v>77.0</v>
      </c>
      <c r="J116" s="11">
        <v>19.8</v>
      </c>
    </row>
    <row r="117">
      <c r="A117" s="3" t="s">
        <v>297</v>
      </c>
      <c r="B117" s="3">
        <v>4.20034035E10</v>
      </c>
      <c r="C117" s="3" t="s">
        <v>298</v>
      </c>
      <c r="D117" s="3">
        <v>2026.0</v>
      </c>
      <c r="E117" s="3">
        <v>180.0</v>
      </c>
      <c r="F117" s="3" t="s">
        <v>887</v>
      </c>
      <c r="G117" s="3" t="s">
        <v>887</v>
      </c>
      <c r="H117" s="3">
        <v>587.0</v>
      </c>
      <c r="I117" s="3">
        <v>188.0</v>
      </c>
      <c r="J117" s="11">
        <v>29.0</v>
      </c>
    </row>
    <row r="118">
      <c r="A118" s="3" t="s">
        <v>299</v>
      </c>
      <c r="B118" s="3">
        <v>4.2003404E10</v>
      </c>
      <c r="C118" s="3" t="s">
        <v>300</v>
      </c>
      <c r="D118" s="3">
        <v>646.0</v>
      </c>
      <c r="E118" s="3">
        <v>48.0</v>
      </c>
      <c r="F118" s="3" t="s">
        <v>887</v>
      </c>
      <c r="G118" s="3" t="s">
        <v>887</v>
      </c>
      <c r="H118" s="3">
        <v>85.0</v>
      </c>
      <c r="I118" s="3">
        <v>28.0</v>
      </c>
      <c r="J118" s="11">
        <v>13.2</v>
      </c>
    </row>
    <row r="119">
      <c r="A119" s="3" t="s">
        <v>301</v>
      </c>
      <c r="B119" s="3">
        <v>4.2003405E10</v>
      </c>
      <c r="C119" s="3" t="s">
        <v>302</v>
      </c>
      <c r="D119" s="3">
        <v>473.0</v>
      </c>
      <c r="E119" s="3">
        <v>40.0</v>
      </c>
      <c r="F119" s="3" t="s">
        <v>887</v>
      </c>
      <c r="G119" s="3" t="s">
        <v>887</v>
      </c>
      <c r="H119" s="3">
        <v>28.0</v>
      </c>
      <c r="I119" s="3">
        <v>19.0</v>
      </c>
      <c r="J119" s="11">
        <v>5.9</v>
      </c>
    </row>
    <row r="120">
      <c r="A120" s="3" t="s">
        <v>303</v>
      </c>
      <c r="B120" s="3">
        <v>4.2003406E10</v>
      </c>
      <c r="C120" s="3" t="s">
        <v>304</v>
      </c>
      <c r="D120" s="3">
        <v>1027.0</v>
      </c>
      <c r="E120" s="3">
        <v>41.0</v>
      </c>
      <c r="F120" s="3" t="s">
        <v>887</v>
      </c>
      <c r="G120" s="3" t="s">
        <v>887</v>
      </c>
      <c r="H120" s="3">
        <v>59.0</v>
      </c>
      <c r="I120" s="3">
        <v>30.0</v>
      </c>
      <c r="J120" s="11">
        <v>5.7</v>
      </c>
    </row>
    <row r="121">
      <c r="A121" s="3" t="s">
        <v>305</v>
      </c>
      <c r="B121" s="3">
        <v>4.2003407001E10</v>
      </c>
      <c r="C121" s="3" t="s">
        <v>306</v>
      </c>
      <c r="D121" s="3">
        <v>2366.0</v>
      </c>
      <c r="E121" s="3">
        <v>145.0</v>
      </c>
      <c r="F121" s="3" t="s">
        <v>887</v>
      </c>
      <c r="G121" s="3" t="s">
        <v>887</v>
      </c>
      <c r="H121" s="3">
        <v>35.0</v>
      </c>
      <c r="I121" s="3">
        <v>41.0</v>
      </c>
      <c r="J121" s="11">
        <v>1.5</v>
      </c>
    </row>
    <row r="122">
      <c r="A122" s="3" t="s">
        <v>307</v>
      </c>
      <c r="B122" s="3">
        <v>4.2003407002E10</v>
      </c>
      <c r="C122" s="3" t="s">
        <v>308</v>
      </c>
      <c r="D122" s="3">
        <v>2765.0</v>
      </c>
      <c r="E122" s="3">
        <v>161.0</v>
      </c>
      <c r="F122" s="3" t="s">
        <v>887</v>
      </c>
      <c r="G122" s="3" t="s">
        <v>887</v>
      </c>
      <c r="H122" s="3">
        <v>155.0</v>
      </c>
      <c r="I122" s="3">
        <v>77.0</v>
      </c>
      <c r="J122" s="11">
        <v>5.6</v>
      </c>
    </row>
    <row r="123">
      <c r="A123" s="3" t="s">
        <v>309</v>
      </c>
      <c r="B123" s="3">
        <v>4.2003408001E10</v>
      </c>
      <c r="C123" s="3" t="s">
        <v>310</v>
      </c>
      <c r="D123" s="3">
        <v>2084.0</v>
      </c>
      <c r="E123" s="3">
        <v>142.0</v>
      </c>
      <c r="F123" s="3" t="s">
        <v>887</v>
      </c>
      <c r="G123" s="3" t="s">
        <v>887</v>
      </c>
      <c r="H123" s="3">
        <v>97.0</v>
      </c>
      <c r="I123" s="3">
        <v>64.0</v>
      </c>
      <c r="J123" s="11">
        <v>4.7</v>
      </c>
    </row>
    <row r="124">
      <c r="A124" s="3" t="s">
        <v>311</v>
      </c>
      <c r="B124" s="3">
        <v>4.2003408002E10</v>
      </c>
      <c r="C124" s="3" t="s">
        <v>312</v>
      </c>
      <c r="D124" s="3">
        <v>2279.0</v>
      </c>
      <c r="E124" s="3">
        <v>112.0</v>
      </c>
      <c r="F124" s="3" t="s">
        <v>887</v>
      </c>
      <c r="G124" s="3" t="s">
        <v>887</v>
      </c>
      <c r="H124" s="3">
        <v>68.0</v>
      </c>
      <c r="I124" s="3">
        <v>72.0</v>
      </c>
      <c r="J124" s="11">
        <v>3.0</v>
      </c>
    </row>
    <row r="125">
      <c r="A125" s="3" t="s">
        <v>313</v>
      </c>
      <c r="B125" s="3">
        <v>4.2003409E10</v>
      </c>
      <c r="C125" s="3" t="s">
        <v>314</v>
      </c>
      <c r="D125" s="3">
        <v>4449.0</v>
      </c>
      <c r="E125" s="3">
        <v>143.0</v>
      </c>
      <c r="F125" s="3" t="s">
        <v>887</v>
      </c>
      <c r="G125" s="3" t="s">
        <v>887</v>
      </c>
      <c r="H125" s="3">
        <v>0.0</v>
      </c>
      <c r="I125" s="3">
        <v>16.0</v>
      </c>
      <c r="J125" s="11">
        <v>0.0</v>
      </c>
    </row>
    <row r="126">
      <c r="A126" s="3" t="s">
        <v>315</v>
      </c>
      <c r="B126" s="3">
        <v>4.200341E10</v>
      </c>
      <c r="C126" s="3" t="s">
        <v>316</v>
      </c>
      <c r="D126" s="3">
        <v>471.0</v>
      </c>
      <c r="E126" s="3">
        <v>33.0</v>
      </c>
      <c r="F126" s="3" t="s">
        <v>887</v>
      </c>
      <c r="G126" s="3" t="s">
        <v>887</v>
      </c>
      <c r="H126" s="3">
        <v>30.0</v>
      </c>
      <c r="I126" s="3">
        <v>15.0</v>
      </c>
      <c r="J126" s="11">
        <v>6.4</v>
      </c>
    </row>
    <row r="127">
      <c r="A127" s="3" t="s">
        <v>317</v>
      </c>
      <c r="B127" s="3">
        <v>4.2003411E10</v>
      </c>
      <c r="C127" s="3" t="s">
        <v>318</v>
      </c>
      <c r="D127" s="3">
        <v>2900.0</v>
      </c>
      <c r="E127" s="3">
        <v>166.0</v>
      </c>
      <c r="F127" s="3" t="s">
        <v>887</v>
      </c>
      <c r="G127" s="3" t="s">
        <v>887</v>
      </c>
      <c r="H127" s="3">
        <v>19.0</v>
      </c>
      <c r="I127" s="3">
        <v>29.0</v>
      </c>
      <c r="J127" s="11">
        <v>0.7</v>
      </c>
    </row>
    <row r="128">
      <c r="A128" s="3" t="s">
        <v>319</v>
      </c>
      <c r="B128" s="3">
        <v>4.2003412001E10</v>
      </c>
      <c r="C128" s="3" t="s">
        <v>320</v>
      </c>
      <c r="D128" s="3">
        <v>3352.0</v>
      </c>
      <c r="E128" s="3">
        <v>120.0</v>
      </c>
      <c r="F128" s="3" t="s">
        <v>887</v>
      </c>
      <c r="G128" s="3" t="s">
        <v>887</v>
      </c>
      <c r="H128" s="3">
        <v>27.0</v>
      </c>
      <c r="I128" s="3">
        <v>37.0</v>
      </c>
      <c r="J128" s="11">
        <v>0.8</v>
      </c>
    </row>
    <row r="129">
      <c r="A129" s="3" t="s">
        <v>321</v>
      </c>
      <c r="B129" s="3">
        <v>4.2003412002E10</v>
      </c>
      <c r="C129" s="3" t="s">
        <v>322</v>
      </c>
      <c r="D129" s="3">
        <v>1871.0</v>
      </c>
      <c r="E129" s="3">
        <v>81.0</v>
      </c>
      <c r="F129" s="3" t="s">
        <v>887</v>
      </c>
      <c r="G129" s="3" t="s">
        <v>887</v>
      </c>
      <c r="H129" s="3">
        <v>32.0</v>
      </c>
      <c r="I129" s="3">
        <v>30.0</v>
      </c>
      <c r="J129" s="11">
        <v>1.7</v>
      </c>
    </row>
    <row r="130">
      <c r="A130" s="3" t="s">
        <v>323</v>
      </c>
      <c r="B130" s="3">
        <v>4.20034131E10</v>
      </c>
      <c r="C130" s="3" t="s">
        <v>324</v>
      </c>
      <c r="D130" s="3">
        <v>2683.0</v>
      </c>
      <c r="E130" s="3">
        <v>107.0</v>
      </c>
      <c r="F130" s="3" t="s">
        <v>887</v>
      </c>
      <c r="G130" s="3" t="s">
        <v>887</v>
      </c>
      <c r="H130" s="3">
        <v>85.0</v>
      </c>
      <c r="I130" s="3">
        <v>86.0</v>
      </c>
      <c r="J130" s="11">
        <v>3.2</v>
      </c>
    </row>
    <row r="131">
      <c r="A131" s="3" t="s">
        <v>325</v>
      </c>
      <c r="B131" s="3">
        <v>4.2003413201E10</v>
      </c>
      <c r="C131" s="3" t="s">
        <v>326</v>
      </c>
      <c r="D131" s="3">
        <v>1604.0</v>
      </c>
      <c r="E131" s="3">
        <v>62.0</v>
      </c>
      <c r="F131" s="3" t="s">
        <v>887</v>
      </c>
      <c r="G131" s="3" t="s">
        <v>887</v>
      </c>
      <c r="H131" s="3">
        <v>14.0</v>
      </c>
      <c r="I131" s="3">
        <v>16.0</v>
      </c>
      <c r="J131" s="11">
        <v>0.9</v>
      </c>
    </row>
    <row r="132">
      <c r="A132" s="3" t="s">
        <v>327</v>
      </c>
      <c r="B132" s="3">
        <v>4.2003413202E10</v>
      </c>
      <c r="C132" s="3" t="s">
        <v>328</v>
      </c>
      <c r="D132" s="3">
        <v>1206.0</v>
      </c>
      <c r="E132" s="3">
        <v>64.0</v>
      </c>
      <c r="F132" s="3" t="s">
        <v>887</v>
      </c>
      <c r="G132" s="3" t="s">
        <v>887</v>
      </c>
      <c r="H132" s="3">
        <v>49.0</v>
      </c>
      <c r="I132" s="3">
        <v>49.0</v>
      </c>
      <c r="J132" s="11">
        <v>4.1</v>
      </c>
    </row>
    <row r="133">
      <c r="A133" s="3" t="s">
        <v>329</v>
      </c>
      <c r="B133" s="3">
        <v>4.20034133E10</v>
      </c>
      <c r="C133" s="3" t="s">
        <v>330</v>
      </c>
      <c r="D133" s="3">
        <v>1934.0</v>
      </c>
      <c r="E133" s="3">
        <v>69.0</v>
      </c>
      <c r="F133" s="3" t="s">
        <v>887</v>
      </c>
      <c r="G133" s="3" t="s">
        <v>887</v>
      </c>
      <c r="H133" s="3">
        <v>46.0</v>
      </c>
      <c r="I133" s="3">
        <v>34.0</v>
      </c>
      <c r="J133" s="11">
        <v>2.4</v>
      </c>
    </row>
    <row r="134">
      <c r="A134" s="3" t="s">
        <v>331</v>
      </c>
      <c r="B134" s="3">
        <v>4.20034134E10</v>
      </c>
      <c r="C134" s="3" t="s">
        <v>332</v>
      </c>
      <c r="D134" s="3">
        <v>1643.0</v>
      </c>
      <c r="E134" s="3">
        <v>75.0</v>
      </c>
      <c r="F134" s="3" t="s">
        <v>887</v>
      </c>
      <c r="G134" s="3" t="s">
        <v>887</v>
      </c>
      <c r="H134" s="3">
        <v>9.0</v>
      </c>
      <c r="I134" s="3">
        <v>15.0</v>
      </c>
      <c r="J134" s="11">
        <v>0.5</v>
      </c>
    </row>
    <row r="135">
      <c r="A135" s="3" t="s">
        <v>333</v>
      </c>
      <c r="B135" s="3">
        <v>4.20034135E10</v>
      </c>
      <c r="C135" s="3" t="s">
        <v>334</v>
      </c>
      <c r="D135" s="3">
        <v>2890.0</v>
      </c>
      <c r="E135" s="3">
        <v>121.0</v>
      </c>
      <c r="F135" s="3" t="s">
        <v>887</v>
      </c>
      <c r="G135" s="3" t="s">
        <v>887</v>
      </c>
      <c r="H135" s="3">
        <v>51.0</v>
      </c>
      <c r="I135" s="3">
        <v>47.0</v>
      </c>
      <c r="J135" s="11">
        <v>1.8</v>
      </c>
    </row>
    <row r="136">
      <c r="A136" s="3" t="s">
        <v>335</v>
      </c>
      <c r="B136" s="3">
        <v>4.2003414101E10</v>
      </c>
      <c r="C136" s="3" t="s">
        <v>336</v>
      </c>
      <c r="D136" s="3">
        <v>1969.0</v>
      </c>
      <c r="E136" s="3">
        <v>106.0</v>
      </c>
      <c r="F136" s="3" t="s">
        <v>887</v>
      </c>
      <c r="G136" s="3" t="s">
        <v>887</v>
      </c>
      <c r="H136" s="3">
        <v>25.0</v>
      </c>
      <c r="I136" s="3">
        <v>31.0</v>
      </c>
      <c r="J136" s="11">
        <v>1.3</v>
      </c>
    </row>
    <row r="137">
      <c r="A137" s="3" t="s">
        <v>337</v>
      </c>
      <c r="B137" s="3">
        <v>4.2003414102E10</v>
      </c>
      <c r="C137" s="3" t="s">
        <v>338</v>
      </c>
      <c r="D137" s="3">
        <v>3037.0</v>
      </c>
      <c r="E137" s="3">
        <v>161.0</v>
      </c>
      <c r="F137" s="3" t="s">
        <v>887</v>
      </c>
      <c r="G137" s="3" t="s">
        <v>887</v>
      </c>
      <c r="H137" s="3">
        <v>107.0</v>
      </c>
      <c r="I137" s="3">
        <v>88.0</v>
      </c>
      <c r="J137" s="11">
        <v>3.5</v>
      </c>
    </row>
    <row r="138">
      <c r="A138" s="3" t="s">
        <v>339</v>
      </c>
      <c r="B138" s="3">
        <v>4.20034142E10</v>
      </c>
      <c r="C138" s="3" t="s">
        <v>340</v>
      </c>
      <c r="D138" s="3">
        <v>2228.0</v>
      </c>
      <c r="E138" s="3">
        <v>132.0</v>
      </c>
      <c r="F138" s="3" t="s">
        <v>887</v>
      </c>
      <c r="G138" s="3" t="s">
        <v>887</v>
      </c>
      <c r="H138" s="3">
        <v>136.0</v>
      </c>
      <c r="I138" s="3">
        <v>111.0</v>
      </c>
      <c r="J138" s="11">
        <v>6.1</v>
      </c>
    </row>
    <row r="139">
      <c r="A139" s="3" t="s">
        <v>341</v>
      </c>
      <c r="B139" s="3">
        <v>4.2003415001E10</v>
      </c>
      <c r="C139" s="3" t="s">
        <v>342</v>
      </c>
      <c r="D139" s="3">
        <v>1622.0</v>
      </c>
      <c r="E139" s="3">
        <v>90.0</v>
      </c>
      <c r="F139" s="3" t="s">
        <v>887</v>
      </c>
      <c r="G139" s="3" t="s">
        <v>887</v>
      </c>
      <c r="H139" s="3">
        <v>90.0</v>
      </c>
      <c r="I139" s="3">
        <v>54.0</v>
      </c>
      <c r="J139" s="11">
        <v>5.5</v>
      </c>
    </row>
    <row r="140">
      <c r="A140" s="3" t="s">
        <v>343</v>
      </c>
      <c r="B140" s="3">
        <v>4.2003415002E10</v>
      </c>
      <c r="C140" s="3" t="s">
        <v>344</v>
      </c>
      <c r="D140" s="3">
        <v>1000.0</v>
      </c>
      <c r="E140" s="3">
        <v>81.0</v>
      </c>
      <c r="F140" s="3" t="s">
        <v>887</v>
      </c>
      <c r="G140" s="3" t="s">
        <v>887</v>
      </c>
      <c r="H140" s="3">
        <v>33.0</v>
      </c>
      <c r="I140" s="3">
        <v>19.0</v>
      </c>
      <c r="J140" s="11">
        <v>3.3</v>
      </c>
    </row>
    <row r="141">
      <c r="A141" s="3" t="s">
        <v>345</v>
      </c>
      <c r="B141" s="3">
        <v>4.2003416E10</v>
      </c>
      <c r="C141" s="3" t="s">
        <v>346</v>
      </c>
      <c r="D141" s="3">
        <v>832.0</v>
      </c>
      <c r="E141" s="3">
        <v>30.0</v>
      </c>
      <c r="F141" s="3" t="s">
        <v>887</v>
      </c>
      <c r="G141" s="3" t="s">
        <v>887</v>
      </c>
      <c r="H141" s="3">
        <v>88.0</v>
      </c>
      <c r="I141" s="3">
        <v>29.0</v>
      </c>
      <c r="J141" s="11">
        <v>10.6</v>
      </c>
    </row>
    <row r="142">
      <c r="A142" s="3" t="s">
        <v>347</v>
      </c>
      <c r="B142" s="3">
        <v>4.20034171E10</v>
      </c>
      <c r="C142" s="3" t="s">
        <v>348</v>
      </c>
      <c r="D142" s="3">
        <v>910.0</v>
      </c>
      <c r="E142" s="3">
        <v>53.0</v>
      </c>
      <c r="F142" s="3" t="s">
        <v>887</v>
      </c>
      <c r="G142" s="3" t="s">
        <v>887</v>
      </c>
      <c r="H142" s="3">
        <v>78.0</v>
      </c>
      <c r="I142" s="3">
        <v>41.0</v>
      </c>
      <c r="J142" s="11">
        <v>8.6</v>
      </c>
    </row>
    <row r="143">
      <c r="A143" s="3" t="s">
        <v>349</v>
      </c>
      <c r="B143" s="3">
        <v>4.20034172E10</v>
      </c>
      <c r="C143" s="3" t="s">
        <v>350</v>
      </c>
      <c r="D143" s="3">
        <v>653.0</v>
      </c>
      <c r="E143" s="3">
        <v>46.0</v>
      </c>
      <c r="F143" s="3" t="s">
        <v>887</v>
      </c>
      <c r="G143" s="3" t="s">
        <v>887</v>
      </c>
      <c r="H143" s="3">
        <v>145.0</v>
      </c>
      <c r="I143" s="3">
        <v>70.0</v>
      </c>
      <c r="J143" s="11">
        <v>22.2</v>
      </c>
    </row>
    <row r="144">
      <c r="A144" s="3" t="s">
        <v>351</v>
      </c>
      <c r="B144" s="3">
        <v>4.2003418E10</v>
      </c>
      <c r="C144" s="3" t="s">
        <v>352</v>
      </c>
      <c r="D144" s="3">
        <v>826.0</v>
      </c>
      <c r="E144" s="3">
        <v>38.0</v>
      </c>
      <c r="F144" s="3" t="s">
        <v>887</v>
      </c>
      <c r="G144" s="3" t="s">
        <v>887</v>
      </c>
      <c r="H144" s="3">
        <v>51.0</v>
      </c>
      <c r="I144" s="3">
        <v>33.0</v>
      </c>
      <c r="J144" s="11">
        <v>6.2</v>
      </c>
    </row>
    <row r="145">
      <c r="A145" s="3" t="s">
        <v>353</v>
      </c>
      <c r="B145" s="3">
        <v>4.2003419E10</v>
      </c>
      <c r="C145" s="3" t="s">
        <v>354</v>
      </c>
      <c r="D145" s="3">
        <v>1421.0</v>
      </c>
      <c r="E145" s="3">
        <v>127.0</v>
      </c>
      <c r="F145" s="3" t="s">
        <v>887</v>
      </c>
      <c r="G145" s="3" t="s">
        <v>887</v>
      </c>
      <c r="H145" s="3">
        <v>132.0</v>
      </c>
      <c r="I145" s="3">
        <v>53.0</v>
      </c>
      <c r="J145" s="11">
        <v>9.3</v>
      </c>
    </row>
    <row r="146">
      <c r="A146" s="3" t="s">
        <v>355</v>
      </c>
      <c r="B146" s="3">
        <v>4.200342E10</v>
      </c>
      <c r="C146" s="3" t="s">
        <v>356</v>
      </c>
      <c r="D146" s="3">
        <v>835.0</v>
      </c>
      <c r="E146" s="3">
        <v>41.0</v>
      </c>
      <c r="F146" s="3" t="s">
        <v>887</v>
      </c>
      <c r="G146" s="3" t="s">
        <v>887</v>
      </c>
      <c r="H146" s="3">
        <v>176.0</v>
      </c>
      <c r="I146" s="3">
        <v>54.0</v>
      </c>
      <c r="J146" s="11">
        <v>21.1</v>
      </c>
    </row>
    <row r="147">
      <c r="A147" s="3" t="s">
        <v>357</v>
      </c>
      <c r="B147" s="3">
        <v>4.20034211E10</v>
      </c>
      <c r="C147" s="3" t="s">
        <v>358</v>
      </c>
      <c r="D147" s="3">
        <v>1933.0</v>
      </c>
      <c r="E147" s="3">
        <v>80.0</v>
      </c>
      <c r="F147" s="3" t="s">
        <v>887</v>
      </c>
      <c r="G147" s="3" t="s">
        <v>887</v>
      </c>
      <c r="H147" s="3">
        <v>100.0</v>
      </c>
      <c r="I147" s="3">
        <v>75.0</v>
      </c>
      <c r="J147" s="11">
        <v>5.2</v>
      </c>
    </row>
    <row r="148">
      <c r="A148" s="3" t="s">
        <v>359</v>
      </c>
      <c r="B148" s="3">
        <v>4.20034212E10</v>
      </c>
      <c r="C148" s="3" t="s">
        <v>360</v>
      </c>
      <c r="D148" s="3">
        <v>1718.0</v>
      </c>
      <c r="E148" s="3">
        <v>90.0</v>
      </c>
      <c r="F148" s="3" t="s">
        <v>887</v>
      </c>
      <c r="G148" s="3" t="s">
        <v>887</v>
      </c>
      <c r="H148" s="3">
        <v>78.0</v>
      </c>
      <c r="I148" s="3">
        <v>55.0</v>
      </c>
      <c r="J148" s="11">
        <v>4.5</v>
      </c>
    </row>
    <row r="149">
      <c r="A149" s="3" t="s">
        <v>361</v>
      </c>
      <c r="B149" s="3">
        <v>4.2003422E10</v>
      </c>
      <c r="C149" s="3" t="s">
        <v>362</v>
      </c>
      <c r="D149" s="3">
        <v>1869.0</v>
      </c>
      <c r="E149" s="3">
        <v>98.0</v>
      </c>
      <c r="F149" s="3" t="s">
        <v>887</v>
      </c>
      <c r="G149" s="3" t="s">
        <v>887</v>
      </c>
      <c r="H149" s="3">
        <v>21.0</v>
      </c>
      <c r="I149" s="3">
        <v>26.0</v>
      </c>
      <c r="J149" s="11">
        <v>1.1</v>
      </c>
    </row>
    <row r="150">
      <c r="A150" s="3" t="s">
        <v>363</v>
      </c>
      <c r="B150" s="3">
        <v>4.2003423E10</v>
      </c>
      <c r="C150" s="3" t="s">
        <v>364</v>
      </c>
      <c r="D150" s="3">
        <v>1269.0</v>
      </c>
      <c r="E150" s="3">
        <v>93.0</v>
      </c>
      <c r="F150" s="3" t="s">
        <v>887</v>
      </c>
      <c r="G150" s="3" t="s">
        <v>887</v>
      </c>
      <c r="H150" s="3">
        <v>9.0</v>
      </c>
      <c r="I150" s="3">
        <v>14.0</v>
      </c>
      <c r="J150" s="11">
        <v>0.7</v>
      </c>
    </row>
    <row r="151">
      <c r="A151" s="3" t="s">
        <v>365</v>
      </c>
      <c r="B151" s="3">
        <v>4.2003424E10</v>
      </c>
      <c r="C151" s="3" t="s">
        <v>366</v>
      </c>
      <c r="D151" s="3">
        <v>1561.0</v>
      </c>
      <c r="E151" s="3">
        <v>139.0</v>
      </c>
      <c r="F151" s="3" t="s">
        <v>887</v>
      </c>
      <c r="G151" s="3" t="s">
        <v>887</v>
      </c>
      <c r="H151" s="3">
        <v>392.0</v>
      </c>
      <c r="I151" s="3">
        <v>104.0</v>
      </c>
      <c r="J151" s="11">
        <v>25.1</v>
      </c>
    </row>
    <row r="152">
      <c r="A152" s="3" t="s">
        <v>367</v>
      </c>
      <c r="B152" s="3">
        <v>4.2003425E10</v>
      </c>
      <c r="C152" s="3" t="s">
        <v>368</v>
      </c>
      <c r="D152" s="3">
        <v>1484.0</v>
      </c>
      <c r="E152" s="3">
        <v>79.0</v>
      </c>
      <c r="F152" s="3" t="s">
        <v>887</v>
      </c>
      <c r="G152" s="3" t="s">
        <v>887</v>
      </c>
      <c r="H152" s="3">
        <v>305.0</v>
      </c>
      <c r="I152" s="3">
        <v>89.0</v>
      </c>
      <c r="J152" s="11">
        <v>20.6</v>
      </c>
    </row>
    <row r="153">
      <c r="A153" s="3" t="s">
        <v>369</v>
      </c>
      <c r="B153" s="3">
        <v>4.20034263E10</v>
      </c>
      <c r="C153" s="3" t="s">
        <v>370</v>
      </c>
      <c r="D153" s="3">
        <v>2469.0</v>
      </c>
      <c r="E153" s="3">
        <v>137.0</v>
      </c>
      <c r="F153" s="3" t="s">
        <v>887</v>
      </c>
      <c r="G153" s="3" t="s">
        <v>887</v>
      </c>
      <c r="H153" s="3">
        <v>17.0</v>
      </c>
      <c r="I153" s="3">
        <v>29.0</v>
      </c>
      <c r="J153" s="11">
        <v>0.7</v>
      </c>
    </row>
    <row r="154">
      <c r="A154" s="3" t="s">
        <v>371</v>
      </c>
      <c r="B154" s="3">
        <v>4.20034264E10</v>
      </c>
      <c r="C154" s="3" t="s">
        <v>372</v>
      </c>
      <c r="D154" s="3">
        <v>2018.0</v>
      </c>
      <c r="E154" s="3">
        <v>120.0</v>
      </c>
      <c r="F154" s="3" t="s">
        <v>887</v>
      </c>
      <c r="G154" s="3" t="s">
        <v>887</v>
      </c>
      <c r="H154" s="3">
        <v>139.0</v>
      </c>
      <c r="I154" s="3">
        <v>65.0</v>
      </c>
      <c r="J154" s="11">
        <v>6.9</v>
      </c>
    </row>
    <row r="155">
      <c r="A155" s="3" t="s">
        <v>373</v>
      </c>
      <c r="B155" s="3">
        <v>4.20034267E10</v>
      </c>
      <c r="C155" s="3" t="s">
        <v>374</v>
      </c>
      <c r="D155" s="3">
        <v>1162.0</v>
      </c>
      <c r="E155" s="3">
        <v>76.0</v>
      </c>
      <c r="F155" s="3" t="s">
        <v>887</v>
      </c>
      <c r="G155" s="3" t="s">
        <v>887</v>
      </c>
      <c r="H155" s="3">
        <v>55.0</v>
      </c>
      <c r="I155" s="3">
        <v>38.0</v>
      </c>
      <c r="J155" s="11">
        <v>4.7</v>
      </c>
    </row>
    <row r="156">
      <c r="A156" s="3" t="s">
        <v>375</v>
      </c>
      <c r="B156" s="3">
        <v>4.20034268E10</v>
      </c>
      <c r="C156" s="3" t="s">
        <v>376</v>
      </c>
      <c r="D156" s="3">
        <v>2248.0</v>
      </c>
      <c r="E156" s="3">
        <v>60.0</v>
      </c>
      <c r="F156" s="3" t="s">
        <v>887</v>
      </c>
      <c r="G156" s="3" t="s">
        <v>887</v>
      </c>
      <c r="H156" s="3">
        <v>11.0</v>
      </c>
      <c r="I156" s="3">
        <v>19.0</v>
      </c>
      <c r="J156" s="11">
        <v>0.5</v>
      </c>
    </row>
    <row r="157">
      <c r="A157" s="3" t="s">
        <v>377</v>
      </c>
      <c r="B157" s="3">
        <v>4.2003427E10</v>
      </c>
      <c r="C157" s="3" t="s">
        <v>378</v>
      </c>
      <c r="D157" s="3">
        <v>1940.0</v>
      </c>
      <c r="E157" s="3">
        <v>153.0</v>
      </c>
      <c r="F157" s="3" t="s">
        <v>887</v>
      </c>
      <c r="G157" s="3" t="s">
        <v>887</v>
      </c>
      <c r="H157" s="3">
        <v>492.0</v>
      </c>
      <c r="I157" s="3">
        <v>123.0</v>
      </c>
      <c r="J157" s="11">
        <v>25.4</v>
      </c>
    </row>
    <row r="158">
      <c r="A158" s="3" t="s">
        <v>379</v>
      </c>
      <c r="B158" s="3">
        <v>4.20034271E10</v>
      </c>
      <c r="C158" s="3" t="s">
        <v>380</v>
      </c>
      <c r="D158" s="3">
        <v>2208.0</v>
      </c>
      <c r="E158" s="3">
        <v>97.0</v>
      </c>
      <c r="F158" s="3" t="s">
        <v>887</v>
      </c>
      <c r="G158" s="3" t="s">
        <v>887</v>
      </c>
      <c r="H158" s="3">
        <v>0.0</v>
      </c>
      <c r="I158" s="3">
        <v>15.0</v>
      </c>
      <c r="J158" s="11">
        <v>0.0</v>
      </c>
    </row>
    <row r="159">
      <c r="A159" s="3" t="s">
        <v>381</v>
      </c>
      <c r="B159" s="3">
        <v>4.20034272E10</v>
      </c>
      <c r="C159" s="3" t="s">
        <v>382</v>
      </c>
      <c r="D159" s="3">
        <v>2205.0</v>
      </c>
      <c r="E159" s="3">
        <v>143.0</v>
      </c>
      <c r="F159" s="3" t="s">
        <v>887</v>
      </c>
      <c r="G159" s="3" t="s">
        <v>887</v>
      </c>
      <c r="H159" s="3">
        <v>142.0</v>
      </c>
      <c r="I159" s="3">
        <v>78.0</v>
      </c>
      <c r="J159" s="11">
        <v>6.4</v>
      </c>
    </row>
    <row r="160">
      <c r="A160" s="3" t="s">
        <v>383</v>
      </c>
      <c r="B160" s="3">
        <v>4.20034281E10</v>
      </c>
      <c r="C160" s="3" t="s">
        <v>384</v>
      </c>
      <c r="D160" s="3">
        <v>508.0</v>
      </c>
      <c r="E160" s="3">
        <v>40.0</v>
      </c>
      <c r="F160" s="3" t="s">
        <v>887</v>
      </c>
      <c r="G160" s="3" t="s">
        <v>887</v>
      </c>
      <c r="H160" s="3">
        <v>53.0</v>
      </c>
      <c r="I160" s="3">
        <v>45.0</v>
      </c>
      <c r="J160" s="11">
        <v>10.4</v>
      </c>
    </row>
    <row r="161">
      <c r="A161" s="3" t="s">
        <v>385</v>
      </c>
      <c r="B161" s="3">
        <v>4.20034282E10</v>
      </c>
      <c r="C161" s="3" t="s">
        <v>386</v>
      </c>
      <c r="D161" s="3">
        <v>947.0</v>
      </c>
      <c r="E161" s="3">
        <v>46.0</v>
      </c>
      <c r="F161" s="3" t="s">
        <v>887</v>
      </c>
      <c r="G161" s="3" t="s">
        <v>887</v>
      </c>
      <c r="H161" s="3">
        <v>35.0</v>
      </c>
      <c r="I161" s="3">
        <v>24.0</v>
      </c>
      <c r="J161" s="11">
        <v>3.7</v>
      </c>
    </row>
    <row r="162">
      <c r="A162" s="3" t="s">
        <v>387</v>
      </c>
      <c r="B162" s="3">
        <v>4.20034291E10</v>
      </c>
      <c r="C162" s="3" t="s">
        <v>388</v>
      </c>
      <c r="D162" s="3">
        <v>1142.0</v>
      </c>
      <c r="E162" s="3">
        <v>82.0</v>
      </c>
      <c r="F162" s="3" t="s">
        <v>887</v>
      </c>
      <c r="G162" s="3" t="s">
        <v>887</v>
      </c>
      <c r="H162" s="3">
        <v>55.0</v>
      </c>
      <c r="I162" s="3">
        <v>36.0</v>
      </c>
      <c r="J162" s="11">
        <v>4.8</v>
      </c>
    </row>
    <row r="163">
      <c r="A163" s="3" t="s">
        <v>389</v>
      </c>
      <c r="B163" s="3">
        <v>4.2003429201E10</v>
      </c>
      <c r="C163" s="3" t="s">
        <v>390</v>
      </c>
      <c r="D163" s="3">
        <v>1801.0</v>
      </c>
      <c r="E163" s="3">
        <v>80.0</v>
      </c>
      <c r="F163" s="3" t="s">
        <v>887</v>
      </c>
      <c r="G163" s="3" t="s">
        <v>887</v>
      </c>
      <c r="H163" s="3">
        <v>20.0</v>
      </c>
      <c r="I163" s="3">
        <v>20.0</v>
      </c>
      <c r="J163" s="11">
        <v>1.1</v>
      </c>
    </row>
    <row r="164">
      <c r="A164" s="3" t="s">
        <v>391</v>
      </c>
      <c r="B164" s="3">
        <v>4.2003429202E10</v>
      </c>
      <c r="C164" s="3" t="s">
        <v>392</v>
      </c>
      <c r="D164" s="3">
        <v>1863.0</v>
      </c>
      <c r="E164" s="3">
        <v>90.0</v>
      </c>
      <c r="F164" s="3" t="s">
        <v>887</v>
      </c>
      <c r="G164" s="3" t="s">
        <v>887</v>
      </c>
      <c r="H164" s="3">
        <v>39.0</v>
      </c>
      <c r="I164" s="3">
        <v>32.0</v>
      </c>
      <c r="J164" s="11">
        <v>2.1</v>
      </c>
    </row>
    <row r="165">
      <c r="A165" s="3" t="s">
        <v>393</v>
      </c>
      <c r="B165" s="3">
        <v>4.20034293E10</v>
      </c>
      <c r="C165" s="3" t="s">
        <v>394</v>
      </c>
      <c r="D165" s="3">
        <v>2350.0</v>
      </c>
      <c r="E165" s="3">
        <v>124.0</v>
      </c>
      <c r="F165" s="3" t="s">
        <v>887</v>
      </c>
      <c r="G165" s="3" t="s">
        <v>887</v>
      </c>
      <c r="H165" s="3">
        <v>57.0</v>
      </c>
      <c r="I165" s="3">
        <v>41.0</v>
      </c>
      <c r="J165" s="11">
        <v>2.4</v>
      </c>
    </row>
    <row r="166">
      <c r="A166" s="3" t="s">
        <v>395</v>
      </c>
      <c r="B166" s="3">
        <v>4.20034294E10</v>
      </c>
      <c r="C166" s="3" t="s">
        <v>396</v>
      </c>
      <c r="D166" s="3">
        <v>1863.0</v>
      </c>
      <c r="E166" s="3">
        <v>96.0</v>
      </c>
      <c r="F166" s="3" t="s">
        <v>887</v>
      </c>
      <c r="G166" s="3" t="s">
        <v>887</v>
      </c>
      <c r="H166" s="3">
        <v>181.0</v>
      </c>
      <c r="I166" s="3">
        <v>77.0</v>
      </c>
      <c r="J166" s="11">
        <v>9.7</v>
      </c>
    </row>
    <row r="167">
      <c r="A167" s="3" t="s">
        <v>397</v>
      </c>
      <c r="B167" s="3">
        <v>4.20034295E10</v>
      </c>
      <c r="C167" s="3" t="s">
        <v>398</v>
      </c>
      <c r="D167" s="3">
        <v>2278.0</v>
      </c>
      <c r="E167" s="3">
        <v>146.0</v>
      </c>
      <c r="F167" s="3" t="s">
        <v>887</v>
      </c>
      <c r="G167" s="3" t="s">
        <v>887</v>
      </c>
      <c r="H167" s="3">
        <v>149.0</v>
      </c>
      <c r="I167" s="3">
        <v>72.0</v>
      </c>
      <c r="J167" s="11">
        <v>6.5</v>
      </c>
    </row>
    <row r="168">
      <c r="A168" s="3" t="s">
        <v>399</v>
      </c>
      <c r="B168" s="3">
        <v>4.20034296E10</v>
      </c>
      <c r="C168" s="3" t="s">
        <v>400</v>
      </c>
      <c r="D168" s="3">
        <v>1540.0</v>
      </c>
      <c r="E168" s="3">
        <v>90.0</v>
      </c>
      <c r="F168" s="3" t="s">
        <v>887</v>
      </c>
      <c r="G168" s="3" t="s">
        <v>887</v>
      </c>
      <c r="H168" s="3">
        <v>64.0</v>
      </c>
      <c r="I168" s="3">
        <v>44.0</v>
      </c>
      <c r="J168" s="11">
        <v>4.2</v>
      </c>
    </row>
    <row r="169">
      <c r="A169" s="3" t="s">
        <v>401</v>
      </c>
      <c r="B169" s="3">
        <v>4.20034297E10</v>
      </c>
      <c r="C169" s="3" t="s">
        <v>402</v>
      </c>
      <c r="D169" s="3">
        <v>1064.0</v>
      </c>
      <c r="E169" s="3">
        <v>42.0</v>
      </c>
      <c r="F169" s="3" t="s">
        <v>887</v>
      </c>
      <c r="G169" s="3" t="s">
        <v>887</v>
      </c>
      <c r="H169" s="3">
        <v>112.0</v>
      </c>
      <c r="I169" s="3">
        <v>65.0</v>
      </c>
      <c r="J169" s="11">
        <v>10.5</v>
      </c>
    </row>
    <row r="170">
      <c r="A170" s="3" t="s">
        <v>403</v>
      </c>
      <c r="B170" s="3">
        <v>4.20034301E10</v>
      </c>
      <c r="C170" s="3" t="s">
        <v>404</v>
      </c>
      <c r="D170" s="3">
        <v>958.0</v>
      </c>
      <c r="E170" s="3">
        <v>56.0</v>
      </c>
      <c r="F170" s="3" t="s">
        <v>887</v>
      </c>
      <c r="G170" s="3" t="s">
        <v>887</v>
      </c>
      <c r="H170" s="3">
        <v>68.0</v>
      </c>
      <c r="I170" s="3">
        <v>29.0</v>
      </c>
      <c r="J170" s="11">
        <v>7.1</v>
      </c>
    </row>
    <row r="171">
      <c r="A171" s="3" t="s">
        <v>405</v>
      </c>
      <c r="B171" s="3">
        <v>4.20034302E10</v>
      </c>
      <c r="C171" s="3" t="s">
        <v>406</v>
      </c>
      <c r="D171" s="3">
        <v>2118.0</v>
      </c>
      <c r="E171" s="3">
        <v>113.0</v>
      </c>
      <c r="F171" s="3" t="s">
        <v>887</v>
      </c>
      <c r="G171" s="3" t="s">
        <v>887</v>
      </c>
      <c r="H171" s="3">
        <v>277.0</v>
      </c>
      <c r="I171" s="3">
        <v>123.0</v>
      </c>
      <c r="J171" s="11">
        <v>13.1</v>
      </c>
    </row>
    <row r="172">
      <c r="A172" s="3" t="s">
        <v>407</v>
      </c>
      <c r="B172" s="3">
        <v>4.20034311E10</v>
      </c>
      <c r="C172" s="3" t="s">
        <v>408</v>
      </c>
      <c r="D172" s="3">
        <v>1712.0</v>
      </c>
      <c r="E172" s="3">
        <v>108.0</v>
      </c>
      <c r="F172" s="3" t="s">
        <v>887</v>
      </c>
      <c r="G172" s="3" t="s">
        <v>887</v>
      </c>
      <c r="H172" s="3">
        <v>306.0</v>
      </c>
      <c r="I172" s="3">
        <v>92.0</v>
      </c>
      <c r="J172" s="11">
        <v>17.9</v>
      </c>
    </row>
    <row r="173">
      <c r="A173" s="3" t="s">
        <v>409</v>
      </c>
      <c r="B173" s="3">
        <v>4.20034314E10</v>
      </c>
      <c r="C173" s="3" t="s">
        <v>410</v>
      </c>
      <c r="D173" s="3">
        <v>988.0</v>
      </c>
      <c r="E173" s="3">
        <v>69.0</v>
      </c>
      <c r="F173" s="3" t="s">
        <v>887</v>
      </c>
      <c r="G173" s="3" t="s">
        <v>887</v>
      </c>
      <c r="H173" s="3">
        <v>219.0</v>
      </c>
      <c r="I173" s="3">
        <v>90.0</v>
      </c>
      <c r="J173" s="11">
        <v>22.2</v>
      </c>
    </row>
    <row r="174">
      <c r="A174" s="3" t="s">
        <v>411</v>
      </c>
      <c r="B174" s="3">
        <v>4.20034315E10</v>
      </c>
      <c r="C174" s="3" t="s">
        <v>412</v>
      </c>
      <c r="D174" s="3">
        <v>1728.0</v>
      </c>
      <c r="E174" s="3">
        <v>119.0</v>
      </c>
      <c r="F174" s="3" t="s">
        <v>887</v>
      </c>
      <c r="G174" s="3" t="s">
        <v>887</v>
      </c>
      <c r="H174" s="3">
        <v>362.0</v>
      </c>
      <c r="I174" s="3">
        <v>108.0</v>
      </c>
      <c r="J174" s="11">
        <v>20.9</v>
      </c>
    </row>
    <row r="175">
      <c r="A175" s="3" t="s">
        <v>413</v>
      </c>
      <c r="B175" s="3">
        <v>4.20034323E10</v>
      </c>
      <c r="C175" s="3" t="s">
        <v>414</v>
      </c>
      <c r="D175" s="3">
        <v>1188.0</v>
      </c>
      <c r="E175" s="3">
        <v>107.0</v>
      </c>
      <c r="F175" s="3" t="s">
        <v>887</v>
      </c>
      <c r="G175" s="3" t="s">
        <v>887</v>
      </c>
      <c r="H175" s="3">
        <v>89.0</v>
      </c>
      <c r="I175" s="3">
        <v>50.0</v>
      </c>
      <c r="J175" s="11">
        <v>7.5</v>
      </c>
    </row>
    <row r="176">
      <c r="A176" s="3" t="s">
        <v>415</v>
      </c>
      <c r="B176" s="3">
        <v>4.20034324E10</v>
      </c>
      <c r="C176" s="3" t="s">
        <v>416</v>
      </c>
      <c r="D176" s="3">
        <v>1327.0</v>
      </c>
      <c r="E176" s="3">
        <v>121.0</v>
      </c>
      <c r="F176" s="3" t="s">
        <v>887</v>
      </c>
      <c r="G176" s="3" t="s">
        <v>887</v>
      </c>
      <c r="H176" s="3">
        <v>128.0</v>
      </c>
      <c r="I176" s="3">
        <v>72.0</v>
      </c>
      <c r="J176" s="11">
        <v>9.6</v>
      </c>
    </row>
    <row r="177">
      <c r="A177" s="3" t="s">
        <v>417</v>
      </c>
      <c r="B177" s="3">
        <v>4.2003434E10</v>
      </c>
      <c r="C177" s="3" t="s">
        <v>418</v>
      </c>
      <c r="D177" s="3">
        <v>760.0</v>
      </c>
      <c r="E177" s="3">
        <v>41.0</v>
      </c>
      <c r="F177" s="3" t="s">
        <v>887</v>
      </c>
      <c r="G177" s="3" t="s">
        <v>887</v>
      </c>
      <c r="H177" s="3">
        <v>42.0</v>
      </c>
      <c r="I177" s="3">
        <v>19.0</v>
      </c>
      <c r="J177" s="11">
        <v>5.5</v>
      </c>
    </row>
    <row r="178">
      <c r="A178" s="3" t="s">
        <v>419</v>
      </c>
      <c r="B178" s="3">
        <v>4.2003435E10</v>
      </c>
      <c r="C178" s="3" t="s">
        <v>420</v>
      </c>
      <c r="D178" s="3">
        <v>1203.0</v>
      </c>
      <c r="E178" s="3">
        <v>43.0</v>
      </c>
      <c r="F178" s="3" t="s">
        <v>887</v>
      </c>
      <c r="G178" s="3" t="s">
        <v>887</v>
      </c>
      <c r="H178" s="3">
        <v>68.0</v>
      </c>
      <c r="I178" s="3">
        <v>35.0</v>
      </c>
      <c r="J178" s="11">
        <v>5.7</v>
      </c>
    </row>
    <row r="179">
      <c r="A179" s="3" t="s">
        <v>421</v>
      </c>
      <c r="B179" s="3">
        <v>4.2003437E10</v>
      </c>
      <c r="C179" s="3" t="s">
        <v>422</v>
      </c>
      <c r="D179" s="3">
        <v>2222.0</v>
      </c>
      <c r="E179" s="3">
        <v>208.0</v>
      </c>
      <c r="F179" s="3" t="s">
        <v>887</v>
      </c>
      <c r="G179" s="3" t="s">
        <v>887</v>
      </c>
      <c r="H179" s="3">
        <v>56.0</v>
      </c>
      <c r="I179" s="3">
        <v>50.0</v>
      </c>
      <c r="J179" s="11">
        <v>2.5</v>
      </c>
    </row>
    <row r="180">
      <c r="A180" s="3" t="s">
        <v>423</v>
      </c>
      <c r="B180" s="3">
        <v>4.2003439E10</v>
      </c>
      <c r="C180" s="3" t="s">
        <v>424</v>
      </c>
      <c r="D180" s="3">
        <v>538.0</v>
      </c>
      <c r="E180" s="3">
        <v>35.0</v>
      </c>
      <c r="F180" s="3" t="s">
        <v>887</v>
      </c>
      <c r="G180" s="3" t="s">
        <v>887</v>
      </c>
      <c r="H180" s="3">
        <v>6.0</v>
      </c>
      <c r="I180" s="3">
        <v>6.0</v>
      </c>
      <c r="J180" s="11">
        <v>1.1</v>
      </c>
    </row>
    <row r="181">
      <c r="A181" s="3" t="s">
        <v>425</v>
      </c>
      <c r="B181" s="3">
        <v>4.20034455E10</v>
      </c>
      <c r="C181" s="3" t="s">
        <v>426</v>
      </c>
      <c r="D181" s="3">
        <v>1742.0</v>
      </c>
      <c r="E181" s="3">
        <v>113.0</v>
      </c>
      <c r="F181" s="3" t="s">
        <v>887</v>
      </c>
      <c r="G181" s="3" t="s">
        <v>887</v>
      </c>
      <c r="H181" s="3">
        <v>62.0</v>
      </c>
      <c r="I181" s="3">
        <v>49.0</v>
      </c>
      <c r="J181" s="11">
        <v>3.6</v>
      </c>
    </row>
    <row r="182">
      <c r="A182" s="3" t="s">
        <v>427</v>
      </c>
      <c r="B182" s="3">
        <v>4.2003446E10</v>
      </c>
      <c r="C182" s="3" t="s">
        <v>428</v>
      </c>
      <c r="D182" s="3">
        <v>712.0</v>
      </c>
      <c r="E182" s="3">
        <v>44.0</v>
      </c>
      <c r="F182" s="3" t="s">
        <v>887</v>
      </c>
      <c r="G182" s="3" t="s">
        <v>887</v>
      </c>
      <c r="H182" s="3">
        <v>0.0</v>
      </c>
      <c r="I182" s="3">
        <v>10.0</v>
      </c>
      <c r="J182" s="11">
        <v>0.0</v>
      </c>
    </row>
    <row r="183">
      <c r="A183" s="3" t="s">
        <v>429</v>
      </c>
      <c r="B183" s="3">
        <v>4.2003447E10</v>
      </c>
      <c r="C183" s="3" t="s">
        <v>430</v>
      </c>
      <c r="D183" s="3">
        <v>599.0</v>
      </c>
      <c r="E183" s="3">
        <v>33.0</v>
      </c>
      <c r="F183" s="3" t="s">
        <v>887</v>
      </c>
      <c r="G183" s="3" t="s">
        <v>887</v>
      </c>
      <c r="H183" s="3">
        <v>26.0</v>
      </c>
      <c r="I183" s="3">
        <v>16.0</v>
      </c>
      <c r="J183" s="11">
        <v>4.3</v>
      </c>
    </row>
    <row r="184">
      <c r="A184" s="3" t="s">
        <v>431</v>
      </c>
      <c r="B184" s="3">
        <v>4.2003448E10</v>
      </c>
      <c r="C184" s="3" t="s">
        <v>432</v>
      </c>
      <c r="D184" s="3">
        <v>561.0</v>
      </c>
      <c r="E184" s="3">
        <v>36.0</v>
      </c>
      <c r="F184" s="3" t="s">
        <v>887</v>
      </c>
      <c r="G184" s="3" t="s">
        <v>887</v>
      </c>
      <c r="H184" s="3">
        <v>87.0</v>
      </c>
      <c r="I184" s="3">
        <v>27.0</v>
      </c>
      <c r="J184" s="11">
        <v>15.5</v>
      </c>
    </row>
    <row r="185">
      <c r="A185" s="3" t="s">
        <v>433</v>
      </c>
      <c r="B185" s="3">
        <v>4.2003449E10</v>
      </c>
      <c r="C185" s="3" t="s">
        <v>434</v>
      </c>
      <c r="D185" s="3">
        <v>1008.0</v>
      </c>
      <c r="E185" s="3">
        <v>56.0</v>
      </c>
      <c r="F185" s="3" t="s">
        <v>887</v>
      </c>
      <c r="G185" s="3" t="s">
        <v>887</v>
      </c>
      <c r="H185" s="3">
        <v>71.0</v>
      </c>
      <c r="I185" s="3">
        <v>38.0</v>
      </c>
      <c r="J185" s="11">
        <v>7.0</v>
      </c>
    </row>
    <row r="186">
      <c r="A186" s="3" t="s">
        <v>435</v>
      </c>
      <c r="B186" s="3">
        <v>4.20034507E10</v>
      </c>
      <c r="C186" s="3" t="s">
        <v>436</v>
      </c>
      <c r="D186" s="3">
        <v>1618.0</v>
      </c>
      <c r="E186" s="3">
        <v>115.0</v>
      </c>
      <c r="F186" s="3" t="s">
        <v>887</v>
      </c>
      <c r="G186" s="3" t="s">
        <v>887</v>
      </c>
      <c r="H186" s="3">
        <v>242.0</v>
      </c>
      <c r="I186" s="3">
        <v>89.0</v>
      </c>
      <c r="J186" s="11">
        <v>15.0</v>
      </c>
    </row>
    <row r="187">
      <c r="A187" s="3" t="s">
        <v>437</v>
      </c>
      <c r="B187" s="3">
        <v>4.20034508E10</v>
      </c>
      <c r="C187" s="3" t="s">
        <v>438</v>
      </c>
      <c r="D187" s="3">
        <v>1190.0</v>
      </c>
      <c r="E187" s="3">
        <v>118.0</v>
      </c>
      <c r="F187" s="3" t="s">
        <v>887</v>
      </c>
      <c r="G187" s="3" t="s">
        <v>887</v>
      </c>
      <c r="H187" s="3">
        <v>215.0</v>
      </c>
      <c r="I187" s="3">
        <v>99.0</v>
      </c>
      <c r="J187" s="11">
        <v>18.1</v>
      </c>
    </row>
    <row r="188">
      <c r="A188" s="3" t="s">
        <v>439</v>
      </c>
      <c r="B188" s="3">
        <v>4.2003451101E10</v>
      </c>
      <c r="C188" s="3" t="s">
        <v>440</v>
      </c>
      <c r="D188" s="3">
        <v>1523.0</v>
      </c>
      <c r="E188" s="3">
        <v>74.0</v>
      </c>
      <c r="F188" s="3" t="s">
        <v>887</v>
      </c>
      <c r="G188" s="3" t="s">
        <v>887</v>
      </c>
      <c r="H188" s="3">
        <v>60.0</v>
      </c>
      <c r="I188" s="3">
        <v>64.0</v>
      </c>
      <c r="J188" s="11">
        <v>3.9</v>
      </c>
    </row>
    <row r="189">
      <c r="A189" s="3" t="s">
        <v>441</v>
      </c>
      <c r="B189" s="3">
        <v>4.2003451102E10</v>
      </c>
      <c r="C189" s="3" t="s">
        <v>442</v>
      </c>
      <c r="D189" s="3">
        <v>2004.0</v>
      </c>
      <c r="E189" s="3">
        <v>117.0</v>
      </c>
      <c r="F189" s="3" t="s">
        <v>887</v>
      </c>
      <c r="G189" s="3" t="s">
        <v>887</v>
      </c>
      <c r="H189" s="3">
        <v>112.0</v>
      </c>
      <c r="I189" s="3">
        <v>78.0</v>
      </c>
      <c r="J189" s="11">
        <v>5.6</v>
      </c>
    </row>
    <row r="190">
      <c r="A190" s="3" t="s">
        <v>443</v>
      </c>
      <c r="B190" s="3">
        <v>4.2003451104E10</v>
      </c>
      <c r="C190" s="3" t="s">
        <v>444</v>
      </c>
      <c r="D190" s="3">
        <v>1282.0</v>
      </c>
      <c r="E190" s="3">
        <v>59.0</v>
      </c>
      <c r="F190" s="3" t="s">
        <v>887</v>
      </c>
      <c r="G190" s="3" t="s">
        <v>887</v>
      </c>
      <c r="H190" s="3">
        <v>21.0</v>
      </c>
      <c r="I190" s="3">
        <v>24.0</v>
      </c>
      <c r="J190" s="11">
        <v>1.6</v>
      </c>
    </row>
    <row r="191">
      <c r="A191" s="3" t="s">
        <v>445</v>
      </c>
      <c r="B191" s="3">
        <v>4.2003451105E10</v>
      </c>
      <c r="C191" s="3" t="s">
        <v>446</v>
      </c>
      <c r="D191" s="3">
        <v>2189.0</v>
      </c>
      <c r="E191" s="3">
        <v>145.0</v>
      </c>
      <c r="F191" s="3" t="s">
        <v>887</v>
      </c>
      <c r="G191" s="3" t="s">
        <v>887</v>
      </c>
      <c r="H191" s="3">
        <v>143.0</v>
      </c>
      <c r="I191" s="3">
        <v>114.0</v>
      </c>
      <c r="J191" s="11">
        <v>6.5</v>
      </c>
    </row>
    <row r="192">
      <c r="A192" s="3" t="s">
        <v>447</v>
      </c>
      <c r="B192" s="3">
        <v>4.20034513E10</v>
      </c>
      <c r="C192" s="3" t="s">
        <v>448</v>
      </c>
      <c r="D192" s="3">
        <v>2731.0</v>
      </c>
      <c r="E192" s="3">
        <v>142.0</v>
      </c>
      <c r="F192" s="3" t="s">
        <v>887</v>
      </c>
      <c r="G192" s="3" t="s">
        <v>887</v>
      </c>
      <c r="H192" s="3">
        <v>32.0</v>
      </c>
      <c r="I192" s="3">
        <v>36.0</v>
      </c>
      <c r="J192" s="11">
        <v>1.2</v>
      </c>
    </row>
    <row r="193">
      <c r="A193" s="3" t="s">
        <v>449</v>
      </c>
      <c r="B193" s="3">
        <v>4.2003452E10</v>
      </c>
      <c r="C193" s="3" t="s">
        <v>450</v>
      </c>
      <c r="D193" s="3">
        <v>2224.0</v>
      </c>
      <c r="E193" s="3">
        <v>159.0</v>
      </c>
      <c r="F193" s="3" t="s">
        <v>887</v>
      </c>
      <c r="G193" s="3" t="s">
        <v>887</v>
      </c>
      <c r="H193" s="3">
        <v>200.0</v>
      </c>
      <c r="I193" s="3">
        <v>124.0</v>
      </c>
      <c r="J193" s="11">
        <v>9.0</v>
      </c>
    </row>
    <row r="194">
      <c r="A194" s="3" t="s">
        <v>451</v>
      </c>
      <c r="B194" s="3">
        <v>4.2003453003E10</v>
      </c>
      <c r="C194" s="3" t="s">
        <v>452</v>
      </c>
      <c r="D194" s="3">
        <v>755.0</v>
      </c>
      <c r="E194" s="3">
        <v>53.0</v>
      </c>
      <c r="F194" s="3" t="s">
        <v>887</v>
      </c>
      <c r="G194" s="3" t="s">
        <v>887</v>
      </c>
      <c r="H194" s="3">
        <v>42.0</v>
      </c>
      <c r="I194" s="3">
        <v>23.0</v>
      </c>
      <c r="J194" s="11">
        <v>5.6</v>
      </c>
    </row>
    <row r="195">
      <c r="A195" s="3" t="s">
        <v>453</v>
      </c>
      <c r="B195" s="3">
        <v>4.2003453004E10</v>
      </c>
      <c r="C195" s="3" t="s">
        <v>454</v>
      </c>
      <c r="D195" s="3">
        <v>3195.0</v>
      </c>
      <c r="E195" s="3">
        <v>171.0</v>
      </c>
      <c r="F195" s="3" t="s">
        <v>887</v>
      </c>
      <c r="G195" s="3" t="s">
        <v>887</v>
      </c>
      <c r="H195" s="3">
        <v>287.0</v>
      </c>
      <c r="I195" s="3">
        <v>154.0</v>
      </c>
      <c r="J195" s="11">
        <v>9.0</v>
      </c>
    </row>
    <row r="196">
      <c r="A196" s="3" t="s">
        <v>455</v>
      </c>
      <c r="B196" s="3">
        <v>4.2003455E10</v>
      </c>
      <c r="C196" s="3" t="s">
        <v>456</v>
      </c>
      <c r="D196" s="3">
        <v>651.0</v>
      </c>
      <c r="E196" s="3">
        <v>35.0</v>
      </c>
      <c r="F196" s="3" t="s">
        <v>887</v>
      </c>
      <c r="G196" s="3" t="s">
        <v>887</v>
      </c>
      <c r="H196" s="3">
        <v>29.0</v>
      </c>
      <c r="I196" s="3">
        <v>19.0</v>
      </c>
      <c r="J196" s="11">
        <v>4.5</v>
      </c>
    </row>
    <row r="197">
      <c r="A197" s="3" t="s">
        <v>457</v>
      </c>
      <c r="B197" s="3">
        <v>4.2003456001E10</v>
      </c>
      <c r="C197" s="3" t="s">
        <v>458</v>
      </c>
      <c r="D197" s="3">
        <v>1284.0</v>
      </c>
      <c r="E197" s="3">
        <v>80.0</v>
      </c>
      <c r="F197" s="3" t="s">
        <v>887</v>
      </c>
      <c r="G197" s="3" t="s">
        <v>887</v>
      </c>
      <c r="H197" s="3">
        <v>23.0</v>
      </c>
      <c r="I197" s="3">
        <v>22.0</v>
      </c>
      <c r="J197" s="11">
        <v>1.8</v>
      </c>
    </row>
    <row r="198">
      <c r="A198" s="3" t="s">
        <v>459</v>
      </c>
      <c r="B198" s="3">
        <v>4.2003456003E10</v>
      </c>
      <c r="C198" s="3" t="s">
        <v>460</v>
      </c>
      <c r="D198" s="3">
        <v>2629.0</v>
      </c>
      <c r="E198" s="3">
        <v>125.0</v>
      </c>
      <c r="F198" s="3" t="s">
        <v>887</v>
      </c>
      <c r="G198" s="3" t="s">
        <v>887</v>
      </c>
      <c r="H198" s="3">
        <v>162.0</v>
      </c>
      <c r="I198" s="3">
        <v>105.0</v>
      </c>
      <c r="J198" s="11">
        <v>6.2</v>
      </c>
    </row>
    <row r="199">
      <c r="A199" s="3" t="s">
        <v>461</v>
      </c>
      <c r="B199" s="3">
        <v>4.2003456004E10</v>
      </c>
      <c r="C199" s="3" t="s">
        <v>462</v>
      </c>
      <c r="D199" s="3">
        <v>2128.0</v>
      </c>
      <c r="E199" s="3">
        <v>147.0</v>
      </c>
      <c r="F199" s="3" t="s">
        <v>887</v>
      </c>
      <c r="G199" s="3" t="s">
        <v>887</v>
      </c>
      <c r="H199" s="3">
        <v>43.0</v>
      </c>
      <c r="I199" s="3">
        <v>42.0</v>
      </c>
      <c r="J199" s="11">
        <v>2.0</v>
      </c>
    </row>
    <row r="200">
      <c r="A200" s="3" t="s">
        <v>463</v>
      </c>
      <c r="B200" s="3">
        <v>4.20034571E10</v>
      </c>
      <c r="C200" s="3" t="s">
        <v>464</v>
      </c>
      <c r="D200" s="3">
        <v>760.0</v>
      </c>
      <c r="E200" s="3">
        <v>46.0</v>
      </c>
      <c r="F200" s="3" t="s">
        <v>887</v>
      </c>
      <c r="G200" s="3" t="s">
        <v>887</v>
      </c>
      <c r="H200" s="3">
        <v>101.0</v>
      </c>
      <c r="I200" s="3">
        <v>42.0</v>
      </c>
      <c r="J200" s="11">
        <v>13.3</v>
      </c>
    </row>
    <row r="201">
      <c r="A201" s="3" t="s">
        <v>465</v>
      </c>
      <c r="B201" s="3">
        <v>4.20034572E10</v>
      </c>
      <c r="C201" s="3" t="s">
        <v>466</v>
      </c>
      <c r="D201" s="3">
        <v>1768.0</v>
      </c>
      <c r="E201" s="3">
        <v>82.0</v>
      </c>
      <c r="F201" s="3" t="s">
        <v>887</v>
      </c>
      <c r="G201" s="3" t="s">
        <v>887</v>
      </c>
      <c r="H201" s="3">
        <v>179.0</v>
      </c>
      <c r="I201" s="3">
        <v>65.0</v>
      </c>
      <c r="J201" s="11">
        <v>10.1</v>
      </c>
    </row>
    <row r="202">
      <c r="A202" s="3" t="s">
        <v>467</v>
      </c>
      <c r="B202" s="3">
        <v>4.2003458E10</v>
      </c>
      <c r="C202" s="3" t="s">
        <v>468</v>
      </c>
      <c r="D202" s="3">
        <v>3762.0</v>
      </c>
      <c r="E202" s="3">
        <v>220.0</v>
      </c>
      <c r="F202" s="3" t="s">
        <v>887</v>
      </c>
      <c r="G202" s="3" t="s">
        <v>887</v>
      </c>
      <c r="H202" s="3">
        <v>198.0</v>
      </c>
      <c r="I202" s="3">
        <v>94.0</v>
      </c>
      <c r="J202" s="11">
        <v>5.3</v>
      </c>
    </row>
    <row r="203">
      <c r="A203" s="3" t="s">
        <v>469</v>
      </c>
      <c r="B203" s="3">
        <v>4.2003459101E10</v>
      </c>
      <c r="C203" s="3" t="s">
        <v>470</v>
      </c>
      <c r="D203" s="3">
        <v>683.0</v>
      </c>
      <c r="E203" s="3">
        <v>36.0</v>
      </c>
      <c r="F203" s="3" t="s">
        <v>887</v>
      </c>
      <c r="G203" s="3" t="s">
        <v>887</v>
      </c>
      <c r="H203" s="3">
        <v>24.0</v>
      </c>
      <c r="I203" s="3">
        <v>30.0</v>
      </c>
      <c r="J203" s="11">
        <v>3.5</v>
      </c>
    </row>
    <row r="204">
      <c r="A204" s="3" t="s">
        <v>471</v>
      </c>
      <c r="B204" s="3">
        <v>4.2003459102E10</v>
      </c>
      <c r="C204" s="3" t="s">
        <v>472</v>
      </c>
      <c r="D204" s="3">
        <v>2494.0</v>
      </c>
      <c r="E204" s="3">
        <v>116.0</v>
      </c>
      <c r="F204" s="3" t="s">
        <v>887</v>
      </c>
      <c r="G204" s="3" t="s">
        <v>887</v>
      </c>
      <c r="H204" s="3">
        <v>94.0</v>
      </c>
      <c r="I204" s="3">
        <v>93.0</v>
      </c>
      <c r="J204" s="11">
        <v>3.8</v>
      </c>
    </row>
    <row r="205">
      <c r="A205" s="3" t="s">
        <v>473</v>
      </c>
      <c r="B205" s="3">
        <v>4.2003459201E10</v>
      </c>
      <c r="C205" s="3" t="s">
        <v>474</v>
      </c>
      <c r="D205" s="3">
        <v>2847.0</v>
      </c>
      <c r="E205" s="3">
        <v>161.0</v>
      </c>
      <c r="F205" s="3" t="s">
        <v>887</v>
      </c>
      <c r="G205" s="3" t="s">
        <v>887</v>
      </c>
      <c r="H205" s="3">
        <v>97.0</v>
      </c>
      <c r="I205" s="3">
        <v>66.0</v>
      </c>
      <c r="J205" s="11">
        <v>3.4</v>
      </c>
    </row>
    <row r="206">
      <c r="A206" s="3" t="s">
        <v>475</v>
      </c>
      <c r="B206" s="3">
        <v>4.2003459202E10</v>
      </c>
      <c r="C206" s="3" t="s">
        <v>476</v>
      </c>
      <c r="D206" s="3">
        <v>490.0</v>
      </c>
      <c r="E206" s="3">
        <v>23.0</v>
      </c>
      <c r="F206" s="3" t="s">
        <v>887</v>
      </c>
      <c r="G206" s="3" t="s">
        <v>887</v>
      </c>
      <c r="H206" s="3">
        <v>11.0</v>
      </c>
      <c r="I206" s="3">
        <v>11.0</v>
      </c>
      <c r="J206" s="11">
        <v>2.2</v>
      </c>
    </row>
    <row r="207">
      <c r="A207" s="3" t="s">
        <v>477</v>
      </c>
      <c r="B207" s="3">
        <v>4.2003460001E10</v>
      </c>
      <c r="C207" s="3" t="s">
        <v>478</v>
      </c>
      <c r="D207" s="3">
        <v>2041.0</v>
      </c>
      <c r="E207" s="3">
        <v>89.0</v>
      </c>
      <c r="F207" s="3" t="s">
        <v>887</v>
      </c>
      <c r="G207" s="3" t="s">
        <v>887</v>
      </c>
      <c r="H207" s="3">
        <v>103.0</v>
      </c>
      <c r="I207" s="3">
        <v>58.0</v>
      </c>
      <c r="J207" s="11">
        <v>5.0</v>
      </c>
    </row>
    <row r="208">
      <c r="A208" s="3" t="s">
        <v>479</v>
      </c>
      <c r="B208" s="3">
        <v>4.2003460002E10</v>
      </c>
      <c r="C208" s="3" t="s">
        <v>480</v>
      </c>
      <c r="D208" s="3">
        <v>1425.0</v>
      </c>
      <c r="E208" s="3">
        <v>78.0</v>
      </c>
      <c r="F208" s="3" t="s">
        <v>887</v>
      </c>
      <c r="G208" s="3" t="s">
        <v>887</v>
      </c>
      <c r="H208" s="3">
        <v>58.0</v>
      </c>
      <c r="I208" s="3">
        <v>53.0</v>
      </c>
      <c r="J208" s="11">
        <v>4.1</v>
      </c>
    </row>
    <row r="209">
      <c r="A209" s="3" t="s">
        <v>481</v>
      </c>
      <c r="B209" s="3">
        <v>4.2003461E10</v>
      </c>
      <c r="C209" s="3" t="s">
        <v>482</v>
      </c>
      <c r="D209" s="3">
        <v>612.0</v>
      </c>
      <c r="E209" s="3">
        <v>28.0</v>
      </c>
      <c r="F209" s="3" t="s">
        <v>887</v>
      </c>
      <c r="G209" s="3" t="s">
        <v>887</v>
      </c>
      <c r="H209" s="3">
        <v>74.0</v>
      </c>
      <c r="I209" s="3">
        <v>30.0</v>
      </c>
      <c r="J209" s="11">
        <v>12.1</v>
      </c>
    </row>
    <row r="210">
      <c r="A210" s="3" t="s">
        <v>483</v>
      </c>
      <c r="B210" s="3">
        <v>4.20034621E10</v>
      </c>
      <c r="C210" s="3" t="s">
        <v>484</v>
      </c>
      <c r="D210" s="3">
        <v>1106.0</v>
      </c>
      <c r="E210" s="3">
        <v>92.0</v>
      </c>
      <c r="F210" s="3" t="s">
        <v>887</v>
      </c>
      <c r="G210" s="3" t="s">
        <v>887</v>
      </c>
      <c r="H210" s="3">
        <v>397.0</v>
      </c>
      <c r="I210" s="3">
        <v>88.0</v>
      </c>
      <c r="J210" s="11">
        <v>35.9</v>
      </c>
    </row>
    <row r="211">
      <c r="A211" s="3" t="s">
        <v>485</v>
      </c>
      <c r="B211" s="3">
        <v>4.20034626E10</v>
      </c>
      <c r="C211" s="3" t="s">
        <v>486</v>
      </c>
      <c r="D211" s="3">
        <v>1433.0</v>
      </c>
      <c r="E211" s="3">
        <v>113.0</v>
      </c>
      <c r="F211" s="3" t="s">
        <v>887</v>
      </c>
      <c r="G211" s="3" t="s">
        <v>887</v>
      </c>
      <c r="H211" s="3">
        <v>429.0</v>
      </c>
      <c r="I211" s="3">
        <v>111.0</v>
      </c>
      <c r="J211" s="11">
        <v>29.9</v>
      </c>
    </row>
    <row r="212">
      <c r="A212" s="3" t="s">
        <v>487</v>
      </c>
      <c r="B212" s="3">
        <v>4.20034639E10</v>
      </c>
      <c r="C212" s="3" t="s">
        <v>488</v>
      </c>
      <c r="D212" s="3">
        <v>1240.0</v>
      </c>
      <c r="E212" s="3">
        <v>140.0</v>
      </c>
      <c r="F212" s="3" t="s">
        <v>887</v>
      </c>
      <c r="G212" s="3" t="s">
        <v>887</v>
      </c>
      <c r="H212" s="3">
        <v>431.0</v>
      </c>
      <c r="I212" s="3">
        <v>114.0</v>
      </c>
      <c r="J212" s="11">
        <v>34.8</v>
      </c>
    </row>
    <row r="213">
      <c r="A213" s="3" t="s">
        <v>489</v>
      </c>
      <c r="B213" s="3">
        <v>4.20034643E10</v>
      </c>
      <c r="C213" s="3" t="s">
        <v>490</v>
      </c>
      <c r="D213" s="3">
        <v>1606.0</v>
      </c>
      <c r="E213" s="3">
        <v>124.0</v>
      </c>
      <c r="F213" s="3" t="s">
        <v>887</v>
      </c>
      <c r="G213" s="3" t="s">
        <v>887</v>
      </c>
      <c r="H213" s="3">
        <v>172.0</v>
      </c>
      <c r="I213" s="3">
        <v>72.0</v>
      </c>
      <c r="J213" s="11">
        <v>10.7</v>
      </c>
    </row>
    <row r="214">
      <c r="A214" s="3" t="s">
        <v>491</v>
      </c>
      <c r="B214" s="3">
        <v>4.20034644E10</v>
      </c>
      <c r="C214" s="3" t="s">
        <v>492</v>
      </c>
      <c r="D214" s="3">
        <v>1584.0</v>
      </c>
      <c r="E214" s="3">
        <v>118.0</v>
      </c>
      <c r="F214" s="3" t="s">
        <v>887</v>
      </c>
      <c r="G214" s="3" t="s">
        <v>887</v>
      </c>
      <c r="H214" s="3">
        <v>735.0</v>
      </c>
      <c r="I214" s="3">
        <v>149.0</v>
      </c>
      <c r="J214" s="11">
        <v>46.4</v>
      </c>
    </row>
    <row r="215">
      <c r="A215" s="3" t="s">
        <v>493</v>
      </c>
      <c r="B215" s="3">
        <v>4.20034656E10</v>
      </c>
      <c r="C215" s="3" t="s">
        <v>494</v>
      </c>
      <c r="D215" s="3">
        <v>1237.0</v>
      </c>
      <c r="E215" s="3">
        <v>107.0</v>
      </c>
      <c r="F215" s="3" t="s">
        <v>887</v>
      </c>
      <c r="G215" s="3" t="s">
        <v>887</v>
      </c>
      <c r="H215" s="3">
        <v>233.0</v>
      </c>
      <c r="I215" s="3">
        <v>84.0</v>
      </c>
      <c r="J215" s="11">
        <v>18.8</v>
      </c>
    </row>
    <row r="216">
      <c r="A216" s="3" t="s">
        <v>495</v>
      </c>
      <c r="B216" s="3">
        <v>4.20034658E10</v>
      </c>
      <c r="C216" s="3" t="s">
        <v>496</v>
      </c>
      <c r="D216" s="3">
        <v>1563.0</v>
      </c>
      <c r="E216" s="3">
        <v>125.0</v>
      </c>
      <c r="F216" s="3" t="s">
        <v>887</v>
      </c>
      <c r="G216" s="3" t="s">
        <v>887</v>
      </c>
      <c r="H216" s="3">
        <v>167.0</v>
      </c>
      <c r="I216" s="3">
        <v>82.0</v>
      </c>
      <c r="J216" s="11">
        <v>10.7</v>
      </c>
    </row>
    <row r="217">
      <c r="A217" s="3" t="s">
        <v>497</v>
      </c>
      <c r="B217" s="3">
        <v>4.20034687E10</v>
      </c>
      <c r="C217" s="3" t="s">
        <v>498</v>
      </c>
      <c r="D217" s="3">
        <v>769.0</v>
      </c>
      <c r="E217" s="3">
        <v>62.0</v>
      </c>
      <c r="F217" s="3" t="s">
        <v>887</v>
      </c>
      <c r="G217" s="3" t="s">
        <v>887</v>
      </c>
      <c r="H217" s="3">
        <v>68.0</v>
      </c>
      <c r="I217" s="3">
        <v>38.0</v>
      </c>
      <c r="J217" s="11">
        <v>8.8</v>
      </c>
    </row>
    <row r="218">
      <c r="A218" s="3" t="s">
        <v>499</v>
      </c>
      <c r="B218" s="3">
        <v>4.20034688E10</v>
      </c>
      <c r="C218" s="3" t="s">
        <v>500</v>
      </c>
      <c r="D218" s="3">
        <v>1223.0</v>
      </c>
      <c r="E218" s="3">
        <v>76.0</v>
      </c>
      <c r="F218" s="3" t="s">
        <v>887</v>
      </c>
      <c r="G218" s="3" t="s">
        <v>887</v>
      </c>
      <c r="H218" s="3">
        <v>273.0</v>
      </c>
      <c r="I218" s="3">
        <v>98.0</v>
      </c>
      <c r="J218" s="11">
        <v>22.3</v>
      </c>
    </row>
    <row r="219">
      <c r="A219" s="3" t="s">
        <v>501</v>
      </c>
      <c r="B219" s="3">
        <v>4.20034689E10</v>
      </c>
      <c r="C219" s="3" t="s">
        <v>502</v>
      </c>
      <c r="D219" s="3">
        <v>1887.0</v>
      </c>
      <c r="E219" s="3">
        <v>114.0</v>
      </c>
      <c r="F219" s="3" t="s">
        <v>887</v>
      </c>
      <c r="G219" s="3" t="s">
        <v>887</v>
      </c>
      <c r="H219" s="3">
        <v>274.0</v>
      </c>
      <c r="I219" s="3">
        <v>89.0</v>
      </c>
      <c r="J219" s="11">
        <v>14.5</v>
      </c>
    </row>
    <row r="220">
      <c r="A220" s="3" t="s">
        <v>503</v>
      </c>
      <c r="B220" s="3">
        <v>4.2003469E10</v>
      </c>
      <c r="C220" s="3" t="s">
        <v>504</v>
      </c>
      <c r="D220" s="3">
        <v>2091.0</v>
      </c>
      <c r="E220" s="3">
        <v>84.0</v>
      </c>
      <c r="F220" s="3" t="s">
        <v>887</v>
      </c>
      <c r="G220" s="3" t="s">
        <v>887</v>
      </c>
      <c r="H220" s="3">
        <v>89.0</v>
      </c>
      <c r="I220" s="3">
        <v>53.0</v>
      </c>
      <c r="J220" s="11">
        <v>4.3</v>
      </c>
    </row>
    <row r="221">
      <c r="A221" s="3" t="s">
        <v>505</v>
      </c>
      <c r="B221" s="3">
        <v>4.20034703E10</v>
      </c>
      <c r="C221" s="3" t="s">
        <v>506</v>
      </c>
      <c r="D221" s="3">
        <v>1758.0</v>
      </c>
      <c r="E221" s="3">
        <v>88.0</v>
      </c>
      <c r="F221" s="3" t="s">
        <v>887</v>
      </c>
      <c r="G221" s="3" t="s">
        <v>887</v>
      </c>
      <c r="H221" s="3">
        <v>110.0</v>
      </c>
      <c r="I221" s="3">
        <v>68.0</v>
      </c>
      <c r="J221" s="11">
        <v>6.3</v>
      </c>
    </row>
    <row r="222">
      <c r="A222" s="3" t="s">
        <v>507</v>
      </c>
      <c r="B222" s="3">
        <v>4.20034704E10</v>
      </c>
      <c r="C222" s="3" t="s">
        <v>508</v>
      </c>
      <c r="D222" s="3">
        <v>1340.0</v>
      </c>
      <c r="E222" s="3">
        <v>78.0</v>
      </c>
      <c r="F222" s="3" t="s">
        <v>887</v>
      </c>
      <c r="G222" s="3" t="s">
        <v>887</v>
      </c>
      <c r="H222" s="3">
        <v>22.0</v>
      </c>
      <c r="I222" s="3">
        <v>22.0</v>
      </c>
      <c r="J222" s="11">
        <v>1.6</v>
      </c>
    </row>
    <row r="223">
      <c r="A223" s="3" t="s">
        <v>509</v>
      </c>
      <c r="B223" s="3">
        <v>4.2003470501E10</v>
      </c>
      <c r="C223" s="3" t="s">
        <v>510</v>
      </c>
      <c r="D223" s="3">
        <v>1974.0</v>
      </c>
      <c r="E223" s="3">
        <v>135.0</v>
      </c>
      <c r="F223" s="3" t="s">
        <v>887</v>
      </c>
      <c r="G223" s="3" t="s">
        <v>887</v>
      </c>
      <c r="H223" s="3">
        <v>99.0</v>
      </c>
      <c r="I223" s="3">
        <v>72.0</v>
      </c>
      <c r="J223" s="11">
        <v>5.0</v>
      </c>
    </row>
    <row r="224">
      <c r="A224" s="3" t="s">
        <v>511</v>
      </c>
      <c r="B224" s="3">
        <v>4.2003470502E10</v>
      </c>
      <c r="C224" s="3" t="s">
        <v>512</v>
      </c>
      <c r="D224" s="3">
        <v>1300.0</v>
      </c>
      <c r="E224" s="3">
        <v>55.0</v>
      </c>
      <c r="F224" s="3" t="s">
        <v>887</v>
      </c>
      <c r="G224" s="3" t="s">
        <v>887</v>
      </c>
      <c r="H224" s="3">
        <v>59.0</v>
      </c>
      <c r="I224" s="3">
        <v>56.0</v>
      </c>
      <c r="J224" s="11">
        <v>4.5</v>
      </c>
    </row>
    <row r="225">
      <c r="A225" s="3" t="s">
        <v>513</v>
      </c>
      <c r="B225" s="3">
        <v>4.20034706E10</v>
      </c>
      <c r="C225" s="3" t="s">
        <v>514</v>
      </c>
      <c r="D225" s="3">
        <v>1442.0</v>
      </c>
      <c r="E225" s="3">
        <v>95.0</v>
      </c>
      <c r="F225" s="3" t="s">
        <v>887</v>
      </c>
      <c r="G225" s="3" t="s">
        <v>887</v>
      </c>
      <c r="H225" s="3">
        <v>149.0</v>
      </c>
      <c r="I225" s="3">
        <v>68.0</v>
      </c>
      <c r="J225" s="11">
        <v>10.3</v>
      </c>
    </row>
    <row r="226">
      <c r="A226" s="3" t="s">
        <v>515</v>
      </c>
      <c r="B226" s="3">
        <v>4.2003471E10</v>
      </c>
      <c r="C226" s="3" t="s">
        <v>516</v>
      </c>
      <c r="D226" s="3">
        <v>628.0</v>
      </c>
      <c r="E226" s="3">
        <v>35.0</v>
      </c>
      <c r="F226" s="3" t="s">
        <v>887</v>
      </c>
      <c r="G226" s="3" t="s">
        <v>887</v>
      </c>
      <c r="H226" s="3">
        <v>85.0</v>
      </c>
      <c r="I226" s="3">
        <v>29.0</v>
      </c>
      <c r="J226" s="11">
        <v>13.5</v>
      </c>
    </row>
    <row r="227">
      <c r="A227" s="3" t="s">
        <v>517</v>
      </c>
      <c r="B227" s="3">
        <v>4.20034721E10</v>
      </c>
      <c r="C227" s="3" t="s">
        <v>518</v>
      </c>
      <c r="D227" s="3">
        <v>1248.0</v>
      </c>
      <c r="E227" s="3">
        <v>65.0</v>
      </c>
      <c r="F227" s="3" t="s">
        <v>887</v>
      </c>
      <c r="G227" s="3" t="s">
        <v>887</v>
      </c>
      <c r="H227" s="3">
        <v>150.0</v>
      </c>
      <c r="I227" s="3">
        <v>58.0</v>
      </c>
      <c r="J227" s="11">
        <v>12.0</v>
      </c>
    </row>
    <row r="228">
      <c r="A228" s="3" t="s">
        <v>519</v>
      </c>
      <c r="B228" s="3">
        <v>4.20034722E10</v>
      </c>
      <c r="C228" s="3" t="s">
        <v>520</v>
      </c>
      <c r="D228" s="3">
        <v>1050.0</v>
      </c>
      <c r="E228" s="3">
        <v>71.0</v>
      </c>
      <c r="F228" s="3" t="s">
        <v>887</v>
      </c>
      <c r="G228" s="3" t="s">
        <v>887</v>
      </c>
      <c r="H228" s="3">
        <v>39.0</v>
      </c>
      <c r="I228" s="3">
        <v>41.0</v>
      </c>
      <c r="J228" s="11">
        <v>3.7</v>
      </c>
    </row>
    <row r="229">
      <c r="A229" s="3" t="s">
        <v>521</v>
      </c>
      <c r="B229" s="3">
        <v>4.20034723E10</v>
      </c>
      <c r="C229" s="3" t="s">
        <v>522</v>
      </c>
      <c r="D229" s="3">
        <v>966.0</v>
      </c>
      <c r="E229" s="3">
        <v>61.0</v>
      </c>
      <c r="F229" s="3" t="s">
        <v>887</v>
      </c>
      <c r="G229" s="3" t="s">
        <v>887</v>
      </c>
      <c r="H229" s="3">
        <v>80.0</v>
      </c>
      <c r="I229" s="3">
        <v>39.0</v>
      </c>
      <c r="J229" s="11">
        <v>8.3</v>
      </c>
    </row>
    <row r="230">
      <c r="A230" s="3" t="s">
        <v>523</v>
      </c>
      <c r="B230" s="3">
        <v>4.20034724E10</v>
      </c>
      <c r="C230" s="3" t="s">
        <v>524</v>
      </c>
      <c r="D230" s="3">
        <v>753.0</v>
      </c>
      <c r="E230" s="3">
        <v>54.0</v>
      </c>
      <c r="F230" s="3" t="s">
        <v>887</v>
      </c>
      <c r="G230" s="3" t="s">
        <v>887</v>
      </c>
      <c r="H230" s="3">
        <v>50.0</v>
      </c>
      <c r="I230" s="3">
        <v>29.0</v>
      </c>
      <c r="J230" s="11">
        <v>6.6</v>
      </c>
    </row>
    <row r="231">
      <c r="A231" s="3" t="s">
        <v>525</v>
      </c>
      <c r="B231" s="3">
        <v>4.20034731E10</v>
      </c>
      <c r="C231" s="3" t="s">
        <v>526</v>
      </c>
      <c r="D231" s="3">
        <v>2165.0</v>
      </c>
      <c r="E231" s="3">
        <v>111.0</v>
      </c>
      <c r="F231" s="3" t="s">
        <v>887</v>
      </c>
      <c r="G231" s="3" t="s">
        <v>887</v>
      </c>
      <c r="H231" s="3">
        <v>119.0</v>
      </c>
      <c r="I231" s="3">
        <v>75.0</v>
      </c>
      <c r="J231" s="11">
        <v>5.5</v>
      </c>
    </row>
    <row r="232">
      <c r="A232" s="3" t="s">
        <v>527</v>
      </c>
      <c r="B232" s="3">
        <v>4.20034732E10</v>
      </c>
      <c r="C232" s="3" t="s">
        <v>528</v>
      </c>
      <c r="D232" s="3">
        <v>1551.0</v>
      </c>
      <c r="E232" s="3">
        <v>93.0</v>
      </c>
      <c r="F232" s="3" t="s">
        <v>887</v>
      </c>
      <c r="G232" s="3" t="s">
        <v>887</v>
      </c>
      <c r="H232" s="3">
        <v>29.0</v>
      </c>
      <c r="I232" s="3">
        <v>30.0</v>
      </c>
      <c r="J232" s="11">
        <v>1.9</v>
      </c>
    </row>
    <row r="233">
      <c r="A233" s="3" t="s">
        <v>529</v>
      </c>
      <c r="B233" s="3">
        <v>4.20034733E10</v>
      </c>
      <c r="C233" s="3" t="s">
        <v>530</v>
      </c>
      <c r="D233" s="3">
        <v>2189.0</v>
      </c>
      <c r="E233" s="3">
        <v>105.0</v>
      </c>
      <c r="F233" s="3" t="s">
        <v>887</v>
      </c>
      <c r="G233" s="3" t="s">
        <v>887</v>
      </c>
      <c r="H233" s="3">
        <v>103.0</v>
      </c>
      <c r="I233" s="3">
        <v>85.0</v>
      </c>
      <c r="J233" s="11">
        <v>4.7</v>
      </c>
    </row>
    <row r="234">
      <c r="A234" s="3" t="s">
        <v>531</v>
      </c>
      <c r="B234" s="3">
        <v>4.2003473401E10</v>
      </c>
      <c r="C234" s="3" t="s">
        <v>532</v>
      </c>
      <c r="D234" s="3">
        <v>1546.0</v>
      </c>
      <c r="E234" s="3">
        <v>81.0</v>
      </c>
      <c r="F234" s="3" t="s">
        <v>887</v>
      </c>
      <c r="G234" s="3" t="s">
        <v>887</v>
      </c>
      <c r="H234" s="3">
        <v>108.0</v>
      </c>
      <c r="I234" s="3">
        <v>70.0</v>
      </c>
      <c r="J234" s="11">
        <v>7.0</v>
      </c>
    </row>
    <row r="235">
      <c r="A235" s="3" t="s">
        <v>533</v>
      </c>
      <c r="B235" s="3">
        <v>4.2003473402E10</v>
      </c>
      <c r="C235" s="3" t="s">
        <v>534</v>
      </c>
      <c r="D235" s="3">
        <v>1517.0</v>
      </c>
      <c r="E235" s="3">
        <v>77.0</v>
      </c>
      <c r="F235" s="3" t="s">
        <v>887</v>
      </c>
      <c r="G235" s="3" t="s">
        <v>887</v>
      </c>
      <c r="H235" s="3">
        <v>32.0</v>
      </c>
      <c r="I235" s="3">
        <v>28.0</v>
      </c>
      <c r="J235" s="11">
        <v>2.1</v>
      </c>
    </row>
    <row r="236">
      <c r="A236" s="3" t="s">
        <v>535</v>
      </c>
      <c r="B236" s="3">
        <v>4.20034735E10</v>
      </c>
      <c r="C236" s="3" t="s">
        <v>536</v>
      </c>
      <c r="D236" s="3">
        <v>1287.0</v>
      </c>
      <c r="E236" s="3">
        <v>52.0</v>
      </c>
      <c r="F236" s="3" t="s">
        <v>887</v>
      </c>
      <c r="G236" s="3" t="s">
        <v>887</v>
      </c>
      <c r="H236" s="3">
        <v>60.0</v>
      </c>
      <c r="I236" s="3">
        <v>49.0</v>
      </c>
      <c r="J236" s="11">
        <v>4.7</v>
      </c>
    </row>
    <row r="237">
      <c r="A237" s="3" t="s">
        <v>537</v>
      </c>
      <c r="B237" s="3">
        <v>4.2003473601E10</v>
      </c>
      <c r="C237" s="3" t="s">
        <v>538</v>
      </c>
      <c r="D237" s="3">
        <v>1607.0</v>
      </c>
      <c r="E237" s="3">
        <v>89.0</v>
      </c>
      <c r="F237" s="3" t="s">
        <v>887</v>
      </c>
      <c r="G237" s="3" t="s">
        <v>887</v>
      </c>
      <c r="H237" s="3">
        <v>20.0</v>
      </c>
      <c r="I237" s="3">
        <v>31.0</v>
      </c>
      <c r="J237" s="11">
        <v>1.2</v>
      </c>
    </row>
    <row r="238">
      <c r="A238" s="3" t="s">
        <v>539</v>
      </c>
      <c r="B238" s="3">
        <v>4.2003473602E10</v>
      </c>
      <c r="C238" s="3" t="s">
        <v>540</v>
      </c>
      <c r="D238" s="3">
        <v>2047.0</v>
      </c>
      <c r="E238" s="3">
        <v>101.0</v>
      </c>
      <c r="F238" s="3" t="s">
        <v>887</v>
      </c>
      <c r="G238" s="3" t="s">
        <v>887</v>
      </c>
      <c r="H238" s="3">
        <v>53.0</v>
      </c>
      <c r="I238" s="3">
        <v>47.0</v>
      </c>
      <c r="J238" s="11">
        <v>2.6</v>
      </c>
    </row>
    <row r="239">
      <c r="A239" s="3" t="s">
        <v>541</v>
      </c>
      <c r="B239" s="3">
        <v>4.2003474101E10</v>
      </c>
      <c r="C239" s="3" t="s">
        <v>542</v>
      </c>
      <c r="D239" s="3">
        <v>1345.0</v>
      </c>
      <c r="E239" s="3">
        <v>40.0</v>
      </c>
      <c r="F239" s="3" t="s">
        <v>887</v>
      </c>
      <c r="G239" s="3" t="s">
        <v>887</v>
      </c>
      <c r="H239" s="3">
        <v>27.0</v>
      </c>
      <c r="I239" s="3">
        <v>22.0</v>
      </c>
      <c r="J239" s="11">
        <v>2.0</v>
      </c>
    </row>
    <row r="240">
      <c r="A240" s="3" t="s">
        <v>543</v>
      </c>
      <c r="B240" s="3">
        <v>4.2003474102E10</v>
      </c>
      <c r="C240" s="3" t="s">
        <v>544</v>
      </c>
      <c r="D240" s="3">
        <v>1361.0</v>
      </c>
      <c r="E240" s="3">
        <v>60.0</v>
      </c>
      <c r="F240" s="3" t="s">
        <v>887</v>
      </c>
      <c r="G240" s="3" t="s">
        <v>887</v>
      </c>
      <c r="H240" s="3">
        <v>24.0</v>
      </c>
      <c r="I240" s="3">
        <v>21.0</v>
      </c>
      <c r="J240" s="11">
        <v>1.8</v>
      </c>
    </row>
    <row r="241">
      <c r="A241" s="3" t="s">
        <v>545</v>
      </c>
      <c r="B241" s="3">
        <v>4.2003474201E10</v>
      </c>
      <c r="C241" s="3" t="s">
        <v>546</v>
      </c>
      <c r="D241" s="3">
        <v>899.0</v>
      </c>
      <c r="E241" s="3">
        <v>38.0</v>
      </c>
      <c r="F241" s="3" t="s">
        <v>887</v>
      </c>
      <c r="G241" s="3" t="s">
        <v>887</v>
      </c>
      <c r="H241" s="3">
        <v>0.0</v>
      </c>
      <c r="I241" s="3">
        <v>10.0</v>
      </c>
      <c r="J241" s="11">
        <v>0.0</v>
      </c>
    </row>
    <row r="242">
      <c r="A242" s="3" t="s">
        <v>547</v>
      </c>
      <c r="B242" s="3">
        <v>4.2003474202E10</v>
      </c>
      <c r="C242" s="3" t="s">
        <v>548</v>
      </c>
      <c r="D242" s="3">
        <v>1869.0</v>
      </c>
      <c r="E242" s="3">
        <v>85.0</v>
      </c>
      <c r="F242" s="3" t="s">
        <v>887</v>
      </c>
      <c r="G242" s="3" t="s">
        <v>887</v>
      </c>
      <c r="H242" s="3">
        <v>29.0</v>
      </c>
      <c r="I242" s="3">
        <v>25.0</v>
      </c>
      <c r="J242" s="11">
        <v>1.6</v>
      </c>
    </row>
    <row r="243">
      <c r="A243" s="3" t="s">
        <v>549</v>
      </c>
      <c r="B243" s="3">
        <v>4.2003474203E10</v>
      </c>
      <c r="C243" s="3" t="s">
        <v>550</v>
      </c>
      <c r="D243" s="3">
        <v>1669.0</v>
      </c>
      <c r="E243" s="3">
        <v>49.0</v>
      </c>
      <c r="F243" s="3" t="s">
        <v>887</v>
      </c>
      <c r="G243" s="3" t="s">
        <v>887</v>
      </c>
      <c r="H243" s="3">
        <v>10.0</v>
      </c>
      <c r="I243" s="3">
        <v>16.0</v>
      </c>
      <c r="J243" s="11">
        <v>0.6</v>
      </c>
    </row>
    <row r="244">
      <c r="A244" s="3" t="s">
        <v>551</v>
      </c>
      <c r="B244" s="3">
        <v>4.2003475101E10</v>
      </c>
      <c r="C244" s="3" t="s">
        <v>552</v>
      </c>
      <c r="D244" s="3">
        <v>2235.0</v>
      </c>
      <c r="E244" s="3">
        <v>131.0</v>
      </c>
      <c r="F244" s="3" t="s">
        <v>887</v>
      </c>
      <c r="G244" s="3" t="s">
        <v>887</v>
      </c>
      <c r="H244" s="3">
        <v>174.0</v>
      </c>
      <c r="I244" s="3">
        <v>84.0</v>
      </c>
      <c r="J244" s="11">
        <v>7.8</v>
      </c>
    </row>
    <row r="245">
      <c r="A245" s="3" t="s">
        <v>553</v>
      </c>
      <c r="B245" s="3">
        <v>4.2003475102E10</v>
      </c>
      <c r="C245" s="3" t="s">
        <v>554</v>
      </c>
      <c r="D245" s="3">
        <v>642.0</v>
      </c>
      <c r="E245" s="3">
        <v>38.0</v>
      </c>
      <c r="F245" s="3" t="s">
        <v>887</v>
      </c>
      <c r="G245" s="3" t="s">
        <v>887</v>
      </c>
      <c r="H245" s="3">
        <v>16.0</v>
      </c>
      <c r="I245" s="3">
        <v>13.0</v>
      </c>
      <c r="J245" s="11">
        <v>2.5</v>
      </c>
    </row>
    <row r="246">
      <c r="A246" s="3" t="s">
        <v>555</v>
      </c>
      <c r="B246" s="3">
        <v>4.20034752E10</v>
      </c>
      <c r="C246" s="3" t="s">
        <v>556</v>
      </c>
      <c r="D246" s="3">
        <v>1915.0</v>
      </c>
      <c r="E246" s="3">
        <v>56.0</v>
      </c>
      <c r="F246" s="3" t="s">
        <v>887</v>
      </c>
      <c r="G246" s="3" t="s">
        <v>887</v>
      </c>
      <c r="H246" s="3">
        <v>80.0</v>
      </c>
      <c r="I246" s="3">
        <v>43.0</v>
      </c>
      <c r="J246" s="11">
        <v>4.2</v>
      </c>
    </row>
    <row r="247">
      <c r="A247" s="3" t="s">
        <v>557</v>
      </c>
      <c r="B247" s="3">
        <v>4.2003475301E10</v>
      </c>
      <c r="C247" s="3" t="s">
        <v>558</v>
      </c>
      <c r="D247" s="3">
        <v>2066.0</v>
      </c>
      <c r="E247" s="3">
        <v>98.0</v>
      </c>
      <c r="F247" s="3" t="s">
        <v>887</v>
      </c>
      <c r="G247" s="3" t="s">
        <v>887</v>
      </c>
      <c r="H247" s="3">
        <v>121.0</v>
      </c>
      <c r="I247" s="3">
        <v>99.0</v>
      </c>
      <c r="J247" s="11">
        <v>5.9</v>
      </c>
    </row>
    <row r="248">
      <c r="A248" s="3" t="s">
        <v>559</v>
      </c>
      <c r="B248" s="3">
        <v>4.2003475303E10</v>
      </c>
      <c r="C248" s="3" t="s">
        <v>560</v>
      </c>
      <c r="D248" s="3">
        <v>1570.0</v>
      </c>
      <c r="E248" s="3">
        <v>40.0</v>
      </c>
      <c r="F248" s="3" t="s">
        <v>887</v>
      </c>
      <c r="G248" s="3" t="s">
        <v>887</v>
      </c>
      <c r="H248" s="3">
        <v>66.0</v>
      </c>
      <c r="I248" s="3">
        <v>52.0</v>
      </c>
      <c r="J248" s="11">
        <v>4.2</v>
      </c>
    </row>
    <row r="249">
      <c r="A249" s="3" t="s">
        <v>561</v>
      </c>
      <c r="B249" s="3">
        <v>4.2003475304E10</v>
      </c>
      <c r="C249" s="3" t="s">
        <v>562</v>
      </c>
      <c r="D249" s="3">
        <v>2228.0</v>
      </c>
      <c r="E249" s="3">
        <v>111.0</v>
      </c>
      <c r="F249" s="3" t="s">
        <v>887</v>
      </c>
      <c r="G249" s="3" t="s">
        <v>887</v>
      </c>
      <c r="H249" s="3">
        <v>96.0</v>
      </c>
      <c r="I249" s="3">
        <v>71.0</v>
      </c>
      <c r="J249" s="11">
        <v>4.3</v>
      </c>
    </row>
    <row r="250">
      <c r="A250" s="3" t="s">
        <v>563</v>
      </c>
      <c r="B250" s="3">
        <v>4.2003475401E10</v>
      </c>
      <c r="C250" s="3" t="s">
        <v>564</v>
      </c>
      <c r="D250" s="3">
        <v>1587.0</v>
      </c>
      <c r="E250" s="3">
        <v>66.0</v>
      </c>
      <c r="F250" s="3" t="s">
        <v>887</v>
      </c>
      <c r="G250" s="3" t="s">
        <v>887</v>
      </c>
      <c r="H250" s="3">
        <v>49.0</v>
      </c>
      <c r="I250" s="3">
        <v>49.0</v>
      </c>
      <c r="J250" s="11">
        <v>3.1</v>
      </c>
    </row>
    <row r="251">
      <c r="A251" s="3" t="s">
        <v>565</v>
      </c>
      <c r="B251" s="3">
        <v>4.2003475402E10</v>
      </c>
      <c r="C251" s="3" t="s">
        <v>566</v>
      </c>
      <c r="D251" s="3">
        <v>1246.0</v>
      </c>
      <c r="E251" s="3">
        <v>35.0</v>
      </c>
      <c r="F251" s="3" t="s">
        <v>887</v>
      </c>
      <c r="G251" s="3" t="s">
        <v>887</v>
      </c>
      <c r="H251" s="3">
        <v>68.0</v>
      </c>
      <c r="I251" s="3">
        <v>36.0</v>
      </c>
      <c r="J251" s="11">
        <v>5.5</v>
      </c>
    </row>
    <row r="252">
      <c r="A252" s="3" t="s">
        <v>567</v>
      </c>
      <c r="B252" s="3">
        <v>4.20034761E10</v>
      </c>
      <c r="C252" s="3" t="s">
        <v>568</v>
      </c>
      <c r="D252" s="3">
        <v>2443.0</v>
      </c>
      <c r="E252" s="3">
        <v>137.0</v>
      </c>
      <c r="F252" s="3" t="s">
        <v>887</v>
      </c>
      <c r="G252" s="3" t="s">
        <v>887</v>
      </c>
      <c r="H252" s="3">
        <v>240.0</v>
      </c>
      <c r="I252" s="3">
        <v>110.0</v>
      </c>
      <c r="J252" s="11">
        <v>9.8</v>
      </c>
    </row>
    <row r="253">
      <c r="A253" s="3" t="s">
        <v>569</v>
      </c>
      <c r="B253" s="3">
        <v>4.20034762E10</v>
      </c>
      <c r="C253" s="3" t="s">
        <v>570</v>
      </c>
      <c r="D253" s="3">
        <v>1451.0</v>
      </c>
      <c r="E253" s="3">
        <v>72.0</v>
      </c>
      <c r="F253" s="3" t="s">
        <v>887</v>
      </c>
      <c r="G253" s="3" t="s">
        <v>887</v>
      </c>
      <c r="H253" s="3">
        <v>184.0</v>
      </c>
      <c r="I253" s="3">
        <v>74.0</v>
      </c>
      <c r="J253" s="11">
        <v>12.7</v>
      </c>
    </row>
    <row r="254">
      <c r="A254" s="3" t="s">
        <v>571</v>
      </c>
      <c r="B254" s="3">
        <v>4.20034771E10</v>
      </c>
      <c r="C254" s="3" t="s">
        <v>572</v>
      </c>
      <c r="D254" s="3">
        <v>1531.0</v>
      </c>
      <c r="E254" s="3">
        <v>90.0</v>
      </c>
      <c r="F254" s="3" t="s">
        <v>887</v>
      </c>
      <c r="G254" s="3" t="s">
        <v>887</v>
      </c>
      <c r="H254" s="3">
        <v>44.0</v>
      </c>
      <c r="I254" s="3">
        <v>35.0</v>
      </c>
      <c r="J254" s="11">
        <v>2.9</v>
      </c>
    </row>
    <row r="255">
      <c r="A255" s="3" t="s">
        <v>573</v>
      </c>
      <c r="B255" s="3">
        <v>4.20034772E10</v>
      </c>
      <c r="C255" s="3" t="s">
        <v>574</v>
      </c>
      <c r="D255" s="3">
        <v>1771.0</v>
      </c>
      <c r="E255" s="3">
        <v>88.0</v>
      </c>
      <c r="F255" s="3" t="s">
        <v>887</v>
      </c>
      <c r="G255" s="3" t="s">
        <v>887</v>
      </c>
      <c r="H255" s="3">
        <v>23.0</v>
      </c>
      <c r="I255" s="3">
        <v>20.0</v>
      </c>
      <c r="J255" s="11">
        <v>1.3</v>
      </c>
    </row>
    <row r="256">
      <c r="A256" s="3" t="s">
        <v>575</v>
      </c>
      <c r="B256" s="3">
        <v>4.20034773E10</v>
      </c>
      <c r="C256" s="3" t="s">
        <v>576</v>
      </c>
      <c r="D256" s="3">
        <v>2538.0</v>
      </c>
      <c r="E256" s="3">
        <v>167.0</v>
      </c>
      <c r="F256" s="3" t="s">
        <v>887</v>
      </c>
      <c r="G256" s="3" t="s">
        <v>887</v>
      </c>
      <c r="H256" s="3">
        <v>448.0</v>
      </c>
      <c r="I256" s="3">
        <v>128.0</v>
      </c>
      <c r="J256" s="11">
        <v>17.7</v>
      </c>
    </row>
    <row r="257">
      <c r="A257" s="3" t="s">
        <v>577</v>
      </c>
      <c r="B257" s="3">
        <v>4.20034781E10</v>
      </c>
      <c r="C257" s="3" t="s">
        <v>578</v>
      </c>
      <c r="D257" s="3">
        <v>1892.0</v>
      </c>
      <c r="E257" s="3">
        <v>109.0</v>
      </c>
      <c r="F257" s="3" t="s">
        <v>887</v>
      </c>
      <c r="G257" s="3" t="s">
        <v>887</v>
      </c>
      <c r="H257" s="3">
        <v>232.0</v>
      </c>
      <c r="I257" s="3">
        <v>93.0</v>
      </c>
      <c r="J257" s="11">
        <v>12.3</v>
      </c>
    </row>
    <row r="258">
      <c r="A258" s="3" t="s">
        <v>579</v>
      </c>
      <c r="B258" s="3">
        <v>4.20034782E10</v>
      </c>
      <c r="C258" s="3" t="s">
        <v>580</v>
      </c>
      <c r="D258" s="3">
        <v>2084.0</v>
      </c>
      <c r="E258" s="3">
        <v>119.0</v>
      </c>
      <c r="F258" s="3" t="s">
        <v>887</v>
      </c>
      <c r="G258" s="3" t="s">
        <v>887</v>
      </c>
      <c r="H258" s="3">
        <v>391.0</v>
      </c>
      <c r="I258" s="3">
        <v>118.0</v>
      </c>
      <c r="J258" s="11">
        <v>18.8</v>
      </c>
    </row>
    <row r="259">
      <c r="A259" s="3" t="s">
        <v>581</v>
      </c>
      <c r="B259" s="3">
        <v>4.2003479E10</v>
      </c>
      <c r="C259" s="3" t="s">
        <v>582</v>
      </c>
      <c r="D259" s="3">
        <v>859.0</v>
      </c>
      <c r="E259" s="3">
        <v>41.0</v>
      </c>
      <c r="F259" s="3" t="s">
        <v>887</v>
      </c>
      <c r="G259" s="3" t="s">
        <v>887</v>
      </c>
      <c r="H259" s="3">
        <v>51.0</v>
      </c>
      <c r="I259" s="3">
        <v>22.0</v>
      </c>
      <c r="J259" s="11">
        <v>5.9</v>
      </c>
    </row>
    <row r="260">
      <c r="A260" s="3" t="s">
        <v>583</v>
      </c>
      <c r="B260" s="3">
        <v>4.2003480101E10</v>
      </c>
      <c r="C260" s="3" t="s">
        <v>584</v>
      </c>
      <c r="D260" s="3">
        <v>2172.0</v>
      </c>
      <c r="E260" s="3">
        <v>131.0</v>
      </c>
      <c r="F260" s="3" t="s">
        <v>887</v>
      </c>
      <c r="G260" s="3" t="s">
        <v>887</v>
      </c>
      <c r="H260" s="3">
        <v>445.0</v>
      </c>
      <c r="I260" s="3">
        <v>132.0</v>
      </c>
      <c r="J260" s="11">
        <v>20.5</v>
      </c>
    </row>
    <row r="261">
      <c r="A261" s="3" t="s">
        <v>585</v>
      </c>
      <c r="B261" s="3">
        <v>4.2003480102E10</v>
      </c>
      <c r="C261" s="3" t="s">
        <v>586</v>
      </c>
      <c r="D261" s="3">
        <v>1273.0</v>
      </c>
      <c r="E261" s="3">
        <v>51.0</v>
      </c>
      <c r="F261" s="3" t="s">
        <v>887</v>
      </c>
      <c r="G261" s="3" t="s">
        <v>887</v>
      </c>
      <c r="H261" s="3">
        <v>110.0</v>
      </c>
      <c r="I261" s="3">
        <v>60.0</v>
      </c>
      <c r="J261" s="11">
        <v>8.6</v>
      </c>
    </row>
    <row r="262">
      <c r="A262" s="3" t="s">
        <v>587</v>
      </c>
      <c r="B262" s="3">
        <v>4.20034802E10</v>
      </c>
      <c r="C262" s="3" t="s">
        <v>588</v>
      </c>
      <c r="D262" s="3">
        <v>1316.0</v>
      </c>
      <c r="E262" s="3">
        <v>95.0</v>
      </c>
      <c r="F262" s="3" t="s">
        <v>887</v>
      </c>
      <c r="G262" s="3" t="s">
        <v>887</v>
      </c>
      <c r="H262" s="3">
        <v>38.0</v>
      </c>
      <c r="I262" s="3">
        <v>49.0</v>
      </c>
      <c r="J262" s="11">
        <v>2.9</v>
      </c>
    </row>
    <row r="263">
      <c r="A263" s="3" t="s">
        <v>589</v>
      </c>
      <c r="B263" s="3">
        <v>4.20034803E10</v>
      </c>
      <c r="C263" s="3" t="s">
        <v>590</v>
      </c>
      <c r="D263" s="3">
        <v>1382.0</v>
      </c>
      <c r="E263" s="3">
        <v>68.0</v>
      </c>
      <c r="F263" s="3" t="s">
        <v>887</v>
      </c>
      <c r="G263" s="3" t="s">
        <v>887</v>
      </c>
      <c r="H263" s="3">
        <v>125.0</v>
      </c>
      <c r="I263" s="3">
        <v>61.0</v>
      </c>
      <c r="J263" s="11">
        <v>9.0</v>
      </c>
    </row>
    <row r="264">
      <c r="A264" s="3" t="s">
        <v>591</v>
      </c>
      <c r="B264" s="3">
        <v>4.20034804E10</v>
      </c>
      <c r="C264" s="3" t="s">
        <v>592</v>
      </c>
      <c r="D264" s="3">
        <v>2074.0</v>
      </c>
      <c r="E264" s="3">
        <v>111.0</v>
      </c>
      <c r="F264" s="3" t="s">
        <v>887</v>
      </c>
      <c r="G264" s="3" t="s">
        <v>887</v>
      </c>
      <c r="H264" s="3">
        <v>201.0</v>
      </c>
      <c r="I264" s="3">
        <v>95.0</v>
      </c>
      <c r="J264" s="11">
        <v>9.7</v>
      </c>
    </row>
    <row r="265">
      <c r="A265" s="3" t="s">
        <v>593</v>
      </c>
      <c r="B265" s="3">
        <v>4.2003481E10</v>
      </c>
      <c r="C265" s="3" t="s">
        <v>594</v>
      </c>
      <c r="D265" s="3">
        <v>1250.0</v>
      </c>
      <c r="E265" s="3">
        <v>142.0</v>
      </c>
      <c r="F265" s="3" t="s">
        <v>887</v>
      </c>
      <c r="G265" s="3" t="s">
        <v>887</v>
      </c>
      <c r="H265" s="3">
        <v>579.0</v>
      </c>
      <c r="I265" s="3">
        <v>111.0</v>
      </c>
      <c r="J265" s="11">
        <v>46.3</v>
      </c>
    </row>
    <row r="266">
      <c r="A266" s="3" t="s">
        <v>595</v>
      </c>
      <c r="B266" s="3">
        <v>4.20034825E10</v>
      </c>
      <c r="C266" s="3" t="s">
        <v>596</v>
      </c>
      <c r="D266" s="3">
        <v>818.0</v>
      </c>
      <c r="E266" s="3">
        <v>57.0</v>
      </c>
      <c r="F266" s="3" t="s">
        <v>887</v>
      </c>
      <c r="G266" s="3" t="s">
        <v>887</v>
      </c>
      <c r="H266" s="3">
        <v>147.0</v>
      </c>
      <c r="I266" s="3">
        <v>51.0</v>
      </c>
      <c r="J266" s="11">
        <v>18.0</v>
      </c>
    </row>
    <row r="267">
      <c r="A267" s="3" t="s">
        <v>597</v>
      </c>
      <c r="B267" s="3">
        <v>4.20034838E10</v>
      </c>
      <c r="C267" s="3" t="s">
        <v>598</v>
      </c>
      <c r="D267" s="3">
        <v>1395.0</v>
      </c>
      <c r="E267" s="3">
        <v>117.0</v>
      </c>
      <c r="F267" s="3" t="s">
        <v>887</v>
      </c>
      <c r="G267" s="3" t="s">
        <v>887</v>
      </c>
      <c r="H267" s="3">
        <v>509.0</v>
      </c>
      <c r="I267" s="3">
        <v>120.0</v>
      </c>
      <c r="J267" s="11">
        <v>36.5</v>
      </c>
    </row>
    <row r="268">
      <c r="A268" s="3" t="s">
        <v>599</v>
      </c>
      <c r="B268" s="3">
        <v>4.20034843E10</v>
      </c>
      <c r="C268" s="3" t="s">
        <v>600</v>
      </c>
      <c r="D268" s="3">
        <v>1387.0</v>
      </c>
      <c r="E268" s="3">
        <v>143.0</v>
      </c>
      <c r="F268" s="3" t="s">
        <v>887</v>
      </c>
      <c r="G268" s="3" t="s">
        <v>887</v>
      </c>
      <c r="H268" s="3">
        <v>263.0</v>
      </c>
      <c r="I268" s="3">
        <v>100.0</v>
      </c>
      <c r="J268" s="11">
        <v>19.0</v>
      </c>
    </row>
    <row r="269">
      <c r="A269" s="3" t="s">
        <v>601</v>
      </c>
      <c r="B269" s="3">
        <v>4.20034845E10</v>
      </c>
      <c r="C269" s="3" t="s">
        <v>602</v>
      </c>
      <c r="D269" s="3">
        <v>2664.0</v>
      </c>
      <c r="E269" s="3">
        <v>183.0</v>
      </c>
      <c r="F269" s="3" t="s">
        <v>887</v>
      </c>
      <c r="G269" s="3" t="s">
        <v>887</v>
      </c>
      <c r="H269" s="3">
        <v>119.0</v>
      </c>
      <c r="I269" s="3">
        <v>73.0</v>
      </c>
      <c r="J269" s="11">
        <v>4.5</v>
      </c>
    </row>
    <row r="270">
      <c r="A270" s="3" t="s">
        <v>603</v>
      </c>
      <c r="B270" s="3">
        <v>4.20034846E10</v>
      </c>
      <c r="C270" s="3" t="s">
        <v>604</v>
      </c>
      <c r="D270" s="3">
        <v>1046.0</v>
      </c>
      <c r="E270" s="3">
        <v>95.0</v>
      </c>
      <c r="F270" s="3" t="s">
        <v>887</v>
      </c>
      <c r="G270" s="3" t="s">
        <v>887</v>
      </c>
      <c r="H270" s="3">
        <v>299.0</v>
      </c>
      <c r="I270" s="3">
        <v>103.0</v>
      </c>
      <c r="J270" s="11">
        <v>28.6</v>
      </c>
    </row>
    <row r="271">
      <c r="A271" s="3" t="s">
        <v>605</v>
      </c>
      <c r="B271" s="3">
        <v>4.2003485E10</v>
      </c>
      <c r="C271" s="3" t="s">
        <v>606</v>
      </c>
      <c r="D271" s="3">
        <v>526.0</v>
      </c>
      <c r="E271" s="3">
        <v>42.0</v>
      </c>
      <c r="F271" s="3" t="s">
        <v>887</v>
      </c>
      <c r="G271" s="3" t="s">
        <v>887</v>
      </c>
      <c r="H271" s="3">
        <v>74.0</v>
      </c>
      <c r="I271" s="3">
        <v>33.0</v>
      </c>
      <c r="J271" s="11">
        <v>14.1</v>
      </c>
    </row>
    <row r="272">
      <c r="A272" s="3" t="s">
        <v>607</v>
      </c>
      <c r="B272" s="3">
        <v>4.20034867E10</v>
      </c>
      <c r="C272" s="3" t="s">
        <v>608</v>
      </c>
      <c r="D272" s="3">
        <v>1019.0</v>
      </c>
      <c r="E272" s="3">
        <v>119.0</v>
      </c>
      <c r="F272" s="3" t="s">
        <v>887</v>
      </c>
      <c r="G272" s="3" t="s">
        <v>887</v>
      </c>
      <c r="H272" s="3">
        <v>508.0</v>
      </c>
      <c r="I272" s="3">
        <v>128.0</v>
      </c>
      <c r="J272" s="11">
        <v>49.9</v>
      </c>
    </row>
    <row r="273">
      <c r="A273" s="3" t="s">
        <v>609</v>
      </c>
      <c r="B273" s="3">
        <v>4.20034868E10</v>
      </c>
      <c r="C273" s="3" t="s">
        <v>610</v>
      </c>
      <c r="D273" s="3">
        <v>721.0</v>
      </c>
      <c r="E273" s="3">
        <v>81.0</v>
      </c>
      <c r="F273" s="3" t="s">
        <v>887</v>
      </c>
      <c r="G273" s="3" t="s">
        <v>887</v>
      </c>
      <c r="H273" s="3">
        <v>254.0</v>
      </c>
      <c r="I273" s="3">
        <v>90.0</v>
      </c>
      <c r="J273" s="11">
        <v>35.2</v>
      </c>
    </row>
    <row r="274">
      <c r="A274" s="3" t="s">
        <v>611</v>
      </c>
      <c r="B274" s="3">
        <v>4.20034869E10</v>
      </c>
      <c r="C274" s="3" t="s">
        <v>612</v>
      </c>
      <c r="D274" s="3">
        <v>540.0</v>
      </c>
      <c r="E274" s="3">
        <v>69.0</v>
      </c>
      <c r="F274" s="3" t="s">
        <v>887</v>
      </c>
      <c r="G274" s="3" t="s">
        <v>887</v>
      </c>
      <c r="H274" s="3">
        <v>231.0</v>
      </c>
      <c r="I274" s="3">
        <v>58.0</v>
      </c>
      <c r="J274" s="11">
        <v>42.8</v>
      </c>
    </row>
    <row r="275">
      <c r="A275" s="3" t="s">
        <v>613</v>
      </c>
      <c r="B275" s="3">
        <v>4.2003487E10</v>
      </c>
      <c r="C275" s="3" t="s">
        <v>614</v>
      </c>
      <c r="D275" s="3">
        <v>912.0</v>
      </c>
      <c r="E275" s="3">
        <v>48.0</v>
      </c>
      <c r="F275" s="3" t="s">
        <v>887</v>
      </c>
      <c r="G275" s="3" t="s">
        <v>887</v>
      </c>
      <c r="H275" s="3">
        <v>131.0</v>
      </c>
      <c r="I275" s="3">
        <v>40.0</v>
      </c>
      <c r="J275" s="11">
        <v>14.4</v>
      </c>
    </row>
    <row r="276">
      <c r="A276" s="3" t="s">
        <v>615</v>
      </c>
      <c r="B276" s="3">
        <v>4.20034881E10</v>
      </c>
      <c r="C276" s="3" t="s">
        <v>616</v>
      </c>
      <c r="D276" s="3">
        <v>922.0</v>
      </c>
      <c r="E276" s="3">
        <v>74.0</v>
      </c>
      <c r="F276" s="3" t="s">
        <v>887</v>
      </c>
      <c r="G276" s="3" t="s">
        <v>887</v>
      </c>
      <c r="H276" s="3">
        <v>140.0</v>
      </c>
      <c r="I276" s="3">
        <v>41.0</v>
      </c>
      <c r="J276" s="11">
        <v>15.2</v>
      </c>
    </row>
    <row r="277">
      <c r="A277" s="3" t="s">
        <v>617</v>
      </c>
      <c r="B277" s="3">
        <v>4.20034882E10</v>
      </c>
      <c r="C277" s="3" t="s">
        <v>618</v>
      </c>
      <c r="D277" s="3">
        <v>1284.0</v>
      </c>
      <c r="E277" s="3">
        <v>112.0</v>
      </c>
      <c r="F277" s="3" t="s">
        <v>887</v>
      </c>
      <c r="G277" s="3" t="s">
        <v>887</v>
      </c>
      <c r="H277" s="3">
        <v>302.0</v>
      </c>
      <c r="I277" s="3">
        <v>115.0</v>
      </c>
      <c r="J277" s="11">
        <v>23.5</v>
      </c>
    </row>
    <row r="278">
      <c r="A278" s="3" t="s">
        <v>619</v>
      </c>
      <c r="B278" s="3">
        <v>4.20034883E10</v>
      </c>
      <c r="C278" s="3" t="s">
        <v>620</v>
      </c>
      <c r="D278" s="3">
        <v>934.0</v>
      </c>
      <c r="E278" s="3">
        <v>68.0</v>
      </c>
      <c r="F278" s="3" t="s">
        <v>887</v>
      </c>
      <c r="G278" s="3" t="s">
        <v>887</v>
      </c>
      <c r="H278" s="3">
        <v>40.0</v>
      </c>
      <c r="I278" s="3">
        <v>21.0</v>
      </c>
      <c r="J278" s="11">
        <v>4.3</v>
      </c>
    </row>
    <row r="279">
      <c r="A279" s="3" t="s">
        <v>621</v>
      </c>
      <c r="B279" s="3">
        <v>4.20034884E10</v>
      </c>
      <c r="C279" s="3" t="s">
        <v>622</v>
      </c>
      <c r="D279" s="3">
        <v>2122.0</v>
      </c>
      <c r="E279" s="3">
        <v>132.0</v>
      </c>
      <c r="F279" s="3" t="s">
        <v>887</v>
      </c>
      <c r="G279" s="3" t="s">
        <v>887</v>
      </c>
      <c r="H279" s="3">
        <v>265.0</v>
      </c>
      <c r="I279" s="3">
        <v>119.0</v>
      </c>
      <c r="J279" s="11">
        <v>12.5</v>
      </c>
    </row>
    <row r="280">
      <c r="A280" s="3" t="s">
        <v>623</v>
      </c>
      <c r="B280" s="3">
        <v>4.20034885E10</v>
      </c>
      <c r="C280" s="3" t="s">
        <v>624</v>
      </c>
      <c r="D280" s="3">
        <v>1265.0</v>
      </c>
      <c r="E280" s="3">
        <v>97.0</v>
      </c>
      <c r="F280" s="3" t="s">
        <v>887</v>
      </c>
      <c r="G280" s="3" t="s">
        <v>887</v>
      </c>
      <c r="H280" s="3">
        <v>193.0</v>
      </c>
      <c r="I280" s="3">
        <v>96.0</v>
      </c>
      <c r="J280" s="11">
        <v>15.3</v>
      </c>
    </row>
    <row r="281">
      <c r="A281" s="3" t="s">
        <v>625</v>
      </c>
      <c r="B281" s="3">
        <v>4.20034886E10</v>
      </c>
      <c r="C281" s="3" t="s">
        <v>626</v>
      </c>
      <c r="D281" s="3">
        <v>2185.0</v>
      </c>
      <c r="E281" s="3">
        <v>133.0</v>
      </c>
      <c r="F281" s="3" t="s">
        <v>887</v>
      </c>
      <c r="G281" s="3" t="s">
        <v>887</v>
      </c>
      <c r="H281" s="3">
        <v>269.0</v>
      </c>
      <c r="I281" s="3">
        <v>101.0</v>
      </c>
      <c r="J281" s="11">
        <v>12.3</v>
      </c>
    </row>
    <row r="282">
      <c r="A282" s="3" t="s">
        <v>627</v>
      </c>
      <c r="B282" s="3">
        <v>4.2003489001E10</v>
      </c>
      <c r="C282" s="3" t="s">
        <v>628</v>
      </c>
      <c r="D282" s="3">
        <v>2068.0</v>
      </c>
      <c r="E282" s="3">
        <v>103.0</v>
      </c>
      <c r="F282" s="3" t="s">
        <v>887</v>
      </c>
      <c r="G282" s="3" t="s">
        <v>887</v>
      </c>
      <c r="H282" s="3">
        <v>72.0</v>
      </c>
      <c r="I282" s="3">
        <v>50.0</v>
      </c>
      <c r="J282" s="11">
        <v>3.5</v>
      </c>
    </row>
    <row r="283">
      <c r="A283" s="3" t="s">
        <v>629</v>
      </c>
      <c r="B283" s="3">
        <v>4.2003489002E10</v>
      </c>
      <c r="C283" s="3" t="s">
        <v>630</v>
      </c>
      <c r="D283" s="3">
        <v>1532.0</v>
      </c>
      <c r="E283" s="3">
        <v>68.0</v>
      </c>
      <c r="F283" s="3" t="s">
        <v>887</v>
      </c>
      <c r="G283" s="3" t="s">
        <v>887</v>
      </c>
      <c r="H283" s="3">
        <v>87.0</v>
      </c>
      <c r="I283" s="3">
        <v>54.0</v>
      </c>
      <c r="J283" s="11">
        <v>5.7</v>
      </c>
    </row>
    <row r="284">
      <c r="A284" s="3" t="s">
        <v>631</v>
      </c>
      <c r="B284" s="3">
        <v>4.2003490002E10</v>
      </c>
      <c r="C284" s="3" t="s">
        <v>632</v>
      </c>
      <c r="D284" s="3">
        <v>2130.0</v>
      </c>
      <c r="E284" s="3">
        <v>123.0</v>
      </c>
      <c r="F284" s="3" t="s">
        <v>887</v>
      </c>
      <c r="G284" s="3" t="s">
        <v>887</v>
      </c>
      <c r="H284" s="3">
        <v>190.0</v>
      </c>
      <c r="I284" s="3">
        <v>98.0</v>
      </c>
      <c r="J284" s="11">
        <v>8.9</v>
      </c>
    </row>
    <row r="285">
      <c r="A285" s="3" t="s">
        <v>633</v>
      </c>
      <c r="B285" s="3">
        <v>4.2003490003E10</v>
      </c>
      <c r="C285" s="3" t="s">
        <v>634</v>
      </c>
      <c r="D285" s="3">
        <v>1479.0</v>
      </c>
      <c r="E285" s="3">
        <v>66.0</v>
      </c>
      <c r="F285" s="3" t="s">
        <v>887</v>
      </c>
      <c r="G285" s="3" t="s">
        <v>887</v>
      </c>
      <c r="H285" s="3">
        <v>92.0</v>
      </c>
      <c r="I285" s="3">
        <v>47.0</v>
      </c>
      <c r="J285" s="11">
        <v>6.2</v>
      </c>
    </row>
    <row r="286">
      <c r="A286" s="3" t="s">
        <v>635</v>
      </c>
      <c r="B286" s="3">
        <v>4.2003490004E10</v>
      </c>
      <c r="C286" s="3" t="s">
        <v>636</v>
      </c>
      <c r="D286" s="3">
        <v>1915.0</v>
      </c>
      <c r="E286" s="3">
        <v>84.0</v>
      </c>
      <c r="F286" s="3" t="s">
        <v>887</v>
      </c>
      <c r="G286" s="3" t="s">
        <v>887</v>
      </c>
      <c r="H286" s="3">
        <v>109.0</v>
      </c>
      <c r="I286" s="3">
        <v>54.0</v>
      </c>
      <c r="J286" s="11">
        <v>5.7</v>
      </c>
    </row>
    <row r="287">
      <c r="A287" s="3" t="s">
        <v>637</v>
      </c>
      <c r="B287" s="3">
        <v>4.2003491101E10</v>
      </c>
      <c r="C287" s="3" t="s">
        <v>638</v>
      </c>
      <c r="D287" s="3">
        <v>2567.0</v>
      </c>
      <c r="E287" s="3">
        <v>131.0</v>
      </c>
      <c r="F287" s="3" t="s">
        <v>887</v>
      </c>
      <c r="G287" s="3" t="s">
        <v>887</v>
      </c>
      <c r="H287" s="3">
        <v>28.0</v>
      </c>
      <c r="I287" s="3">
        <v>32.0</v>
      </c>
      <c r="J287" s="11">
        <v>1.1</v>
      </c>
    </row>
    <row r="288">
      <c r="A288" s="3" t="s">
        <v>639</v>
      </c>
      <c r="B288" s="3">
        <v>4.20034912E10</v>
      </c>
      <c r="C288" s="3" t="s">
        <v>640</v>
      </c>
      <c r="D288" s="3">
        <v>881.0</v>
      </c>
      <c r="E288" s="3">
        <v>73.0</v>
      </c>
      <c r="F288" s="3" t="s">
        <v>887</v>
      </c>
      <c r="G288" s="3" t="s">
        <v>887</v>
      </c>
      <c r="H288" s="3">
        <v>54.0</v>
      </c>
      <c r="I288" s="3">
        <v>35.0</v>
      </c>
      <c r="J288" s="11">
        <v>6.1</v>
      </c>
    </row>
    <row r="289">
      <c r="A289" s="3" t="s">
        <v>641</v>
      </c>
      <c r="B289" s="3">
        <v>4.20034927E10</v>
      </c>
      <c r="C289" s="3" t="s">
        <v>642</v>
      </c>
      <c r="D289" s="3">
        <v>857.0</v>
      </c>
      <c r="E289" s="3">
        <v>74.0</v>
      </c>
      <c r="F289" s="3" t="s">
        <v>887</v>
      </c>
      <c r="G289" s="3" t="s">
        <v>887</v>
      </c>
      <c r="H289" s="3">
        <v>238.0</v>
      </c>
      <c r="I289" s="3">
        <v>67.0</v>
      </c>
      <c r="J289" s="11">
        <v>27.8</v>
      </c>
    </row>
    <row r="290">
      <c r="A290" s="3" t="s">
        <v>643</v>
      </c>
      <c r="B290" s="3">
        <v>4.20034928E10</v>
      </c>
      <c r="C290" s="3" t="s">
        <v>644</v>
      </c>
      <c r="D290" s="3">
        <v>1220.0</v>
      </c>
      <c r="E290" s="3">
        <v>109.0</v>
      </c>
      <c r="F290" s="3" t="s">
        <v>887</v>
      </c>
      <c r="G290" s="3" t="s">
        <v>887</v>
      </c>
      <c r="H290" s="3">
        <v>367.0</v>
      </c>
      <c r="I290" s="3">
        <v>95.0</v>
      </c>
      <c r="J290" s="11">
        <v>30.1</v>
      </c>
    </row>
    <row r="291">
      <c r="A291" s="3" t="s">
        <v>645</v>
      </c>
      <c r="B291" s="3">
        <v>4.20034929E10</v>
      </c>
      <c r="C291" s="3" t="s">
        <v>646</v>
      </c>
      <c r="D291" s="3">
        <v>914.0</v>
      </c>
      <c r="E291" s="3">
        <v>82.0</v>
      </c>
      <c r="F291" s="3" t="s">
        <v>887</v>
      </c>
      <c r="G291" s="3" t="s">
        <v>887</v>
      </c>
      <c r="H291" s="3">
        <v>198.0</v>
      </c>
      <c r="I291" s="3">
        <v>65.0</v>
      </c>
      <c r="J291" s="11">
        <v>21.7</v>
      </c>
    </row>
    <row r="292">
      <c r="A292" s="3" t="s">
        <v>647</v>
      </c>
      <c r="B292" s="3">
        <v>4.2003494E10</v>
      </c>
      <c r="C292" s="3" t="s">
        <v>648</v>
      </c>
      <c r="D292" s="3">
        <v>636.0</v>
      </c>
      <c r="E292" s="3">
        <v>37.0</v>
      </c>
      <c r="F292" s="3" t="s">
        <v>887</v>
      </c>
      <c r="G292" s="3" t="s">
        <v>887</v>
      </c>
      <c r="H292" s="3">
        <v>142.0</v>
      </c>
      <c r="I292" s="3">
        <v>44.0</v>
      </c>
      <c r="J292" s="11">
        <v>22.3</v>
      </c>
    </row>
    <row r="293">
      <c r="A293" s="3" t="s">
        <v>649</v>
      </c>
      <c r="B293" s="3">
        <v>4.2003495E10</v>
      </c>
      <c r="C293" s="3" t="s">
        <v>650</v>
      </c>
      <c r="D293" s="3">
        <v>1499.0</v>
      </c>
      <c r="E293" s="3">
        <v>114.0</v>
      </c>
      <c r="F293" s="3" t="s">
        <v>887</v>
      </c>
      <c r="G293" s="3" t="s">
        <v>887</v>
      </c>
      <c r="H293" s="3">
        <v>121.0</v>
      </c>
      <c r="I293" s="3">
        <v>65.0</v>
      </c>
      <c r="J293" s="11">
        <v>8.1</v>
      </c>
    </row>
    <row r="294">
      <c r="A294" s="3" t="s">
        <v>651</v>
      </c>
      <c r="B294" s="3">
        <v>4.2003496101E10</v>
      </c>
      <c r="C294" s="3" t="s">
        <v>652</v>
      </c>
      <c r="D294" s="3">
        <v>1222.0</v>
      </c>
      <c r="E294" s="3">
        <v>65.0</v>
      </c>
      <c r="F294" s="3" t="s">
        <v>887</v>
      </c>
      <c r="G294" s="3" t="s">
        <v>887</v>
      </c>
      <c r="H294" s="3">
        <v>24.0</v>
      </c>
      <c r="I294" s="3">
        <v>23.0</v>
      </c>
      <c r="J294" s="11">
        <v>2.0</v>
      </c>
    </row>
    <row r="295">
      <c r="A295" s="3" t="s">
        <v>653</v>
      </c>
      <c r="B295" s="3">
        <v>4.2003496102E10</v>
      </c>
      <c r="C295" s="3" t="s">
        <v>654</v>
      </c>
      <c r="D295" s="3">
        <v>1854.0</v>
      </c>
      <c r="E295" s="3">
        <v>92.0</v>
      </c>
      <c r="F295" s="3" t="s">
        <v>887</v>
      </c>
      <c r="G295" s="3" t="s">
        <v>887</v>
      </c>
      <c r="H295" s="3">
        <v>78.0</v>
      </c>
      <c r="I295" s="3">
        <v>43.0</v>
      </c>
      <c r="J295" s="11">
        <v>4.2</v>
      </c>
    </row>
    <row r="296">
      <c r="A296" s="3" t="s">
        <v>655</v>
      </c>
      <c r="B296" s="3">
        <v>4.20034962E10</v>
      </c>
      <c r="C296" s="3" t="s">
        <v>656</v>
      </c>
      <c r="D296" s="3">
        <v>2429.0</v>
      </c>
      <c r="E296" s="3">
        <v>118.0</v>
      </c>
      <c r="F296" s="3" t="s">
        <v>887</v>
      </c>
      <c r="G296" s="3" t="s">
        <v>887</v>
      </c>
      <c r="H296" s="3">
        <v>295.0</v>
      </c>
      <c r="I296" s="3">
        <v>140.0</v>
      </c>
      <c r="J296" s="11">
        <v>12.1</v>
      </c>
    </row>
    <row r="297">
      <c r="A297" s="3" t="s">
        <v>657</v>
      </c>
      <c r="B297" s="3">
        <v>4.2003497E10</v>
      </c>
      <c r="C297" s="3" t="s">
        <v>658</v>
      </c>
      <c r="D297" s="3">
        <v>467.0</v>
      </c>
      <c r="E297" s="3">
        <v>25.0</v>
      </c>
      <c r="F297" s="3" t="s">
        <v>887</v>
      </c>
      <c r="G297" s="3" t="s">
        <v>887</v>
      </c>
      <c r="H297" s="3">
        <v>23.0</v>
      </c>
      <c r="I297" s="3">
        <v>13.0</v>
      </c>
      <c r="J297" s="11">
        <v>4.9</v>
      </c>
    </row>
    <row r="298">
      <c r="A298" s="3" t="s">
        <v>659</v>
      </c>
      <c r="B298" s="3">
        <v>4.2003498E10</v>
      </c>
      <c r="C298" s="3" t="s">
        <v>660</v>
      </c>
      <c r="D298" s="3">
        <v>1139.0</v>
      </c>
      <c r="E298" s="3">
        <v>40.0</v>
      </c>
      <c r="F298" s="3" t="s">
        <v>887</v>
      </c>
      <c r="G298" s="3" t="s">
        <v>887</v>
      </c>
      <c r="H298" s="3">
        <v>79.0</v>
      </c>
      <c r="I298" s="3">
        <v>33.0</v>
      </c>
      <c r="J298" s="11">
        <v>6.9</v>
      </c>
    </row>
    <row r="299">
      <c r="A299" s="3" t="s">
        <v>661</v>
      </c>
      <c r="B299" s="3">
        <v>4.20034993E10</v>
      </c>
      <c r="C299" s="3" t="s">
        <v>662</v>
      </c>
      <c r="D299" s="3">
        <v>731.0</v>
      </c>
      <c r="E299" s="3">
        <v>88.0</v>
      </c>
      <c r="F299" s="3" t="s">
        <v>887</v>
      </c>
      <c r="G299" s="3" t="s">
        <v>887</v>
      </c>
      <c r="H299" s="3">
        <v>137.0</v>
      </c>
      <c r="I299" s="3">
        <v>48.0</v>
      </c>
      <c r="J299" s="11">
        <v>18.7</v>
      </c>
    </row>
    <row r="300">
      <c r="A300" s="3" t="s">
        <v>663</v>
      </c>
      <c r="B300" s="3">
        <v>4.20034994E10</v>
      </c>
      <c r="C300" s="3" t="s">
        <v>664</v>
      </c>
      <c r="D300" s="3">
        <v>1298.0</v>
      </c>
      <c r="E300" s="3">
        <v>116.0</v>
      </c>
      <c r="F300" s="3" t="s">
        <v>887</v>
      </c>
      <c r="G300" s="3" t="s">
        <v>887</v>
      </c>
      <c r="H300" s="3">
        <v>205.0</v>
      </c>
      <c r="I300" s="3">
        <v>95.0</v>
      </c>
      <c r="J300" s="11">
        <v>15.8</v>
      </c>
    </row>
    <row r="301">
      <c r="A301" s="3" t="s">
        <v>665</v>
      </c>
      <c r="B301" s="3">
        <v>4.20035003E10</v>
      </c>
      <c r="C301" s="3" t="s">
        <v>666</v>
      </c>
      <c r="D301" s="3">
        <v>1856.0</v>
      </c>
      <c r="E301" s="3">
        <v>106.0</v>
      </c>
      <c r="F301" s="3" t="s">
        <v>887</v>
      </c>
      <c r="G301" s="3" t="s">
        <v>887</v>
      </c>
      <c r="H301" s="3">
        <v>264.0</v>
      </c>
      <c r="I301" s="3">
        <v>92.0</v>
      </c>
      <c r="J301" s="11">
        <v>14.2</v>
      </c>
    </row>
    <row r="302">
      <c r="A302" s="3" t="s">
        <v>667</v>
      </c>
      <c r="B302" s="3">
        <v>4.2003501E10</v>
      </c>
      <c r="C302" s="3" t="s">
        <v>668</v>
      </c>
      <c r="D302" s="3">
        <v>812.0</v>
      </c>
      <c r="E302" s="3">
        <v>41.0</v>
      </c>
      <c r="F302" s="3" t="s">
        <v>887</v>
      </c>
      <c r="G302" s="3" t="s">
        <v>887</v>
      </c>
      <c r="H302" s="3">
        <v>188.0</v>
      </c>
      <c r="I302" s="3">
        <v>43.0</v>
      </c>
      <c r="J302" s="11">
        <v>23.2</v>
      </c>
    </row>
    <row r="303">
      <c r="A303" s="3" t="s">
        <v>669</v>
      </c>
      <c r="B303" s="3">
        <v>4.2003503002E10</v>
      </c>
      <c r="C303" s="3" t="s">
        <v>670</v>
      </c>
      <c r="D303" s="3">
        <v>2777.0</v>
      </c>
      <c r="E303" s="3">
        <v>118.0</v>
      </c>
      <c r="F303" s="3" t="s">
        <v>887</v>
      </c>
      <c r="G303" s="3" t="s">
        <v>887</v>
      </c>
      <c r="H303" s="3">
        <v>200.0</v>
      </c>
      <c r="I303" s="3">
        <v>117.0</v>
      </c>
      <c r="J303" s="11">
        <v>7.2</v>
      </c>
    </row>
    <row r="304">
      <c r="A304" s="3" t="s">
        <v>671</v>
      </c>
      <c r="B304" s="3">
        <v>4.20035041E10</v>
      </c>
      <c r="C304" s="3" t="s">
        <v>672</v>
      </c>
      <c r="D304" s="3">
        <v>2340.0</v>
      </c>
      <c r="E304" s="3">
        <v>187.0</v>
      </c>
      <c r="F304" s="3" t="s">
        <v>887</v>
      </c>
      <c r="G304" s="3" t="s">
        <v>887</v>
      </c>
      <c r="H304" s="3">
        <v>572.0</v>
      </c>
      <c r="I304" s="3">
        <v>185.0</v>
      </c>
      <c r="J304" s="11">
        <v>24.4</v>
      </c>
    </row>
    <row r="305">
      <c r="A305" s="3" t="s">
        <v>673</v>
      </c>
      <c r="B305" s="3">
        <v>4.2003507E10</v>
      </c>
      <c r="C305" s="3" t="s">
        <v>674</v>
      </c>
      <c r="D305" s="3">
        <v>975.0</v>
      </c>
      <c r="E305" s="3">
        <v>59.0</v>
      </c>
      <c r="F305" s="3" t="s">
        <v>887</v>
      </c>
      <c r="G305" s="3" t="s">
        <v>887</v>
      </c>
      <c r="H305" s="3">
        <v>198.0</v>
      </c>
      <c r="I305" s="3">
        <v>60.0</v>
      </c>
      <c r="J305" s="11">
        <v>20.3</v>
      </c>
    </row>
    <row r="306">
      <c r="A306" s="3" t="s">
        <v>675</v>
      </c>
      <c r="B306" s="3">
        <v>4.2003508E10</v>
      </c>
      <c r="C306" s="3" t="s">
        <v>676</v>
      </c>
      <c r="D306" s="3">
        <v>937.0</v>
      </c>
      <c r="E306" s="3">
        <v>83.0</v>
      </c>
      <c r="F306" s="3" t="s">
        <v>887</v>
      </c>
      <c r="G306" s="3" t="s">
        <v>887</v>
      </c>
      <c r="H306" s="3">
        <v>399.0</v>
      </c>
      <c r="I306" s="3">
        <v>84.0</v>
      </c>
      <c r="J306" s="11">
        <v>42.6</v>
      </c>
    </row>
    <row r="307">
      <c r="A307" s="3" t="s">
        <v>677</v>
      </c>
      <c r="B307" s="3">
        <v>4.20035094E10</v>
      </c>
      <c r="C307" s="3" t="s">
        <v>678</v>
      </c>
      <c r="D307" s="3">
        <v>2442.0</v>
      </c>
      <c r="E307" s="3">
        <v>238.0</v>
      </c>
      <c r="F307" s="3" t="s">
        <v>887</v>
      </c>
      <c r="G307" s="3" t="s">
        <v>887</v>
      </c>
      <c r="H307" s="3">
        <v>652.0</v>
      </c>
      <c r="I307" s="3">
        <v>176.0</v>
      </c>
      <c r="J307" s="11">
        <v>26.7</v>
      </c>
    </row>
    <row r="308">
      <c r="A308" s="3" t="s">
        <v>679</v>
      </c>
      <c r="B308" s="3">
        <v>4.200351E10</v>
      </c>
      <c r="C308" s="3" t="s">
        <v>680</v>
      </c>
      <c r="D308" s="3">
        <v>797.0</v>
      </c>
      <c r="E308" s="3">
        <v>76.0</v>
      </c>
      <c r="F308" s="3" t="s">
        <v>887</v>
      </c>
      <c r="G308" s="3" t="s">
        <v>887</v>
      </c>
      <c r="H308" s="3">
        <v>415.0</v>
      </c>
      <c r="I308" s="3">
        <v>97.0</v>
      </c>
      <c r="J308" s="11">
        <v>52.1</v>
      </c>
    </row>
    <row r="309">
      <c r="A309" s="3" t="s">
        <v>681</v>
      </c>
      <c r="B309" s="3">
        <v>4.2003512E10</v>
      </c>
      <c r="C309" s="3" t="s">
        <v>682</v>
      </c>
      <c r="D309" s="3">
        <v>1116.0</v>
      </c>
      <c r="E309" s="3">
        <v>123.0</v>
      </c>
      <c r="F309" s="3" t="s">
        <v>887</v>
      </c>
      <c r="G309" s="3" t="s">
        <v>887</v>
      </c>
      <c r="H309" s="3">
        <v>240.0</v>
      </c>
      <c r="I309" s="3">
        <v>73.0</v>
      </c>
      <c r="J309" s="11">
        <v>21.5</v>
      </c>
    </row>
    <row r="310">
      <c r="A310" s="3" t="s">
        <v>683</v>
      </c>
      <c r="B310" s="3">
        <v>4.20035128E10</v>
      </c>
      <c r="C310" s="3" t="s">
        <v>684</v>
      </c>
      <c r="D310" s="3">
        <v>611.0</v>
      </c>
      <c r="E310" s="3">
        <v>84.0</v>
      </c>
      <c r="F310" s="3" t="s">
        <v>887</v>
      </c>
      <c r="G310" s="3" t="s">
        <v>887</v>
      </c>
      <c r="H310" s="3">
        <v>262.0</v>
      </c>
      <c r="I310" s="3">
        <v>59.0</v>
      </c>
      <c r="J310" s="11">
        <v>42.9</v>
      </c>
    </row>
    <row r="311">
      <c r="A311" s="3" t="s">
        <v>685</v>
      </c>
      <c r="B311" s="3">
        <v>4.20035129E10</v>
      </c>
      <c r="C311" s="3" t="s">
        <v>686</v>
      </c>
      <c r="D311" s="3">
        <v>510.0</v>
      </c>
      <c r="E311" s="3">
        <v>64.0</v>
      </c>
      <c r="F311" s="3" t="s">
        <v>887</v>
      </c>
      <c r="G311" s="3" t="s">
        <v>887</v>
      </c>
      <c r="H311" s="3">
        <v>200.0</v>
      </c>
      <c r="I311" s="3">
        <v>63.0</v>
      </c>
      <c r="J311" s="11">
        <v>39.2</v>
      </c>
    </row>
    <row r="312">
      <c r="A312" s="3" t="s">
        <v>687</v>
      </c>
      <c r="B312" s="3">
        <v>4.20035138E10</v>
      </c>
      <c r="C312" s="3" t="s">
        <v>688</v>
      </c>
      <c r="D312" s="3">
        <v>696.0</v>
      </c>
      <c r="E312" s="3">
        <v>77.0</v>
      </c>
      <c r="F312" s="3" t="s">
        <v>887</v>
      </c>
      <c r="G312" s="3" t="s">
        <v>887</v>
      </c>
      <c r="H312" s="3">
        <v>240.0</v>
      </c>
      <c r="I312" s="3">
        <v>71.0</v>
      </c>
      <c r="J312" s="11">
        <v>34.5</v>
      </c>
    </row>
    <row r="313">
      <c r="A313" s="3" t="s">
        <v>689</v>
      </c>
      <c r="B313" s="3">
        <v>4.2003514E10</v>
      </c>
      <c r="C313" s="3" t="s">
        <v>690</v>
      </c>
      <c r="D313" s="3">
        <v>943.0</v>
      </c>
      <c r="E313" s="3">
        <v>71.0</v>
      </c>
      <c r="F313" s="3" t="s">
        <v>887</v>
      </c>
      <c r="G313" s="3" t="s">
        <v>887</v>
      </c>
      <c r="H313" s="3">
        <v>454.0</v>
      </c>
      <c r="I313" s="3">
        <v>88.0</v>
      </c>
      <c r="J313" s="11">
        <v>48.1</v>
      </c>
    </row>
    <row r="314">
      <c r="A314" s="3" t="s">
        <v>691</v>
      </c>
      <c r="B314" s="3">
        <v>4.20035151E10</v>
      </c>
      <c r="C314" s="3" t="s">
        <v>692</v>
      </c>
      <c r="D314" s="3">
        <v>1349.0</v>
      </c>
      <c r="E314" s="3">
        <v>94.0</v>
      </c>
      <c r="F314" s="3" t="s">
        <v>887</v>
      </c>
      <c r="G314" s="3" t="s">
        <v>887</v>
      </c>
      <c r="H314" s="3">
        <v>424.0</v>
      </c>
      <c r="I314" s="3">
        <v>117.0</v>
      </c>
      <c r="J314" s="11">
        <v>31.4</v>
      </c>
    </row>
    <row r="315">
      <c r="A315" s="3" t="s">
        <v>693</v>
      </c>
      <c r="B315" s="3">
        <v>4.20035152E10</v>
      </c>
      <c r="C315" s="3" t="s">
        <v>694</v>
      </c>
      <c r="D315" s="3">
        <v>1162.0</v>
      </c>
      <c r="E315" s="3">
        <v>83.0</v>
      </c>
      <c r="F315" s="3" t="s">
        <v>887</v>
      </c>
      <c r="G315" s="3" t="s">
        <v>887</v>
      </c>
      <c r="H315" s="3">
        <v>116.0</v>
      </c>
      <c r="I315" s="3">
        <v>62.0</v>
      </c>
      <c r="J315" s="11">
        <v>10.0</v>
      </c>
    </row>
    <row r="316">
      <c r="A316" s="3" t="s">
        <v>695</v>
      </c>
      <c r="B316" s="3">
        <v>4.20035153E10</v>
      </c>
      <c r="C316" s="3" t="s">
        <v>696</v>
      </c>
      <c r="D316" s="3">
        <v>875.0</v>
      </c>
      <c r="E316" s="3">
        <v>65.0</v>
      </c>
      <c r="F316" s="3" t="s">
        <v>887</v>
      </c>
      <c r="G316" s="3" t="s">
        <v>887</v>
      </c>
      <c r="H316" s="3">
        <v>185.0</v>
      </c>
      <c r="I316" s="3">
        <v>54.0</v>
      </c>
      <c r="J316" s="11">
        <v>21.1</v>
      </c>
    </row>
    <row r="317">
      <c r="A317" s="3" t="s">
        <v>697</v>
      </c>
      <c r="B317" s="3">
        <v>4.2003515401E10</v>
      </c>
      <c r="C317" s="3" t="s">
        <v>698</v>
      </c>
      <c r="D317" s="3">
        <v>1025.0</v>
      </c>
      <c r="E317" s="3">
        <v>101.0</v>
      </c>
      <c r="F317" s="3" t="s">
        <v>887</v>
      </c>
      <c r="G317" s="3" t="s">
        <v>887</v>
      </c>
      <c r="H317" s="3">
        <v>82.0</v>
      </c>
      <c r="I317" s="3">
        <v>46.0</v>
      </c>
      <c r="J317" s="11">
        <v>8.0</v>
      </c>
    </row>
    <row r="318">
      <c r="A318" s="3" t="s">
        <v>699</v>
      </c>
      <c r="B318" s="3">
        <v>4.20035161E10</v>
      </c>
      <c r="C318" s="3" t="s">
        <v>700</v>
      </c>
      <c r="D318" s="3">
        <v>710.0</v>
      </c>
      <c r="E318" s="3">
        <v>44.0</v>
      </c>
      <c r="F318" s="3" t="s">
        <v>887</v>
      </c>
      <c r="G318" s="3" t="s">
        <v>887</v>
      </c>
      <c r="H318" s="3">
        <v>48.0</v>
      </c>
      <c r="I318" s="3">
        <v>33.0</v>
      </c>
      <c r="J318" s="11">
        <v>6.8</v>
      </c>
    </row>
    <row r="319">
      <c r="A319" s="3" t="s">
        <v>701</v>
      </c>
      <c r="B319" s="3">
        <v>4.20035162E10</v>
      </c>
      <c r="C319" s="3" t="s">
        <v>702</v>
      </c>
      <c r="D319" s="3">
        <v>859.0</v>
      </c>
      <c r="E319" s="3">
        <v>52.0</v>
      </c>
      <c r="F319" s="3" t="s">
        <v>887</v>
      </c>
      <c r="G319" s="3" t="s">
        <v>887</v>
      </c>
      <c r="H319" s="3">
        <v>7.0</v>
      </c>
      <c r="I319" s="3">
        <v>10.0</v>
      </c>
      <c r="J319" s="11">
        <v>0.8</v>
      </c>
    </row>
    <row r="320">
      <c r="A320" s="3" t="s">
        <v>703</v>
      </c>
      <c r="B320" s="3">
        <v>4.2003517E10</v>
      </c>
      <c r="C320" s="3" t="s">
        <v>704</v>
      </c>
      <c r="D320" s="3">
        <v>956.0</v>
      </c>
      <c r="E320" s="3">
        <v>66.0</v>
      </c>
      <c r="F320" s="3" t="s">
        <v>887</v>
      </c>
      <c r="G320" s="3" t="s">
        <v>887</v>
      </c>
      <c r="H320" s="3">
        <v>332.0</v>
      </c>
      <c r="I320" s="3">
        <v>69.0</v>
      </c>
      <c r="J320" s="11">
        <v>34.7</v>
      </c>
    </row>
    <row r="321">
      <c r="A321" s="3" t="s">
        <v>705</v>
      </c>
      <c r="B321" s="3">
        <v>4.2003518001E10</v>
      </c>
      <c r="C321" s="3" t="s">
        <v>706</v>
      </c>
      <c r="D321" s="3">
        <v>1577.0</v>
      </c>
      <c r="E321" s="3">
        <v>118.0</v>
      </c>
      <c r="F321" s="3" t="s">
        <v>887</v>
      </c>
      <c r="G321" s="3" t="s">
        <v>887</v>
      </c>
      <c r="H321" s="3">
        <v>35.0</v>
      </c>
      <c r="I321" s="3">
        <v>29.0</v>
      </c>
      <c r="J321" s="11">
        <v>2.2</v>
      </c>
    </row>
    <row r="322">
      <c r="A322" s="3" t="s">
        <v>707</v>
      </c>
      <c r="B322" s="3">
        <v>4.2003519E10</v>
      </c>
      <c r="C322" s="3" t="s">
        <v>708</v>
      </c>
      <c r="D322" s="3">
        <v>1270.0</v>
      </c>
      <c r="E322" s="3">
        <v>67.0</v>
      </c>
      <c r="F322" s="3" t="s">
        <v>887</v>
      </c>
      <c r="G322" s="3" t="s">
        <v>887</v>
      </c>
      <c r="H322" s="3">
        <v>11.0</v>
      </c>
      <c r="I322" s="3">
        <v>16.0</v>
      </c>
      <c r="J322" s="11">
        <v>0.9</v>
      </c>
    </row>
    <row r="323">
      <c r="A323" s="3" t="s">
        <v>709</v>
      </c>
      <c r="B323" s="3">
        <v>4.2003520001E10</v>
      </c>
      <c r="C323" s="3" t="s">
        <v>710</v>
      </c>
      <c r="D323" s="3">
        <v>1501.0</v>
      </c>
      <c r="E323" s="3">
        <v>109.0</v>
      </c>
      <c r="F323" s="3" t="s">
        <v>887</v>
      </c>
      <c r="G323" s="3" t="s">
        <v>887</v>
      </c>
      <c r="H323" s="3">
        <v>90.0</v>
      </c>
      <c r="I323" s="3">
        <v>42.0</v>
      </c>
      <c r="J323" s="11">
        <v>6.0</v>
      </c>
    </row>
    <row r="324">
      <c r="A324" s="3" t="s">
        <v>711</v>
      </c>
      <c r="B324" s="3">
        <v>4.2003520002E10</v>
      </c>
      <c r="C324" s="3" t="s">
        <v>712</v>
      </c>
      <c r="D324" s="3">
        <v>1501.0</v>
      </c>
      <c r="E324" s="3">
        <v>120.0</v>
      </c>
      <c r="F324" s="3" t="s">
        <v>887</v>
      </c>
      <c r="G324" s="3" t="s">
        <v>887</v>
      </c>
      <c r="H324" s="3">
        <v>150.0</v>
      </c>
      <c r="I324" s="3">
        <v>78.0</v>
      </c>
      <c r="J324" s="11">
        <v>10.0</v>
      </c>
    </row>
    <row r="325">
      <c r="A325" s="3" t="s">
        <v>713</v>
      </c>
      <c r="B325" s="3">
        <v>4.20035211E10</v>
      </c>
      <c r="C325" s="3" t="s">
        <v>714</v>
      </c>
      <c r="D325" s="3">
        <v>1800.0</v>
      </c>
      <c r="E325" s="3">
        <v>91.0</v>
      </c>
      <c r="F325" s="3" t="s">
        <v>887</v>
      </c>
      <c r="G325" s="3" t="s">
        <v>887</v>
      </c>
      <c r="H325" s="3">
        <v>88.0</v>
      </c>
      <c r="I325" s="3">
        <v>53.0</v>
      </c>
      <c r="J325" s="11">
        <v>4.9</v>
      </c>
    </row>
    <row r="326">
      <c r="A326" s="3" t="s">
        <v>715</v>
      </c>
      <c r="B326" s="3">
        <v>4.20035212E10</v>
      </c>
      <c r="C326" s="3" t="s">
        <v>716</v>
      </c>
      <c r="D326" s="3">
        <v>1922.0</v>
      </c>
      <c r="E326" s="3">
        <v>160.0</v>
      </c>
      <c r="F326" s="3" t="s">
        <v>887</v>
      </c>
      <c r="G326" s="3" t="s">
        <v>887</v>
      </c>
      <c r="H326" s="3">
        <v>99.0</v>
      </c>
      <c r="I326" s="3">
        <v>63.0</v>
      </c>
      <c r="J326" s="11">
        <v>5.2</v>
      </c>
    </row>
    <row r="327">
      <c r="A327" s="3" t="s">
        <v>717</v>
      </c>
      <c r="B327" s="3">
        <v>4.2003521301E10</v>
      </c>
      <c r="C327" s="3" t="s">
        <v>718</v>
      </c>
      <c r="D327" s="3">
        <v>2096.0</v>
      </c>
      <c r="E327" s="3">
        <v>157.0</v>
      </c>
      <c r="F327" s="3" t="s">
        <v>887</v>
      </c>
      <c r="G327" s="3" t="s">
        <v>887</v>
      </c>
      <c r="H327" s="3">
        <v>251.0</v>
      </c>
      <c r="I327" s="3">
        <v>111.0</v>
      </c>
      <c r="J327" s="11">
        <v>12.0</v>
      </c>
    </row>
    <row r="328">
      <c r="A328" s="3" t="s">
        <v>719</v>
      </c>
      <c r="B328" s="3">
        <v>4.2003521302E10</v>
      </c>
      <c r="C328" s="3" t="s">
        <v>720</v>
      </c>
      <c r="D328" s="3">
        <v>2147.0</v>
      </c>
      <c r="E328" s="3">
        <v>151.0</v>
      </c>
      <c r="F328" s="3" t="s">
        <v>887</v>
      </c>
      <c r="G328" s="3" t="s">
        <v>887</v>
      </c>
      <c r="H328" s="3">
        <v>174.0</v>
      </c>
      <c r="I328" s="3">
        <v>83.0</v>
      </c>
      <c r="J328" s="11">
        <v>8.1</v>
      </c>
    </row>
    <row r="329">
      <c r="A329" s="3" t="s">
        <v>721</v>
      </c>
      <c r="B329" s="3">
        <v>4.2003521401E10</v>
      </c>
      <c r="C329" s="3" t="s">
        <v>722</v>
      </c>
      <c r="D329" s="3">
        <v>1288.0</v>
      </c>
      <c r="E329" s="3">
        <v>67.0</v>
      </c>
      <c r="F329" s="3" t="s">
        <v>887</v>
      </c>
      <c r="G329" s="3" t="s">
        <v>887</v>
      </c>
      <c r="H329" s="3">
        <v>17.0</v>
      </c>
      <c r="I329" s="3">
        <v>18.0</v>
      </c>
      <c r="J329" s="11">
        <v>1.3</v>
      </c>
    </row>
    <row r="330">
      <c r="A330" s="3" t="s">
        <v>723</v>
      </c>
      <c r="B330" s="3">
        <v>4.2003521402E10</v>
      </c>
      <c r="C330" s="3" t="s">
        <v>724</v>
      </c>
      <c r="D330" s="3">
        <v>1517.0</v>
      </c>
      <c r="E330" s="3">
        <v>70.0</v>
      </c>
      <c r="F330" s="3" t="s">
        <v>887</v>
      </c>
      <c r="G330" s="3" t="s">
        <v>887</v>
      </c>
      <c r="H330" s="3">
        <v>26.0</v>
      </c>
      <c r="I330" s="3">
        <v>23.0</v>
      </c>
      <c r="J330" s="11">
        <v>1.7</v>
      </c>
    </row>
    <row r="331">
      <c r="A331" s="3" t="s">
        <v>725</v>
      </c>
      <c r="B331" s="3">
        <v>4.20035215E10</v>
      </c>
      <c r="C331" s="3" t="s">
        <v>726</v>
      </c>
      <c r="D331" s="3">
        <v>1869.0</v>
      </c>
      <c r="E331" s="3">
        <v>96.0</v>
      </c>
      <c r="F331" s="3" t="s">
        <v>887</v>
      </c>
      <c r="G331" s="3" t="s">
        <v>887</v>
      </c>
      <c r="H331" s="3">
        <v>75.0</v>
      </c>
      <c r="I331" s="3">
        <v>40.0</v>
      </c>
      <c r="J331" s="11">
        <v>4.0</v>
      </c>
    </row>
    <row r="332">
      <c r="A332" s="3" t="s">
        <v>727</v>
      </c>
      <c r="B332" s="3">
        <v>4.2003522E10</v>
      </c>
      <c r="C332" s="3" t="s">
        <v>728</v>
      </c>
      <c r="D332" s="3">
        <v>1498.0</v>
      </c>
      <c r="E332" s="3">
        <v>138.0</v>
      </c>
      <c r="F332" s="3" t="s">
        <v>887</v>
      </c>
      <c r="G332" s="3" t="s">
        <v>887</v>
      </c>
      <c r="H332" s="3">
        <v>573.0</v>
      </c>
      <c r="I332" s="3">
        <v>102.0</v>
      </c>
      <c r="J332" s="11">
        <v>38.3</v>
      </c>
    </row>
    <row r="333">
      <c r="A333" s="3" t="s">
        <v>729</v>
      </c>
      <c r="B333" s="3">
        <v>4.20035231E10</v>
      </c>
      <c r="C333" s="3" t="s">
        <v>730</v>
      </c>
      <c r="D333" s="3">
        <v>1528.0</v>
      </c>
      <c r="E333" s="3">
        <v>124.0</v>
      </c>
      <c r="F333" s="3" t="s">
        <v>887</v>
      </c>
      <c r="G333" s="3" t="s">
        <v>887</v>
      </c>
      <c r="H333" s="3">
        <v>326.0</v>
      </c>
      <c r="I333" s="3">
        <v>118.0</v>
      </c>
      <c r="J333" s="11">
        <v>21.3</v>
      </c>
    </row>
    <row r="334">
      <c r="A334" s="3" t="s">
        <v>731</v>
      </c>
      <c r="B334" s="3">
        <v>4.20035232E10</v>
      </c>
      <c r="C334" s="3" t="s">
        <v>732</v>
      </c>
      <c r="D334" s="3">
        <v>1729.0</v>
      </c>
      <c r="E334" s="3">
        <v>106.0</v>
      </c>
      <c r="F334" s="3" t="s">
        <v>887</v>
      </c>
      <c r="G334" s="3" t="s">
        <v>887</v>
      </c>
      <c r="H334" s="3">
        <v>418.0</v>
      </c>
      <c r="I334" s="3">
        <v>124.0</v>
      </c>
      <c r="J334" s="11">
        <v>24.2</v>
      </c>
    </row>
    <row r="335">
      <c r="A335" s="3" t="s">
        <v>733</v>
      </c>
      <c r="B335" s="3">
        <v>4.20035233E10</v>
      </c>
      <c r="C335" s="3" t="s">
        <v>734</v>
      </c>
      <c r="D335" s="3">
        <v>1693.0</v>
      </c>
      <c r="E335" s="3">
        <v>104.0</v>
      </c>
      <c r="F335" s="3" t="s">
        <v>887</v>
      </c>
      <c r="G335" s="3" t="s">
        <v>887</v>
      </c>
      <c r="H335" s="3">
        <v>179.0</v>
      </c>
      <c r="I335" s="3">
        <v>84.0</v>
      </c>
      <c r="J335" s="11">
        <v>10.6</v>
      </c>
    </row>
    <row r="336">
      <c r="A336" s="3" t="s">
        <v>735</v>
      </c>
      <c r="B336" s="3">
        <v>4.20035234E10</v>
      </c>
      <c r="C336" s="3" t="s">
        <v>736</v>
      </c>
      <c r="D336" s="3">
        <v>2339.0</v>
      </c>
      <c r="E336" s="3">
        <v>153.0</v>
      </c>
      <c r="F336" s="3" t="s">
        <v>887</v>
      </c>
      <c r="G336" s="3" t="s">
        <v>887</v>
      </c>
      <c r="H336" s="3">
        <v>338.0</v>
      </c>
      <c r="I336" s="3">
        <v>139.0</v>
      </c>
      <c r="J336" s="11">
        <v>14.5</v>
      </c>
    </row>
    <row r="337">
      <c r="A337" s="3" t="s">
        <v>737</v>
      </c>
      <c r="B337" s="3">
        <v>4.2003523501E10</v>
      </c>
      <c r="C337" s="3" t="s">
        <v>738</v>
      </c>
      <c r="D337" s="3">
        <v>1918.0</v>
      </c>
      <c r="E337" s="3">
        <v>131.0</v>
      </c>
      <c r="F337" s="3" t="s">
        <v>887</v>
      </c>
      <c r="G337" s="3" t="s">
        <v>887</v>
      </c>
      <c r="H337" s="3">
        <v>263.0</v>
      </c>
      <c r="I337" s="3">
        <v>104.0</v>
      </c>
      <c r="J337" s="11">
        <v>13.7</v>
      </c>
    </row>
    <row r="338">
      <c r="A338" s="3" t="s">
        <v>739</v>
      </c>
      <c r="B338" s="3">
        <v>4.2003523502E10</v>
      </c>
      <c r="C338" s="3" t="s">
        <v>740</v>
      </c>
      <c r="D338" s="3">
        <v>663.0</v>
      </c>
      <c r="E338" s="3">
        <v>51.0</v>
      </c>
      <c r="F338" s="3" t="s">
        <v>887</v>
      </c>
      <c r="G338" s="3" t="s">
        <v>887</v>
      </c>
      <c r="H338" s="3">
        <v>150.0</v>
      </c>
      <c r="I338" s="3">
        <v>49.0</v>
      </c>
      <c r="J338" s="11">
        <v>22.6</v>
      </c>
    </row>
    <row r="339">
      <c r="A339" s="3" t="s">
        <v>741</v>
      </c>
      <c r="B339" s="3">
        <v>4.20035236E10</v>
      </c>
      <c r="C339" s="3" t="s">
        <v>742</v>
      </c>
      <c r="D339" s="3">
        <v>1999.0</v>
      </c>
      <c r="E339" s="3">
        <v>144.0</v>
      </c>
      <c r="F339" s="3" t="s">
        <v>887</v>
      </c>
      <c r="G339" s="3" t="s">
        <v>887</v>
      </c>
      <c r="H339" s="3">
        <v>202.0</v>
      </c>
      <c r="I339" s="3">
        <v>108.0</v>
      </c>
      <c r="J339" s="11">
        <v>10.1</v>
      </c>
    </row>
    <row r="340">
      <c r="A340" s="3" t="s">
        <v>743</v>
      </c>
      <c r="B340" s="3">
        <v>4.2003523701E10</v>
      </c>
      <c r="C340" s="3" t="s">
        <v>744</v>
      </c>
      <c r="D340" s="3">
        <v>1802.0</v>
      </c>
      <c r="E340" s="3">
        <v>69.0</v>
      </c>
      <c r="F340" s="3" t="s">
        <v>887</v>
      </c>
      <c r="G340" s="3" t="s">
        <v>887</v>
      </c>
      <c r="H340" s="3">
        <v>261.0</v>
      </c>
      <c r="I340" s="3">
        <v>64.0</v>
      </c>
      <c r="J340" s="11">
        <v>14.5</v>
      </c>
    </row>
    <row r="341">
      <c r="A341" s="3" t="s">
        <v>745</v>
      </c>
      <c r="B341" s="3">
        <v>4.2003523702E10</v>
      </c>
      <c r="C341" s="3" t="s">
        <v>746</v>
      </c>
      <c r="D341" s="3">
        <v>2509.0</v>
      </c>
      <c r="E341" s="3">
        <v>126.0</v>
      </c>
      <c r="F341" s="3" t="s">
        <v>887</v>
      </c>
      <c r="G341" s="3" t="s">
        <v>887</v>
      </c>
      <c r="H341" s="3">
        <v>561.0</v>
      </c>
      <c r="I341" s="3">
        <v>172.0</v>
      </c>
      <c r="J341" s="11">
        <v>22.4</v>
      </c>
    </row>
    <row r="342">
      <c r="A342" s="3" t="s">
        <v>747</v>
      </c>
      <c r="B342" s="3">
        <v>4.20035238E10</v>
      </c>
      <c r="C342" s="3" t="s">
        <v>748</v>
      </c>
      <c r="D342" s="3">
        <v>2194.0</v>
      </c>
      <c r="E342" s="3">
        <v>125.0</v>
      </c>
      <c r="F342" s="3" t="s">
        <v>887</v>
      </c>
      <c r="G342" s="3" t="s">
        <v>887</v>
      </c>
      <c r="H342" s="3">
        <v>121.0</v>
      </c>
      <c r="I342" s="3">
        <v>77.0</v>
      </c>
      <c r="J342" s="11">
        <v>5.5</v>
      </c>
    </row>
    <row r="343">
      <c r="A343" s="3" t="s">
        <v>749</v>
      </c>
      <c r="B343" s="3">
        <v>4.2003524E10</v>
      </c>
      <c r="C343" s="3" t="s">
        <v>750</v>
      </c>
      <c r="D343" s="3">
        <v>1242.0</v>
      </c>
      <c r="E343" s="3">
        <v>69.0</v>
      </c>
      <c r="F343" s="3" t="s">
        <v>887</v>
      </c>
      <c r="G343" s="3" t="s">
        <v>887</v>
      </c>
      <c r="H343" s="3">
        <v>264.0</v>
      </c>
      <c r="I343" s="3">
        <v>75.0</v>
      </c>
      <c r="J343" s="11">
        <v>21.3</v>
      </c>
    </row>
    <row r="344">
      <c r="A344" s="3" t="s">
        <v>751</v>
      </c>
      <c r="B344" s="3">
        <v>4.20035251E10</v>
      </c>
      <c r="C344" s="3" t="s">
        <v>752</v>
      </c>
      <c r="D344" s="3">
        <v>954.0</v>
      </c>
      <c r="E344" s="3">
        <v>56.0</v>
      </c>
      <c r="F344" s="3" t="s">
        <v>887</v>
      </c>
      <c r="G344" s="3" t="s">
        <v>887</v>
      </c>
      <c r="H344" s="3">
        <v>35.0</v>
      </c>
      <c r="I344" s="3">
        <v>19.0</v>
      </c>
      <c r="J344" s="11">
        <v>3.7</v>
      </c>
    </row>
    <row r="345">
      <c r="A345" s="3" t="s">
        <v>753</v>
      </c>
      <c r="B345" s="3">
        <v>4.20035252E10</v>
      </c>
      <c r="C345" s="3" t="s">
        <v>754</v>
      </c>
      <c r="D345" s="3">
        <v>1201.0</v>
      </c>
      <c r="E345" s="3">
        <v>68.0</v>
      </c>
      <c r="F345" s="3" t="s">
        <v>887</v>
      </c>
      <c r="G345" s="3" t="s">
        <v>887</v>
      </c>
      <c r="H345" s="3">
        <v>161.0</v>
      </c>
      <c r="I345" s="3">
        <v>83.0</v>
      </c>
      <c r="J345" s="11">
        <v>13.4</v>
      </c>
    </row>
    <row r="346">
      <c r="A346" s="3" t="s">
        <v>755</v>
      </c>
      <c r="B346" s="3">
        <v>4.20035253E10</v>
      </c>
      <c r="C346" s="3" t="s">
        <v>756</v>
      </c>
      <c r="D346" s="3">
        <v>938.0</v>
      </c>
      <c r="E346" s="3">
        <v>52.0</v>
      </c>
      <c r="F346" s="3" t="s">
        <v>887</v>
      </c>
      <c r="G346" s="3" t="s">
        <v>887</v>
      </c>
      <c r="H346" s="3">
        <v>44.0</v>
      </c>
      <c r="I346" s="3">
        <v>22.0</v>
      </c>
      <c r="J346" s="11">
        <v>4.7</v>
      </c>
    </row>
    <row r="347">
      <c r="A347" s="3" t="s">
        <v>757</v>
      </c>
      <c r="B347" s="3">
        <v>4.2003526101E10</v>
      </c>
      <c r="C347" s="3" t="s">
        <v>758</v>
      </c>
      <c r="D347" s="3">
        <v>2997.0</v>
      </c>
      <c r="E347" s="3">
        <v>129.0</v>
      </c>
      <c r="F347" s="3" t="s">
        <v>887</v>
      </c>
      <c r="G347" s="3" t="s">
        <v>887</v>
      </c>
      <c r="H347" s="3">
        <v>132.0</v>
      </c>
      <c r="I347" s="3">
        <v>72.0</v>
      </c>
      <c r="J347" s="11">
        <v>4.4</v>
      </c>
    </row>
    <row r="348">
      <c r="A348" s="3" t="s">
        <v>759</v>
      </c>
      <c r="B348" s="3">
        <v>4.2003526102E10</v>
      </c>
      <c r="C348" s="3" t="s">
        <v>760</v>
      </c>
      <c r="D348" s="3">
        <v>893.0</v>
      </c>
      <c r="E348" s="3">
        <v>43.0</v>
      </c>
      <c r="F348" s="3" t="s">
        <v>887</v>
      </c>
      <c r="G348" s="3" t="s">
        <v>887</v>
      </c>
      <c r="H348" s="3">
        <v>68.0</v>
      </c>
      <c r="I348" s="3">
        <v>48.0</v>
      </c>
      <c r="J348" s="11">
        <v>7.6</v>
      </c>
    </row>
    <row r="349">
      <c r="A349" s="3" t="s">
        <v>761</v>
      </c>
      <c r="B349" s="3">
        <v>4.2003526201E10</v>
      </c>
      <c r="C349" s="3" t="s">
        <v>762</v>
      </c>
      <c r="D349" s="3">
        <v>1529.0</v>
      </c>
      <c r="E349" s="3">
        <v>68.0</v>
      </c>
      <c r="F349" s="3" t="s">
        <v>887</v>
      </c>
      <c r="G349" s="3" t="s">
        <v>887</v>
      </c>
      <c r="H349" s="3">
        <v>58.0</v>
      </c>
      <c r="I349" s="3">
        <v>33.0</v>
      </c>
      <c r="J349" s="11">
        <v>3.8</v>
      </c>
    </row>
    <row r="350">
      <c r="A350" s="3" t="s">
        <v>763</v>
      </c>
      <c r="B350" s="3">
        <v>4.2003526202E10</v>
      </c>
      <c r="C350" s="3" t="s">
        <v>764</v>
      </c>
      <c r="D350" s="3">
        <v>1885.0</v>
      </c>
      <c r="E350" s="3">
        <v>135.0</v>
      </c>
      <c r="F350" s="3" t="s">
        <v>887</v>
      </c>
      <c r="G350" s="3" t="s">
        <v>887</v>
      </c>
      <c r="H350" s="3">
        <v>173.0</v>
      </c>
      <c r="I350" s="3">
        <v>95.0</v>
      </c>
      <c r="J350" s="11">
        <v>9.2</v>
      </c>
    </row>
    <row r="351">
      <c r="A351" s="3" t="s">
        <v>765</v>
      </c>
      <c r="B351" s="3">
        <v>4.2003526301E10</v>
      </c>
      <c r="C351" s="3" t="s">
        <v>766</v>
      </c>
      <c r="D351" s="3">
        <v>1725.0</v>
      </c>
      <c r="E351" s="3">
        <v>47.0</v>
      </c>
      <c r="F351" s="3" t="s">
        <v>887</v>
      </c>
      <c r="G351" s="3" t="s">
        <v>887</v>
      </c>
      <c r="H351" s="3">
        <v>39.0</v>
      </c>
      <c r="I351" s="3">
        <v>32.0</v>
      </c>
      <c r="J351" s="11">
        <v>2.3</v>
      </c>
    </row>
    <row r="352">
      <c r="A352" s="3" t="s">
        <v>767</v>
      </c>
      <c r="B352" s="3">
        <v>4.2003526302E10</v>
      </c>
      <c r="C352" s="3" t="s">
        <v>768</v>
      </c>
      <c r="D352" s="3">
        <v>2205.0</v>
      </c>
      <c r="E352" s="3">
        <v>132.0</v>
      </c>
      <c r="F352" s="3" t="s">
        <v>887</v>
      </c>
      <c r="G352" s="3" t="s">
        <v>887</v>
      </c>
      <c r="H352" s="3">
        <v>54.0</v>
      </c>
      <c r="I352" s="3">
        <v>54.0</v>
      </c>
      <c r="J352" s="11">
        <v>2.4</v>
      </c>
    </row>
    <row r="353">
      <c r="A353" s="3" t="s">
        <v>769</v>
      </c>
      <c r="B353" s="3">
        <v>4.20035509E10</v>
      </c>
      <c r="C353" s="3" t="s">
        <v>770</v>
      </c>
      <c r="D353" s="3">
        <v>698.0</v>
      </c>
      <c r="E353" s="3">
        <v>77.0</v>
      </c>
      <c r="F353" s="3" t="s">
        <v>887</v>
      </c>
      <c r="G353" s="3" t="s">
        <v>887</v>
      </c>
      <c r="H353" s="3">
        <v>318.0</v>
      </c>
      <c r="I353" s="3">
        <v>86.0</v>
      </c>
      <c r="J353" s="11">
        <v>45.6</v>
      </c>
    </row>
    <row r="354">
      <c r="A354" s="3" t="s">
        <v>771</v>
      </c>
      <c r="B354" s="3">
        <v>4.20035512E10</v>
      </c>
      <c r="C354" s="3" t="s">
        <v>772</v>
      </c>
      <c r="D354" s="3">
        <v>1686.0</v>
      </c>
      <c r="E354" s="3">
        <v>128.0</v>
      </c>
      <c r="F354" s="3" t="s">
        <v>887</v>
      </c>
      <c r="G354" s="3" t="s">
        <v>887</v>
      </c>
      <c r="H354" s="3">
        <v>568.0</v>
      </c>
      <c r="I354" s="3">
        <v>122.0</v>
      </c>
      <c r="J354" s="11">
        <v>33.7</v>
      </c>
    </row>
    <row r="355">
      <c r="A355" s="3" t="s">
        <v>773</v>
      </c>
      <c r="B355" s="3">
        <v>4.20035513E10</v>
      </c>
      <c r="C355" s="3" t="s">
        <v>774</v>
      </c>
      <c r="D355" s="3">
        <v>1250.0</v>
      </c>
      <c r="E355" s="3">
        <v>104.0</v>
      </c>
      <c r="F355" s="3" t="s">
        <v>887</v>
      </c>
      <c r="G355" s="3" t="s">
        <v>887</v>
      </c>
      <c r="H355" s="3">
        <v>232.0</v>
      </c>
      <c r="I355" s="3">
        <v>100.0</v>
      </c>
      <c r="J355" s="11">
        <v>18.6</v>
      </c>
    </row>
    <row r="356">
      <c r="A356" s="3" t="s">
        <v>775</v>
      </c>
      <c r="B356" s="3">
        <v>4.20035519E10</v>
      </c>
      <c r="C356" s="3" t="s">
        <v>776</v>
      </c>
      <c r="D356" s="3">
        <v>951.0</v>
      </c>
      <c r="E356" s="3">
        <v>93.0</v>
      </c>
      <c r="F356" s="3" t="s">
        <v>887</v>
      </c>
      <c r="G356" s="3" t="s">
        <v>887</v>
      </c>
      <c r="H356" s="3">
        <v>541.0</v>
      </c>
      <c r="I356" s="3">
        <v>113.0</v>
      </c>
      <c r="J356" s="11">
        <v>56.9</v>
      </c>
    </row>
    <row r="357">
      <c r="A357" s="3" t="s">
        <v>777</v>
      </c>
      <c r="B357" s="3">
        <v>4.2003552E10</v>
      </c>
      <c r="C357" s="3" t="s">
        <v>778</v>
      </c>
      <c r="D357" s="3">
        <v>1134.0</v>
      </c>
      <c r="E357" s="3">
        <v>120.0</v>
      </c>
      <c r="F357" s="3" t="s">
        <v>887</v>
      </c>
      <c r="G357" s="3" t="s">
        <v>887</v>
      </c>
      <c r="H357" s="3">
        <v>268.0</v>
      </c>
      <c r="I357" s="3">
        <v>100.0</v>
      </c>
      <c r="J357" s="11">
        <v>23.6</v>
      </c>
    </row>
    <row r="358">
      <c r="A358" s="3" t="s">
        <v>779</v>
      </c>
      <c r="B358" s="3">
        <v>4.20035521E10</v>
      </c>
      <c r="C358" s="3" t="s">
        <v>780</v>
      </c>
      <c r="D358" s="3">
        <v>544.0</v>
      </c>
      <c r="E358" s="3">
        <v>89.0</v>
      </c>
      <c r="F358" s="3" t="s">
        <v>887</v>
      </c>
      <c r="G358" s="3" t="s">
        <v>887</v>
      </c>
      <c r="H358" s="3">
        <v>400.0</v>
      </c>
      <c r="I358" s="3">
        <v>97.0</v>
      </c>
      <c r="J358" s="11">
        <v>73.5</v>
      </c>
    </row>
    <row r="359">
      <c r="A359" s="3" t="s">
        <v>781</v>
      </c>
      <c r="B359" s="3">
        <v>4.20035522E10</v>
      </c>
      <c r="C359" s="3" t="s">
        <v>782</v>
      </c>
      <c r="D359" s="3">
        <v>491.0</v>
      </c>
      <c r="E359" s="3">
        <v>92.0</v>
      </c>
      <c r="F359" s="3" t="s">
        <v>887</v>
      </c>
      <c r="G359" s="3" t="s">
        <v>887</v>
      </c>
      <c r="H359" s="3">
        <v>173.0</v>
      </c>
      <c r="I359" s="3">
        <v>57.0</v>
      </c>
      <c r="J359" s="11">
        <v>35.2</v>
      </c>
    </row>
    <row r="360">
      <c r="A360" s="3" t="s">
        <v>783</v>
      </c>
      <c r="B360" s="3">
        <v>4.20035523E10</v>
      </c>
      <c r="C360" s="3" t="s">
        <v>784</v>
      </c>
      <c r="D360" s="3">
        <v>877.0</v>
      </c>
      <c r="E360" s="3">
        <v>93.0</v>
      </c>
      <c r="F360" s="3" t="s">
        <v>887</v>
      </c>
      <c r="G360" s="3" t="s">
        <v>887</v>
      </c>
      <c r="H360" s="3">
        <v>410.0</v>
      </c>
      <c r="I360" s="3">
        <v>87.0</v>
      </c>
      <c r="J360" s="11">
        <v>46.8</v>
      </c>
    </row>
    <row r="361">
      <c r="A361" s="3" t="s">
        <v>785</v>
      </c>
      <c r="B361" s="3">
        <v>4.20035524E10</v>
      </c>
      <c r="C361" s="3" t="s">
        <v>786</v>
      </c>
      <c r="D361" s="3">
        <v>1282.0</v>
      </c>
      <c r="E361" s="3">
        <v>119.0</v>
      </c>
      <c r="F361" s="3" t="s">
        <v>887</v>
      </c>
      <c r="G361" s="3" t="s">
        <v>887</v>
      </c>
      <c r="H361" s="3">
        <v>256.0</v>
      </c>
      <c r="I361" s="3">
        <v>88.0</v>
      </c>
      <c r="J361" s="11">
        <v>20.0</v>
      </c>
    </row>
    <row r="362">
      <c r="A362" s="3" t="s">
        <v>787</v>
      </c>
      <c r="B362" s="3">
        <v>4.20035604E10</v>
      </c>
      <c r="C362" s="3" t="s">
        <v>788</v>
      </c>
      <c r="D362" s="3">
        <v>903.0</v>
      </c>
      <c r="E362" s="3">
        <v>80.0</v>
      </c>
      <c r="F362" s="3" t="s">
        <v>887</v>
      </c>
      <c r="G362" s="3" t="s">
        <v>887</v>
      </c>
      <c r="H362" s="3">
        <v>180.0</v>
      </c>
      <c r="I362" s="3">
        <v>71.0</v>
      </c>
      <c r="J362" s="11">
        <v>19.9</v>
      </c>
    </row>
    <row r="363">
      <c r="A363" s="3" t="s">
        <v>789</v>
      </c>
      <c r="B363" s="3">
        <v>4.20035605E10</v>
      </c>
      <c r="C363" s="3" t="s">
        <v>790</v>
      </c>
      <c r="D363" s="3">
        <v>1342.0</v>
      </c>
      <c r="E363" s="3">
        <v>102.0</v>
      </c>
      <c r="F363" s="3" t="s">
        <v>887</v>
      </c>
      <c r="G363" s="3" t="s">
        <v>887</v>
      </c>
      <c r="H363" s="3">
        <v>38.0</v>
      </c>
      <c r="I363" s="3">
        <v>29.0</v>
      </c>
      <c r="J363" s="11">
        <v>2.8</v>
      </c>
    </row>
    <row r="364">
      <c r="A364" s="3" t="s">
        <v>791</v>
      </c>
      <c r="B364" s="3">
        <v>4.20035606E10</v>
      </c>
      <c r="C364" s="3" t="s">
        <v>792</v>
      </c>
      <c r="D364" s="3">
        <v>585.0</v>
      </c>
      <c r="E364" s="3">
        <v>75.0</v>
      </c>
      <c r="F364" s="3" t="s">
        <v>887</v>
      </c>
      <c r="G364" s="3" t="s">
        <v>887</v>
      </c>
      <c r="H364" s="3">
        <v>272.0</v>
      </c>
      <c r="I364" s="3">
        <v>87.0</v>
      </c>
      <c r="J364" s="11">
        <v>46.5</v>
      </c>
    </row>
    <row r="365">
      <c r="A365" s="3" t="s">
        <v>793</v>
      </c>
      <c r="B365" s="3">
        <v>4.2003561E10</v>
      </c>
      <c r="C365" s="3" t="s">
        <v>794</v>
      </c>
      <c r="D365" s="3">
        <v>581.0</v>
      </c>
      <c r="E365" s="3">
        <v>74.0</v>
      </c>
      <c r="F365" s="3" t="s">
        <v>887</v>
      </c>
      <c r="G365" s="3" t="s">
        <v>887</v>
      </c>
      <c r="H365" s="3">
        <v>206.0</v>
      </c>
      <c r="I365" s="3">
        <v>69.0</v>
      </c>
      <c r="J365" s="11">
        <v>35.5</v>
      </c>
    </row>
    <row r="366">
      <c r="A366" s="3" t="s">
        <v>795</v>
      </c>
      <c r="B366" s="3">
        <v>4.20035611E10</v>
      </c>
      <c r="C366" s="3" t="s">
        <v>796</v>
      </c>
      <c r="D366" s="3">
        <v>393.0</v>
      </c>
      <c r="E366" s="3">
        <v>62.0</v>
      </c>
      <c r="F366" s="3" t="s">
        <v>887</v>
      </c>
      <c r="G366" s="3" t="s">
        <v>887</v>
      </c>
      <c r="H366" s="3">
        <v>177.0</v>
      </c>
      <c r="I366" s="3">
        <v>45.0</v>
      </c>
      <c r="J366" s="11">
        <v>45.0</v>
      </c>
    </row>
    <row r="367">
      <c r="A367" s="3" t="s">
        <v>797</v>
      </c>
      <c r="B367" s="3">
        <v>4.20035612E10</v>
      </c>
      <c r="C367" s="3" t="s">
        <v>798</v>
      </c>
      <c r="D367" s="3">
        <v>498.0</v>
      </c>
      <c r="E367" s="3">
        <v>67.0</v>
      </c>
      <c r="F367" s="3" t="s">
        <v>887</v>
      </c>
      <c r="G367" s="3" t="s">
        <v>887</v>
      </c>
      <c r="H367" s="3">
        <v>240.0</v>
      </c>
      <c r="I367" s="3">
        <v>69.0</v>
      </c>
      <c r="J367" s="11">
        <v>48.2</v>
      </c>
    </row>
    <row r="368">
      <c r="A368" s="3" t="s">
        <v>799</v>
      </c>
      <c r="B368" s="3">
        <v>4.20035614E10</v>
      </c>
      <c r="C368" s="3" t="s">
        <v>800</v>
      </c>
      <c r="D368" s="3">
        <v>2636.0</v>
      </c>
      <c r="E368" s="3">
        <v>176.0</v>
      </c>
      <c r="F368" s="3" t="s">
        <v>887</v>
      </c>
      <c r="G368" s="3" t="s">
        <v>887</v>
      </c>
      <c r="H368" s="3">
        <v>486.0</v>
      </c>
      <c r="I368" s="3">
        <v>169.0</v>
      </c>
      <c r="J368" s="11">
        <v>18.4</v>
      </c>
    </row>
    <row r="369">
      <c r="A369" s="3" t="s">
        <v>801</v>
      </c>
      <c r="B369" s="3">
        <v>4.20035615E10</v>
      </c>
      <c r="C369" s="3" t="s">
        <v>802</v>
      </c>
      <c r="D369" s="3">
        <v>1738.0</v>
      </c>
      <c r="E369" s="3">
        <v>160.0</v>
      </c>
      <c r="F369" s="3" t="s">
        <v>887</v>
      </c>
      <c r="G369" s="3" t="s">
        <v>887</v>
      </c>
      <c r="H369" s="3">
        <v>433.0</v>
      </c>
      <c r="I369" s="3">
        <v>127.0</v>
      </c>
      <c r="J369" s="11">
        <v>24.9</v>
      </c>
    </row>
    <row r="370">
      <c r="A370" s="3" t="s">
        <v>803</v>
      </c>
      <c r="B370" s="3">
        <v>4.20035616E10</v>
      </c>
      <c r="C370" s="3" t="s">
        <v>804</v>
      </c>
      <c r="D370" s="3">
        <v>890.0</v>
      </c>
      <c r="E370" s="3">
        <v>76.0</v>
      </c>
      <c r="F370" s="3" t="s">
        <v>887</v>
      </c>
      <c r="G370" s="3" t="s">
        <v>887</v>
      </c>
      <c r="H370" s="3">
        <v>379.0</v>
      </c>
      <c r="I370" s="3">
        <v>83.0</v>
      </c>
      <c r="J370" s="11">
        <v>42.6</v>
      </c>
    </row>
    <row r="371">
      <c r="A371" s="3" t="s">
        <v>805</v>
      </c>
      <c r="B371" s="3">
        <v>4.20035617E10</v>
      </c>
      <c r="C371" s="3" t="s">
        <v>806</v>
      </c>
      <c r="D371" s="3">
        <v>344.0</v>
      </c>
      <c r="E371" s="3">
        <v>41.0</v>
      </c>
      <c r="F371" s="3" t="s">
        <v>887</v>
      </c>
      <c r="G371" s="3" t="s">
        <v>887</v>
      </c>
      <c r="H371" s="3">
        <v>99.0</v>
      </c>
      <c r="I371" s="3">
        <v>33.0</v>
      </c>
      <c r="J371" s="11">
        <v>28.8</v>
      </c>
    </row>
    <row r="372">
      <c r="A372" s="3" t="s">
        <v>807</v>
      </c>
      <c r="B372" s="3">
        <v>4.20035619E10</v>
      </c>
      <c r="C372" s="3" t="s">
        <v>808</v>
      </c>
      <c r="D372" s="3">
        <v>1073.0</v>
      </c>
      <c r="E372" s="3">
        <v>80.0</v>
      </c>
      <c r="F372" s="3" t="s">
        <v>887</v>
      </c>
      <c r="G372" s="3" t="s">
        <v>887</v>
      </c>
      <c r="H372" s="3">
        <v>384.0</v>
      </c>
      <c r="I372" s="3">
        <v>104.0</v>
      </c>
      <c r="J372" s="11">
        <v>35.8</v>
      </c>
    </row>
    <row r="373">
      <c r="A373" s="3" t="s">
        <v>809</v>
      </c>
      <c r="B373" s="3">
        <v>4.2003562E10</v>
      </c>
      <c r="C373" s="3" t="s">
        <v>810</v>
      </c>
      <c r="D373" s="3">
        <v>1813.0</v>
      </c>
      <c r="E373" s="3">
        <v>138.0</v>
      </c>
      <c r="F373" s="3" t="s">
        <v>887</v>
      </c>
      <c r="G373" s="3" t="s">
        <v>887</v>
      </c>
      <c r="H373" s="3">
        <v>202.0</v>
      </c>
      <c r="I373" s="3">
        <v>79.0</v>
      </c>
      <c r="J373" s="11">
        <v>11.1</v>
      </c>
    </row>
    <row r="374">
      <c r="A374" s="3" t="s">
        <v>811</v>
      </c>
      <c r="B374" s="3">
        <v>4.20035623E10</v>
      </c>
      <c r="C374" s="3" t="s">
        <v>812</v>
      </c>
      <c r="D374" s="3">
        <v>1408.0</v>
      </c>
      <c r="E374" s="3">
        <v>130.0</v>
      </c>
      <c r="F374" s="3" t="s">
        <v>887</v>
      </c>
      <c r="G374" s="3" t="s">
        <v>887</v>
      </c>
      <c r="H374" s="3">
        <v>644.0</v>
      </c>
      <c r="I374" s="3">
        <v>156.0</v>
      </c>
      <c r="J374" s="11">
        <v>45.7</v>
      </c>
    </row>
    <row r="375">
      <c r="A375" s="3" t="s">
        <v>813</v>
      </c>
      <c r="B375" s="3">
        <v>4.20035624E10</v>
      </c>
      <c r="C375" s="3" t="s">
        <v>814</v>
      </c>
      <c r="D375" s="3">
        <v>1214.0</v>
      </c>
      <c r="E375" s="3">
        <v>146.0</v>
      </c>
      <c r="F375" s="3" t="s">
        <v>887</v>
      </c>
      <c r="G375" s="3" t="s">
        <v>887</v>
      </c>
      <c r="H375" s="3">
        <v>232.0</v>
      </c>
      <c r="I375" s="3">
        <v>106.0</v>
      </c>
      <c r="J375" s="11">
        <v>19.1</v>
      </c>
    </row>
    <row r="376">
      <c r="A376" s="3" t="s">
        <v>815</v>
      </c>
      <c r="B376" s="3">
        <v>4.20035625E10</v>
      </c>
      <c r="C376" s="3" t="s">
        <v>816</v>
      </c>
      <c r="D376" s="3">
        <v>1101.0</v>
      </c>
      <c r="E376" s="3">
        <v>132.0</v>
      </c>
      <c r="F376" s="3" t="s">
        <v>887</v>
      </c>
      <c r="G376" s="3" t="s">
        <v>887</v>
      </c>
      <c r="H376" s="3">
        <v>277.0</v>
      </c>
      <c r="I376" s="3">
        <v>115.0</v>
      </c>
      <c r="J376" s="11">
        <v>25.2</v>
      </c>
    </row>
    <row r="377">
      <c r="A377" s="3" t="s">
        <v>817</v>
      </c>
      <c r="B377" s="3">
        <v>4.20035626E10</v>
      </c>
      <c r="C377" s="3" t="s">
        <v>818</v>
      </c>
      <c r="D377" s="3">
        <v>1026.0</v>
      </c>
      <c r="E377" s="3">
        <v>129.0</v>
      </c>
      <c r="F377" s="3" t="s">
        <v>887</v>
      </c>
      <c r="G377" s="3" t="s">
        <v>887</v>
      </c>
      <c r="H377" s="3">
        <v>389.0</v>
      </c>
      <c r="I377" s="3">
        <v>124.0</v>
      </c>
      <c r="J377" s="11">
        <v>37.9</v>
      </c>
    </row>
    <row r="378">
      <c r="A378" s="3" t="s">
        <v>819</v>
      </c>
      <c r="B378" s="3">
        <v>4.20035627E10</v>
      </c>
      <c r="C378" s="3" t="s">
        <v>820</v>
      </c>
      <c r="D378" s="3">
        <v>1205.0</v>
      </c>
      <c r="E378" s="3">
        <v>90.0</v>
      </c>
      <c r="F378" s="3" t="s">
        <v>887</v>
      </c>
      <c r="G378" s="3" t="s">
        <v>887</v>
      </c>
      <c r="H378" s="3">
        <v>142.0</v>
      </c>
      <c r="I378" s="3">
        <v>65.0</v>
      </c>
      <c r="J378" s="11">
        <v>11.8</v>
      </c>
    </row>
    <row r="379">
      <c r="A379" s="3" t="s">
        <v>821</v>
      </c>
      <c r="B379" s="3">
        <v>4.20035628E10</v>
      </c>
      <c r="C379" s="3" t="s">
        <v>822</v>
      </c>
      <c r="D379" s="3">
        <v>792.0</v>
      </c>
      <c r="E379" s="3">
        <v>44.0</v>
      </c>
      <c r="F379" s="3" t="s">
        <v>887</v>
      </c>
      <c r="G379" s="3" t="s">
        <v>887</v>
      </c>
      <c r="H379" s="3">
        <v>164.0</v>
      </c>
      <c r="I379" s="3">
        <v>55.0</v>
      </c>
      <c r="J379" s="11">
        <v>20.7</v>
      </c>
    </row>
    <row r="380">
      <c r="A380" s="3" t="s">
        <v>823</v>
      </c>
      <c r="B380" s="3">
        <v>4.20035629E10</v>
      </c>
      <c r="C380" s="3" t="s">
        <v>824</v>
      </c>
      <c r="D380" s="3">
        <v>813.0</v>
      </c>
      <c r="E380" s="3">
        <v>64.0</v>
      </c>
      <c r="F380" s="3" t="s">
        <v>887</v>
      </c>
      <c r="G380" s="3" t="s">
        <v>887</v>
      </c>
      <c r="H380" s="3">
        <v>237.0</v>
      </c>
      <c r="I380" s="3">
        <v>73.0</v>
      </c>
      <c r="J380" s="11">
        <v>29.2</v>
      </c>
    </row>
    <row r="381">
      <c r="A381" s="3" t="s">
        <v>825</v>
      </c>
      <c r="B381" s="3">
        <v>4.2003563E10</v>
      </c>
      <c r="C381" s="3" t="s">
        <v>826</v>
      </c>
      <c r="D381" s="3">
        <v>1293.0</v>
      </c>
      <c r="E381" s="3">
        <v>99.0</v>
      </c>
      <c r="F381" s="3" t="s">
        <v>887</v>
      </c>
      <c r="G381" s="3" t="s">
        <v>887</v>
      </c>
      <c r="H381" s="3">
        <v>207.0</v>
      </c>
      <c r="I381" s="3">
        <v>115.0</v>
      </c>
      <c r="J381" s="11">
        <v>16.0</v>
      </c>
    </row>
    <row r="382">
      <c r="A382" s="3" t="s">
        <v>827</v>
      </c>
      <c r="B382" s="3">
        <v>4.20035631E10</v>
      </c>
      <c r="C382" s="3" t="s">
        <v>828</v>
      </c>
      <c r="D382" s="3">
        <v>1708.0</v>
      </c>
      <c r="E382" s="3">
        <v>77.0</v>
      </c>
      <c r="F382" s="3" t="s">
        <v>887</v>
      </c>
      <c r="G382" s="3" t="s">
        <v>887</v>
      </c>
      <c r="H382" s="3">
        <v>287.0</v>
      </c>
      <c r="I382" s="3">
        <v>125.0</v>
      </c>
      <c r="J382" s="11">
        <v>16.8</v>
      </c>
    </row>
    <row r="383">
      <c r="A383" s="3" t="s">
        <v>829</v>
      </c>
      <c r="B383" s="3">
        <v>4.20035632E10</v>
      </c>
      <c r="C383" s="3" t="s">
        <v>830</v>
      </c>
      <c r="D383" s="3">
        <v>1506.0</v>
      </c>
      <c r="E383" s="3">
        <v>137.0</v>
      </c>
      <c r="F383" s="3" t="s">
        <v>887</v>
      </c>
      <c r="G383" s="3" t="s">
        <v>887</v>
      </c>
      <c r="H383" s="3">
        <v>350.0</v>
      </c>
      <c r="I383" s="3">
        <v>106.0</v>
      </c>
      <c r="J383" s="11">
        <v>23.2</v>
      </c>
    </row>
    <row r="384">
      <c r="A384" s="3" t="s">
        <v>831</v>
      </c>
      <c r="B384" s="3">
        <v>4.20035633E10</v>
      </c>
      <c r="C384" s="3" t="s">
        <v>832</v>
      </c>
      <c r="D384" s="3">
        <v>555.0</v>
      </c>
      <c r="E384" s="3">
        <v>36.0</v>
      </c>
      <c r="F384" s="3" t="s">
        <v>887</v>
      </c>
      <c r="G384" s="3" t="s">
        <v>887</v>
      </c>
      <c r="H384" s="3">
        <v>1.0</v>
      </c>
      <c r="I384" s="3">
        <v>2.0</v>
      </c>
      <c r="J384" s="11">
        <v>0.2</v>
      </c>
    </row>
    <row r="385">
      <c r="A385" s="3" t="s">
        <v>833</v>
      </c>
      <c r="B385" s="3">
        <v>4.20035638E10</v>
      </c>
      <c r="C385" s="3" t="s">
        <v>834</v>
      </c>
      <c r="D385" s="3">
        <v>1695.0</v>
      </c>
      <c r="E385" s="3">
        <v>80.0</v>
      </c>
      <c r="F385" s="3" t="s">
        <v>887</v>
      </c>
      <c r="G385" s="3" t="s">
        <v>887</v>
      </c>
      <c r="H385" s="3">
        <v>35.0</v>
      </c>
      <c r="I385" s="3">
        <v>18.0</v>
      </c>
      <c r="J385" s="11">
        <v>2.1</v>
      </c>
    </row>
    <row r="386">
      <c r="A386" s="3" t="s">
        <v>835</v>
      </c>
      <c r="B386" s="3">
        <v>4.20035639E10</v>
      </c>
      <c r="C386" s="3" t="s">
        <v>836</v>
      </c>
      <c r="D386" s="3">
        <v>1973.0</v>
      </c>
      <c r="E386" s="3">
        <v>109.0</v>
      </c>
      <c r="F386" s="3" t="s">
        <v>887</v>
      </c>
      <c r="G386" s="3" t="s">
        <v>887</v>
      </c>
      <c r="H386" s="3">
        <v>166.0</v>
      </c>
      <c r="I386" s="3">
        <v>79.0</v>
      </c>
      <c r="J386" s="11">
        <v>8.4</v>
      </c>
    </row>
    <row r="387">
      <c r="A387" s="3" t="s">
        <v>837</v>
      </c>
      <c r="B387" s="3">
        <v>4.2003564E10</v>
      </c>
      <c r="C387" s="3" t="s">
        <v>838</v>
      </c>
      <c r="D387" s="3">
        <v>2447.0</v>
      </c>
      <c r="E387" s="3">
        <v>140.0</v>
      </c>
      <c r="F387" s="3" t="s">
        <v>887</v>
      </c>
      <c r="G387" s="3" t="s">
        <v>887</v>
      </c>
      <c r="H387" s="3">
        <v>93.0</v>
      </c>
      <c r="I387" s="3">
        <v>59.0</v>
      </c>
      <c r="J387" s="11">
        <v>3.8</v>
      </c>
    </row>
    <row r="388">
      <c r="A388" s="3" t="s">
        <v>839</v>
      </c>
      <c r="B388" s="3">
        <v>4.20035641E10</v>
      </c>
      <c r="C388" s="3" t="s">
        <v>840</v>
      </c>
      <c r="D388" s="3">
        <v>358.0</v>
      </c>
      <c r="E388" s="3">
        <v>30.0</v>
      </c>
      <c r="F388" s="3" t="s">
        <v>887</v>
      </c>
      <c r="G388" s="3" t="s">
        <v>887</v>
      </c>
      <c r="H388" s="3">
        <v>1.0</v>
      </c>
      <c r="I388" s="3">
        <v>3.0</v>
      </c>
      <c r="J388" s="11">
        <v>0.3</v>
      </c>
    </row>
    <row r="389">
      <c r="A389" s="3" t="s">
        <v>841</v>
      </c>
      <c r="B389" s="3">
        <v>4.20035642E10</v>
      </c>
      <c r="C389" s="3" t="s">
        <v>842</v>
      </c>
      <c r="D389" s="3">
        <v>1064.0</v>
      </c>
      <c r="E389" s="3">
        <v>65.0</v>
      </c>
      <c r="F389" s="3" t="s">
        <v>887</v>
      </c>
      <c r="G389" s="3" t="s">
        <v>887</v>
      </c>
      <c r="H389" s="3">
        <v>42.0</v>
      </c>
      <c r="I389" s="3">
        <v>27.0</v>
      </c>
      <c r="J389" s="11">
        <v>3.9</v>
      </c>
    </row>
    <row r="390">
      <c r="A390" s="3" t="s">
        <v>843</v>
      </c>
      <c r="B390" s="3">
        <v>4.20035644E10</v>
      </c>
      <c r="C390" s="3" t="s">
        <v>844</v>
      </c>
      <c r="D390" s="3">
        <v>2711.0</v>
      </c>
      <c r="E390" s="3">
        <v>194.0</v>
      </c>
      <c r="F390" s="3" t="s">
        <v>887</v>
      </c>
      <c r="G390" s="3" t="s">
        <v>887</v>
      </c>
      <c r="H390" s="3">
        <v>285.0</v>
      </c>
      <c r="I390" s="3">
        <v>112.0</v>
      </c>
      <c r="J390" s="11">
        <v>10.5</v>
      </c>
    </row>
    <row r="391">
      <c r="A391" s="3" t="s">
        <v>845</v>
      </c>
      <c r="B391" s="3">
        <v>4.20035645E10</v>
      </c>
      <c r="C391" s="3" t="s">
        <v>846</v>
      </c>
      <c r="D391" s="3">
        <v>1241.0</v>
      </c>
      <c r="E391" s="3">
        <v>79.0</v>
      </c>
      <c r="F391" s="3" t="s">
        <v>887</v>
      </c>
      <c r="G391" s="3" t="s">
        <v>887</v>
      </c>
      <c r="H391" s="3">
        <v>72.0</v>
      </c>
      <c r="I391" s="3">
        <v>32.0</v>
      </c>
      <c r="J391" s="11">
        <v>5.8</v>
      </c>
    </row>
    <row r="392">
      <c r="A392" s="3" t="s">
        <v>847</v>
      </c>
      <c r="B392" s="3">
        <v>4.200398E10</v>
      </c>
      <c r="C392" s="3" t="s">
        <v>848</v>
      </c>
      <c r="D392" s="3">
        <v>0.0</v>
      </c>
      <c r="E392" s="3">
        <v>10.0</v>
      </c>
      <c r="F392" s="3" t="s">
        <v>887</v>
      </c>
      <c r="G392" s="3" t="s">
        <v>887</v>
      </c>
      <c r="H392" s="3">
        <v>0.0</v>
      </c>
      <c r="I392" s="3">
        <v>10.0</v>
      </c>
      <c r="J392" s="11" t="s">
        <v>266</v>
      </c>
    </row>
    <row r="393">
      <c r="A393" s="3" t="s">
        <v>849</v>
      </c>
      <c r="B393" s="3">
        <v>4.20039801E10</v>
      </c>
      <c r="C393" s="3" t="s">
        <v>850</v>
      </c>
      <c r="D393" s="3">
        <v>22.0</v>
      </c>
      <c r="E393" s="3">
        <v>14.0</v>
      </c>
      <c r="F393" s="3" t="s">
        <v>887</v>
      </c>
      <c r="G393" s="3" t="s">
        <v>887</v>
      </c>
      <c r="H393" s="3">
        <v>0.0</v>
      </c>
      <c r="I393" s="3">
        <v>10.0</v>
      </c>
      <c r="J393" s="11">
        <v>0.0</v>
      </c>
    </row>
    <row r="394">
      <c r="A394" s="3" t="s">
        <v>851</v>
      </c>
      <c r="B394" s="3">
        <v>4.20039803E10</v>
      </c>
      <c r="C394" s="3" t="s">
        <v>852</v>
      </c>
      <c r="D394" s="3">
        <v>0.0</v>
      </c>
      <c r="E394" s="3">
        <v>10.0</v>
      </c>
      <c r="F394" s="3" t="s">
        <v>887</v>
      </c>
      <c r="G394" s="3" t="s">
        <v>887</v>
      </c>
      <c r="H394" s="3">
        <v>0.0</v>
      </c>
      <c r="I394" s="3">
        <v>10.0</v>
      </c>
      <c r="J394" s="11" t="s">
        <v>266</v>
      </c>
    </row>
    <row r="395">
      <c r="A395" s="3" t="s">
        <v>853</v>
      </c>
      <c r="B395" s="3">
        <v>4.20039804E10</v>
      </c>
      <c r="C395" s="3" t="s">
        <v>854</v>
      </c>
      <c r="D395" s="3">
        <v>0.0</v>
      </c>
      <c r="E395" s="3">
        <v>10.0</v>
      </c>
      <c r="F395" s="3" t="s">
        <v>887</v>
      </c>
      <c r="G395" s="3" t="s">
        <v>887</v>
      </c>
      <c r="H395" s="3">
        <v>0.0</v>
      </c>
      <c r="I395" s="3">
        <v>10.0</v>
      </c>
      <c r="J395" s="11" t="s">
        <v>266</v>
      </c>
    </row>
    <row r="396">
      <c r="A396" s="3" t="s">
        <v>855</v>
      </c>
      <c r="B396" s="3">
        <v>4.20039805E10</v>
      </c>
      <c r="C396" s="3" t="s">
        <v>856</v>
      </c>
      <c r="D396" s="3">
        <v>8.0</v>
      </c>
      <c r="E396" s="3">
        <v>9.0</v>
      </c>
      <c r="F396" s="3" t="s">
        <v>887</v>
      </c>
      <c r="G396" s="3" t="s">
        <v>887</v>
      </c>
      <c r="H396" s="3">
        <v>0.0</v>
      </c>
      <c r="I396" s="3">
        <v>10.0</v>
      </c>
      <c r="J396" s="11">
        <v>0.0</v>
      </c>
    </row>
    <row r="397">
      <c r="A397" s="3" t="s">
        <v>857</v>
      </c>
      <c r="B397" s="3">
        <v>4.20039806E10</v>
      </c>
      <c r="C397" s="3" t="s">
        <v>858</v>
      </c>
      <c r="D397" s="3">
        <v>3.0</v>
      </c>
      <c r="E397" s="3">
        <v>6.0</v>
      </c>
      <c r="F397" s="3" t="s">
        <v>887</v>
      </c>
      <c r="G397" s="3" t="s">
        <v>887</v>
      </c>
      <c r="H397" s="3">
        <v>0.0</v>
      </c>
      <c r="I397" s="3">
        <v>10.0</v>
      </c>
      <c r="J397" s="11">
        <v>0.0</v>
      </c>
    </row>
    <row r="398">
      <c r="A398" s="3" t="s">
        <v>859</v>
      </c>
      <c r="B398" s="3">
        <v>4.20039807E10</v>
      </c>
      <c r="C398" s="3" t="s">
        <v>860</v>
      </c>
      <c r="D398" s="3">
        <v>4.0</v>
      </c>
      <c r="E398" s="3">
        <v>7.0</v>
      </c>
      <c r="F398" s="3" t="s">
        <v>887</v>
      </c>
      <c r="G398" s="3" t="s">
        <v>887</v>
      </c>
      <c r="H398" s="3">
        <v>0.0</v>
      </c>
      <c r="I398" s="3">
        <v>10.0</v>
      </c>
      <c r="J398" s="11">
        <v>0.0</v>
      </c>
    </row>
    <row r="399">
      <c r="A399" s="3" t="s">
        <v>861</v>
      </c>
      <c r="B399" s="3">
        <v>4.20039808E10</v>
      </c>
      <c r="C399" s="3" t="s">
        <v>862</v>
      </c>
      <c r="D399" s="3">
        <v>0.0</v>
      </c>
      <c r="E399" s="3">
        <v>10.0</v>
      </c>
      <c r="F399" s="3" t="s">
        <v>887</v>
      </c>
      <c r="G399" s="3" t="s">
        <v>887</v>
      </c>
      <c r="H399" s="3">
        <v>0.0</v>
      </c>
      <c r="I399" s="3">
        <v>10.0</v>
      </c>
      <c r="J399" s="11" t="s">
        <v>266</v>
      </c>
    </row>
    <row r="400">
      <c r="A400" s="3" t="s">
        <v>863</v>
      </c>
      <c r="B400" s="3">
        <v>4.20039809E10</v>
      </c>
      <c r="C400" s="3" t="s">
        <v>864</v>
      </c>
      <c r="D400" s="3">
        <v>0.0</v>
      </c>
      <c r="E400" s="3">
        <v>10.0</v>
      </c>
      <c r="F400" s="3" t="s">
        <v>887</v>
      </c>
      <c r="G400" s="3" t="s">
        <v>887</v>
      </c>
      <c r="H400" s="3">
        <v>0.0</v>
      </c>
      <c r="I400" s="3">
        <v>10.0</v>
      </c>
      <c r="J400" s="11" t="s">
        <v>266</v>
      </c>
    </row>
    <row r="401">
      <c r="A401" s="3" t="s">
        <v>865</v>
      </c>
      <c r="B401" s="3">
        <v>4.2003981E10</v>
      </c>
      <c r="C401" s="3" t="s">
        <v>866</v>
      </c>
      <c r="D401" s="3">
        <v>0.0</v>
      </c>
      <c r="E401" s="3">
        <v>10.0</v>
      </c>
      <c r="F401" s="3" t="s">
        <v>887</v>
      </c>
      <c r="G401" s="3" t="s">
        <v>887</v>
      </c>
      <c r="H401" s="3">
        <v>0.0</v>
      </c>
      <c r="I401" s="3">
        <v>10.0</v>
      </c>
      <c r="J401" s="11" t="s">
        <v>266</v>
      </c>
    </row>
    <row r="402">
      <c r="A402" s="3" t="s">
        <v>867</v>
      </c>
      <c r="B402" s="3">
        <v>4.20039811E10</v>
      </c>
      <c r="C402" s="3" t="s">
        <v>868</v>
      </c>
      <c r="D402" s="3">
        <v>4.0</v>
      </c>
      <c r="E402" s="3">
        <v>7.0</v>
      </c>
      <c r="F402" s="3" t="s">
        <v>887</v>
      </c>
      <c r="G402" s="3" t="s">
        <v>887</v>
      </c>
      <c r="H402" s="3">
        <v>0.0</v>
      </c>
      <c r="I402" s="3">
        <v>10.0</v>
      </c>
      <c r="J402" s="11">
        <v>0.0</v>
      </c>
    </row>
    <row r="403">
      <c r="A403" s="3" t="s">
        <v>869</v>
      </c>
      <c r="B403" s="3">
        <v>4.20039812E10</v>
      </c>
      <c r="C403" s="3" t="s">
        <v>870</v>
      </c>
      <c r="D403" s="3">
        <v>0.0</v>
      </c>
      <c r="E403" s="3">
        <v>10.0</v>
      </c>
      <c r="F403" s="3" t="s">
        <v>887</v>
      </c>
      <c r="G403" s="3" t="s">
        <v>887</v>
      </c>
      <c r="H403" s="3">
        <v>0.0</v>
      </c>
      <c r="I403" s="3">
        <v>10.0</v>
      </c>
      <c r="J403" s="11" t="s">
        <v>266</v>
      </c>
    </row>
    <row r="404">
      <c r="A404" s="3" t="s">
        <v>871</v>
      </c>
      <c r="B404" s="3">
        <v>4.20039818E10</v>
      </c>
      <c r="C404" s="3" t="s">
        <v>872</v>
      </c>
      <c r="D404" s="3">
        <v>12.0</v>
      </c>
      <c r="E404" s="3">
        <v>10.0</v>
      </c>
      <c r="F404" s="3" t="s">
        <v>887</v>
      </c>
      <c r="G404" s="3" t="s">
        <v>887</v>
      </c>
      <c r="H404" s="3">
        <v>0.0</v>
      </c>
      <c r="I404" s="3">
        <v>10.0</v>
      </c>
      <c r="J404" s="11">
        <v>0.0</v>
      </c>
    </row>
    <row r="405">
      <c r="A405" s="3" t="s">
        <v>873</v>
      </c>
      <c r="B405" s="3">
        <v>4.20039822E10</v>
      </c>
      <c r="C405" s="3" t="s">
        <v>874</v>
      </c>
      <c r="D405" s="3">
        <v>19.0</v>
      </c>
      <c r="E405" s="3">
        <v>13.0</v>
      </c>
      <c r="F405" s="3" t="s">
        <v>887</v>
      </c>
      <c r="G405" s="3" t="s">
        <v>887</v>
      </c>
      <c r="H405" s="3">
        <v>0.0</v>
      </c>
      <c r="I405" s="3">
        <v>10.0</v>
      </c>
      <c r="J405" s="11">
        <v>0.0</v>
      </c>
    </row>
    <row r="406">
      <c r="J406" s="13"/>
    </row>
    <row r="407">
      <c r="J407" s="13"/>
    </row>
    <row r="408">
      <c r="J408" s="13"/>
    </row>
    <row r="409">
      <c r="J409" s="13"/>
    </row>
    <row r="410">
      <c r="J410" s="13"/>
    </row>
    <row r="411">
      <c r="J411" s="13"/>
    </row>
    <row r="412">
      <c r="J412" s="13"/>
    </row>
    <row r="413">
      <c r="J413" s="13"/>
    </row>
    <row r="414">
      <c r="J414" s="13"/>
    </row>
    <row r="415">
      <c r="J415" s="13"/>
    </row>
    <row r="416">
      <c r="J416" s="13"/>
    </row>
    <row r="417">
      <c r="J417" s="13"/>
    </row>
    <row r="418">
      <c r="J418" s="13"/>
    </row>
    <row r="419">
      <c r="J419" s="13"/>
    </row>
    <row r="420">
      <c r="J420" s="13"/>
    </row>
    <row r="421">
      <c r="J421" s="13"/>
    </row>
    <row r="422">
      <c r="J422" s="13"/>
    </row>
    <row r="423">
      <c r="J423" s="13"/>
    </row>
    <row r="424">
      <c r="J424" s="13"/>
    </row>
    <row r="425">
      <c r="J425" s="13"/>
    </row>
    <row r="426">
      <c r="J426" s="13"/>
    </row>
    <row r="427">
      <c r="J427" s="13"/>
    </row>
    <row r="428">
      <c r="J428" s="13"/>
    </row>
    <row r="429">
      <c r="J429" s="13"/>
    </row>
    <row r="430">
      <c r="J430" s="13"/>
    </row>
    <row r="431">
      <c r="J431" s="13"/>
    </row>
    <row r="432">
      <c r="J432" s="13"/>
    </row>
    <row r="433">
      <c r="J433" s="13"/>
    </row>
    <row r="434">
      <c r="J434" s="13"/>
    </row>
    <row r="435">
      <c r="J435" s="13"/>
    </row>
    <row r="436">
      <c r="J436" s="13"/>
    </row>
    <row r="437">
      <c r="J437" s="13"/>
    </row>
    <row r="438">
      <c r="J438" s="13"/>
    </row>
    <row r="439">
      <c r="J439" s="13"/>
    </row>
    <row r="440">
      <c r="J440" s="13"/>
    </row>
    <row r="441">
      <c r="J441" s="13"/>
    </row>
    <row r="442">
      <c r="J442" s="13"/>
    </row>
    <row r="443">
      <c r="J443" s="13"/>
    </row>
    <row r="444">
      <c r="J444" s="13"/>
    </row>
    <row r="445">
      <c r="J445" s="13"/>
    </row>
    <row r="446">
      <c r="J446" s="13"/>
    </row>
    <row r="447">
      <c r="J447" s="13"/>
    </row>
    <row r="448">
      <c r="J448" s="13"/>
    </row>
    <row r="449">
      <c r="J449" s="13"/>
    </row>
    <row r="450">
      <c r="J450" s="13"/>
    </row>
    <row r="451">
      <c r="J451" s="13"/>
    </row>
    <row r="452">
      <c r="J452" s="13"/>
    </row>
    <row r="453">
      <c r="J453" s="13"/>
    </row>
    <row r="454">
      <c r="J454" s="13"/>
    </row>
    <row r="455">
      <c r="J455" s="13"/>
    </row>
    <row r="456">
      <c r="J456" s="13"/>
    </row>
    <row r="457">
      <c r="J457" s="13"/>
    </row>
    <row r="458">
      <c r="J458" s="13"/>
    </row>
    <row r="459">
      <c r="J459" s="13"/>
    </row>
    <row r="460">
      <c r="J460" s="13"/>
    </row>
    <row r="461">
      <c r="J461" s="13"/>
    </row>
    <row r="462">
      <c r="J462" s="13"/>
    </row>
    <row r="463">
      <c r="J463" s="13"/>
    </row>
    <row r="464">
      <c r="J464" s="13"/>
    </row>
    <row r="465">
      <c r="J465" s="13"/>
    </row>
    <row r="466">
      <c r="J466" s="13"/>
    </row>
    <row r="467">
      <c r="J467" s="13"/>
    </row>
    <row r="468">
      <c r="J468" s="13"/>
    </row>
    <row r="469">
      <c r="J469" s="13"/>
    </row>
    <row r="470">
      <c r="J470" s="13"/>
    </row>
    <row r="471">
      <c r="J471" s="13"/>
    </row>
    <row r="472">
      <c r="J472" s="13"/>
    </row>
    <row r="473">
      <c r="J473" s="13"/>
    </row>
    <row r="474">
      <c r="J474" s="13"/>
    </row>
    <row r="475">
      <c r="J475" s="13"/>
    </row>
    <row r="476">
      <c r="J476" s="13"/>
    </row>
    <row r="477">
      <c r="J477" s="13"/>
    </row>
    <row r="478">
      <c r="J478" s="13"/>
    </row>
    <row r="479">
      <c r="J479" s="13"/>
    </row>
    <row r="480">
      <c r="J480" s="13"/>
    </row>
    <row r="481">
      <c r="J481" s="13"/>
    </row>
    <row r="482">
      <c r="J482" s="13"/>
    </row>
    <row r="483">
      <c r="J483" s="13"/>
    </row>
    <row r="484">
      <c r="J484" s="13"/>
    </row>
    <row r="485">
      <c r="J485" s="13"/>
    </row>
    <row r="486">
      <c r="J486" s="13"/>
    </row>
    <row r="487">
      <c r="J487" s="13"/>
    </row>
    <row r="488">
      <c r="J488" s="13"/>
    </row>
    <row r="489">
      <c r="J489" s="13"/>
    </row>
    <row r="490">
      <c r="J490" s="13"/>
    </row>
    <row r="491">
      <c r="J491" s="13"/>
    </row>
    <row r="492">
      <c r="J492" s="13"/>
    </row>
    <row r="493">
      <c r="J493" s="13"/>
    </row>
    <row r="494">
      <c r="J494" s="13"/>
    </row>
    <row r="495">
      <c r="J495" s="13"/>
    </row>
    <row r="496">
      <c r="J496" s="13"/>
    </row>
    <row r="497">
      <c r="J497" s="13"/>
    </row>
    <row r="498">
      <c r="J498" s="13"/>
    </row>
    <row r="499">
      <c r="J499" s="13"/>
    </row>
    <row r="500">
      <c r="J500" s="13"/>
    </row>
    <row r="501">
      <c r="J501" s="13"/>
    </row>
    <row r="502">
      <c r="J502" s="13"/>
    </row>
    <row r="503">
      <c r="J503" s="13"/>
    </row>
    <row r="504">
      <c r="J504" s="13"/>
    </row>
    <row r="505">
      <c r="J505" s="13"/>
    </row>
    <row r="506">
      <c r="J506" s="13"/>
    </row>
    <row r="507">
      <c r="J507" s="13"/>
    </row>
    <row r="508">
      <c r="J508" s="13"/>
    </row>
    <row r="509">
      <c r="J509" s="13"/>
    </row>
    <row r="510">
      <c r="J510" s="13"/>
    </row>
    <row r="511">
      <c r="J511" s="13"/>
    </row>
    <row r="512">
      <c r="J512" s="13"/>
    </row>
    <row r="513">
      <c r="J513" s="13"/>
    </row>
    <row r="514">
      <c r="J514" s="13"/>
    </row>
    <row r="515">
      <c r="J515" s="13"/>
    </row>
    <row r="516">
      <c r="J516" s="13"/>
    </row>
    <row r="517">
      <c r="J517" s="13"/>
    </row>
    <row r="518">
      <c r="J518" s="13"/>
    </row>
    <row r="519">
      <c r="J519" s="13"/>
    </row>
    <row r="520">
      <c r="J520" s="13"/>
    </row>
    <row r="521">
      <c r="J521" s="13"/>
    </row>
    <row r="522">
      <c r="J522" s="13"/>
    </row>
    <row r="523">
      <c r="J523" s="13"/>
    </row>
    <row r="524">
      <c r="J524" s="13"/>
    </row>
    <row r="525">
      <c r="J525" s="13"/>
    </row>
    <row r="526">
      <c r="J526" s="13"/>
    </row>
    <row r="527">
      <c r="J527" s="13"/>
    </row>
    <row r="528">
      <c r="J528" s="13"/>
    </row>
    <row r="529">
      <c r="J529" s="13"/>
    </row>
    <row r="530">
      <c r="J530" s="13"/>
    </row>
    <row r="531">
      <c r="J531" s="13"/>
    </row>
    <row r="532">
      <c r="J532" s="13"/>
    </row>
    <row r="533">
      <c r="J533" s="13"/>
    </row>
    <row r="534">
      <c r="J534" s="13"/>
    </row>
    <row r="535">
      <c r="J535" s="13"/>
    </row>
    <row r="536">
      <c r="J536" s="13"/>
    </row>
    <row r="537">
      <c r="J537" s="13"/>
    </row>
    <row r="538">
      <c r="J538" s="13"/>
    </row>
    <row r="539">
      <c r="J539" s="13"/>
    </row>
    <row r="540">
      <c r="J540" s="13"/>
    </row>
    <row r="541">
      <c r="J541" s="13"/>
    </row>
    <row r="542">
      <c r="J542" s="13"/>
    </row>
    <row r="543">
      <c r="J543" s="13"/>
    </row>
    <row r="544">
      <c r="J544" s="13"/>
    </row>
    <row r="545">
      <c r="J545" s="13"/>
    </row>
    <row r="546">
      <c r="J546" s="13"/>
    </row>
    <row r="547">
      <c r="J547" s="13"/>
    </row>
    <row r="548">
      <c r="J548" s="13"/>
    </row>
    <row r="549">
      <c r="J549" s="13"/>
    </row>
    <row r="550">
      <c r="J550" s="13"/>
    </row>
    <row r="551">
      <c r="J551" s="13"/>
    </row>
    <row r="552">
      <c r="J552" s="13"/>
    </row>
    <row r="553">
      <c r="J553" s="13"/>
    </row>
    <row r="554">
      <c r="J554" s="13"/>
    </row>
    <row r="555">
      <c r="J555" s="13"/>
    </row>
    <row r="556">
      <c r="J556" s="13"/>
    </row>
    <row r="557">
      <c r="J557" s="13"/>
    </row>
    <row r="558">
      <c r="J558" s="13"/>
    </row>
    <row r="559">
      <c r="J559" s="13"/>
    </row>
    <row r="560">
      <c r="J560" s="13"/>
    </row>
    <row r="561">
      <c r="J561" s="13"/>
    </row>
    <row r="562">
      <c r="J562" s="13"/>
    </row>
    <row r="563">
      <c r="J563" s="13"/>
    </row>
    <row r="564">
      <c r="J564" s="13"/>
    </row>
    <row r="565">
      <c r="J565" s="13"/>
    </row>
    <row r="566">
      <c r="J566" s="13"/>
    </row>
    <row r="567">
      <c r="J567" s="13"/>
    </row>
    <row r="568">
      <c r="J568" s="13"/>
    </row>
    <row r="569">
      <c r="J569" s="13"/>
    </row>
    <row r="570">
      <c r="J570" s="13"/>
    </row>
    <row r="571">
      <c r="J571" s="13"/>
    </row>
    <row r="572">
      <c r="J572" s="13"/>
    </row>
    <row r="573">
      <c r="J573" s="13"/>
    </row>
    <row r="574">
      <c r="J574" s="13"/>
    </row>
    <row r="575">
      <c r="J575" s="13"/>
    </row>
    <row r="576">
      <c r="J576" s="13"/>
    </row>
    <row r="577">
      <c r="J577" s="13"/>
    </row>
    <row r="578">
      <c r="J578" s="13"/>
    </row>
    <row r="579">
      <c r="J579" s="13"/>
    </row>
    <row r="580">
      <c r="J580" s="13"/>
    </row>
    <row r="581">
      <c r="J581" s="13"/>
    </row>
    <row r="582">
      <c r="J582" s="13"/>
    </row>
    <row r="583">
      <c r="J583" s="13"/>
    </row>
    <row r="584">
      <c r="J584" s="13"/>
    </row>
    <row r="585">
      <c r="J585" s="13"/>
    </row>
    <row r="586">
      <c r="J586" s="13"/>
    </row>
    <row r="587">
      <c r="J587" s="13"/>
    </row>
    <row r="588">
      <c r="J588" s="13"/>
    </row>
    <row r="589">
      <c r="J589" s="13"/>
    </row>
    <row r="590">
      <c r="J590" s="13"/>
    </row>
    <row r="591">
      <c r="J591" s="13"/>
    </row>
    <row r="592">
      <c r="J592" s="13"/>
    </row>
    <row r="593">
      <c r="J593" s="13"/>
    </row>
    <row r="594">
      <c r="J594" s="13"/>
    </row>
    <row r="595">
      <c r="J595" s="13"/>
    </row>
    <row r="596">
      <c r="J596" s="13"/>
    </row>
    <row r="597">
      <c r="J597" s="13"/>
    </row>
    <row r="598">
      <c r="J598" s="13"/>
    </row>
    <row r="599">
      <c r="J599" s="13"/>
    </row>
    <row r="600">
      <c r="J600" s="13"/>
    </row>
    <row r="601">
      <c r="J601" s="13"/>
    </row>
    <row r="602">
      <c r="J602" s="13"/>
    </row>
    <row r="603">
      <c r="J603" s="13"/>
    </row>
    <row r="604">
      <c r="J604" s="13"/>
    </row>
    <row r="605">
      <c r="J605" s="13"/>
    </row>
    <row r="606">
      <c r="J606" s="13"/>
    </row>
    <row r="607">
      <c r="J607" s="13"/>
    </row>
    <row r="608">
      <c r="J608" s="13"/>
    </row>
    <row r="609">
      <c r="J609" s="13"/>
    </row>
    <row r="610">
      <c r="J610" s="13"/>
    </row>
    <row r="611">
      <c r="J611" s="13"/>
    </row>
    <row r="612">
      <c r="J612" s="13"/>
    </row>
    <row r="613">
      <c r="J613" s="13"/>
    </row>
    <row r="614">
      <c r="J614" s="13"/>
    </row>
    <row r="615">
      <c r="J615" s="13"/>
    </row>
    <row r="616">
      <c r="J616" s="13"/>
    </row>
    <row r="617">
      <c r="J617" s="13"/>
    </row>
    <row r="618">
      <c r="J618" s="13"/>
    </row>
    <row r="619">
      <c r="J619" s="13"/>
    </row>
    <row r="620">
      <c r="J620" s="13"/>
    </row>
    <row r="621">
      <c r="J621" s="13"/>
    </row>
    <row r="622">
      <c r="J622" s="13"/>
    </row>
    <row r="623">
      <c r="J623" s="13"/>
    </row>
    <row r="624">
      <c r="J624" s="13"/>
    </row>
    <row r="625">
      <c r="J625" s="13"/>
    </row>
    <row r="626">
      <c r="J626" s="13"/>
    </row>
    <row r="627">
      <c r="J627" s="13"/>
    </row>
    <row r="628">
      <c r="J628" s="13"/>
    </row>
    <row r="629">
      <c r="J629" s="13"/>
    </row>
    <row r="630">
      <c r="J630" s="13"/>
    </row>
    <row r="631">
      <c r="J631" s="13"/>
    </row>
    <row r="632">
      <c r="J632" s="13"/>
    </row>
    <row r="633">
      <c r="J633" s="13"/>
    </row>
    <row r="634">
      <c r="J634" s="13"/>
    </row>
    <row r="635">
      <c r="J635" s="13"/>
    </row>
    <row r="636">
      <c r="J636" s="13"/>
    </row>
    <row r="637">
      <c r="J637" s="13"/>
    </row>
    <row r="638">
      <c r="J638" s="13"/>
    </row>
    <row r="639">
      <c r="J639" s="13"/>
    </row>
    <row r="640">
      <c r="J640" s="13"/>
    </row>
    <row r="641">
      <c r="J641" s="13"/>
    </row>
    <row r="642">
      <c r="J642" s="13"/>
    </row>
    <row r="643">
      <c r="J643" s="13"/>
    </row>
    <row r="644">
      <c r="J644" s="13"/>
    </row>
    <row r="645">
      <c r="J645" s="13"/>
    </row>
    <row r="646">
      <c r="J646" s="13"/>
    </row>
    <row r="647">
      <c r="J647" s="13"/>
    </row>
    <row r="648">
      <c r="J648" s="13"/>
    </row>
    <row r="649">
      <c r="J649" s="13"/>
    </row>
    <row r="650">
      <c r="J650" s="13"/>
    </row>
    <row r="651">
      <c r="J651" s="13"/>
    </row>
    <row r="652">
      <c r="J652" s="13"/>
    </row>
    <row r="653">
      <c r="J653" s="13"/>
    </row>
    <row r="654">
      <c r="J654" s="13"/>
    </row>
    <row r="655">
      <c r="J655" s="13"/>
    </row>
    <row r="656">
      <c r="J656" s="13"/>
    </row>
    <row r="657">
      <c r="J657" s="13"/>
    </row>
    <row r="658">
      <c r="J658" s="13"/>
    </row>
    <row r="659">
      <c r="J659" s="13"/>
    </row>
    <row r="660">
      <c r="J660" s="13"/>
    </row>
    <row r="661">
      <c r="J661" s="13"/>
    </row>
    <row r="662">
      <c r="J662" s="13"/>
    </row>
    <row r="663">
      <c r="J663" s="13"/>
    </row>
    <row r="664">
      <c r="J664" s="13"/>
    </row>
    <row r="665">
      <c r="J665" s="13"/>
    </row>
    <row r="666">
      <c r="J666" s="13"/>
    </row>
    <row r="667">
      <c r="J667" s="13"/>
    </row>
    <row r="668">
      <c r="J668" s="13"/>
    </row>
    <row r="669">
      <c r="J669" s="13"/>
    </row>
    <row r="670">
      <c r="J670" s="13"/>
    </row>
    <row r="671">
      <c r="J671" s="13"/>
    </row>
    <row r="672">
      <c r="J672" s="13"/>
    </row>
    <row r="673">
      <c r="J673" s="13"/>
    </row>
    <row r="674">
      <c r="J674" s="13"/>
    </row>
    <row r="675">
      <c r="J675" s="13"/>
    </row>
    <row r="676">
      <c r="J676" s="13"/>
    </row>
    <row r="677">
      <c r="J677" s="13"/>
    </row>
    <row r="678">
      <c r="J678" s="13"/>
    </row>
    <row r="679">
      <c r="J679" s="13"/>
    </row>
    <row r="680">
      <c r="J680" s="13"/>
    </row>
    <row r="681">
      <c r="J681" s="13"/>
    </row>
    <row r="682">
      <c r="J682" s="13"/>
    </row>
    <row r="683">
      <c r="J683" s="13"/>
    </row>
    <row r="684">
      <c r="J684" s="13"/>
    </row>
    <row r="685">
      <c r="J685" s="13"/>
    </row>
    <row r="686">
      <c r="J686" s="13"/>
    </row>
    <row r="687">
      <c r="J687" s="13"/>
    </row>
    <row r="688">
      <c r="J688" s="13"/>
    </row>
    <row r="689">
      <c r="J689" s="13"/>
    </row>
    <row r="690">
      <c r="J690" s="13"/>
    </row>
    <row r="691">
      <c r="J691" s="13"/>
    </row>
    <row r="692">
      <c r="J692" s="13"/>
    </row>
    <row r="693">
      <c r="J693" s="13"/>
    </row>
    <row r="694">
      <c r="J694" s="13"/>
    </row>
    <row r="695">
      <c r="J695" s="13"/>
    </row>
    <row r="696">
      <c r="J696" s="13"/>
    </row>
    <row r="697">
      <c r="J697" s="13"/>
    </row>
    <row r="698">
      <c r="J698" s="13"/>
    </row>
    <row r="699">
      <c r="J699" s="13"/>
    </row>
    <row r="700">
      <c r="J700" s="13"/>
    </row>
    <row r="701">
      <c r="J701" s="13"/>
    </row>
    <row r="702">
      <c r="J702" s="13"/>
    </row>
    <row r="703">
      <c r="J703" s="13"/>
    </row>
    <row r="704">
      <c r="J704" s="13"/>
    </row>
    <row r="705">
      <c r="J705" s="13"/>
    </row>
    <row r="706">
      <c r="J706" s="13"/>
    </row>
    <row r="707">
      <c r="J707" s="13"/>
    </row>
    <row r="708">
      <c r="J708" s="13"/>
    </row>
    <row r="709">
      <c r="J709" s="13"/>
    </row>
    <row r="710">
      <c r="J710" s="13"/>
    </row>
    <row r="711">
      <c r="J711" s="13"/>
    </row>
    <row r="712">
      <c r="J712" s="13"/>
    </row>
    <row r="713">
      <c r="J713" s="13"/>
    </row>
    <row r="714">
      <c r="J714" s="13"/>
    </row>
    <row r="715">
      <c r="J715" s="13"/>
    </row>
    <row r="716">
      <c r="J716" s="13"/>
    </row>
    <row r="717">
      <c r="J717" s="13"/>
    </row>
    <row r="718">
      <c r="J718" s="13"/>
    </row>
    <row r="719">
      <c r="J719" s="13"/>
    </row>
    <row r="720">
      <c r="J720" s="13"/>
    </row>
    <row r="721">
      <c r="J721" s="13"/>
    </row>
    <row r="722">
      <c r="J722" s="13"/>
    </row>
    <row r="723">
      <c r="J723" s="13"/>
    </row>
    <row r="724">
      <c r="J724" s="13"/>
    </row>
    <row r="725">
      <c r="J725" s="13"/>
    </row>
    <row r="726">
      <c r="J726" s="13"/>
    </row>
    <row r="727">
      <c r="J727" s="13"/>
    </row>
    <row r="728">
      <c r="J728" s="13"/>
    </row>
    <row r="729">
      <c r="J729" s="13"/>
    </row>
    <row r="730">
      <c r="J730" s="13"/>
    </row>
    <row r="731">
      <c r="J731" s="13"/>
    </row>
    <row r="732">
      <c r="J732" s="13"/>
    </row>
    <row r="733">
      <c r="J733" s="13"/>
    </row>
    <row r="734">
      <c r="J734" s="13"/>
    </row>
    <row r="735">
      <c r="J735" s="13"/>
    </row>
    <row r="736">
      <c r="J736" s="13"/>
    </row>
    <row r="737">
      <c r="J737" s="13"/>
    </row>
    <row r="738">
      <c r="J738" s="13"/>
    </row>
    <row r="739">
      <c r="J739" s="13"/>
    </row>
    <row r="740">
      <c r="J740" s="13"/>
    </row>
    <row r="741">
      <c r="J741" s="13"/>
    </row>
    <row r="742">
      <c r="J742" s="13"/>
    </row>
    <row r="743">
      <c r="J743" s="13"/>
    </row>
    <row r="744">
      <c r="J744" s="13"/>
    </row>
    <row r="745">
      <c r="J745" s="13"/>
    </row>
    <row r="746">
      <c r="J746" s="13"/>
    </row>
    <row r="747">
      <c r="J747" s="13"/>
    </row>
    <row r="748">
      <c r="J748" s="13"/>
    </row>
    <row r="749">
      <c r="J749" s="13"/>
    </row>
    <row r="750">
      <c r="J750" s="13"/>
    </row>
    <row r="751">
      <c r="J751" s="13"/>
    </row>
    <row r="752">
      <c r="J752" s="13"/>
    </row>
    <row r="753">
      <c r="J753" s="13"/>
    </row>
    <row r="754">
      <c r="J754" s="13"/>
    </row>
    <row r="755">
      <c r="J755" s="13"/>
    </row>
    <row r="756">
      <c r="J756" s="13"/>
    </row>
    <row r="757">
      <c r="J757" s="13"/>
    </row>
    <row r="758">
      <c r="J758" s="13"/>
    </row>
    <row r="759">
      <c r="J759" s="13"/>
    </row>
    <row r="760">
      <c r="J760" s="13"/>
    </row>
    <row r="761">
      <c r="J761" s="13"/>
    </row>
    <row r="762">
      <c r="J762" s="13"/>
    </row>
    <row r="763">
      <c r="J763" s="13"/>
    </row>
    <row r="764">
      <c r="J764" s="13"/>
    </row>
    <row r="765">
      <c r="J765" s="13"/>
    </row>
    <row r="766">
      <c r="J766" s="13"/>
    </row>
    <row r="767">
      <c r="J767" s="13"/>
    </row>
    <row r="768">
      <c r="J768" s="13"/>
    </row>
    <row r="769">
      <c r="J769" s="13"/>
    </row>
    <row r="770">
      <c r="J770" s="13"/>
    </row>
    <row r="771">
      <c r="J771" s="13"/>
    </row>
    <row r="772">
      <c r="J772" s="13"/>
    </row>
    <row r="773">
      <c r="J773" s="13"/>
    </row>
    <row r="774">
      <c r="J774" s="13"/>
    </row>
    <row r="775">
      <c r="J775" s="13"/>
    </row>
    <row r="776">
      <c r="J776" s="13"/>
    </row>
    <row r="777">
      <c r="J777" s="13"/>
    </row>
    <row r="778">
      <c r="J778" s="13"/>
    </row>
    <row r="779">
      <c r="J779" s="13"/>
    </row>
    <row r="780">
      <c r="J780" s="13"/>
    </row>
    <row r="781">
      <c r="J781" s="13"/>
    </row>
    <row r="782">
      <c r="J782" s="13"/>
    </row>
    <row r="783">
      <c r="J783" s="13"/>
    </row>
    <row r="784">
      <c r="J784" s="13"/>
    </row>
    <row r="785">
      <c r="J785" s="13"/>
    </row>
    <row r="786">
      <c r="J786" s="13"/>
    </row>
    <row r="787">
      <c r="J787" s="13"/>
    </row>
    <row r="788">
      <c r="J788" s="13"/>
    </row>
    <row r="789">
      <c r="J789" s="13"/>
    </row>
    <row r="790">
      <c r="J790" s="13"/>
    </row>
    <row r="791">
      <c r="J791" s="13"/>
    </row>
    <row r="792">
      <c r="J792" s="13"/>
    </row>
    <row r="793">
      <c r="J793" s="13"/>
    </row>
    <row r="794">
      <c r="J794" s="13"/>
    </row>
    <row r="795">
      <c r="J795" s="13"/>
    </row>
    <row r="796">
      <c r="J796" s="13"/>
    </row>
    <row r="797">
      <c r="J797" s="13"/>
    </row>
    <row r="798">
      <c r="J798" s="13"/>
    </row>
    <row r="799">
      <c r="J799" s="13"/>
    </row>
    <row r="800">
      <c r="J800" s="13"/>
    </row>
    <row r="801">
      <c r="J801" s="13"/>
    </row>
    <row r="802">
      <c r="J802" s="13"/>
    </row>
    <row r="803">
      <c r="J803" s="13"/>
    </row>
    <row r="804">
      <c r="J804" s="13"/>
    </row>
    <row r="805">
      <c r="J805" s="13"/>
    </row>
    <row r="806">
      <c r="J806" s="13"/>
    </row>
    <row r="807">
      <c r="J807" s="13"/>
    </row>
    <row r="808">
      <c r="J808" s="13"/>
    </row>
    <row r="809">
      <c r="J809" s="13"/>
    </row>
    <row r="810">
      <c r="J810" s="13"/>
    </row>
    <row r="811">
      <c r="J811" s="13"/>
    </row>
    <row r="812">
      <c r="J812" s="13"/>
    </row>
    <row r="813">
      <c r="J813" s="13"/>
    </row>
    <row r="814">
      <c r="J814" s="13"/>
    </row>
    <row r="815">
      <c r="J815" s="13"/>
    </row>
    <row r="816">
      <c r="J816" s="13"/>
    </row>
    <row r="817">
      <c r="J817" s="13"/>
    </row>
    <row r="818">
      <c r="J818" s="13"/>
    </row>
    <row r="819">
      <c r="J819" s="13"/>
    </row>
    <row r="820">
      <c r="J820" s="13"/>
    </row>
    <row r="821">
      <c r="J821" s="13"/>
    </row>
    <row r="822">
      <c r="J822" s="13"/>
    </row>
    <row r="823">
      <c r="J823" s="13"/>
    </row>
    <row r="824">
      <c r="J824" s="13"/>
    </row>
    <row r="825">
      <c r="J825" s="13"/>
    </row>
    <row r="826">
      <c r="J826" s="13"/>
    </row>
    <row r="827">
      <c r="J827" s="13"/>
    </row>
    <row r="828">
      <c r="J828" s="13"/>
    </row>
    <row r="829">
      <c r="J829" s="13"/>
    </row>
    <row r="830">
      <c r="J830" s="13"/>
    </row>
    <row r="831">
      <c r="J831" s="13"/>
    </row>
    <row r="832">
      <c r="J832" s="13"/>
    </row>
    <row r="833">
      <c r="J833" s="13"/>
    </row>
    <row r="834">
      <c r="J834" s="13"/>
    </row>
    <row r="835">
      <c r="J835" s="13"/>
    </row>
    <row r="836">
      <c r="J836" s="13"/>
    </row>
    <row r="837">
      <c r="J837" s="13"/>
    </row>
    <row r="838">
      <c r="J838" s="13"/>
    </row>
    <row r="839">
      <c r="J839" s="13"/>
    </row>
    <row r="840">
      <c r="J840" s="13"/>
    </row>
    <row r="841">
      <c r="J841" s="13"/>
    </row>
    <row r="842">
      <c r="J842" s="13"/>
    </row>
    <row r="843">
      <c r="J843" s="13"/>
    </row>
    <row r="844">
      <c r="J844" s="13"/>
    </row>
    <row r="845">
      <c r="J845" s="13"/>
    </row>
    <row r="846">
      <c r="J846" s="13"/>
    </row>
    <row r="847">
      <c r="J847" s="13"/>
    </row>
    <row r="848">
      <c r="J848" s="13"/>
    </row>
    <row r="849">
      <c r="J849" s="13"/>
    </row>
    <row r="850">
      <c r="J850" s="13"/>
    </row>
    <row r="851">
      <c r="J851" s="13"/>
    </row>
    <row r="852">
      <c r="J852" s="13"/>
    </row>
    <row r="853">
      <c r="J853" s="13"/>
    </row>
    <row r="854">
      <c r="J854" s="13"/>
    </row>
    <row r="855">
      <c r="J855" s="13"/>
    </row>
    <row r="856">
      <c r="J856" s="13"/>
    </row>
    <row r="857">
      <c r="J857" s="13"/>
    </row>
    <row r="858">
      <c r="J858" s="13"/>
    </row>
    <row r="859">
      <c r="J859" s="13"/>
    </row>
    <row r="860">
      <c r="J860" s="13"/>
    </row>
    <row r="861">
      <c r="J861" s="13"/>
    </row>
    <row r="862">
      <c r="J862" s="13"/>
    </row>
    <row r="863">
      <c r="J863" s="13"/>
    </row>
    <row r="864">
      <c r="J864" s="13"/>
    </row>
    <row r="865">
      <c r="J865" s="13"/>
    </row>
    <row r="866">
      <c r="J866" s="13"/>
    </row>
    <row r="867">
      <c r="J867" s="13"/>
    </row>
    <row r="868">
      <c r="J868" s="13"/>
    </row>
    <row r="869">
      <c r="J869" s="13"/>
    </row>
    <row r="870">
      <c r="J870" s="13"/>
    </row>
    <row r="871">
      <c r="J871" s="13"/>
    </row>
    <row r="872">
      <c r="J872" s="13"/>
    </row>
    <row r="873">
      <c r="J873" s="13"/>
    </row>
    <row r="874">
      <c r="J874" s="13"/>
    </row>
    <row r="875">
      <c r="J875" s="13"/>
    </row>
    <row r="876">
      <c r="J876" s="13"/>
    </row>
    <row r="877">
      <c r="J877" s="13"/>
    </row>
    <row r="878">
      <c r="J878" s="13"/>
    </row>
    <row r="879">
      <c r="J879" s="13"/>
    </row>
    <row r="880">
      <c r="J880" s="13"/>
    </row>
    <row r="881">
      <c r="J881" s="13"/>
    </row>
    <row r="882">
      <c r="J882" s="13"/>
    </row>
    <row r="883">
      <c r="J883" s="13"/>
    </row>
    <row r="884">
      <c r="J884" s="13"/>
    </row>
    <row r="885">
      <c r="J885" s="13"/>
    </row>
    <row r="886">
      <c r="J886" s="13"/>
    </row>
    <row r="887">
      <c r="J887" s="13"/>
    </row>
    <row r="888">
      <c r="J888" s="13"/>
    </row>
    <row r="889">
      <c r="J889" s="13"/>
    </row>
    <row r="890">
      <c r="J890" s="13"/>
    </row>
    <row r="891">
      <c r="J891" s="13"/>
    </row>
    <row r="892">
      <c r="J892" s="13"/>
    </row>
    <row r="893">
      <c r="J893" s="13"/>
    </row>
    <row r="894">
      <c r="J894" s="13"/>
    </row>
    <row r="895">
      <c r="J895" s="13"/>
    </row>
    <row r="896">
      <c r="J896" s="13"/>
    </row>
    <row r="897">
      <c r="J897" s="13"/>
    </row>
    <row r="898">
      <c r="J898" s="13"/>
    </row>
    <row r="899">
      <c r="J899" s="13"/>
    </row>
    <row r="900">
      <c r="J900" s="13"/>
    </row>
    <row r="901">
      <c r="J901" s="13"/>
    </row>
    <row r="902">
      <c r="J902" s="13"/>
    </row>
    <row r="903">
      <c r="J903" s="13"/>
    </row>
    <row r="904">
      <c r="J904" s="13"/>
    </row>
    <row r="905">
      <c r="J905" s="13"/>
    </row>
    <row r="906">
      <c r="J906" s="13"/>
    </row>
    <row r="907">
      <c r="J907" s="13"/>
    </row>
    <row r="908">
      <c r="J908" s="13"/>
    </row>
    <row r="909">
      <c r="J909" s="13"/>
    </row>
    <row r="910">
      <c r="J910" s="13"/>
    </row>
    <row r="911">
      <c r="J911" s="13"/>
    </row>
    <row r="912">
      <c r="J912" s="13"/>
    </row>
    <row r="913">
      <c r="J913" s="13"/>
    </row>
    <row r="914">
      <c r="J914" s="13"/>
    </row>
    <row r="915">
      <c r="J915" s="13"/>
    </row>
    <row r="916">
      <c r="J916" s="13"/>
    </row>
    <row r="917">
      <c r="J917" s="13"/>
    </row>
    <row r="918">
      <c r="J918" s="13"/>
    </row>
    <row r="919">
      <c r="J919" s="13"/>
    </row>
    <row r="920">
      <c r="J920" s="13"/>
    </row>
    <row r="921">
      <c r="J921" s="13"/>
    </row>
    <row r="922">
      <c r="J922" s="13"/>
    </row>
    <row r="923">
      <c r="J923" s="13"/>
    </row>
    <row r="924">
      <c r="J924" s="13"/>
    </row>
    <row r="925">
      <c r="J925" s="13"/>
    </row>
    <row r="926">
      <c r="J926" s="13"/>
    </row>
    <row r="927">
      <c r="J927" s="13"/>
    </row>
    <row r="928">
      <c r="J928" s="13"/>
    </row>
    <row r="929">
      <c r="J929" s="13"/>
    </row>
    <row r="930">
      <c r="J930" s="13"/>
    </row>
    <row r="931">
      <c r="J931" s="13"/>
    </row>
    <row r="932">
      <c r="J932" s="13"/>
    </row>
    <row r="933">
      <c r="J933" s="13"/>
    </row>
    <row r="934">
      <c r="J934" s="13"/>
    </row>
    <row r="935">
      <c r="J935" s="13"/>
    </row>
    <row r="936">
      <c r="J936" s="13"/>
    </row>
    <row r="937">
      <c r="J937" s="13"/>
    </row>
    <row r="938">
      <c r="J938" s="13"/>
    </row>
    <row r="939">
      <c r="J939" s="13"/>
    </row>
    <row r="940">
      <c r="J940" s="13"/>
    </row>
    <row r="941">
      <c r="J941" s="13"/>
    </row>
    <row r="942">
      <c r="J942" s="13"/>
    </row>
    <row r="943">
      <c r="J943" s="13"/>
    </row>
    <row r="944">
      <c r="J944" s="13"/>
    </row>
    <row r="945">
      <c r="J945" s="13"/>
    </row>
    <row r="946">
      <c r="J946" s="13"/>
    </row>
    <row r="947">
      <c r="J947" s="13"/>
    </row>
    <row r="948">
      <c r="J948" s="13"/>
    </row>
    <row r="949">
      <c r="J949" s="13"/>
    </row>
    <row r="950">
      <c r="J950" s="13"/>
    </row>
    <row r="951">
      <c r="J951" s="13"/>
    </row>
    <row r="952">
      <c r="J952" s="13"/>
    </row>
    <row r="953">
      <c r="J953" s="13"/>
    </row>
    <row r="954">
      <c r="J954" s="13"/>
    </row>
    <row r="955">
      <c r="J955" s="13"/>
    </row>
    <row r="956">
      <c r="J956" s="13"/>
    </row>
    <row r="957">
      <c r="J957" s="13"/>
    </row>
    <row r="958">
      <c r="J958" s="13"/>
    </row>
    <row r="959">
      <c r="J959" s="13"/>
    </row>
    <row r="960">
      <c r="J960" s="13"/>
    </row>
    <row r="961">
      <c r="J961" s="13"/>
    </row>
    <row r="962">
      <c r="J962" s="13"/>
    </row>
    <row r="963">
      <c r="J963" s="13"/>
    </row>
    <row r="964">
      <c r="J964" s="13"/>
    </row>
    <row r="965">
      <c r="J965" s="13"/>
    </row>
    <row r="966">
      <c r="J966" s="13"/>
    </row>
    <row r="967">
      <c r="J967" s="13"/>
    </row>
    <row r="968">
      <c r="J968" s="13"/>
    </row>
    <row r="969">
      <c r="J969" s="13"/>
    </row>
    <row r="970">
      <c r="J970" s="13"/>
    </row>
    <row r="971">
      <c r="J971" s="13"/>
    </row>
    <row r="972">
      <c r="J972" s="13"/>
    </row>
    <row r="973">
      <c r="J973" s="13"/>
    </row>
    <row r="974">
      <c r="J974" s="13"/>
    </row>
    <row r="975">
      <c r="J975" s="13"/>
    </row>
    <row r="976">
      <c r="J976" s="13"/>
    </row>
    <row r="977">
      <c r="J977" s="13"/>
    </row>
    <row r="978">
      <c r="J978" s="13"/>
    </row>
    <row r="979">
      <c r="J979" s="13"/>
    </row>
    <row r="980">
      <c r="J980" s="13"/>
    </row>
    <row r="981">
      <c r="J981" s="13"/>
    </row>
    <row r="982">
      <c r="J982" s="13"/>
    </row>
    <row r="983">
      <c r="J983" s="13"/>
    </row>
    <row r="984">
      <c r="J984" s="13"/>
    </row>
    <row r="985">
      <c r="J985" s="13"/>
    </row>
    <row r="986">
      <c r="J986" s="13"/>
    </row>
    <row r="987">
      <c r="J987" s="13"/>
    </row>
    <row r="988">
      <c r="J988" s="13"/>
    </row>
    <row r="989">
      <c r="J989" s="13"/>
    </row>
    <row r="990">
      <c r="J990" s="13"/>
    </row>
    <row r="991">
      <c r="J991" s="13"/>
    </row>
    <row r="992">
      <c r="J992" s="13"/>
    </row>
    <row r="993">
      <c r="J993" s="13"/>
    </row>
    <row r="994">
      <c r="J994" s="13"/>
    </row>
    <row r="995">
      <c r="J995" s="13"/>
    </row>
    <row r="996">
      <c r="J996" s="13"/>
    </row>
    <row r="997">
      <c r="J997" s="13"/>
    </row>
    <row r="998">
      <c r="J998" s="13"/>
    </row>
    <row r="999">
      <c r="J999" s="13"/>
    </row>
    <row r="1000">
      <c r="J1000" s="13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8.71"/>
    <col customWidth="1" min="2" max="2" width="20.29"/>
    <col customWidth="1" min="3" max="3" width="27.0"/>
    <col customWidth="1" min="4" max="4" width="12.0"/>
    <col customWidth="1" min="5" max="5" width="11.86"/>
    <col customWidth="1" min="6" max="6" width="16.71"/>
    <col customWidth="1" min="7" max="7" width="24.0"/>
    <col customWidth="1" min="8" max="8" width="16.71"/>
    <col customWidth="1" min="9" max="9" width="19.43"/>
    <col customWidth="1" min="10" max="10" width="19.29"/>
    <col customWidth="1" min="11" max="11" width="27.71"/>
    <col customWidth="1" min="12" max="12" width="0.43"/>
    <col customWidth="1" min="13" max="13" width="37.0"/>
    <col customWidth="1" min="15" max="15" width="35.71"/>
  </cols>
  <sheetData>
    <row r="1">
      <c r="A1" s="58" t="s">
        <v>8</v>
      </c>
      <c r="B1" s="59" t="s">
        <v>888</v>
      </c>
      <c r="C1" s="60" t="s">
        <v>889</v>
      </c>
      <c r="D1" s="59" t="s">
        <v>890</v>
      </c>
      <c r="E1" s="61" t="s">
        <v>891</v>
      </c>
      <c r="F1" s="61" t="s">
        <v>892</v>
      </c>
      <c r="G1" s="61" t="s">
        <v>893</v>
      </c>
      <c r="H1" s="61" t="s">
        <v>894</v>
      </c>
      <c r="I1" s="61" t="s">
        <v>895</v>
      </c>
      <c r="J1" s="62" t="s">
        <v>896</v>
      </c>
      <c r="K1" s="62" t="s">
        <v>897</v>
      </c>
      <c r="L1" s="61" t="s">
        <v>898</v>
      </c>
      <c r="M1" s="63" t="s">
        <v>899</v>
      </c>
      <c r="N1" s="61" t="s">
        <v>900</v>
      </c>
      <c r="O1" s="61" t="s">
        <v>901</v>
      </c>
    </row>
    <row r="2">
      <c r="A2" s="3" t="s">
        <v>9</v>
      </c>
      <c r="B2" s="64">
        <f>Data!B407</f>
        <v>13.01100821</v>
      </c>
      <c r="C2" s="64">
        <f>Data!B408</f>
        <v>6.9</v>
      </c>
      <c r="D2" s="64">
        <f>Data!B409</f>
        <v>11.54168798</v>
      </c>
      <c r="E2">
        <f>quartile(Data!$B$5:$B$406,0)</f>
        <v>0</v>
      </c>
      <c r="F2">
        <f>quartile(Data!$B$5:$B$406,1)</f>
        <v>3</v>
      </c>
      <c r="G2">
        <f>quartile(Data!$B$5:$B$406,3)</f>
        <v>15.5</v>
      </c>
      <c r="H2">
        <f>quartile(Data!$B$5:$B$406,4)</f>
        <v>100</v>
      </c>
      <c r="I2" s="3" t="s">
        <v>1</v>
      </c>
      <c r="J2" s="3" t="s">
        <v>5</v>
      </c>
      <c r="K2" s="3" t="s">
        <v>902</v>
      </c>
      <c r="M2" s="3" t="s">
        <v>16</v>
      </c>
      <c r="N2" s="3" t="s">
        <v>903</v>
      </c>
      <c r="O2" s="3" t="s">
        <v>26</v>
      </c>
    </row>
    <row r="3">
      <c r="A3" s="3" t="s">
        <v>10</v>
      </c>
      <c r="B3" s="64">
        <f>Data!C407</f>
        <v>18.58481611</v>
      </c>
      <c r="C3" s="64">
        <f>Data!C408</f>
        <v>19.95</v>
      </c>
      <c r="D3" s="64">
        <f>Data!C409</f>
        <v>22.48432836</v>
      </c>
      <c r="E3">
        <f>quartile(Data!$C$5:$C$406,0)</f>
        <v>0</v>
      </c>
      <c r="F3">
        <f>quartile(Data!$C$5:$C$406,1)</f>
        <v>7.625</v>
      </c>
      <c r="G3">
        <f>quartile(Data!$C$5:$C$406,3)</f>
        <v>33.675</v>
      </c>
      <c r="H3">
        <f>quartile(Data!$C$5:$C$406,4)</f>
        <v>100</v>
      </c>
      <c r="I3" s="3" t="s">
        <v>1</v>
      </c>
      <c r="J3" s="3" t="s">
        <v>5</v>
      </c>
      <c r="K3" s="3" t="s">
        <v>904</v>
      </c>
      <c r="M3" s="3" t="s">
        <v>16</v>
      </c>
      <c r="N3" s="3" t="s">
        <v>903</v>
      </c>
      <c r="O3" s="3" t="s">
        <v>27</v>
      </c>
    </row>
    <row r="4">
      <c r="A4" s="6" t="s">
        <v>11</v>
      </c>
      <c r="B4" s="64">
        <f>Data!D407</f>
        <v>14.49007085</v>
      </c>
      <c r="C4" s="64">
        <f>Data!D408</f>
        <v>9.4</v>
      </c>
      <c r="D4" s="64">
        <f>Data!D409</f>
        <v>14.45199005</v>
      </c>
      <c r="E4">
        <f>quartile(Data!$D$5:$D$406,0)</f>
        <v>0</v>
      </c>
      <c r="F4">
        <f>quartile(Data!$D$5:$D$406,1)</f>
        <v>3.9</v>
      </c>
      <c r="G4">
        <f>quartile(Data!$D$5:$D$406,3)</f>
        <v>21.1</v>
      </c>
      <c r="H4">
        <f>quartile(Data!$D$5:$D$406,4)</f>
        <v>77.3</v>
      </c>
      <c r="I4" s="3" t="s">
        <v>1</v>
      </c>
      <c r="J4" s="3" t="s">
        <v>5</v>
      </c>
      <c r="K4" s="3" t="s">
        <v>905</v>
      </c>
      <c r="M4" s="3" t="s">
        <v>19</v>
      </c>
      <c r="N4" s="3" t="s">
        <v>903</v>
      </c>
      <c r="O4" s="65" t="s">
        <v>28</v>
      </c>
    </row>
    <row r="5">
      <c r="A5" s="44" t="s">
        <v>63</v>
      </c>
      <c r="B5">
        <f>Data!F407</f>
        <v>4.799263151</v>
      </c>
      <c r="C5">
        <f>Data!F408</f>
        <v>6</v>
      </c>
      <c r="D5">
        <f>Data!F409</f>
        <v>6.639340102</v>
      </c>
      <c r="E5" s="66">
        <f>quartile(Data!$F$5:$F$406,0)</f>
        <v>0</v>
      </c>
      <c r="F5" s="66">
        <f>quartile(Data!$F$5:$F$406,1)</f>
        <v>3.1</v>
      </c>
      <c r="G5" s="66">
        <f>quartile(Data!$F$5:$F$406,3)</f>
        <v>9.4</v>
      </c>
      <c r="H5" s="66">
        <f>quartile(Data!$F$5:$F$406,4)</f>
        <v>26.7</v>
      </c>
      <c r="I5" s="67" t="s">
        <v>1</v>
      </c>
      <c r="J5" s="3" t="s">
        <v>906</v>
      </c>
      <c r="K5" s="3" t="s">
        <v>907</v>
      </c>
      <c r="M5" s="6" t="s">
        <v>102</v>
      </c>
      <c r="N5" s="3" t="s">
        <v>903</v>
      </c>
      <c r="O5" s="3" t="s">
        <v>908</v>
      </c>
    </row>
    <row r="6">
      <c r="A6" s="23" t="s">
        <v>64</v>
      </c>
      <c r="B6">
        <f>Data!G407</f>
        <v>4.013982792</v>
      </c>
      <c r="C6">
        <f>Data!G408</f>
        <v>4.4</v>
      </c>
      <c r="D6">
        <f>Data!G409</f>
        <v>5.063979849</v>
      </c>
      <c r="E6" s="66">
        <f>quartile(Data!$G$5:$G$406,0)</f>
        <v>0</v>
      </c>
      <c r="F6" s="66">
        <f>quartile(Data!$G$5:$G$406,1)</f>
        <v>2.1</v>
      </c>
      <c r="G6" s="66">
        <f>quartile(Data!$G$5:$G$406,3)</f>
        <v>6.7</v>
      </c>
      <c r="H6" s="66">
        <f>quartile(Data!$G$5:$G$406,4)</f>
        <v>23.8</v>
      </c>
      <c r="I6" s="3" t="s">
        <v>1</v>
      </c>
      <c r="J6" s="3" t="s">
        <v>906</v>
      </c>
      <c r="K6" s="68" t="s">
        <v>909</v>
      </c>
      <c r="M6" s="69"/>
      <c r="N6" s="3" t="s">
        <v>903</v>
      </c>
      <c r="O6" s="46" t="s">
        <v>135</v>
      </c>
    </row>
    <row r="7">
      <c r="A7" s="23" t="s">
        <v>69</v>
      </c>
      <c r="B7">
        <f>Data!I407</f>
        <v>26.72561446</v>
      </c>
      <c r="C7">
        <f>Data!I408</f>
        <v>9.55</v>
      </c>
      <c r="D7">
        <f>Data!I409</f>
        <v>20.35526316</v>
      </c>
      <c r="E7" s="66">
        <f>quartile(Data!$I$5:$I$406,0)</f>
        <v>0</v>
      </c>
      <c r="F7" s="66">
        <f>quartile(Data!$I$5:$I$406,1)</f>
        <v>0</v>
      </c>
      <c r="G7" s="66">
        <f>quartile(Data!$I$5:$I$406,3)</f>
        <v>31.6</v>
      </c>
      <c r="H7" s="66">
        <f>quartile(Data!$I$5:$I$406,4)</f>
        <v>100</v>
      </c>
      <c r="I7" s="3" t="s">
        <v>1</v>
      </c>
      <c r="J7" s="3" t="s">
        <v>910</v>
      </c>
      <c r="M7" s="33" t="s">
        <v>107</v>
      </c>
      <c r="N7" s="3" t="s">
        <v>903</v>
      </c>
      <c r="O7" s="48" t="s">
        <v>141</v>
      </c>
    </row>
    <row r="8">
      <c r="A8" s="23" t="s">
        <v>70</v>
      </c>
      <c r="C8">
        <f>Data!J408</f>
        <v>94.35</v>
      </c>
      <c r="D8">
        <f>Data!J409</f>
        <v>91.82139303</v>
      </c>
      <c r="E8" s="66">
        <f>quartile(Data!$J$5:$J$406,0)</f>
        <v>0</v>
      </c>
      <c r="F8" s="66">
        <f>quartile(Data!$J$5:$J$406,2)</f>
        <v>94.35</v>
      </c>
      <c r="G8" s="66">
        <f>quartile(Data!$J$5:$J$406,3)</f>
        <v>96.8</v>
      </c>
      <c r="H8" s="66">
        <f>quartile(Data!$J$5:$J$406,4)</f>
        <v>100</v>
      </c>
      <c r="I8" s="3" t="s">
        <v>1</v>
      </c>
      <c r="J8" s="3" t="s">
        <v>910</v>
      </c>
      <c r="M8" s="36" t="s">
        <v>108</v>
      </c>
      <c r="N8" s="3" t="s">
        <v>903</v>
      </c>
      <c r="O8" s="48" t="s">
        <v>145</v>
      </c>
    </row>
    <row r="9">
      <c r="A9" s="23" t="s">
        <v>81</v>
      </c>
      <c r="B9">
        <f>Data!N407</f>
        <v>0.006302032386</v>
      </c>
      <c r="C9">
        <f>Data!N408</f>
        <v>0.001448717439</v>
      </c>
      <c r="D9">
        <f>Data!N408</f>
        <v>0.001448717439</v>
      </c>
      <c r="I9" s="3" t="s">
        <v>1</v>
      </c>
      <c r="J9" s="3" t="s">
        <v>911</v>
      </c>
      <c r="K9" s="3" t="s">
        <v>912</v>
      </c>
      <c r="M9" s="38" t="s">
        <v>113</v>
      </c>
      <c r="N9" s="3" t="s">
        <v>903</v>
      </c>
      <c r="O9" s="48" t="s">
        <v>145</v>
      </c>
    </row>
    <row r="10">
      <c r="A10" s="23" t="s">
        <v>82</v>
      </c>
      <c r="B10">
        <f>Data!O407</f>
        <v>16.39550423</v>
      </c>
      <c r="C10" s="70">
        <f>Data!O408</f>
        <v>77.31537</v>
      </c>
      <c r="D10">
        <f>Data!O409</f>
        <v>74.2933496</v>
      </c>
      <c r="E10" s="70">
        <f>min(Data!O5:O409)</f>
        <v>0</v>
      </c>
      <c r="F10" s="66">
        <f>quartile(Data!$O$5:$O$406,1)</f>
        <v>69.1589325</v>
      </c>
      <c r="G10" s="66">
        <f>quartile(Data!$O$5:$O$406,3)</f>
        <v>84.294025</v>
      </c>
      <c r="H10" s="66">
        <f>quartile(Data!$O$5:$O$406,4)</f>
        <v>100</v>
      </c>
      <c r="I10" s="3" t="s">
        <v>1</v>
      </c>
      <c r="J10" s="3" t="s">
        <v>911</v>
      </c>
      <c r="K10" s="3" t="s">
        <v>913</v>
      </c>
      <c r="M10" s="3" t="s">
        <v>116</v>
      </c>
      <c r="N10" s="3" t="s">
        <v>903</v>
      </c>
      <c r="O10" s="48" t="s">
        <v>148</v>
      </c>
    </row>
    <row r="11">
      <c r="A11" s="50" t="s">
        <v>153</v>
      </c>
      <c r="B11">
        <f>Data!Q407</f>
        <v>16.08500192</v>
      </c>
      <c r="C11">
        <f>Data!Q408</f>
        <v>37.7</v>
      </c>
      <c r="D11">
        <f>Data!Q409</f>
        <v>38.41564103</v>
      </c>
      <c r="E11">
        <f>min(Data!Q5:Q394)</f>
        <v>0</v>
      </c>
      <c r="F11">
        <f>quartile(Data!$Q$5:$Q$406,1)</f>
        <v>27.05</v>
      </c>
      <c r="G11">
        <f>quartile(Data!$Q$5:$Q$406,3)</f>
        <v>46.575</v>
      </c>
      <c r="H11">
        <f>max(Data!Q5:Q394)</f>
        <v>100</v>
      </c>
      <c r="I11" s="3" t="s">
        <v>1</v>
      </c>
      <c r="J11" s="3" t="s">
        <v>914</v>
      </c>
      <c r="K11" s="3" t="s">
        <v>915</v>
      </c>
      <c r="M11" s="40" t="s">
        <v>121</v>
      </c>
      <c r="N11" s="3" t="s">
        <v>903</v>
      </c>
      <c r="O11" s="50" t="s">
        <v>153</v>
      </c>
    </row>
    <row r="12">
      <c r="I12" s="3" t="s">
        <v>1</v>
      </c>
      <c r="J12" s="3" t="s">
        <v>914</v>
      </c>
    </row>
    <row r="44">
      <c r="A44" s="71"/>
      <c r="B44" s="72"/>
      <c r="C44" s="73"/>
      <c r="D44" s="72"/>
      <c r="J44" s="74"/>
      <c r="K44" s="74"/>
      <c r="M44" s="71"/>
    </row>
    <row r="45">
      <c r="A45" s="71"/>
      <c r="B45" s="72"/>
      <c r="C45" s="73"/>
      <c r="D45" s="72"/>
      <c r="J45" s="74"/>
      <c r="K45" s="74"/>
      <c r="M45" s="71"/>
    </row>
    <row r="46">
      <c r="A46" s="71"/>
      <c r="B46" s="72"/>
      <c r="C46" s="73"/>
      <c r="D46" s="72"/>
      <c r="J46" s="74"/>
      <c r="K46" s="74"/>
      <c r="M46" s="71"/>
    </row>
    <row r="47">
      <c r="A47" s="71"/>
      <c r="B47" s="72"/>
      <c r="C47" s="73"/>
      <c r="D47" s="72"/>
      <c r="J47" s="74"/>
      <c r="K47" s="74"/>
      <c r="M47" s="71"/>
    </row>
    <row r="48">
      <c r="A48" s="71"/>
      <c r="B48" s="72"/>
      <c r="C48" s="73"/>
      <c r="D48" s="72"/>
      <c r="J48" s="74"/>
      <c r="K48" s="74"/>
      <c r="M48" s="71"/>
    </row>
    <row r="49">
      <c r="A49" s="71"/>
      <c r="B49" s="72"/>
      <c r="C49" s="73"/>
      <c r="D49" s="72"/>
      <c r="J49" s="74"/>
      <c r="K49" s="74"/>
      <c r="M49" s="71"/>
    </row>
    <row r="50">
      <c r="A50" s="71"/>
      <c r="B50" s="72"/>
      <c r="C50" s="73"/>
      <c r="D50" s="72"/>
      <c r="J50" s="74"/>
      <c r="K50" s="74"/>
      <c r="M50" s="71"/>
    </row>
    <row r="51">
      <c r="A51" s="71"/>
      <c r="B51" s="72"/>
      <c r="C51" s="73"/>
      <c r="D51" s="72"/>
      <c r="J51" s="74"/>
      <c r="K51" s="74"/>
      <c r="M51" s="71"/>
    </row>
    <row r="52">
      <c r="A52" s="71"/>
      <c r="B52" s="72"/>
      <c r="C52" s="73"/>
      <c r="D52" s="72"/>
      <c r="J52" s="74"/>
      <c r="K52" s="74"/>
      <c r="M52" s="71"/>
    </row>
    <row r="53">
      <c r="A53" s="71"/>
      <c r="B53" s="72"/>
      <c r="C53" s="73"/>
      <c r="D53" s="72"/>
      <c r="J53" s="74"/>
      <c r="K53" s="74"/>
      <c r="M53" s="71"/>
    </row>
    <row r="54">
      <c r="A54" s="71"/>
      <c r="B54" s="72"/>
      <c r="C54" s="73"/>
      <c r="D54" s="72"/>
      <c r="J54" s="74"/>
      <c r="K54" s="74"/>
      <c r="M54" s="71"/>
    </row>
    <row r="55">
      <c r="A55" s="71"/>
      <c r="B55" s="72"/>
      <c r="C55" s="73"/>
      <c r="D55" s="72"/>
      <c r="J55" s="74"/>
      <c r="K55" s="74"/>
      <c r="M55" s="71"/>
    </row>
    <row r="56">
      <c r="A56" s="71"/>
      <c r="B56" s="72"/>
      <c r="C56" s="73"/>
      <c r="D56" s="72"/>
      <c r="J56" s="74"/>
      <c r="K56" s="74"/>
      <c r="M56" s="71"/>
    </row>
    <row r="57">
      <c r="A57" s="71"/>
      <c r="B57" s="72"/>
      <c r="C57" s="73"/>
      <c r="D57" s="72"/>
      <c r="J57" s="74"/>
      <c r="K57" s="74"/>
      <c r="M57" s="71"/>
    </row>
    <row r="58">
      <c r="A58" s="71"/>
      <c r="B58" s="72"/>
      <c r="C58" s="73"/>
      <c r="D58" s="72"/>
      <c r="J58" s="74"/>
      <c r="K58" s="74"/>
      <c r="M58" s="71"/>
    </row>
    <row r="59">
      <c r="A59" s="71"/>
      <c r="B59" s="72"/>
      <c r="C59" s="73"/>
      <c r="D59" s="72"/>
      <c r="J59" s="74"/>
      <c r="K59" s="74"/>
      <c r="M59" s="71"/>
    </row>
    <row r="60">
      <c r="A60" s="71"/>
      <c r="B60" s="72"/>
      <c r="C60" s="73"/>
      <c r="D60" s="72"/>
      <c r="J60" s="74"/>
      <c r="K60" s="74"/>
      <c r="M60" s="71"/>
    </row>
    <row r="61">
      <c r="A61" s="71"/>
      <c r="B61" s="72"/>
      <c r="C61" s="73"/>
      <c r="D61" s="72"/>
      <c r="J61" s="74"/>
      <c r="K61" s="74"/>
      <c r="M61" s="71"/>
    </row>
    <row r="62">
      <c r="A62" s="71"/>
      <c r="B62" s="72"/>
      <c r="C62" s="73"/>
      <c r="D62" s="72"/>
      <c r="J62" s="74"/>
      <c r="K62" s="74"/>
      <c r="M62" s="71"/>
    </row>
    <row r="63">
      <c r="A63" s="71"/>
      <c r="B63" s="72"/>
      <c r="C63" s="73"/>
      <c r="D63" s="72"/>
      <c r="J63" s="74"/>
      <c r="K63" s="74"/>
      <c r="M63" s="71"/>
    </row>
    <row r="64">
      <c r="A64" s="71"/>
      <c r="B64" s="72"/>
      <c r="C64" s="73"/>
      <c r="D64" s="72"/>
      <c r="J64" s="74"/>
      <c r="K64" s="74"/>
      <c r="M64" s="71"/>
    </row>
    <row r="65">
      <c r="A65" s="71"/>
      <c r="B65" s="72"/>
      <c r="C65" s="73"/>
      <c r="D65" s="72"/>
      <c r="J65" s="74"/>
      <c r="K65" s="74"/>
      <c r="M65" s="71"/>
    </row>
    <row r="66">
      <c r="A66" s="71"/>
      <c r="B66" s="72"/>
      <c r="C66" s="73"/>
      <c r="D66" s="72"/>
      <c r="J66" s="74"/>
      <c r="K66" s="74"/>
      <c r="M66" s="71"/>
    </row>
    <row r="67">
      <c r="A67" s="71"/>
      <c r="B67" s="72"/>
      <c r="C67" s="73"/>
      <c r="D67" s="72"/>
      <c r="J67" s="74"/>
      <c r="K67" s="74"/>
      <c r="M67" s="71"/>
    </row>
    <row r="68">
      <c r="A68" s="71"/>
      <c r="B68" s="72"/>
      <c r="C68" s="73"/>
      <c r="D68" s="72"/>
      <c r="J68" s="74"/>
      <c r="K68" s="74"/>
      <c r="M68" s="71"/>
    </row>
    <row r="69">
      <c r="A69" s="71"/>
      <c r="B69" s="72"/>
      <c r="C69" s="73"/>
      <c r="D69" s="72"/>
      <c r="J69" s="74"/>
      <c r="K69" s="74"/>
      <c r="M69" s="71"/>
    </row>
    <row r="70">
      <c r="A70" s="71"/>
      <c r="B70" s="72"/>
      <c r="C70" s="73"/>
      <c r="D70" s="72"/>
      <c r="J70" s="74"/>
      <c r="K70" s="74"/>
      <c r="M70" s="71"/>
    </row>
    <row r="71">
      <c r="A71" s="71"/>
      <c r="B71" s="72"/>
      <c r="C71" s="73"/>
      <c r="D71" s="72"/>
      <c r="J71" s="74"/>
      <c r="K71" s="74"/>
      <c r="M71" s="71"/>
    </row>
    <row r="72">
      <c r="A72" s="71"/>
      <c r="B72" s="72"/>
      <c r="C72" s="73"/>
      <c r="D72" s="72"/>
      <c r="J72" s="74"/>
      <c r="K72" s="74"/>
      <c r="M72" s="71"/>
    </row>
    <row r="73">
      <c r="A73" s="71"/>
      <c r="B73" s="72"/>
      <c r="C73" s="73"/>
      <c r="D73" s="72"/>
      <c r="J73" s="74"/>
      <c r="K73" s="74"/>
      <c r="M73" s="71"/>
    </row>
    <row r="74">
      <c r="A74" s="71"/>
      <c r="B74" s="72"/>
      <c r="C74" s="73"/>
      <c r="D74" s="72"/>
      <c r="J74" s="74"/>
      <c r="K74" s="74"/>
      <c r="M74" s="71"/>
    </row>
    <row r="75">
      <c r="A75" s="71"/>
      <c r="B75" s="72"/>
      <c r="C75" s="73"/>
      <c r="D75" s="72"/>
      <c r="J75" s="74"/>
      <c r="K75" s="74"/>
      <c r="M75" s="71"/>
    </row>
    <row r="76">
      <c r="A76" s="71"/>
      <c r="B76" s="72"/>
      <c r="C76" s="73"/>
      <c r="D76" s="72"/>
      <c r="J76" s="74"/>
      <c r="K76" s="74"/>
      <c r="M76" s="71"/>
    </row>
    <row r="77">
      <c r="A77" s="71"/>
      <c r="B77" s="72"/>
      <c r="C77" s="73"/>
      <c r="D77" s="72"/>
      <c r="J77" s="74"/>
      <c r="K77" s="74"/>
      <c r="M77" s="71"/>
    </row>
    <row r="78">
      <c r="A78" s="71"/>
      <c r="B78" s="72"/>
      <c r="C78" s="73"/>
      <c r="D78" s="72"/>
      <c r="J78" s="74"/>
      <c r="K78" s="74"/>
      <c r="M78" s="71"/>
    </row>
    <row r="79">
      <c r="A79" s="71"/>
      <c r="B79" s="72"/>
      <c r="C79" s="73"/>
      <c r="D79" s="72"/>
      <c r="J79" s="74"/>
      <c r="K79" s="74"/>
      <c r="M79" s="71"/>
    </row>
    <row r="80">
      <c r="A80" s="71"/>
      <c r="B80" s="72"/>
      <c r="C80" s="73"/>
      <c r="D80" s="72"/>
      <c r="J80" s="74"/>
      <c r="K80" s="74"/>
      <c r="M80" s="71"/>
    </row>
    <row r="81">
      <c r="A81" s="71"/>
      <c r="B81" s="72"/>
      <c r="C81" s="73"/>
      <c r="D81" s="72"/>
      <c r="J81" s="74"/>
      <c r="K81" s="74"/>
      <c r="M81" s="71"/>
    </row>
    <row r="82">
      <c r="A82" s="71"/>
      <c r="B82" s="72"/>
      <c r="C82" s="73"/>
      <c r="D82" s="72"/>
      <c r="J82" s="74"/>
      <c r="K82" s="74"/>
      <c r="M82" s="71"/>
    </row>
    <row r="83">
      <c r="A83" s="71"/>
      <c r="B83" s="72"/>
      <c r="C83" s="73"/>
      <c r="D83" s="72"/>
      <c r="J83" s="74"/>
      <c r="K83" s="74"/>
      <c r="M83" s="71"/>
    </row>
    <row r="84">
      <c r="A84" s="71"/>
      <c r="B84" s="72"/>
      <c r="C84" s="73"/>
      <c r="D84" s="72"/>
      <c r="J84" s="74"/>
      <c r="K84" s="74"/>
      <c r="M84" s="71"/>
    </row>
    <row r="85">
      <c r="A85" s="71"/>
      <c r="B85" s="72"/>
      <c r="C85" s="73"/>
      <c r="D85" s="72"/>
      <c r="J85" s="74"/>
      <c r="K85" s="74"/>
      <c r="M85" s="71"/>
    </row>
    <row r="86">
      <c r="A86" s="71"/>
      <c r="B86" s="72"/>
      <c r="C86" s="73"/>
      <c r="D86" s="72"/>
      <c r="J86" s="74"/>
      <c r="K86" s="74"/>
      <c r="M86" s="71"/>
    </row>
    <row r="87">
      <c r="A87" s="71"/>
      <c r="B87" s="72"/>
      <c r="C87" s="73"/>
      <c r="D87" s="72"/>
      <c r="J87" s="74"/>
      <c r="K87" s="74"/>
      <c r="M87" s="71"/>
    </row>
    <row r="88">
      <c r="A88" s="71"/>
      <c r="B88" s="72"/>
      <c r="C88" s="73"/>
      <c r="D88" s="72"/>
      <c r="J88" s="74"/>
      <c r="K88" s="74"/>
      <c r="M88" s="71"/>
    </row>
    <row r="89">
      <c r="A89" s="71"/>
      <c r="B89" s="72"/>
      <c r="C89" s="73"/>
      <c r="D89" s="72"/>
      <c r="J89" s="74"/>
      <c r="K89" s="74"/>
      <c r="M89" s="71"/>
    </row>
    <row r="90">
      <c r="A90" s="71"/>
      <c r="B90" s="72"/>
      <c r="C90" s="73"/>
      <c r="D90" s="72"/>
      <c r="J90" s="74"/>
      <c r="K90" s="74"/>
      <c r="M90" s="71"/>
    </row>
    <row r="91">
      <c r="A91" s="71"/>
      <c r="B91" s="72"/>
      <c r="C91" s="73"/>
      <c r="D91" s="72"/>
      <c r="J91" s="74"/>
      <c r="K91" s="74"/>
      <c r="M91" s="71"/>
    </row>
    <row r="92">
      <c r="A92" s="71"/>
      <c r="B92" s="72"/>
      <c r="C92" s="73"/>
      <c r="D92" s="72"/>
      <c r="J92" s="74"/>
      <c r="K92" s="74"/>
      <c r="M92" s="71"/>
    </row>
    <row r="93">
      <c r="A93" s="71"/>
      <c r="B93" s="72"/>
      <c r="C93" s="73"/>
      <c r="D93" s="72"/>
      <c r="J93" s="74"/>
      <c r="K93" s="74"/>
      <c r="M93" s="71"/>
    </row>
    <row r="94">
      <c r="A94" s="71"/>
      <c r="B94" s="72"/>
      <c r="C94" s="73"/>
      <c r="D94" s="72"/>
      <c r="J94" s="74"/>
      <c r="K94" s="74"/>
      <c r="M94" s="71"/>
    </row>
    <row r="95">
      <c r="A95" s="71"/>
      <c r="B95" s="72"/>
      <c r="C95" s="73"/>
      <c r="D95" s="72"/>
      <c r="J95" s="74"/>
      <c r="K95" s="74"/>
      <c r="M95" s="71"/>
    </row>
    <row r="96">
      <c r="A96" s="71"/>
      <c r="B96" s="72"/>
      <c r="C96" s="73"/>
      <c r="D96" s="72"/>
      <c r="J96" s="74"/>
      <c r="K96" s="74"/>
      <c r="M96" s="71"/>
    </row>
    <row r="97">
      <c r="A97" s="71"/>
      <c r="B97" s="72"/>
      <c r="C97" s="73"/>
      <c r="D97" s="72"/>
      <c r="J97" s="74"/>
      <c r="K97" s="74"/>
      <c r="M97" s="71"/>
    </row>
    <row r="98">
      <c r="A98" s="71"/>
      <c r="B98" s="72"/>
      <c r="C98" s="73"/>
      <c r="D98" s="72"/>
      <c r="J98" s="74"/>
      <c r="K98" s="74"/>
      <c r="M98" s="71"/>
    </row>
    <row r="99">
      <c r="A99" s="71"/>
      <c r="B99" s="72"/>
      <c r="C99" s="73"/>
      <c r="D99" s="72"/>
      <c r="J99" s="74"/>
      <c r="K99" s="74"/>
      <c r="M99" s="71"/>
    </row>
    <row r="100">
      <c r="A100" s="71"/>
      <c r="B100" s="72"/>
      <c r="C100" s="73"/>
      <c r="D100" s="72"/>
      <c r="J100" s="74"/>
      <c r="K100" s="74"/>
      <c r="M100" s="71"/>
    </row>
    <row r="101">
      <c r="A101" s="71"/>
      <c r="B101" s="72"/>
      <c r="C101" s="73"/>
      <c r="D101" s="72"/>
      <c r="J101" s="74"/>
      <c r="K101" s="74"/>
      <c r="M101" s="71"/>
    </row>
    <row r="102">
      <c r="A102" s="71"/>
      <c r="B102" s="72"/>
      <c r="C102" s="73"/>
      <c r="D102" s="72"/>
      <c r="J102" s="74"/>
      <c r="K102" s="74"/>
      <c r="M102" s="71"/>
    </row>
    <row r="103">
      <c r="A103" s="71"/>
      <c r="B103" s="72"/>
      <c r="C103" s="73"/>
      <c r="D103" s="72"/>
      <c r="J103" s="74"/>
      <c r="K103" s="74"/>
      <c r="M103" s="71"/>
    </row>
    <row r="104">
      <c r="A104" s="71"/>
      <c r="B104" s="72"/>
      <c r="C104" s="73"/>
      <c r="D104" s="72"/>
      <c r="J104" s="74"/>
      <c r="K104" s="74"/>
      <c r="M104" s="71"/>
    </row>
    <row r="105">
      <c r="A105" s="71"/>
      <c r="B105" s="72"/>
      <c r="C105" s="73"/>
      <c r="D105" s="72"/>
      <c r="J105" s="74"/>
      <c r="K105" s="74"/>
      <c r="M105" s="71"/>
    </row>
    <row r="106">
      <c r="A106" s="71"/>
      <c r="B106" s="72"/>
      <c r="C106" s="73"/>
      <c r="D106" s="72"/>
      <c r="J106" s="74"/>
      <c r="K106" s="74"/>
      <c r="M106" s="71"/>
    </row>
    <row r="107">
      <c r="A107" s="71"/>
      <c r="B107" s="72"/>
      <c r="C107" s="73"/>
      <c r="D107" s="72"/>
      <c r="J107" s="74"/>
      <c r="K107" s="74"/>
      <c r="M107" s="71"/>
    </row>
    <row r="108">
      <c r="A108" s="71"/>
      <c r="B108" s="72"/>
      <c r="C108" s="73"/>
      <c r="D108" s="72"/>
      <c r="J108" s="74"/>
      <c r="K108" s="74"/>
      <c r="M108" s="71"/>
    </row>
    <row r="109">
      <c r="A109" s="71"/>
      <c r="B109" s="72"/>
      <c r="C109" s="73"/>
      <c r="D109" s="72"/>
      <c r="J109" s="74"/>
      <c r="K109" s="74"/>
      <c r="M109" s="71"/>
    </row>
    <row r="110">
      <c r="A110" s="71"/>
      <c r="B110" s="72"/>
      <c r="C110" s="73"/>
      <c r="D110" s="72"/>
      <c r="J110" s="74"/>
      <c r="K110" s="74"/>
      <c r="M110" s="71"/>
    </row>
    <row r="111">
      <c r="A111" s="71"/>
      <c r="B111" s="72"/>
      <c r="C111" s="73"/>
      <c r="D111" s="72"/>
      <c r="J111" s="74"/>
      <c r="K111" s="74"/>
      <c r="M111" s="71"/>
    </row>
    <row r="112">
      <c r="A112" s="71"/>
      <c r="B112" s="72"/>
      <c r="C112" s="73"/>
      <c r="D112" s="72"/>
      <c r="J112" s="74"/>
      <c r="K112" s="74"/>
      <c r="M112" s="71"/>
    </row>
    <row r="113">
      <c r="A113" s="71"/>
      <c r="B113" s="72"/>
      <c r="C113" s="73"/>
      <c r="D113" s="72"/>
      <c r="J113" s="74"/>
      <c r="K113" s="74"/>
      <c r="M113" s="71"/>
    </row>
    <row r="114">
      <c r="A114" s="71"/>
      <c r="B114" s="72"/>
      <c r="C114" s="73"/>
      <c r="D114" s="72"/>
      <c r="J114" s="74"/>
      <c r="K114" s="74"/>
      <c r="M114" s="71"/>
    </row>
    <row r="115">
      <c r="A115" s="71"/>
      <c r="B115" s="72"/>
      <c r="C115" s="73"/>
      <c r="D115" s="72"/>
      <c r="J115" s="74"/>
      <c r="K115" s="74"/>
      <c r="M115" s="71"/>
    </row>
    <row r="116">
      <c r="A116" s="71"/>
      <c r="B116" s="72"/>
      <c r="C116" s="73"/>
      <c r="D116" s="72"/>
      <c r="J116" s="74"/>
      <c r="K116" s="74"/>
      <c r="M116" s="71"/>
    </row>
    <row r="117">
      <c r="A117" s="71"/>
      <c r="B117" s="72"/>
      <c r="C117" s="73"/>
      <c r="D117" s="72"/>
      <c r="J117" s="74"/>
      <c r="K117" s="74"/>
      <c r="M117" s="71"/>
    </row>
    <row r="118">
      <c r="A118" s="71"/>
      <c r="B118" s="72"/>
      <c r="C118" s="73"/>
      <c r="D118" s="72"/>
      <c r="J118" s="74"/>
      <c r="K118" s="74"/>
      <c r="M118" s="71"/>
    </row>
    <row r="119">
      <c r="A119" s="71"/>
      <c r="B119" s="72"/>
      <c r="C119" s="73"/>
      <c r="D119" s="72"/>
      <c r="J119" s="74"/>
      <c r="K119" s="74"/>
      <c r="M119" s="71"/>
    </row>
    <row r="120">
      <c r="A120" s="71"/>
      <c r="B120" s="72"/>
      <c r="C120" s="73"/>
      <c r="D120" s="72"/>
      <c r="J120" s="74"/>
      <c r="K120" s="74"/>
      <c r="M120" s="71"/>
    </row>
    <row r="121">
      <c r="A121" s="71"/>
      <c r="B121" s="72"/>
      <c r="C121" s="73"/>
      <c r="D121" s="72"/>
      <c r="J121" s="74"/>
      <c r="K121" s="74"/>
      <c r="M121" s="71"/>
    </row>
    <row r="122">
      <c r="A122" s="71"/>
      <c r="B122" s="72"/>
      <c r="C122" s="73"/>
      <c r="D122" s="72"/>
      <c r="J122" s="74"/>
      <c r="K122" s="74"/>
      <c r="M122" s="71"/>
    </row>
    <row r="123">
      <c r="A123" s="71"/>
      <c r="B123" s="72"/>
      <c r="C123" s="73"/>
      <c r="D123" s="72"/>
      <c r="J123" s="74"/>
      <c r="K123" s="74"/>
      <c r="M123" s="71"/>
    </row>
    <row r="124">
      <c r="A124" s="71"/>
      <c r="B124" s="72"/>
      <c r="C124" s="73"/>
      <c r="D124" s="72"/>
      <c r="J124" s="74"/>
      <c r="K124" s="74"/>
      <c r="M124" s="71"/>
    </row>
    <row r="125">
      <c r="A125" s="71"/>
      <c r="B125" s="72"/>
      <c r="C125" s="73"/>
      <c r="D125" s="72"/>
      <c r="J125" s="74"/>
      <c r="K125" s="74"/>
      <c r="M125" s="71"/>
    </row>
    <row r="126">
      <c r="A126" s="71"/>
      <c r="B126" s="72"/>
      <c r="C126" s="73"/>
      <c r="D126" s="72"/>
      <c r="J126" s="74"/>
      <c r="K126" s="74"/>
      <c r="M126" s="71"/>
    </row>
    <row r="127">
      <c r="A127" s="71"/>
      <c r="B127" s="72"/>
      <c r="C127" s="73"/>
      <c r="D127" s="72"/>
      <c r="J127" s="74"/>
      <c r="K127" s="74"/>
      <c r="M127" s="71"/>
    </row>
    <row r="128">
      <c r="A128" s="71"/>
      <c r="B128" s="72"/>
      <c r="C128" s="73"/>
      <c r="D128" s="72"/>
      <c r="J128" s="74"/>
      <c r="K128" s="74"/>
      <c r="M128" s="71"/>
    </row>
    <row r="129">
      <c r="A129" s="71"/>
      <c r="B129" s="72"/>
      <c r="C129" s="73"/>
      <c r="D129" s="72"/>
      <c r="J129" s="74"/>
      <c r="K129" s="74"/>
      <c r="M129" s="71"/>
    </row>
    <row r="130">
      <c r="A130" s="71"/>
      <c r="B130" s="72"/>
      <c r="C130" s="73"/>
      <c r="D130" s="72"/>
      <c r="J130" s="74"/>
      <c r="K130" s="74"/>
      <c r="M130" s="71"/>
    </row>
    <row r="131">
      <c r="A131" s="71"/>
      <c r="B131" s="72"/>
      <c r="C131" s="73"/>
      <c r="D131" s="72"/>
      <c r="J131" s="74"/>
      <c r="K131" s="74"/>
      <c r="M131" s="71"/>
    </row>
    <row r="132">
      <c r="A132" s="71"/>
      <c r="B132" s="72"/>
      <c r="C132" s="73"/>
      <c r="D132" s="72"/>
      <c r="J132" s="74"/>
      <c r="K132" s="74"/>
      <c r="M132" s="71"/>
    </row>
    <row r="133">
      <c r="A133" s="71"/>
      <c r="B133" s="72"/>
      <c r="C133" s="73"/>
      <c r="D133" s="72"/>
      <c r="J133" s="74"/>
      <c r="K133" s="74"/>
      <c r="M133" s="71"/>
    </row>
    <row r="134">
      <c r="A134" s="71"/>
      <c r="B134" s="72"/>
      <c r="C134" s="73"/>
      <c r="D134" s="72"/>
      <c r="J134" s="74"/>
      <c r="K134" s="74"/>
      <c r="M134" s="71"/>
    </row>
    <row r="135">
      <c r="A135" s="71"/>
      <c r="B135" s="72"/>
      <c r="C135" s="73"/>
      <c r="D135" s="72"/>
      <c r="J135" s="74"/>
      <c r="K135" s="74"/>
      <c r="M135" s="71"/>
    </row>
    <row r="136">
      <c r="A136" s="71"/>
      <c r="B136" s="72"/>
      <c r="C136" s="73"/>
      <c r="D136" s="72"/>
      <c r="J136" s="74"/>
      <c r="K136" s="74"/>
      <c r="M136" s="71"/>
    </row>
    <row r="137">
      <c r="A137" s="71"/>
      <c r="B137" s="72"/>
      <c r="C137" s="73"/>
      <c r="D137" s="72"/>
      <c r="J137" s="74"/>
      <c r="K137" s="74"/>
      <c r="M137" s="71"/>
    </row>
    <row r="138">
      <c r="A138" s="71"/>
      <c r="B138" s="72"/>
      <c r="C138" s="73"/>
      <c r="D138" s="72"/>
      <c r="J138" s="74"/>
      <c r="K138" s="74"/>
      <c r="M138" s="71"/>
    </row>
    <row r="139">
      <c r="A139" s="71"/>
      <c r="B139" s="72"/>
      <c r="C139" s="73"/>
      <c r="D139" s="72"/>
      <c r="J139" s="74"/>
      <c r="K139" s="74"/>
      <c r="M139" s="71"/>
    </row>
    <row r="140">
      <c r="A140" s="71"/>
      <c r="B140" s="72"/>
      <c r="C140" s="73"/>
      <c r="D140" s="72"/>
      <c r="J140" s="74"/>
      <c r="K140" s="74"/>
      <c r="M140" s="71"/>
    </row>
    <row r="141">
      <c r="A141" s="71"/>
      <c r="B141" s="72"/>
      <c r="C141" s="73"/>
      <c r="D141" s="72"/>
      <c r="J141" s="74"/>
      <c r="K141" s="74"/>
      <c r="M141" s="71"/>
    </row>
    <row r="142">
      <c r="A142" s="71"/>
      <c r="B142" s="72"/>
      <c r="C142" s="73"/>
      <c r="D142" s="72"/>
      <c r="J142" s="74"/>
      <c r="K142" s="74"/>
      <c r="M142" s="71"/>
    </row>
    <row r="143">
      <c r="A143" s="71"/>
      <c r="B143" s="72"/>
      <c r="C143" s="73"/>
      <c r="D143" s="72"/>
      <c r="J143" s="74"/>
      <c r="K143" s="74"/>
      <c r="M143" s="71"/>
    </row>
    <row r="144">
      <c r="A144" s="71"/>
      <c r="B144" s="72"/>
      <c r="C144" s="73"/>
      <c r="D144" s="72"/>
      <c r="J144" s="74"/>
      <c r="K144" s="74"/>
      <c r="M144" s="71"/>
    </row>
    <row r="145">
      <c r="A145" s="71"/>
      <c r="B145" s="72"/>
      <c r="C145" s="73"/>
      <c r="D145" s="72"/>
      <c r="J145" s="74"/>
      <c r="K145" s="74"/>
      <c r="M145" s="71"/>
    </row>
    <row r="146">
      <c r="A146" s="71"/>
      <c r="B146" s="72"/>
      <c r="C146" s="73"/>
      <c r="D146" s="72"/>
      <c r="J146" s="74"/>
      <c r="K146" s="74"/>
      <c r="M146" s="71"/>
    </row>
    <row r="147">
      <c r="A147" s="71"/>
      <c r="B147" s="72"/>
      <c r="C147" s="73"/>
      <c r="D147" s="72"/>
      <c r="J147" s="74"/>
      <c r="K147" s="74"/>
      <c r="M147" s="71"/>
    </row>
    <row r="148">
      <c r="A148" s="71"/>
      <c r="B148" s="72"/>
      <c r="C148" s="73"/>
      <c r="D148" s="72"/>
      <c r="J148" s="74"/>
      <c r="K148" s="74"/>
      <c r="M148" s="71"/>
    </row>
    <row r="149">
      <c r="A149" s="71"/>
      <c r="B149" s="72"/>
      <c r="C149" s="73"/>
      <c r="D149" s="72"/>
      <c r="J149" s="74"/>
      <c r="K149" s="74"/>
      <c r="M149" s="71"/>
    </row>
    <row r="150">
      <c r="A150" s="71"/>
      <c r="B150" s="72"/>
      <c r="C150" s="73"/>
      <c r="D150" s="72"/>
      <c r="J150" s="74"/>
      <c r="K150" s="74"/>
      <c r="M150" s="71"/>
    </row>
    <row r="151">
      <c r="A151" s="71"/>
      <c r="B151" s="72"/>
      <c r="C151" s="73"/>
      <c r="D151" s="72"/>
      <c r="J151" s="74"/>
      <c r="K151" s="74"/>
      <c r="M151" s="71"/>
    </row>
    <row r="152">
      <c r="A152" s="71"/>
      <c r="B152" s="72"/>
      <c r="C152" s="73"/>
      <c r="D152" s="72"/>
      <c r="J152" s="74"/>
      <c r="K152" s="74"/>
      <c r="M152" s="71"/>
    </row>
    <row r="153">
      <c r="A153" s="71"/>
      <c r="B153" s="72"/>
      <c r="C153" s="73"/>
      <c r="D153" s="72"/>
      <c r="J153" s="74"/>
      <c r="K153" s="74"/>
      <c r="M153" s="71"/>
    </row>
    <row r="154">
      <c r="A154" s="71"/>
      <c r="B154" s="72"/>
      <c r="C154" s="73"/>
      <c r="D154" s="72"/>
      <c r="J154" s="74"/>
      <c r="K154" s="74"/>
      <c r="M154" s="71"/>
    </row>
    <row r="155">
      <c r="A155" s="71"/>
      <c r="B155" s="72"/>
      <c r="C155" s="73"/>
      <c r="D155" s="72"/>
      <c r="J155" s="74"/>
      <c r="K155" s="74"/>
      <c r="M155" s="71"/>
    </row>
    <row r="156">
      <c r="A156" s="71"/>
      <c r="B156" s="72"/>
      <c r="C156" s="73"/>
      <c r="D156" s="72"/>
      <c r="J156" s="74"/>
      <c r="K156" s="74"/>
      <c r="M156" s="71"/>
    </row>
    <row r="157">
      <c r="A157" s="71"/>
      <c r="B157" s="72"/>
      <c r="C157" s="73"/>
      <c r="D157" s="72"/>
      <c r="J157" s="74"/>
      <c r="K157" s="74"/>
      <c r="M157" s="71"/>
    </row>
    <row r="158">
      <c r="A158" s="71"/>
      <c r="B158" s="72"/>
      <c r="C158" s="73"/>
      <c r="D158" s="72"/>
      <c r="J158" s="74"/>
      <c r="K158" s="74"/>
      <c r="M158" s="71"/>
    </row>
    <row r="159">
      <c r="A159" s="71"/>
      <c r="B159" s="72"/>
      <c r="C159" s="73"/>
      <c r="D159" s="72"/>
      <c r="J159" s="74"/>
      <c r="K159" s="74"/>
      <c r="M159" s="71"/>
    </row>
    <row r="160">
      <c r="A160" s="71"/>
      <c r="B160" s="72"/>
      <c r="C160" s="73"/>
      <c r="D160" s="72"/>
      <c r="J160" s="74"/>
      <c r="K160" s="74"/>
      <c r="M160" s="71"/>
    </row>
    <row r="161">
      <c r="A161" s="71"/>
      <c r="B161" s="72"/>
      <c r="C161" s="73"/>
      <c r="D161" s="72"/>
      <c r="J161" s="74"/>
      <c r="K161" s="74"/>
      <c r="M161" s="71"/>
    </row>
    <row r="162">
      <c r="A162" s="71"/>
      <c r="B162" s="72"/>
      <c r="C162" s="73"/>
      <c r="D162" s="72"/>
      <c r="J162" s="74"/>
      <c r="K162" s="74"/>
      <c r="M162" s="71"/>
    </row>
    <row r="163">
      <c r="A163" s="71"/>
      <c r="B163" s="72"/>
      <c r="C163" s="73"/>
      <c r="D163" s="72"/>
      <c r="J163" s="74"/>
      <c r="K163" s="74"/>
      <c r="M163" s="71"/>
    </row>
    <row r="164">
      <c r="A164" s="71"/>
      <c r="B164" s="72"/>
      <c r="C164" s="73"/>
      <c r="D164" s="72"/>
      <c r="J164" s="74"/>
      <c r="K164" s="74"/>
      <c r="M164" s="71"/>
    </row>
    <row r="165">
      <c r="A165" s="71"/>
      <c r="B165" s="72"/>
      <c r="C165" s="73"/>
      <c r="D165" s="72"/>
      <c r="J165" s="74"/>
      <c r="K165" s="74"/>
      <c r="M165" s="71"/>
    </row>
    <row r="166">
      <c r="A166" s="71"/>
      <c r="B166" s="72"/>
      <c r="C166" s="73"/>
      <c r="D166" s="72"/>
      <c r="J166" s="74"/>
      <c r="K166" s="74"/>
      <c r="M166" s="71"/>
    </row>
    <row r="167">
      <c r="A167" s="71"/>
      <c r="B167" s="72"/>
      <c r="C167" s="73"/>
      <c r="D167" s="72"/>
      <c r="J167" s="74"/>
      <c r="K167" s="74"/>
      <c r="M167" s="71"/>
    </row>
    <row r="168">
      <c r="A168" s="71"/>
      <c r="B168" s="72"/>
      <c r="C168" s="73"/>
      <c r="D168" s="72"/>
      <c r="J168" s="74"/>
      <c r="K168" s="74"/>
      <c r="M168" s="71"/>
    </row>
    <row r="169">
      <c r="A169" s="71"/>
      <c r="B169" s="72"/>
      <c r="C169" s="73"/>
      <c r="D169" s="72"/>
      <c r="J169" s="74"/>
      <c r="K169" s="74"/>
      <c r="M169" s="71"/>
    </row>
    <row r="170">
      <c r="A170" s="71"/>
      <c r="B170" s="72"/>
      <c r="C170" s="73"/>
      <c r="D170" s="72"/>
      <c r="J170" s="74"/>
      <c r="K170" s="74"/>
      <c r="M170" s="71"/>
    </row>
    <row r="171">
      <c r="A171" s="71"/>
      <c r="B171" s="72"/>
      <c r="C171" s="73"/>
      <c r="D171" s="72"/>
      <c r="J171" s="74"/>
      <c r="K171" s="74"/>
      <c r="M171" s="71"/>
    </row>
    <row r="172">
      <c r="A172" s="71"/>
      <c r="B172" s="72"/>
      <c r="C172" s="73"/>
      <c r="D172" s="72"/>
      <c r="J172" s="74"/>
      <c r="K172" s="74"/>
      <c r="M172" s="71"/>
    </row>
    <row r="173">
      <c r="A173" s="71"/>
      <c r="B173" s="72"/>
      <c r="C173" s="73"/>
      <c r="D173" s="72"/>
      <c r="J173" s="74"/>
      <c r="K173" s="74"/>
      <c r="M173" s="71"/>
    </row>
    <row r="174">
      <c r="A174" s="71"/>
      <c r="B174" s="72"/>
      <c r="C174" s="73"/>
      <c r="D174" s="72"/>
      <c r="J174" s="74"/>
      <c r="K174" s="74"/>
      <c r="M174" s="71"/>
    </row>
    <row r="175">
      <c r="A175" s="71"/>
      <c r="B175" s="72"/>
      <c r="C175" s="73"/>
      <c r="D175" s="72"/>
      <c r="J175" s="74"/>
      <c r="K175" s="74"/>
      <c r="M175" s="71"/>
    </row>
    <row r="176">
      <c r="A176" s="71"/>
      <c r="B176" s="72"/>
      <c r="C176" s="73"/>
      <c r="D176" s="72"/>
      <c r="J176" s="74"/>
      <c r="K176" s="74"/>
      <c r="M176" s="71"/>
    </row>
    <row r="177">
      <c r="A177" s="71"/>
      <c r="B177" s="72"/>
      <c r="C177" s="73"/>
      <c r="D177" s="72"/>
      <c r="J177" s="74"/>
      <c r="K177" s="74"/>
      <c r="M177" s="71"/>
    </row>
    <row r="178">
      <c r="A178" s="71"/>
      <c r="B178" s="72"/>
      <c r="C178" s="73"/>
      <c r="D178" s="72"/>
      <c r="J178" s="74"/>
      <c r="K178" s="74"/>
      <c r="M178" s="71"/>
    </row>
    <row r="179">
      <c r="A179" s="71"/>
      <c r="B179" s="72"/>
      <c r="C179" s="73"/>
      <c r="D179" s="72"/>
      <c r="J179" s="74"/>
      <c r="K179" s="74"/>
      <c r="M179" s="71"/>
    </row>
    <row r="180">
      <c r="A180" s="71"/>
      <c r="B180" s="72"/>
      <c r="C180" s="73"/>
      <c r="D180" s="72"/>
      <c r="J180" s="74"/>
      <c r="K180" s="74"/>
      <c r="M180" s="71"/>
    </row>
    <row r="181">
      <c r="A181" s="71"/>
      <c r="B181" s="72"/>
      <c r="C181" s="73"/>
      <c r="D181" s="72"/>
      <c r="J181" s="74"/>
      <c r="K181" s="74"/>
      <c r="M181" s="71"/>
    </row>
    <row r="182">
      <c r="A182" s="71"/>
      <c r="B182" s="72"/>
      <c r="C182" s="73"/>
      <c r="D182" s="72"/>
      <c r="J182" s="74"/>
      <c r="K182" s="74"/>
      <c r="M182" s="71"/>
    </row>
    <row r="183">
      <c r="A183" s="71"/>
      <c r="B183" s="72"/>
      <c r="C183" s="73"/>
      <c r="D183" s="72"/>
      <c r="J183" s="74"/>
      <c r="K183" s="74"/>
      <c r="M183" s="71"/>
    </row>
    <row r="184">
      <c r="A184" s="71"/>
      <c r="B184" s="72"/>
      <c r="C184" s="73"/>
      <c r="D184" s="72"/>
      <c r="J184" s="74"/>
      <c r="K184" s="74"/>
      <c r="M184" s="71"/>
    </row>
    <row r="185">
      <c r="A185" s="71"/>
      <c r="B185" s="72"/>
      <c r="C185" s="73"/>
      <c r="D185" s="72"/>
      <c r="J185" s="74"/>
      <c r="K185" s="74"/>
      <c r="M185" s="71"/>
    </row>
    <row r="186">
      <c r="A186" s="71"/>
      <c r="B186" s="72"/>
      <c r="C186" s="73"/>
      <c r="D186" s="72"/>
      <c r="J186" s="74"/>
      <c r="K186" s="74"/>
      <c r="M186" s="71"/>
    </row>
    <row r="187">
      <c r="A187" s="71"/>
      <c r="B187" s="72"/>
      <c r="C187" s="73"/>
      <c r="D187" s="72"/>
      <c r="J187" s="74"/>
      <c r="K187" s="74"/>
      <c r="M187" s="71"/>
    </row>
    <row r="188">
      <c r="A188" s="71"/>
      <c r="B188" s="72"/>
      <c r="C188" s="73"/>
      <c r="D188" s="72"/>
      <c r="J188" s="74"/>
      <c r="K188" s="74"/>
      <c r="M188" s="71"/>
    </row>
    <row r="189">
      <c r="A189" s="71"/>
      <c r="B189" s="72"/>
      <c r="C189" s="73"/>
      <c r="D189" s="72"/>
      <c r="J189" s="74"/>
      <c r="K189" s="74"/>
      <c r="M189" s="71"/>
    </row>
    <row r="190">
      <c r="A190" s="71"/>
      <c r="B190" s="72"/>
      <c r="C190" s="73"/>
      <c r="D190" s="72"/>
      <c r="J190" s="74"/>
      <c r="K190" s="74"/>
      <c r="M190" s="71"/>
    </row>
    <row r="191">
      <c r="A191" s="71"/>
      <c r="B191" s="72"/>
      <c r="C191" s="73"/>
      <c r="D191" s="72"/>
      <c r="J191" s="74"/>
      <c r="K191" s="74"/>
      <c r="M191" s="71"/>
    </row>
    <row r="192">
      <c r="A192" s="71"/>
      <c r="B192" s="72"/>
      <c r="C192" s="73"/>
      <c r="D192" s="72"/>
      <c r="J192" s="74"/>
      <c r="K192" s="74"/>
      <c r="M192" s="71"/>
    </row>
    <row r="193">
      <c r="A193" s="71"/>
      <c r="B193" s="72"/>
      <c r="C193" s="73"/>
      <c r="D193" s="72"/>
      <c r="J193" s="74"/>
      <c r="K193" s="74"/>
      <c r="M193" s="71"/>
    </row>
    <row r="194">
      <c r="A194" s="71"/>
      <c r="B194" s="72"/>
      <c r="C194" s="73"/>
      <c r="D194" s="72"/>
      <c r="J194" s="74"/>
      <c r="K194" s="74"/>
      <c r="M194" s="71"/>
    </row>
    <row r="195">
      <c r="A195" s="71"/>
      <c r="B195" s="72"/>
      <c r="C195" s="73"/>
      <c r="D195" s="72"/>
      <c r="J195" s="74"/>
      <c r="K195" s="74"/>
      <c r="M195" s="71"/>
    </row>
    <row r="196">
      <c r="A196" s="71"/>
      <c r="B196" s="72"/>
      <c r="C196" s="73"/>
      <c r="D196" s="72"/>
      <c r="J196" s="74"/>
      <c r="K196" s="74"/>
      <c r="M196" s="71"/>
    </row>
    <row r="197">
      <c r="A197" s="71"/>
      <c r="B197" s="72"/>
      <c r="C197" s="73"/>
      <c r="D197" s="72"/>
      <c r="J197" s="74"/>
      <c r="K197" s="74"/>
      <c r="M197" s="71"/>
    </row>
    <row r="198">
      <c r="A198" s="71"/>
      <c r="B198" s="72"/>
      <c r="C198" s="73"/>
      <c r="D198" s="72"/>
      <c r="J198" s="74"/>
      <c r="K198" s="74"/>
      <c r="M198" s="71"/>
    </row>
    <row r="199">
      <c r="A199" s="71"/>
      <c r="B199" s="72"/>
      <c r="C199" s="73"/>
      <c r="D199" s="72"/>
      <c r="J199" s="74"/>
      <c r="K199" s="74"/>
      <c r="M199" s="71"/>
    </row>
    <row r="200">
      <c r="A200" s="71"/>
      <c r="B200" s="72"/>
      <c r="C200" s="73"/>
      <c r="D200" s="72"/>
      <c r="J200" s="74"/>
      <c r="K200" s="74"/>
      <c r="M200" s="71"/>
    </row>
    <row r="201">
      <c r="A201" s="71"/>
      <c r="B201" s="72"/>
      <c r="C201" s="73"/>
      <c r="D201" s="72"/>
      <c r="J201" s="74"/>
      <c r="K201" s="74"/>
      <c r="M201" s="71"/>
    </row>
    <row r="202">
      <c r="A202" s="71"/>
      <c r="B202" s="72"/>
      <c r="C202" s="73"/>
      <c r="D202" s="72"/>
      <c r="J202" s="74"/>
      <c r="K202" s="74"/>
      <c r="M202" s="71"/>
    </row>
    <row r="203">
      <c r="A203" s="71"/>
      <c r="B203" s="72"/>
      <c r="C203" s="73"/>
      <c r="D203" s="72"/>
      <c r="J203" s="74"/>
      <c r="K203" s="74"/>
      <c r="M203" s="71"/>
    </row>
    <row r="204">
      <c r="A204" s="71"/>
      <c r="B204" s="72"/>
      <c r="C204" s="73"/>
      <c r="D204" s="72"/>
      <c r="J204" s="74"/>
      <c r="K204" s="74"/>
      <c r="M204" s="71"/>
    </row>
    <row r="205">
      <c r="A205" s="71"/>
      <c r="B205" s="72"/>
      <c r="C205" s="73"/>
      <c r="D205" s="72"/>
      <c r="J205" s="74"/>
      <c r="K205" s="74"/>
      <c r="M205" s="71"/>
    </row>
    <row r="206">
      <c r="A206" s="71"/>
      <c r="B206" s="72"/>
      <c r="C206" s="73"/>
      <c r="D206" s="72"/>
      <c r="J206" s="74"/>
      <c r="K206" s="74"/>
      <c r="M206" s="71"/>
    </row>
    <row r="207">
      <c r="A207" s="71"/>
      <c r="B207" s="72"/>
      <c r="C207" s="73"/>
      <c r="D207" s="72"/>
      <c r="J207" s="74"/>
      <c r="K207" s="74"/>
      <c r="M207" s="71"/>
    </row>
    <row r="208">
      <c r="A208" s="71"/>
      <c r="B208" s="72"/>
      <c r="C208" s="73"/>
      <c r="D208" s="72"/>
      <c r="J208" s="74"/>
      <c r="K208" s="74"/>
      <c r="M208" s="71"/>
    </row>
    <row r="209">
      <c r="A209" s="71"/>
      <c r="B209" s="72"/>
      <c r="C209" s="73"/>
      <c r="D209" s="72"/>
      <c r="J209" s="74"/>
      <c r="K209" s="74"/>
      <c r="M209" s="71"/>
    </row>
    <row r="210">
      <c r="A210" s="71"/>
      <c r="B210" s="72"/>
      <c r="C210" s="73"/>
      <c r="D210" s="72"/>
      <c r="J210" s="74"/>
      <c r="K210" s="74"/>
      <c r="M210" s="71"/>
    </row>
    <row r="211">
      <c r="A211" s="71"/>
      <c r="B211" s="72"/>
      <c r="C211" s="73"/>
      <c r="D211" s="72"/>
      <c r="J211" s="74"/>
      <c r="K211" s="74"/>
      <c r="M211" s="71"/>
    </row>
    <row r="212">
      <c r="A212" s="71"/>
      <c r="B212" s="72"/>
      <c r="C212" s="73"/>
      <c r="D212" s="72"/>
      <c r="J212" s="74"/>
      <c r="K212" s="74"/>
      <c r="M212" s="71"/>
    </row>
    <row r="213">
      <c r="A213" s="71"/>
      <c r="B213" s="72"/>
      <c r="C213" s="73"/>
      <c r="D213" s="72"/>
      <c r="J213" s="74"/>
      <c r="K213" s="74"/>
      <c r="M213" s="71"/>
    </row>
    <row r="214">
      <c r="A214" s="71"/>
      <c r="B214" s="72"/>
      <c r="C214" s="73"/>
      <c r="D214" s="72"/>
      <c r="J214" s="74"/>
      <c r="K214" s="74"/>
      <c r="M214" s="71"/>
    </row>
    <row r="215">
      <c r="A215" s="71"/>
      <c r="B215" s="72"/>
      <c r="C215" s="73"/>
      <c r="D215" s="72"/>
      <c r="J215" s="74"/>
      <c r="K215" s="74"/>
      <c r="M215" s="71"/>
    </row>
    <row r="216">
      <c r="A216" s="71"/>
      <c r="B216" s="72"/>
      <c r="C216" s="73"/>
      <c r="D216" s="72"/>
      <c r="J216" s="74"/>
      <c r="K216" s="74"/>
      <c r="M216" s="71"/>
    </row>
    <row r="217">
      <c r="A217" s="71"/>
      <c r="B217" s="72"/>
      <c r="C217" s="73"/>
      <c r="D217" s="72"/>
      <c r="J217" s="74"/>
      <c r="K217" s="74"/>
      <c r="M217" s="71"/>
    </row>
    <row r="218">
      <c r="A218" s="71"/>
      <c r="B218" s="72"/>
      <c r="C218" s="73"/>
      <c r="D218" s="72"/>
      <c r="J218" s="74"/>
      <c r="K218" s="74"/>
      <c r="M218" s="71"/>
    </row>
    <row r="219">
      <c r="A219" s="71"/>
      <c r="B219" s="72"/>
      <c r="C219" s="73"/>
      <c r="D219" s="72"/>
      <c r="J219" s="74"/>
      <c r="K219" s="74"/>
      <c r="M219" s="71"/>
    </row>
    <row r="220">
      <c r="A220" s="71"/>
      <c r="B220" s="72"/>
      <c r="C220" s="73"/>
      <c r="D220" s="72"/>
      <c r="J220" s="74"/>
      <c r="K220" s="74"/>
      <c r="M220" s="71"/>
    </row>
    <row r="221">
      <c r="A221" s="71"/>
      <c r="B221" s="72"/>
      <c r="C221" s="73"/>
      <c r="D221" s="72"/>
      <c r="J221" s="74"/>
      <c r="K221" s="74"/>
      <c r="M221" s="71"/>
    </row>
    <row r="222">
      <c r="A222" s="71"/>
      <c r="B222" s="72"/>
      <c r="C222" s="73"/>
      <c r="D222" s="72"/>
      <c r="J222" s="74"/>
      <c r="K222" s="74"/>
      <c r="M222" s="71"/>
    </row>
    <row r="223">
      <c r="A223" s="71"/>
      <c r="B223" s="72"/>
      <c r="C223" s="73"/>
      <c r="D223" s="72"/>
      <c r="J223" s="74"/>
      <c r="K223" s="74"/>
      <c r="M223" s="71"/>
    </row>
    <row r="224">
      <c r="A224" s="71"/>
      <c r="B224" s="72"/>
      <c r="C224" s="73"/>
      <c r="D224" s="72"/>
      <c r="J224" s="74"/>
      <c r="K224" s="74"/>
      <c r="M224" s="71"/>
    </row>
    <row r="225">
      <c r="A225" s="71"/>
      <c r="B225" s="72"/>
      <c r="C225" s="73"/>
      <c r="D225" s="72"/>
      <c r="J225" s="74"/>
      <c r="K225" s="74"/>
      <c r="M225" s="71"/>
    </row>
    <row r="226">
      <c r="A226" s="71"/>
      <c r="B226" s="72"/>
      <c r="C226" s="73"/>
      <c r="D226" s="72"/>
      <c r="J226" s="74"/>
      <c r="K226" s="74"/>
      <c r="M226" s="71"/>
    </row>
    <row r="227">
      <c r="A227" s="71"/>
      <c r="B227" s="72"/>
      <c r="C227" s="73"/>
      <c r="D227" s="72"/>
      <c r="J227" s="74"/>
      <c r="K227" s="74"/>
      <c r="M227" s="71"/>
    </row>
    <row r="228">
      <c r="A228" s="71"/>
      <c r="B228" s="72"/>
      <c r="C228" s="73"/>
      <c r="D228" s="72"/>
      <c r="J228" s="74"/>
      <c r="K228" s="74"/>
      <c r="M228" s="71"/>
    </row>
    <row r="229">
      <c r="A229" s="71"/>
      <c r="B229" s="72"/>
      <c r="C229" s="73"/>
      <c r="D229" s="72"/>
      <c r="J229" s="74"/>
      <c r="K229" s="74"/>
      <c r="M229" s="71"/>
    </row>
    <row r="230">
      <c r="A230" s="71"/>
      <c r="B230" s="72"/>
      <c r="C230" s="73"/>
      <c r="D230" s="72"/>
      <c r="J230" s="74"/>
      <c r="K230" s="74"/>
      <c r="M230" s="71"/>
    </row>
    <row r="231">
      <c r="A231" s="71"/>
      <c r="B231" s="72"/>
      <c r="C231" s="73"/>
      <c r="D231" s="72"/>
      <c r="J231" s="74"/>
      <c r="K231" s="74"/>
      <c r="M231" s="71"/>
    </row>
    <row r="232">
      <c r="A232" s="71"/>
      <c r="B232" s="72"/>
      <c r="C232" s="73"/>
      <c r="D232" s="72"/>
      <c r="J232" s="74"/>
      <c r="K232" s="74"/>
      <c r="M232" s="71"/>
    </row>
    <row r="233">
      <c r="A233" s="71"/>
      <c r="B233" s="72"/>
      <c r="C233" s="73"/>
      <c r="D233" s="72"/>
      <c r="J233" s="74"/>
      <c r="K233" s="74"/>
      <c r="M233" s="71"/>
    </row>
    <row r="234">
      <c r="A234" s="71"/>
      <c r="B234" s="72"/>
      <c r="C234" s="73"/>
      <c r="D234" s="72"/>
      <c r="J234" s="74"/>
      <c r="K234" s="74"/>
      <c r="M234" s="71"/>
    </row>
    <row r="235">
      <c r="A235" s="71"/>
      <c r="B235" s="72"/>
      <c r="C235" s="73"/>
      <c r="D235" s="72"/>
      <c r="J235" s="74"/>
      <c r="K235" s="74"/>
      <c r="M235" s="71"/>
    </row>
    <row r="236">
      <c r="A236" s="71"/>
      <c r="B236" s="72"/>
      <c r="C236" s="73"/>
      <c r="D236" s="72"/>
      <c r="J236" s="74"/>
      <c r="K236" s="74"/>
      <c r="M236" s="71"/>
    </row>
    <row r="237">
      <c r="A237" s="71"/>
      <c r="B237" s="72"/>
      <c r="C237" s="73"/>
      <c r="D237" s="72"/>
      <c r="J237" s="74"/>
      <c r="K237" s="74"/>
      <c r="M237" s="71"/>
    </row>
    <row r="238">
      <c r="A238" s="71"/>
      <c r="B238" s="72"/>
      <c r="C238" s="73"/>
      <c r="D238" s="72"/>
      <c r="J238" s="74"/>
      <c r="K238" s="74"/>
      <c r="M238" s="71"/>
    </row>
    <row r="239">
      <c r="A239" s="71"/>
      <c r="B239" s="72"/>
      <c r="C239" s="73"/>
      <c r="D239" s="72"/>
      <c r="J239" s="74"/>
      <c r="K239" s="74"/>
      <c r="M239" s="71"/>
    </row>
    <row r="240">
      <c r="A240" s="71"/>
      <c r="B240" s="72"/>
      <c r="C240" s="73"/>
      <c r="D240" s="72"/>
      <c r="J240" s="74"/>
      <c r="K240" s="74"/>
      <c r="M240" s="71"/>
    </row>
    <row r="241">
      <c r="A241" s="71"/>
      <c r="B241" s="72"/>
      <c r="C241" s="73"/>
      <c r="D241" s="72"/>
      <c r="J241" s="74"/>
      <c r="K241" s="74"/>
      <c r="M241" s="71"/>
    </row>
    <row r="242">
      <c r="A242" s="71"/>
      <c r="B242" s="72"/>
      <c r="C242" s="73"/>
      <c r="D242" s="72"/>
      <c r="J242" s="74"/>
      <c r="K242" s="74"/>
      <c r="M242" s="71"/>
    </row>
    <row r="243">
      <c r="A243" s="71"/>
      <c r="B243" s="72"/>
      <c r="C243" s="73"/>
      <c r="D243" s="72"/>
      <c r="J243" s="74"/>
      <c r="K243" s="74"/>
      <c r="M243" s="71"/>
    </row>
    <row r="244">
      <c r="A244" s="71"/>
      <c r="B244" s="72"/>
      <c r="C244" s="73"/>
      <c r="D244" s="72"/>
      <c r="J244" s="74"/>
      <c r="K244" s="74"/>
      <c r="M244" s="71"/>
    </row>
    <row r="245">
      <c r="A245" s="71"/>
      <c r="B245" s="72"/>
      <c r="C245" s="73"/>
      <c r="D245" s="72"/>
      <c r="J245" s="74"/>
      <c r="K245" s="74"/>
      <c r="M245" s="71"/>
    </row>
    <row r="246">
      <c r="A246" s="71"/>
      <c r="B246" s="72"/>
      <c r="C246" s="73"/>
      <c r="D246" s="72"/>
      <c r="J246" s="74"/>
      <c r="K246" s="74"/>
      <c r="M246" s="71"/>
    </row>
    <row r="247">
      <c r="A247" s="71"/>
      <c r="B247" s="72"/>
      <c r="C247" s="73"/>
      <c r="D247" s="72"/>
      <c r="J247" s="74"/>
      <c r="K247" s="74"/>
      <c r="M247" s="71"/>
    </row>
    <row r="248">
      <c r="A248" s="71"/>
      <c r="B248" s="72"/>
      <c r="C248" s="73"/>
      <c r="D248" s="72"/>
      <c r="J248" s="74"/>
      <c r="K248" s="74"/>
      <c r="M248" s="71"/>
    </row>
    <row r="249">
      <c r="A249" s="71"/>
      <c r="B249" s="72"/>
      <c r="C249" s="73"/>
      <c r="D249" s="72"/>
      <c r="J249" s="74"/>
      <c r="K249" s="74"/>
      <c r="M249" s="71"/>
    </row>
    <row r="250">
      <c r="A250" s="71"/>
      <c r="B250" s="72"/>
      <c r="C250" s="73"/>
      <c r="D250" s="72"/>
      <c r="J250" s="74"/>
      <c r="K250" s="74"/>
      <c r="M250" s="71"/>
    </row>
    <row r="251">
      <c r="A251" s="71"/>
      <c r="B251" s="72"/>
      <c r="C251" s="73"/>
      <c r="D251" s="72"/>
      <c r="J251" s="74"/>
      <c r="K251" s="74"/>
      <c r="M251" s="71"/>
    </row>
    <row r="252">
      <c r="A252" s="71"/>
      <c r="B252" s="72"/>
      <c r="C252" s="73"/>
      <c r="D252" s="72"/>
      <c r="J252" s="74"/>
      <c r="K252" s="74"/>
      <c r="M252" s="71"/>
    </row>
    <row r="253">
      <c r="A253" s="71"/>
      <c r="B253" s="72"/>
      <c r="C253" s="73"/>
      <c r="D253" s="72"/>
      <c r="J253" s="74"/>
      <c r="K253" s="74"/>
      <c r="M253" s="71"/>
    </row>
    <row r="254">
      <c r="A254" s="71"/>
      <c r="B254" s="72"/>
      <c r="C254" s="73"/>
      <c r="D254" s="72"/>
      <c r="J254" s="74"/>
      <c r="K254" s="74"/>
      <c r="M254" s="71"/>
    </row>
    <row r="255">
      <c r="A255" s="71"/>
      <c r="B255" s="72"/>
      <c r="C255" s="73"/>
      <c r="D255" s="72"/>
      <c r="J255" s="74"/>
      <c r="K255" s="74"/>
      <c r="M255" s="71"/>
    </row>
    <row r="256">
      <c r="A256" s="71"/>
      <c r="B256" s="72"/>
      <c r="C256" s="73"/>
      <c r="D256" s="72"/>
      <c r="J256" s="74"/>
      <c r="K256" s="74"/>
      <c r="M256" s="71"/>
    </row>
    <row r="257">
      <c r="A257" s="71"/>
      <c r="B257" s="72"/>
      <c r="C257" s="73"/>
      <c r="D257" s="72"/>
      <c r="J257" s="74"/>
      <c r="K257" s="74"/>
      <c r="M257" s="71"/>
    </row>
    <row r="258">
      <c r="A258" s="71"/>
      <c r="B258" s="72"/>
      <c r="C258" s="73"/>
      <c r="D258" s="72"/>
      <c r="J258" s="74"/>
      <c r="K258" s="74"/>
      <c r="M258" s="71"/>
    </row>
    <row r="259">
      <c r="A259" s="71"/>
      <c r="B259" s="72"/>
      <c r="C259" s="73"/>
      <c r="D259" s="72"/>
      <c r="J259" s="74"/>
      <c r="K259" s="74"/>
      <c r="M259" s="71"/>
    </row>
    <row r="260">
      <c r="A260" s="71"/>
      <c r="B260" s="72"/>
      <c r="C260" s="73"/>
      <c r="D260" s="72"/>
      <c r="J260" s="74"/>
      <c r="K260" s="74"/>
      <c r="M260" s="71"/>
    </row>
    <row r="261">
      <c r="A261" s="71"/>
      <c r="B261" s="72"/>
      <c r="C261" s="73"/>
      <c r="D261" s="72"/>
      <c r="J261" s="74"/>
      <c r="K261" s="74"/>
      <c r="M261" s="71"/>
    </row>
    <row r="262">
      <c r="A262" s="71"/>
      <c r="B262" s="72"/>
      <c r="C262" s="73"/>
      <c r="D262" s="72"/>
      <c r="J262" s="74"/>
      <c r="K262" s="74"/>
      <c r="M262" s="71"/>
    </row>
    <row r="263">
      <c r="A263" s="71"/>
      <c r="B263" s="72"/>
      <c r="C263" s="73"/>
      <c r="D263" s="72"/>
      <c r="J263" s="74"/>
      <c r="K263" s="74"/>
      <c r="M263" s="71"/>
    </row>
    <row r="264">
      <c r="A264" s="71"/>
      <c r="B264" s="72"/>
      <c r="C264" s="73"/>
      <c r="D264" s="72"/>
      <c r="J264" s="74"/>
      <c r="K264" s="74"/>
      <c r="M264" s="71"/>
    </row>
    <row r="265">
      <c r="A265" s="71"/>
      <c r="B265" s="72"/>
      <c r="C265" s="73"/>
      <c r="D265" s="72"/>
      <c r="J265" s="74"/>
      <c r="K265" s="74"/>
      <c r="M265" s="71"/>
    </row>
    <row r="266">
      <c r="A266" s="71"/>
      <c r="B266" s="72"/>
      <c r="C266" s="73"/>
      <c r="D266" s="72"/>
      <c r="J266" s="74"/>
      <c r="K266" s="74"/>
      <c r="M266" s="71"/>
    </row>
    <row r="267">
      <c r="A267" s="71"/>
      <c r="B267" s="72"/>
      <c r="C267" s="73"/>
      <c r="D267" s="72"/>
      <c r="J267" s="74"/>
      <c r="K267" s="74"/>
      <c r="M267" s="71"/>
    </row>
    <row r="268">
      <c r="A268" s="71"/>
      <c r="B268" s="72"/>
      <c r="C268" s="73"/>
      <c r="D268" s="72"/>
      <c r="J268" s="74"/>
      <c r="K268" s="74"/>
      <c r="M268" s="71"/>
    </row>
    <row r="269">
      <c r="A269" s="71"/>
      <c r="B269" s="72"/>
      <c r="C269" s="73"/>
      <c r="D269" s="72"/>
      <c r="J269" s="74"/>
      <c r="K269" s="74"/>
      <c r="M269" s="71"/>
    </row>
    <row r="270">
      <c r="A270" s="71"/>
      <c r="B270" s="72"/>
      <c r="C270" s="73"/>
      <c r="D270" s="72"/>
      <c r="J270" s="74"/>
      <c r="K270" s="74"/>
      <c r="M270" s="71"/>
    </row>
    <row r="271">
      <c r="A271" s="71"/>
      <c r="B271" s="72"/>
      <c r="C271" s="73"/>
      <c r="D271" s="72"/>
      <c r="J271" s="74"/>
      <c r="K271" s="74"/>
      <c r="M271" s="71"/>
    </row>
    <row r="272">
      <c r="A272" s="71"/>
      <c r="B272" s="72"/>
      <c r="C272" s="73"/>
      <c r="D272" s="72"/>
      <c r="J272" s="74"/>
      <c r="K272" s="74"/>
      <c r="M272" s="71"/>
    </row>
    <row r="273">
      <c r="A273" s="71"/>
      <c r="B273" s="72"/>
      <c r="C273" s="73"/>
      <c r="D273" s="72"/>
      <c r="J273" s="74"/>
      <c r="K273" s="74"/>
      <c r="M273" s="71"/>
    </row>
    <row r="274">
      <c r="A274" s="71"/>
      <c r="B274" s="72"/>
      <c r="C274" s="73"/>
      <c r="D274" s="72"/>
      <c r="J274" s="74"/>
      <c r="K274" s="74"/>
      <c r="M274" s="71"/>
    </row>
    <row r="275">
      <c r="A275" s="71"/>
      <c r="B275" s="72"/>
      <c r="C275" s="73"/>
      <c r="D275" s="72"/>
      <c r="J275" s="74"/>
      <c r="K275" s="74"/>
      <c r="M275" s="71"/>
    </row>
    <row r="276">
      <c r="A276" s="71"/>
      <c r="B276" s="72"/>
      <c r="C276" s="73"/>
      <c r="D276" s="72"/>
      <c r="J276" s="74"/>
      <c r="K276" s="74"/>
      <c r="M276" s="71"/>
    </row>
    <row r="277">
      <c r="A277" s="71"/>
      <c r="B277" s="72"/>
      <c r="C277" s="73"/>
      <c r="D277" s="72"/>
      <c r="J277" s="74"/>
      <c r="K277" s="74"/>
      <c r="M277" s="71"/>
    </row>
    <row r="278">
      <c r="A278" s="71"/>
      <c r="B278" s="72"/>
      <c r="C278" s="73"/>
      <c r="D278" s="72"/>
      <c r="J278" s="74"/>
      <c r="K278" s="74"/>
      <c r="M278" s="71"/>
    </row>
    <row r="279">
      <c r="A279" s="71"/>
      <c r="B279" s="72"/>
      <c r="C279" s="73"/>
      <c r="D279" s="72"/>
      <c r="J279" s="74"/>
      <c r="K279" s="74"/>
      <c r="M279" s="71"/>
    </row>
    <row r="280">
      <c r="A280" s="71"/>
      <c r="B280" s="72"/>
      <c r="C280" s="73"/>
      <c r="D280" s="72"/>
      <c r="J280" s="74"/>
      <c r="K280" s="74"/>
      <c r="M280" s="71"/>
    </row>
    <row r="281">
      <c r="A281" s="71"/>
      <c r="B281" s="72"/>
      <c r="C281" s="73"/>
      <c r="D281" s="72"/>
      <c r="J281" s="74"/>
      <c r="K281" s="74"/>
      <c r="M281" s="71"/>
    </row>
    <row r="282">
      <c r="A282" s="71"/>
      <c r="B282" s="72"/>
      <c r="C282" s="73"/>
      <c r="D282" s="72"/>
      <c r="J282" s="74"/>
      <c r="K282" s="74"/>
      <c r="M282" s="71"/>
    </row>
    <row r="283">
      <c r="A283" s="71"/>
      <c r="B283" s="72"/>
      <c r="C283" s="73"/>
      <c r="D283" s="72"/>
      <c r="J283" s="74"/>
      <c r="K283" s="74"/>
      <c r="M283" s="71"/>
    </row>
    <row r="284">
      <c r="A284" s="71"/>
      <c r="B284" s="72"/>
      <c r="C284" s="73"/>
      <c r="D284" s="72"/>
      <c r="J284" s="74"/>
      <c r="K284" s="74"/>
      <c r="M284" s="71"/>
    </row>
    <row r="285">
      <c r="A285" s="71"/>
      <c r="B285" s="72"/>
      <c r="C285" s="73"/>
      <c r="D285" s="72"/>
      <c r="J285" s="74"/>
      <c r="K285" s="74"/>
      <c r="M285" s="71"/>
    </row>
    <row r="286">
      <c r="A286" s="71"/>
      <c r="B286" s="72"/>
      <c r="C286" s="73"/>
      <c r="D286" s="72"/>
      <c r="J286" s="74"/>
      <c r="K286" s="74"/>
      <c r="M286" s="71"/>
    </row>
    <row r="287">
      <c r="A287" s="71"/>
      <c r="B287" s="72"/>
      <c r="C287" s="73"/>
      <c r="D287" s="72"/>
      <c r="J287" s="74"/>
      <c r="K287" s="74"/>
      <c r="M287" s="71"/>
    </row>
    <row r="288">
      <c r="A288" s="71"/>
      <c r="B288" s="72"/>
      <c r="C288" s="73"/>
      <c r="D288" s="72"/>
      <c r="J288" s="74"/>
      <c r="K288" s="74"/>
      <c r="M288" s="71"/>
    </row>
    <row r="289">
      <c r="A289" s="71"/>
      <c r="B289" s="72"/>
      <c r="C289" s="73"/>
      <c r="D289" s="72"/>
      <c r="J289" s="74"/>
      <c r="K289" s="74"/>
      <c r="M289" s="71"/>
    </row>
    <row r="290">
      <c r="A290" s="71"/>
      <c r="B290" s="72"/>
      <c r="C290" s="73"/>
      <c r="D290" s="72"/>
      <c r="J290" s="74"/>
      <c r="K290" s="74"/>
      <c r="M290" s="71"/>
    </row>
    <row r="291">
      <c r="A291" s="71"/>
      <c r="B291" s="72"/>
      <c r="C291" s="73"/>
      <c r="D291" s="72"/>
      <c r="J291" s="74"/>
      <c r="K291" s="74"/>
      <c r="M291" s="71"/>
    </row>
    <row r="292">
      <c r="A292" s="71"/>
      <c r="B292" s="72"/>
      <c r="C292" s="73"/>
      <c r="D292" s="72"/>
      <c r="J292" s="74"/>
      <c r="K292" s="74"/>
      <c r="M292" s="71"/>
    </row>
    <row r="293">
      <c r="A293" s="71"/>
      <c r="B293" s="72"/>
      <c r="C293" s="73"/>
      <c r="D293" s="72"/>
      <c r="J293" s="74"/>
      <c r="K293" s="74"/>
      <c r="M293" s="71"/>
    </row>
    <row r="294">
      <c r="A294" s="71"/>
      <c r="B294" s="72"/>
      <c r="C294" s="73"/>
      <c r="D294" s="72"/>
      <c r="J294" s="74"/>
      <c r="K294" s="74"/>
      <c r="M294" s="71"/>
    </row>
    <row r="295">
      <c r="A295" s="71"/>
      <c r="B295" s="72"/>
      <c r="C295" s="73"/>
      <c r="D295" s="72"/>
      <c r="J295" s="74"/>
      <c r="K295" s="74"/>
      <c r="M295" s="71"/>
    </row>
    <row r="296">
      <c r="A296" s="71"/>
      <c r="B296" s="72"/>
      <c r="C296" s="73"/>
      <c r="D296" s="72"/>
      <c r="J296" s="74"/>
      <c r="K296" s="74"/>
      <c r="M296" s="71"/>
    </row>
    <row r="297">
      <c r="A297" s="71"/>
      <c r="B297" s="72"/>
      <c r="C297" s="73"/>
      <c r="D297" s="72"/>
      <c r="J297" s="74"/>
      <c r="K297" s="74"/>
      <c r="M297" s="71"/>
    </row>
    <row r="298">
      <c r="A298" s="71"/>
      <c r="B298" s="72"/>
      <c r="C298" s="73"/>
      <c r="D298" s="72"/>
      <c r="J298" s="74"/>
      <c r="K298" s="74"/>
      <c r="M298" s="71"/>
    </row>
    <row r="299">
      <c r="A299" s="71"/>
      <c r="B299" s="72"/>
      <c r="C299" s="73"/>
      <c r="D299" s="72"/>
      <c r="J299" s="74"/>
      <c r="K299" s="74"/>
      <c r="M299" s="71"/>
    </row>
    <row r="300">
      <c r="A300" s="71"/>
      <c r="B300" s="72"/>
      <c r="C300" s="73"/>
      <c r="D300" s="72"/>
      <c r="J300" s="74"/>
      <c r="K300" s="74"/>
      <c r="M300" s="71"/>
    </row>
    <row r="301">
      <c r="A301" s="71"/>
      <c r="B301" s="72"/>
      <c r="C301" s="73"/>
      <c r="D301" s="72"/>
      <c r="J301" s="74"/>
      <c r="K301" s="74"/>
      <c r="M301" s="71"/>
    </row>
    <row r="302">
      <c r="A302" s="71"/>
      <c r="B302" s="72"/>
      <c r="C302" s="73"/>
      <c r="D302" s="72"/>
      <c r="J302" s="74"/>
      <c r="K302" s="74"/>
      <c r="M302" s="71"/>
    </row>
    <row r="303">
      <c r="A303" s="71"/>
      <c r="B303" s="72"/>
      <c r="C303" s="73"/>
      <c r="D303" s="72"/>
      <c r="J303" s="74"/>
      <c r="K303" s="74"/>
      <c r="M303" s="71"/>
    </row>
    <row r="304">
      <c r="A304" s="71"/>
      <c r="B304" s="72"/>
      <c r="C304" s="73"/>
      <c r="D304" s="72"/>
      <c r="J304" s="74"/>
      <c r="K304" s="74"/>
      <c r="M304" s="71"/>
    </row>
    <row r="305">
      <c r="A305" s="71"/>
      <c r="B305" s="72"/>
      <c r="C305" s="73"/>
      <c r="D305" s="72"/>
      <c r="J305" s="74"/>
      <c r="K305" s="74"/>
      <c r="M305" s="71"/>
    </row>
    <row r="306">
      <c r="A306" s="71"/>
      <c r="B306" s="72"/>
      <c r="C306" s="73"/>
      <c r="D306" s="72"/>
      <c r="J306" s="74"/>
      <c r="K306" s="74"/>
      <c r="M306" s="71"/>
    </row>
    <row r="307">
      <c r="A307" s="71"/>
      <c r="B307" s="72"/>
      <c r="C307" s="73"/>
      <c r="D307" s="72"/>
      <c r="J307" s="74"/>
      <c r="K307" s="74"/>
      <c r="M307" s="71"/>
    </row>
    <row r="308">
      <c r="A308" s="71"/>
      <c r="B308" s="72"/>
      <c r="C308" s="73"/>
      <c r="D308" s="72"/>
      <c r="J308" s="74"/>
      <c r="K308" s="74"/>
      <c r="M308" s="71"/>
    </row>
    <row r="309">
      <c r="A309" s="71"/>
      <c r="B309" s="72"/>
      <c r="C309" s="73"/>
      <c r="D309" s="72"/>
      <c r="J309" s="74"/>
      <c r="K309" s="74"/>
      <c r="M309" s="71"/>
    </row>
    <row r="310">
      <c r="A310" s="71"/>
      <c r="B310" s="72"/>
      <c r="C310" s="73"/>
      <c r="D310" s="72"/>
      <c r="J310" s="74"/>
      <c r="K310" s="74"/>
      <c r="M310" s="71"/>
    </row>
    <row r="311">
      <c r="A311" s="71"/>
      <c r="B311" s="72"/>
      <c r="C311" s="73"/>
      <c r="D311" s="72"/>
      <c r="J311" s="74"/>
      <c r="K311" s="74"/>
      <c r="M311" s="71"/>
    </row>
    <row r="312">
      <c r="A312" s="71"/>
      <c r="B312" s="72"/>
      <c r="C312" s="73"/>
      <c r="D312" s="72"/>
      <c r="J312" s="74"/>
      <c r="K312" s="74"/>
      <c r="M312" s="71"/>
    </row>
    <row r="313">
      <c r="A313" s="71"/>
      <c r="B313" s="72"/>
      <c r="C313" s="73"/>
      <c r="D313" s="72"/>
      <c r="J313" s="74"/>
      <c r="K313" s="74"/>
      <c r="M313" s="71"/>
    </row>
    <row r="314">
      <c r="A314" s="71"/>
      <c r="B314" s="72"/>
      <c r="C314" s="73"/>
      <c r="D314" s="72"/>
      <c r="J314" s="74"/>
      <c r="K314" s="74"/>
      <c r="M314" s="71"/>
    </row>
    <row r="315">
      <c r="A315" s="71"/>
      <c r="B315" s="72"/>
      <c r="C315" s="73"/>
      <c r="D315" s="72"/>
      <c r="J315" s="74"/>
      <c r="K315" s="74"/>
      <c r="M315" s="71"/>
    </row>
    <row r="316">
      <c r="A316" s="71"/>
      <c r="B316" s="72"/>
      <c r="C316" s="73"/>
      <c r="D316" s="72"/>
      <c r="J316" s="74"/>
      <c r="K316" s="74"/>
      <c r="M316" s="71"/>
    </row>
    <row r="317">
      <c r="A317" s="71"/>
      <c r="B317" s="72"/>
      <c r="C317" s="73"/>
      <c r="D317" s="72"/>
      <c r="J317" s="74"/>
      <c r="K317" s="74"/>
      <c r="M317" s="71"/>
    </row>
    <row r="318">
      <c r="A318" s="71"/>
      <c r="B318" s="72"/>
      <c r="C318" s="73"/>
      <c r="D318" s="72"/>
      <c r="J318" s="74"/>
      <c r="K318" s="74"/>
      <c r="M318" s="71"/>
    </row>
    <row r="319">
      <c r="A319" s="71"/>
      <c r="B319" s="72"/>
      <c r="C319" s="73"/>
      <c r="D319" s="72"/>
      <c r="J319" s="74"/>
      <c r="K319" s="74"/>
      <c r="M319" s="71"/>
    </row>
    <row r="320">
      <c r="A320" s="71"/>
      <c r="B320" s="72"/>
      <c r="C320" s="73"/>
      <c r="D320" s="72"/>
      <c r="J320" s="74"/>
      <c r="K320" s="74"/>
      <c r="M320" s="71"/>
    </row>
    <row r="321">
      <c r="A321" s="71"/>
      <c r="B321" s="72"/>
      <c r="C321" s="73"/>
      <c r="D321" s="72"/>
      <c r="J321" s="74"/>
      <c r="K321" s="74"/>
      <c r="M321" s="71"/>
    </row>
    <row r="322">
      <c r="A322" s="71"/>
      <c r="B322" s="72"/>
      <c r="C322" s="73"/>
      <c r="D322" s="72"/>
      <c r="J322" s="74"/>
      <c r="K322" s="74"/>
      <c r="M322" s="71"/>
    </row>
    <row r="323">
      <c r="A323" s="71"/>
      <c r="B323" s="72"/>
      <c r="C323" s="73"/>
      <c r="D323" s="72"/>
      <c r="J323" s="74"/>
      <c r="K323" s="74"/>
      <c r="M323" s="71"/>
    </row>
    <row r="324">
      <c r="A324" s="71"/>
      <c r="B324" s="72"/>
      <c r="C324" s="73"/>
      <c r="D324" s="72"/>
      <c r="J324" s="74"/>
      <c r="K324" s="74"/>
      <c r="M324" s="71"/>
    </row>
    <row r="325">
      <c r="A325" s="71"/>
      <c r="B325" s="72"/>
      <c r="C325" s="73"/>
      <c r="D325" s="72"/>
      <c r="J325" s="74"/>
      <c r="K325" s="74"/>
      <c r="M325" s="71"/>
    </row>
    <row r="326">
      <c r="A326" s="71"/>
      <c r="B326" s="72"/>
      <c r="C326" s="73"/>
      <c r="D326" s="72"/>
      <c r="J326" s="74"/>
      <c r="K326" s="74"/>
      <c r="M326" s="71"/>
    </row>
    <row r="327">
      <c r="A327" s="71"/>
      <c r="B327" s="72"/>
      <c r="C327" s="73"/>
      <c r="D327" s="72"/>
      <c r="J327" s="74"/>
      <c r="K327" s="74"/>
      <c r="M327" s="71"/>
    </row>
    <row r="328">
      <c r="A328" s="71"/>
      <c r="B328" s="72"/>
      <c r="C328" s="73"/>
      <c r="D328" s="72"/>
      <c r="J328" s="74"/>
      <c r="K328" s="74"/>
      <c r="M328" s="71"/>
    </row>
    <row r="329">
      <c r="A329" s="71"/>
      <c r="B329" s="72"/>
      <c r="C329" s="73"/>
      <c r="D329" s="72"/>
      <c r="J329" s="74"/>
      <c r="K329" s="74"/>
      <c r="M329" s="71"/>
    </row>
    <row r="330">
      <c r="A330" s="71"/>
      <c r="B330" s="72"/>
      <c r="C330" s="73"/>
      <c r="D330" s="72"/>
      <c r="J330" s="74"/>
      <c r="K330" s="74"/>
      <c r="M330" s="71"/>
    </row>
    <row r="331">
      <c r="A331" s="71"/>
      <c r="B331" s="72"/>
      <c r="C331" s="73"/>
      <c r="D331" s="72"/>
      <c r="J331" s="74"/>
      <c r="K331" s="74"/>
      <c r="M331" s="71"/>
    </row>
    <row r="332">
      <c r="A332" s="71"/>
      <c r="B332" s="72"/>
      <c r="C332" s="73"/>
      <c r="D332" s="72"/>
      <c r="J332" s="74"/>
      <c r="K332" s="74"/>
      <c r="M332" s="71"/>
    </row>
    <row r="333">
      <c r="A333" s="71"/>
      <c r="B333" s="72"/>
      <c r="C333" s="73"/>
      <c r="D333" s="72"/>
      <c r="J333" s="74"/>
      <c r="K333" s="74"/>
      <c r="M333" s="71"/>
    </row>
    <row r="334">
      <c r="A334" s="71"/>
      <c r="B334" s="72"/>
      <c r="C334" s="73"/>
      <c r="D334" s="72"/>
      <c r="J334" s="74"/>
      <c r="K334" s="74"/>
      <c r="M334" s="71"/>
    </row>
    <row r="335">
      <c r="A335" s="71"/>
      <c r="B335" s="72"/>
      <c r="C335" s="73"/>
      <c r="D335" s="72"/>
      <c r="J335" s="74"/>
      <c r="K335" s="74"/>
      <c r="M335" s="71"/>
    </row>
    <row r="336">
      <c r="A336" s="71"/>
      <c r="B336" s="72"/>
      <c r="C336" s="73"/>
      <c r="D336" s="72"/>
      <c r="J336" s="74"/>
      <c r="K336" s="74"/>
      <c r="M336" s="71"/>
    </row>
    <row r="337">
      <c r="A337" s="71"/>
      <c r="B337" s="72"/>
      <c r="C337" s="73"/>
      <c r="D337" s="72"/>
      <c r="J337" s="74"/>
      <c r="K337" s="74"/>
      <c r="M337" s="71"/>
    </row>
    <row r="338">
      <c r="A338" s="71"/>
      <c r="B338" s="72"/>
      <c r="C338" s="73"/>
      <c r="D338" s="72"/>
      <c r="J338" s="74"/>
      <c r="K338" s="74"/>
      <c r="M338" s="71"/>
    </row>
    <row r="339">
      <c r="A339" s="71"/>
      <c r="B339" s="72"/>
      <c r="C339" s="73"/>
      <c r="D339" s="72"/>
      <c r="J339" s="74"/>
      <c r="K339" s="74"/>
      <c r="M339" s="71"/>
    </row>
    <row r="340">
      <c r="A340" s="71"/>
      <c r="B340" s="72"/>
      <c r="C340" s="73"/>
      <c r="D340" s="72"/>
      <c r="J340" s="74"/>
      <c r="K340" s="74"/>
      <c r="M340" s="71"/>
    </row>
    <row r="341">
      <c r="A341" s="71"/>
      <c r="B341" s="72"/>
      <c r="C341" s="73"/>
      <c r="D341" s="72"/>
      <c r="J341" s="74"/>
      <c r="K341" s="74"/>
      <c r="M341" s="71"/>
    </row>
    <row r="342">
      <c r="A342" s="71"/>
      <c r="B342" s="72"/>
      <c r="C342" s="73"/>
      <c r="D342" s="72"/>
      <c r="J342" s="74"/>
      <c r="K342" s="74"/>
      <c r="M342" s="71"/>
    </row>
    <row r="343">
      <c r="A343" s="71"/>
      <c r="B343" s="72"/>
      <c r="C343" s="73"/>
      <c r="D343" s="72"/>
      <c r="J343" s="74"/>
      <c r="K343" s="74"/>
      <c r="M343" s="71"/>
    </row>
    <row r="344">
      <c r="A344" s="71"/>
      <c r="B344" s="72"/>
      <c r="C344" s="73"/>
      <c r="D344" s="72"/>
      <c r="J344" s="74"/>
      <c r="K344" s="74"/>
      <c r="M344" s="71"/>
    </row>
    <row r="345">
      <c r="A345" s="71"/>
      <c r="B345" s="72"/>
      <c r="C345" s="73"/>
      <c r="D345" s="72"/>
      <c r="J345" s="74"/>
      <c r="K345" s="74"/>
      <c r="M345" s="71"/>
    </row>
    <row r="346">
      <c r="A346" s="71"/>
      <c r="B346" s="72"/>
      <c r="C346" s="73"/>
      <c r="D346" s="72"/>
      <c r="J346" s="74"/>
      <c r="K346" s="74"/>
      <c r="M346" s="71"/>
    </row>
    <row r="347">
      <c r="A347" s="71"/>
      <c r="B347" s="72"/>
      <c r="C347" s="73"/>
      <c r="D347" s="72"/>
      <c r="J347" s="74"/>
      <c r="K347" s="74"/>
      <c r="M347" s="71"/>
    </row>
    <row r="348">
      <c r="A348" s="71"/>
      <c r="B348" s="72"/>
      <c r="C348" s="73"/>
      <c r="D348" s="72"/>
      <c r="J348" s="74"/>
      <c r="K348" s="74"/>
      <c r="M348" s="71"/>
    </row>
    <row r="349">
      <c r="A349" s="71"/>
      <c r="B349" s="72"/>
      <c r="C349" s="73"/>
      <c r="D349" s="72"/>
      <c r="J349" s="74"/>
      <c r="K349" s="74"/>
      <c r="M349" s="71"/>
    </row>
    <row r="350">
      <c r="A350" s="71"/>
      <c r="B350" s="72"/>
      <c r="C350" s="73"/>
      <c r="D350" s="72"/>
      <c r="J350" s="74"/>
      <c r="K350" s="74"/>
      <c r="M350" s="71"/>
    </row>
    <row r="351">
      <c r="A351" s="71"/>
      <c r="B351" s="72"/>
      <c r="C351" s="73"/>
      <c r="D351" s="72"/>
      <c r="J351" s="74"/>
      <c r="K351" s="74"/>
      <c r="M351" s="71"/>
    </row>
    <row r="352">
      <c r="A352" s="71"/>
      <c r="B352" s="72"/>
      <c r="C352" s="73"/>
      <c r="D352" s="72"/>
      <c r="J352" s="74"/>
      <c r="K352" s="74"/>
      <c r="M352" s="71"/>
    </row>
    <row r="353">
      <c r="A353" s="71"/>
      <c r="B353" s="72"/>
      <c r="C353" s="73"/>
      <c r="D353" s="72"/>
      <c r="J353" s="74"/>
      <c r="K353" s="74"/>
      <c r="M353" s="71"/>
    </row>
    <row r="354">
      <c r="A354" s="71"/>
      <c r="B354" s="72"/>
      <c r="C354" s="73"/>
      <c r="D354" s="72"/>
      <c r="J354" s="74"/>
      <c r="K354" s="74"/>
      <c r="M354" s="71"/>
    </row>
    <row r="355">
      <c r="A355" s="71"/>
      <c r="B355" s="72"/>
      <c r="C355" s="73"/>
      <c r="D355" s="72"/>
      <c r="J355" s="74"/>
      <c r="K355" s="74"/>
      <c r="M355" s="71"/>
    </row>
    <row r="356">
      <c r="A356" s="71"/>
      <c r="B356" s="72"/>
      <c r="C356" s="73"/>
      <c r="D356" s="72"/>
      <c r="J356" s="74"/>
      <c r="K356" s="74"/>
      <c r="M356" s="71"/>
    </row>
    <row r="357">
      <c r="A357" s="71"/>
      <c r="B357" s="72"/>
      <c r="C357" s="73"/>
      <c r="D357" s="72"/>
      <c r="J357" s="74"/>
      <c r="K357" s="74"/>
      <c r="M357" s="71"/>
    </row>
    <row r="358">
      <c r="A358" s="71"/>
      <c r="B358" s="72"/>
      <c r="C358" s="73"/>
      <c r="D358" s="72"/>
      <c r="J358" s="74"/>
      <c r="K358" s="74"/>
      <c r="M358" s="71"/>
    </row>
    <row r="359">
      <c r="A359" s="71"/>
      <c r="B359" s="72"/>
      <c r="C359" s="73"/>
      <c r="D359" s="72"/>
      <c r="J359" s="74"/>
      <c r="K359" s="74"/>
      <c r="M359" s="71"/>
    </row>
    <row r="360">
      <c r="A360" s="71"/>
      <c r="B360" s="72"/>
      <c r="C360" s="73"/>
      <c r="D360" s="72"/>
      <c r="J360" s="74"/>
      <c r="K360" s="74"/>
      <c r="M360" s="71"/>
    </row>
    <row r="361">
      <c r="A361" s="71"/>
      <c r="B361" s="72"/>
      <c r="C361" s="73"/>
      <c r="D361" s="72"/>
      <c r="J361" s="74"/>
      <c r="K361" s="74"/>
      <c r="M361" s="71"/>
    </row>
    <row r="362">
      <c r="A362" s="71"/>
      <c r="B362" s="72"/>
      <c r="C362" s="73"/>
      <c r="D362" s="72"/>
      <c r="J362" s="74"/>
      <c r="K362" s="74"/>
      <c r="M362" s="71"/>
    </row>
    <row r="363">
      <c r="A363" s="71"/>
      <c r="B363" s="72"/>
      <c r="C363" s="73"/>
      <c r="D363" s="72"/>
      <c r="J363" s="74"/>
      <c r="K363" s="74"/>
      <c r="M363" s="71"/>
    </row>
    <row r="364">
      <c r="A364" s="71"/>
      <c r="B364" s="72"/>
      <c r="C364" s="73"/>
      <c r="D364" s="72"/>
      <c r="J364" s="74"/>
      <c r="K364" s="74"/>
      <c r="M364" s="71"/>
    </row>
    <row r="365">
      <c r="A365" s="71"/>
      <c r="B365" s="72"/>
      <c r="C365" s="73"/>
      <c r="D365" s="72"/>
      <c r="J365" s="74"/>
      <c r="K365" s="74"/>
      <c r="M365" s="71"/>
    </row>
    <row r="366">
      <c r="A366" s="71"/>
      <c r="B366" s="72"/>
      <c r="C366" s="73"/>
      <c r="D366" s="72"/>
      <c r="J366" s="74"/>
      <c r="K366" s="74"/>
      <c r="M366" s="71"/>
    </row>
    <row r="367">
      <c r="A367" s="71"/>
      <c r="B367" s="72"/>
      <c r="C367" s="73"/>
      <c r="D367" s="72"/>
      <c r="J367" s="74"/>
      <c r="K367" s="74"/>
      <c r="M367" s="71"/>
    </row>
    <row r="368">
      <c r="A368" s="71"/>
      <c r="B368" s="72"/>
      <c r="C368" s="73"/>
      <c r="D368" s="72"/>
      <c r="J368" s="74"/>
      <c r="K368" s="74"/>
      <c r="M368" s="71"/>
    </row>
    <row r="369">
      <c r="A369" s="71"/>
      <c r="B369" s="72"/>
      <c r="C369" s="73"/>
      <c r="D369" s="72"/>
      <c r="J369" s="74"/>
      <c r="K369" s="74"/>
      <c r="M369" s="71"/>
    </row>
    <row r="370">
      <c r="A370" s="71"/>
      <c r="B370" s="72"/>
      <c r="C370" s="73"/>
      <c r="D370" s="72"/>
      <c r="J370" s="74"/>
      <c r="K370" s="74"/>
      <c r="M370" s="71"/>
    </row>
    <row r="371">
      <c r="A371" s="71"/>
      <c r="B371" s="72"/>
      <c r="C371" s="73"/>
      <c r="D371" s="72"/>
      <c r="J371" s="74"/>
      <c r="K371" s="74"/>
      <c r="M371" s="71"/>
    </row>
    <row r="372">
      <c r="A372" s="71"/>
      <c r="B372" s="72"/>
      <c r="C372" s="73"/>
      <c r="D372" s="72"/>
      <c r="J372" s="74"/>
      <c r="K372" s="74"/>
      <c r="M372" s="71"/>
    </row>
    <row r="373">
      <c r="A373" s="71"/>
      <c r="B373" s="72"/>
      <c r="C373" s="73"/>
      <c r="D373" s="72"/>
      <c r="J373" s="74"/>
      <c r="K373" s="74"/>
      <c r="M373" s="71"/>
    </row>
    <row r="374">
      <c r="A374" s="71"/>
      <c r="B374" s="72"/>
      <c r="C374" s="73"/>
      <c r="D374" s="72"/>
      <c r="J374" s="74"/>
      <c r="K374" s="74"/>
      <c r="M374" s="71"/>
    </row>
    <row r="375">
      <c r="A375" s="71"/>
      <c r="B375" s="72"/>
      <c r="C375" s="73"/>
      <c r="D375" s="72"/>
      <c r="J375" s="74"/>
      <c r="K375" s="74"/>
      <c r="M375" s="71"/>
    </row>
    <row r="376">
      <c r="A376" s="71"/>
      <c r="B376" s="72"/>
      <c r="C376" s="73"/>
      <c r="D376" s="72"/>
      <c r="J376" s="74"/>
      <c r="K376" s="74"/>
      <c r="M376" s="71"/>
    </row>
    <row r="377">
      <c r="A377" s="71"/>
      <c r="B377" s="72"/>
      <c r="C377" s="73"/>
      <c r="D377" s="72"/>
      <c r="J377" s="74"/>
      <c r="K377" s="74"/>
      <c r="M377" s="71"/>
    </row>
    <row r="378">
      <c r="A378" s="71"/>
      <c r="B378" s="72"/>
      <c r="C378" s="73"/>
      <c r="D378" s="72"/>
      <c r="J378" s="74"/>
      <c r="K378" s="74"/>
      <c r="M378" s="71"/>
    </row>
    <row r="379">
      <c r="A379" s="71"/>
      <c r="B379" s="72"/>
      <c r="C379" s="73"/>
      <c r="D379" s="72"/>
      <c r="J379" s="74"/>
      <c r="K379" s="74"/>
      <c r="M379" s="71"/>
    </row>
    <row r="380">
      <c r="A380" s="71"/>
      <c r="B380" s="72"/>
      <c r="C380" s="73"/>
      <c r="D380" s="72"/>
      <c r="J380" s="74"/>
      <c r="K380" s="74"/>
      <c r="M380" s="71"/>
    </row>
    <row r="381">
      <c r="A381" s="71"/>
      <c r="B381" s="72"/>
      <c r="C381" s="73"/>
      <c r="D381" s="72"/>
      <c r="J381" s="74"/>
      <c r="K381" s="74"/>
      <c r="M381" s="71"/>
    </row>
    <row r="382">
      <c r="A382" s="71"/>
      <c r="B382" s="72"/>
      <c r="C382" s="73"/>
      <c r="D382" s="72"/>
      <c r="J382" s="74"/>
      <c r="K382" s="74"/>
      <c r="M382" s="71"/>
    </row>
    <row r="383">
      <c r="A383" s="71"/>
      <c r="B383" s="72"/>
      <c r="C383" s="73"/>
      <c r="D383" s="72"/>
      <c r="J383" s="74"/>
      <c r="K383" s="74"/>
      <c r="M383" s="71"/>
    </row>
    <row r="384">
      <c r="A384" s="71"/>
      <c r="B384" s="72"/>
      <c r="C384" s="73"/>
      <c r="D384" s="72"/>
      <c r="J384" s="74"/>
      <c r="K384" s="74"/>
      <c r="M384" s="71"/>
    </row>
    <row r="385">
      <c r="A385" s="71"/>
      <c r="B385" s="72"/>
      <c r="C385" s="73"/>
      <c r="D385" s="72"/>
      <c r="J385" s="74"/>
      <c r="K385" s="74"/>
      <c r="M385" s="71"/>
    </row>
    <row r="386">
      <c r="A386" s="71"/>
      <c r="B386" s="72"/>
      <c r="C386" s="73"/>
      <c r="D386" s="72"/>
      <c r="J386" s="74"/>
      <c r="K386" s="74"/>
      <c r="M386" s="71"/>
    </row>
    <row r="387">
      <c r="A387" s="71"/>
      <c r="B387" s="72"/>
      <c r="C387" s="73"/>
      <c r="D387" s="72"/>
      <c r="J387" s="74"/>
      <c r="K387" s="74"/>
      <c r="M387" s="71"/>
    </row>
    <row r="388">
      <c r="A388" s="71"/>
      <c r="B388" s="72"/>
      <c r="C388" s="73"/>
      <c r="D388" s="72"/>
      <c r="J388" s="74"/>
      <c r="K388" s="74"/>
      <c r="M388" s="71"/>
    </row>
    <row r="389">
      <c r="A389" s="71"/>
      <c r="B389" s="72"/>
      <c r="C389" s="73"/>
      <c r="D389" s="72"/>
      <c r="J389" s="74"/>
      <c r="K389" s="74"/>
      <c r="M389" s="71"/>
    </row>
    <row r="390">
      <c r="A390" s="71"/>
      <c r="B390" s="72"/>
      <c r="C390" s="73"/>
      <c r="D390" s="72"/>
      <c r="J390" s="74"/>
      <c r="K390" s="74"/>
      <c r="M390" s="71"/>
    </row>
    <row r="391">
      <c r="A391" s="71"/>
      <c r="B391" s="72"/>
      <c r="C391" s="73"/>
      <c r="D391" s="72"/>
      <c r="J391" s="74"/>
      <c r="K391" s="74"/>
      <c r="M391" s="71"/>
    </row>
    <row r="392">
      <c r="A392" s="71"/>
      <c r="B392" s="72"/>
      <c r="C392" s="73"/>
      <c r="D392" s="72"/>
      <c r="J392" s="74"/>
      <c r="K392" s="74"/>
      <c r="M392" s="71"/>
    </row>
    <row r="393">
      <c r="A393" s="71"/>
      <c r="B393" s="72"/>
      <c r="C393" s="73"/>
      <c r="D393" s="72"/>
      <c r="J393" s="74"/>
      <c r="K393" s="74"/>
      <c r="M393" s="71"/>
    </row>
    <row r="394">
      <c r="A394" s="71"/>
      <c r="B394" s="72"/>
      <c r="C394" s="73"/>
      <c r="D394" s="72"/>
      <c r="J394" s="74"/>
      <c r="K394" s="74"/>
      <c r="M394" s="71"/>
    </row>
    <row r="395">
      <c r="A395" s="71"/>
      <c r="B395" s="72"/>
      <c r="C395" s="73"/>
      <c r="D395" s="72"/>
      <c r="J395" s="74"/>
      <c r="K395" s="74"/>
      <c r="M395" s="71"/>
    </row>
    <row r="396">
      <c r="A396" s="71"/>
      <c r="B396" s="72"/>
      <c r="C396" s="73"/>
      <c r="D396" s="72"/>
      <c r="J396" s="74"/>
      <c r="K396" s="74"/>
      <c r="M396" s="71"/>
    </row>
    <row r="397">
      <c r="A397" s="71"/>
      <c r="B397" s="72"/>
      <c r="C397" s="73"/>
      <c r="D397" s="72"/>
      <c r="J397" s="74"/>
      <c r="K397" s="74"/>
      <c r="M397" s="71"/>
    </row>
    <row r="398">
      <c r="A398" s="71"/>
      <c r="B398" s="72"/>
      <c r="C398" s="73"/>
      <c r="D398" s="72"/>
      <c r="J398" s="74"/>
      <c r="K398" s="74"/>
      <c r="M398" s="71"/>
    </row>
    <row r="399">
      <c r="A399" s="71"/>
      <c r="B399" s="72"/>
      <c r="C399" s="73"/>
      <c r="D399" s="72"/>
      <c r="J399" s="74"/>
      <c r="K399" s="74"/>
      <c r="M399" s="71"/>
    </row>
    <row r="400">
      <c r="A400" s="71"/>
      <c r="B400" s="72"/>
      <c r="C400" s="73"/>
      <c r="D400" s="72"/>
      <c r="J400" s="74"/>
      <c r="K400" s="74"/>
      <c r="M400" s="71"/>
    </row>
    <row r="401">
      <c r="A401" s="71"/>
      <c r="B401" s="72"/>
      <c r="C401" s="73"/>
      <c r="D401" s="72"/>
      <c r="J401" s="74"/>
      <c r="K401" s="74"/>
      <c r="M401" s="71"/>
    </row>
    <row r="402">
      <c r="A402" s="71"/>
      <c r="B402" s="72"/>
      <c r="C402" s="73"/>
      <c r="D402" s="72"/>
      <c r="J402" s="74"/>
      <c r="K402" s="74"/>
      <c r="M402" s="71"/>
    </row>
    <row r="403">
      <c r="A403" s="71"/>
      <c r="B403" s="72"/>
      <c r="C403" s="73"/>
      <c r="D403" s="72"/>
      <c r="J403" s="74"/>
      <c r="K403" s="74"/>
      <c r="M403" s="71"/>
    </row>
    <row r="404">
      <c r="A404" s="71"/>
      <c r="B404" s="72"/>
      <c r="C404" s="73"/>
      <c r="D404" s="72"/>
      <c r="J404" s="74"/>
      <c r="K404" s="74"/>
      <c r="M404" s="71"/>
    </row>
    <row r="405">
      <c r="A405" s="71"/>
      <c r="B405" s="72"/>
      <c r="C405" s="73"/>
      <c r="D405" s="72"/>
      <c r="J405" s="74"/>
      <c r="K405" s="74"/>
      <c r="M405" s="71"/>
    </row>
    <row r="406">
      <c r="A406" s="71"/>
      <c r="B406" s="72"/>
      <c r="C406" s="73"/>
      <c r="D406" s="72"/>
      <c r="J406" s="74"/>
      <c r="K406" s="74"/>
      <c r="M406" s="71"/>
    </row>
    <row r="407">
      <c r="A407" s="71"/>
      <c r="B407" s="72"/>
      <c r="C407" s="73"/>
      <c r="D407" s="72"/>
      <c r="J407" s="74"/>
      <c r="K407" s="74"/>
      <c r="M407" s="71"/>
    </row>
    <row r="408">
      <c r="A408" s="71"/>
      <c r="B408" s="72"/>
      <c r="C408" s="73"/>
      <c r="D408" s="72"/>
      <c r="J408" s="74"/>
      <c r="K408" s="74"/>
      <c r="M408" s="71"/>
    </row>
    <row r="409">
      <c r="A409" s="71"/>
      <c r="B409" s="72"/>
      <c r="C409" s="73"/>
      <c r="D409" s="72"/>
      <c r="J409" s="74"/>
      <c r="K409" s="74"/>
      <c r="M409" s="71"/>
    </row>
    <row r="410">
      <c r="A410" s="71"/>
      <c r="B410" s="72"/>
      <c r="C410" s="73"/>
      <c r="D410" s="72"/>
      <c r="J410" s="74"/>
      <c r="K410" s="74"/>
      <c r="M410" s="71"/>
    </row>
    <row r="411">
      <c r="A411" s="71"/>
      <c r="B411" s="72"/>
      <c r="C411" s="73"/>
      <c r="D411" s="72"/>
      <c r="J411" s="74"/>
      <c r="K411" s="74"/>
      <c r="M411" s="71"/>
    </row>
    <row r="412">
      <c r="A412" s="71"/>
      <c r="B412" s="72"/>
      <c r="C412" s="73"/>
      <c r="D412" s="72"/>
      <c r="J412" s="74"/>
      <c r="K412" s="74"/>
      <c r="M412" s="71"/>
    </row>
    <row r="413">
      <c r="A413" s="71"/>
      <c r="B413" s="72"/>
      <c r="C413" s="73"/>
      <c r="D413" s="72"/>
      <c r="J413" s="74"/>
      <c r="K413" s="74"/>
      <c r="M413" s="71"/>
    </row>
    <row r="414">
      <c r="A414" s="71"/>
      <c r="B414" s="72"/>
      <c r="C414" s="73"/>
      <c r="D414" s="72"/>
      <c r="J414" s="74"/>
      <c r="K414" s="74"/>
      <c r="M414" s="71"/>
    </row>
    <row r="415">
      <c r="A415" s="71"/>
      <c r="B415" s="72"/>
      <c r="C415" s="73"/>
      <c r="D415" s="72"/>
      <c r="J415" s="74"/>
      <c r="K415" s="74"/>
      <c r="M415" s="71"/>
    </row>
    <row r="416">
      <c r="A416" s="71"/>
      <c r="B416" s="72"/>
      <c r="C416" s="73"/>
      <c r="D416" s="72"/>
      <c r="J416" s="74"/>
      <c r="K416" s="74"/>
      <c r="M416" s="71"/>
    </row>
    <row r="417">
      <c r="A417" s="71"/>
      <c r="B417" s="72"/>
      <c r="C417" s="73"/>
      <c r="D417" s="72"/>
      <c r="J417" s="74"/>
      <c r="K417" s="74"/>
      <c r="M417" s="71"/>
    </row>
    <row r="418">
      <c r="A418" s="71"/>
      <c r="B418" s="72"/>
      <c r="C418" s="73"/>
      <c r="D418" s="72"/>
      <c r="J418" s="74"/>
      <c r="K418" s="74"/>
      <c r="M418" s="71"/>
    </row>
    <row r="419">
      <c r="A419" s="71"/>
      <c r="B419" s="72"/>
      <c r="C419" s="73"/>
      <c r="D419" s="72"/>
      <c r="J419" s="74"/>
      <c r="K419" s="74"/>
      <c r="M419" s="71"/>
    </row>
    <row r="420">
      <c r="A420" s="71"/>
      <c r="B420" s="72"/>
      <c r="C420" s="73"/>
      <c r="D420" s="72"/>
      <c r="J420" s="74"/>
      <c r="K420" s="74"/>
      <c r="M420" s="71"/>
    </row>
    <row r="421">
      <c r="A421" s="71"/>
      <c r="B421" s="72"/>
      <c r="C421" s="73"/>
      <c r="D421" s="72"/>
      <c r="J421" s="74"/>
      <c r="K421" s="74"/>
      <c r="M421" s="71"/>
    </row>
    <row r="422">
      <c r="A422" s="71"/>
      <c r="B422" s="72"/>
      <c r="C422" s="73"/>
      <c r="D422" s="72"/>
      <c r="J422" s="74"/>
      <c r="K422" s="74"/>
      <c r="M422" s="71"/>
    </row>
    <row r="423">
      <c r="A423" s="71"/>
      <c r="B423" s="72"/>
      <c r="C423" s="73"/>
      <c r="D423" s="72"/>
      <c r="J423" s="74"/>
      <c r="K423" s="74"/>
      <c r="M423" s="71"/>
    </row>
    <row r="424">
      <c r="A424" s="71"/>
      <c r="B424" s="72"/>
      <c r="C424" s="73"/>
      <c r="D424" s="72"/>
      <c r="J424" s="74"/>
      <c r="K424" s="74"/>
      <c r="M424" s="71"/>
    </row>
    <row r="425">
      <c r="A425" s="71"/>
      <c r="B425" s="72"/>
      <c r="C425" s="73"/>
      <c r="D425" s="72"/>
      <c r="J425" s="74"/>
      <c r="K425" s="74"/>
      <c r="M425" s="71"/>
    </row>
    <row r="426">
      <c r="A426" s="71"/>
      <c r="B426" s="72"/>
      <c r="C426" s="73"/>
      <c r="D426" s="72"/>
      <c r="J426" s="74"/>
      <c r="K426" s="74"/>
      <c r="M426" s="71"/>
    </row>
    <row r="427">
      <c r="A427" s="71"/>
      <c r="B427" s="72"/>
      <c r="C427" s="73"/>
      <c r="D427" s="72"/>
      <c r="J427" s="74"/>
      <c r="K427" s="74"/>
      <c r="M427" s="71"/>
    </row>
    <row r="428">
      <c r="A428" s="71"/>
      <c r="B428" s="72"/>
      <c r="C428" s="73"/>
      <c r="D428" s="72"/>
      <c r="J428" s="74"/>
      <c r="K428" s="74"/>
      <c r="M428" s="71"/>
    </row>
    <row r="429">
      <c r="A429" s="71"/>
      <c r="B429" s="72"/>
      <c r="C429" s="73"/>
      <c r="D429" s="72"/>
      <c r="J429" s="74"/>
      <c r="K429" s="74"/>
      <c r="M429" s="71"/>
    </row>
    <row r="430">
      <c r="A430" s="71"/>
      <c r="B430" s="72"/>
      <c r="C430" s="73"/>
      <c r="D430" s="72"/>
      <c r="J430" s="74"/>
      <c r="K430" s="74"/>
      <c r="M430" s="71"/>
    </row>
    <row r="431">
      <c r="A431" s="71"/>
      <c r="B431" s="72"/>
      <c r="C431" s="73"/>
      <c r="D431" s="72"/>
      <c r="J431" s="74"/>
      <c r="K431" s="74"/>
      <c r="M431" s="71"/>
    </row>
    <row r="432">
      <c r="A432" s="71"/>
      <c r="B432" s="72"/>
      <c r="C432" s="73"/>
      <c r="D432" s="72"/>
      <c r="J432" s="74"/>
      <c r="K432" s="74"/>
      <c r="M432" s="71"/>
    </row>
    <row r="433">
      <c r="A433" s="71"/>
      <c r="B433" s="72"/>
      <c r="C433" s="73"/>
      <c r="D433" s="72"/>
      <c r="J433" s="74"/>
      <c r="K433" s="74"/>
      <c r="M433" s="71"/>
    </row>
    <row r="434">
      <c r="A434" s="71"/>
      <c r="B434" s="72"/>
      <c r="C434" s="73"/>
      <c r="D434" s="72"/>
      <c r="J434" s="74"/>
      <c r="K434" s="74"/>
      <c r="M434" s="71"/>
    </row>
    <row r="435">
      <c r="A435" s="71"/>
      <c r="B435" s="72"/>
      <c r="C435" s="73"/>
      <c r="D435" s="72"/>
      <c r="J435" s="74"/>
      <c r="K435" s="74"/>
      <c r="M435" s="71"/>
    </row>
    <row r="436">
      <c r="A436" s="71"/>
      <c r="B436" s="72"/>
      <c r="C436" s="73"/>
      <c r="D436" s="72"/>
      <c r="J436" s="74"/>
      <c r="K436" s="74"/>
      <c r="M436" s="71"/>
    </row>
    <row r="437">
      <c r="A437" s="71"/>
      <c r="B437" s="72"/>
      <c r="C437" s="73"/>
      <c r="D437" s="72"/>
      <c r="J437" s="74"/>
      <c r="K437" s="74"/>
      <c r="M437" s="71"/>
    </row>
    <row r="438">
      <c r="A438" s="71"/>
      <c r="B438" s="72"/>
      <c r="C438" s="73"/>
      <c r="D438" s="72"/>
      <c r="J438" s="74"/>
      <c r="K438" s="74"/>
      <c r="M438" s="71"/>
    </row>
    <row r="439">
      <c r="A439" s="71"/>
      <c r="B439" s="72"/>
      <c r="C439" s="73"/>
      <c r="D439" s="72"/>
      <c r="J439" s="74"/>
      <c r="K439" s="74"/>
      <c r="M439" s="71"/>
    </row>
    <row r="440">
      <c r="A440" s="71"/>
      <c r="B440" s="72"/>
      <c r="C440" s="73"/>
      <c r="D440" s="72"/>
      <c r="J440" s="74"/>
      <c r="K440" s="74"/>
      <c r="M440" s="71"/>
    </row>
    <row r="441">
      <c r="A441" s="71"/>
      <c r="B441" s="72"/>
      <c r="C441" s="73"/>
      <c r="D441" s="72"/>
      <c r="J441" s="74"/>
      <c r="K441" s="74"/>
      <c r="M441" s="71"/>
    </row>
    <row r="442">
      <c r="A442" s="71"/>
      <c r="B442" s="72"/>
      <c r="C442" s="73"/>
      <c r="D442" s="72"/>
      <c r="J442" s="74"/>
      <c r="K442" s="74"/>
      <c r="M442" s="71"/>
    </row>
    <row r="443">
      <c r="A443" s="71"/>
      <c r="B443" s="72"/>
      <c r="C443" s="73"/>
      <c r="D443" s="72"/>
      <c r="J443" s="74"/>
      <c r="K443" s="74"/>
      <c r="M443" s="71"/>
    </row>
    <row r="444">
      <c r="A444" s="71"/>
      <c r="B444" s="72"/>
      <c r="C444" s="73"/>
      <c r="D444" s="72"/>
      <c r="J444" s="74"/>
      <c r="K444" s="74"/>
      <c r="M444" s="71"/>
    </row>
    <row r="445">
      <c r="A445" s="71"/>
      <c r="B445" s="72"/>
      <c r="C445" s="73"/>
      <c r="D445" s="72"/>
      <c r="J445" s="74"/>
      <c r="K445" s="74"/>
      <c r="M445" s="71"/>
    </row>
    <row r="446">
      <c r="A446" s="71"/>
      <c r="B446" s="72"/>
      <c r="C446" s="73"/>
      <c r="D446" s="72"/>
      <c r="J446" s="74"/>
      <c r="K446" s="74"/>
      <c r="M446" s="71"/>
    </row>
    <row r="447">
      <c r="A447" s="71"/>
      <c r="B447" s="72"/>
      <c r="C447" s="73"/>
      <c r="D447" s="72"/>
      <c r="J447" s="74"/>
      <c r="K447" s="74"/>
      <c r="M447" s="71"/>
    </row>
    <row r="448">
      <c r="A448" s="71"/>
      <c r="B448" s="72"/>
      <c r="C448" s="73"/>
      <c r="D448" s="72"/>
      <c r="J448" s="74"/>
      <c r="K448" s="74"/>
      <c r="M448" s="71"/>
    </row>
    <row r="449">
      <c r="A449" s="71"/>
      <c r="B449" s="72"/>
      <c r="C449" s="73"/>
      <c r="D449" s="72"/>
      <c r="J449" s="74"/>
      <c r="K449" s="74"/>
      <c r="M449" s="71"/>
    </row>
    <row r="450">
      <c r="A450" s="71"/>
      <c r="B450" s="72"/>
      <c r="C450" s="73"/>
      <c r="D450" s="72"/>
      <c r="J450" s="74"/>
      <c r="K450" s="74"/>
      <c r="M450" s="71"/>
    </row>
    <row r="451">
      <c r="A451" s="71"/>
      <c r="B451" s="72"/>
      <c r="C451" s="73"/>
      <c r="D451" s="72"/>
      <c r="J451" s="74"/>
      <c r="K451" s="74"/>
      <c r="M451" s="71"/>
    </row>
    <row r="452">
      <c r="A452" s="71"/>
      <c r="B452" s="72"/>
      <c r="C452" s="73"/>
      <c r="D452" s="72"/>
      <c r="J452" s="74"/>
      <c r="K452" s="74"/>
      <c r="M452" s="71"/>
    </row>
    <row r="453">
      <c r="A453" s="71"/>
      <c r="B453" s="72"/>
      <c r="C453" s="73"/>
      <c r="D453" s="72"/>
      <c r="J453" s="74"/>
      <c r="K453" s="74"/>
      <c r="M453" s="71"/>
    </row>
    <row r="454">
      <c r="A454" s="71"/>
      <c r="B454" s="72"/>
      <c r="C454" s="73"/>
      <c r="D454" s="72"/>
      <c r="J454" s="74"/>
      <c r="K454" s="74"/>
      <c r="M454" s="71"/>
    </row>
    <row r="455">
      <c r="A455" s="71"/>
      <c r="B455" s="72"/>
      <c r="C455" s="73"/>
      <c r="D455" s="72"/>
      <c r="J455" s="74"/>
      <c r="K455" s="74"/>
      <c r="M455" s="71"/>
    </row>
    <row r="456">
      <c r="A456" s="71"/>
      <c r="B456" s="72"/>
      <c r="C456" s="73"/>
      <c r="D456" s="72"/>
      <c r="J456" s="74"/>
      <c r="K456" s="74"/>
      <c r="M456" s="71"/>
    </row>
    <row r="457">
      <c r="A457" s="71"/>
      <c r="B457" s="72"/>
      <c r="C457" s="73"/>
      <c r="D457" s="72"/>
      <c r="J457" s="74"/>
      <c r="K457" s="74"/>
      <c r="M457" s="71"/>
    </row>
    <row r="458">
      <c r="A458" s="71"/>
      <c r="B458" s="72"/>
      <c r="C458" s="73"/>
      <c r="D458" s="72"/>
      <c r="J458" s="74"/>
      <c r="K458" s="74"/>
      <c r="M458" s="71"/>
    </row>
    <row r="459">
      <c r="A459" s="71"/>
      <c r="B459" s="72"/>
      <c r="C459" s="73"/>
      <c r="D459" s="72"/>
      <c r="J459" s="74"/>
      <c r="K459" s="74"/>
      <c r="M459" s="71"/>
    </row>
    <row r="460">
      <c r="A460" s="71"/>
      <c r="B460" s="72"/>
      <c r="C460" s="73"/>
      <c r="D460" s="72"/>
      <c r="J460" s="74"/>
      <c r="K460" s="74"/>
      <c r="M460" s="71"/>
    </row>
    <row r="461">
      <c r="A461" s="71"/>
      <c r="B461" s="72"/>
      <c r="C461" s="73"/>
      <c r="D461" s="72"/>
      <c r="J461" s="74"/>
      <c r="K461" s="74"/>
      <c r="M461" s="71"/>
    </row>
    <row r="462">
      <c r="A462" s="71"/>
      <c r="B462" s="72"/>
      <c r="C462" s="73"/>
      <c r="D462" s="72"/>
      <c r="J462" s="74"/>
      <c r="K462" s="74"/>
      <c r="M462" s="71"/>
    </row>
    <row r="463">
      <c r="A463" s="71"/>
      <c r="B463" s="72"/>
      <c r="C463" s="73"/>
      <c r="D463" s="72"/>
      <c r="J463" s="74"/>
      <c r="K463" s="74"/>
      <c r="M463" s="71"/>
    </row>
    <row r="464">
      <c r="A464" s="71"/>
      <c r="B464" s="72"/>
      <c r="C464" s="73"/>
      <c r="D464" s="72"/>
      <c r="J464" s="74"/>
      <c r="K464" s="74"/>
      <c r="M464" s="71"/>
    </row>
    <row r="465">
      <c r="A465" s="71"/>
      <c r="B465" s="72"/>
      <c r="C465" s="73"/>
      <c r="D465" s="72"/>
      <c r="J465" s="74"/>
      <c r="K465" s="74"/>
      <c r="M465" s="71"/>
    </row>
    <row r="466">
      <c r="A466" s="71"/>
      <c r="B466" s="72"/>
      <c r="C466" s="73"/>
      <c r="D466" s="72"/>
      <c r="J466" s="74"/>
      <c r="K466" s="74"/>
      <c r="M466" s="71"/>
    </row>
    <row r="467">
      <c r="A467" s="71"/>
      <c r="B467" s="72"/>
      <c r="C467" s="73"/>
      <c r="D467" s="72"/>
      <c r="J467" s="74"/>
      <c r="K467" s="74"/>
      <c r="M467" s="71"/>
    </row>
    <row r="468">
      <c r="A468" s="71"/>
      <c r="B468" s="72"/>
      <c r="C468" s="73"/>
      <c r="D468" s="72"/>
      <c r="J468" s="74"/>
      <c r="K468" s="74"/>
      <c r="M468" s="71"/>
    </row>
    <row r="469">
      <c r="A469" s="71"/>
      <c r="B469" s="72"/>
      <c r="C469" s="73"/>
      <c r="D469" s="72"/>
      <c r="J469" s="74"/>
      <c r="K469" s="74"/>
      <c r="M469" s="71"/>
    </row>
    <row r="470">
      <c r="A470" s="71"/>
      <c r="B470" s="72"/>
      <c r="C470" s="73"/>
      <c r="D470" s="72"/>
      <c r="J470" s="74"/>
      <c r="K470" s="74"/>
      <c r="M470" s="71"/>
    </row>
    <row r="471">
      <c r="A471" s="71"/>
      <c r="B471" s="72"/>
      <c r="C471" s="73"/>
      <c r="D471" s="72"/>
      <c r="J471" s="74"/>
      <c r="K471" s="74"/>
      <c r="M471" s="71"/>
    </row>
    <row r="472">
      <c r="A472" s="71"/>
      <c r="B472" s="72"/>
      <c r="C472" s="73"/>
      <c r="D472" s="72"/>
      <c r="J472" s="74"/>
      <c r="K472" s="74"/>
      <c r="M472" s="71"/>
    </row>
    <row r="473">
      <c r="A473" s="71"/>
      <c r="B473" s="72"/>
      <c r="C473" s="73"/>
      <c r="D473" s="72"/>
      <c r="J473" s="74"/>
      <c r="K473" s="74"/>
      <c r="M473" s="71"/>
    </row>
    <row r="474">
      <c r="A474" s="71"/>
      <c r="B474" s="72"/>
      <c r="C474" s="73"/>
      <c r="D474" s="72"/>
      <c r="J474" s="74"/>
      <c r="K474" s="74"/>
      <c r="M474" s="71"/>
    </row>
    <row r="475">
      <c r="A475" s="71"/>
      <c r="B475" s="72"/>
      <c r="C475" s="73"/>
      <c r="D475" s="72"/>
      <c r="J475" s="74"/>
      <c r="K475" s="74"/>
      <c r="M475" s="71"/>
    </row>
    <row r="476">
      <c r="A476" s="71"/>
      <c r="B476" s="72"/>
      <c r="C476" s="73"/>
      <c r="D476" s="72"/>
      <c r="J476" s="74"/>
      <c r="K476" s="74"/>
      <c r="M476" s="71"/>
    </row>
    <row r="477">
      <c r="A477" s="71"/>
      <c r="B477" s="72"/>
      <c r="C477" s="73"/>
      <c r="D477" s="72"/>
      <c r="J477" s="74"/>
      <c r="K477" s="74"/>
      <c r="M477" s="71"/>
    </row>
    <row r="478">
      <c r="A478" s="71"/>
      <c r="B478" s="72"/>
      <c r="C478" s="73"/>
      <c r="D478" s="72"/>
      <c r="J478" s="74"/>
      <c r="K478" s="74"/>
      <c r="M478" s="71"/>
    </row>
    <row r="479">
      <c r="A479" s="71"/>
      <c r="B479" s="72"/>
      <c r="C479" s="73"/>
      <c r="D479" s="72"/>
      <c r="J479" s="74"/>
      <c r="K479" s="74"/>
      <c r="M479" s="71"/>
    </row>
    <row r="480">
      <c r="A480" s="71"/>
      <c r="B480" s="72"/>
      <c r="C480" s="73"/>
      <c r="D480" s="72"/>
      <c r="J480" s="74"/>
      <c r="K480" s="74"/>
      <c r="M480" s="71"/>
    </row>
    <row r="481">
      <c r="A481" s="71"/>
      <c r="B481" s="72"/>
      <c r="C481" s="73"/>
      <c r="D481" s="72"/>
      <c r="J481" s="74"/>
      <c r="K481" s="74"/>
      <c r="M481" s="71"/>
    </row>
    <row r="482">
      <c r="A482" s="71"/>
      <c r="B482" s="72"/>
      <c r="C482" s="73"/>
      <c r="D482" s="72"/>
      <c r="J482" s="74"/>
      <c r="K482" s="74"/>
      <c r="M482" s="71"/>
    </row>
    <row r="483">
      <c r="A483" s="71"/>
      <c r="B483" s="72"/>
      <c r="C483" s="73"/>
      <c r="D483" s="72"/>
      <c r="J483" s="74"/>
      <c r="K483" s="74"/>
      <c r="M483" s="71"/>
    </row>
    <row r="484">
      <c r="A484" s="71"/>
      <c r="B484" s="72"/>
      <c r="C484" s="73"/>
      <c r="D484" s="72"/>
      <c r="J484" s="74"/>
      <c r="K484" s="74"/>
      <c r="M484" s="71"/>
    </row>
    <row r="485">
      <c r="A485" s="71"/>
      <c r="B485" s="72"/>
      <c r="C485" s="73"/>
      <c r="D485" s="72"/>
      <c r="J485" s="74"/>
      <c r="K485" s="74"/>
      <c r="M485" s="71"/>
    </row>
    <row r="486">
      <c r="A486" s="71"/>
      <c r="B486" s="72"/>
      <c r="C486" s="73"/>
      <c r="D486" s="72"/>
      <c r="J486" s="74"/>
      <c r="K486" s="74"/>
      <c r="M486" s="71"/>
    </row>
    <row r="487">
      <c r="A487" s="71"/>
      <c r="B487" s="72"/>
      <c r="C487" s="73"/>
      <c r="D487" s="72"/>
      <c r="J487" s="74"/>
      <c r="K487" s="74"/>
      <c r="M487" s="71"/>
    </row>
    <row r="488">
      <c r="A488" s="71"/>
      <c r="B488" s="72"/>
      <c r="C488" s="73"/>
      <c r="D488" s="72"/>
      <c r="J488" s="74"/>
      <c r="K488" s="74"/>
      <c r="M488" s="71"/>
    </row>
    <row r="489">
      <c r="A489" s="71"/>
      <c r="B489" s="72"/>
      <c r="C489" s="73"/>
      <c r="D489" s="72"/>
      <c r="J489" s="74"/>
      <c r="K489" s="74"/>
      <c r="M489" s="71"/>
    </row>
    <row r="490">
      <c r="A490" s="71"/>
      <c r="B490" s="72"/>
      <c r="C490" s="73"/>
      <c r="D490" s="72"/>
      <c r="J490" s="74"/>
      <c r="K490" s="74"/>
      <c r="M490" s="71"/>
    </row>
    <row r="491">
      <c r="A491" s="71"/>
      <c r="B491" s="72"/>
      <c r="C491" s="73"/>
      <c r="D491" s="72"/>
      <c r="J491" s="74"/>
      <c r="K491" s="74"/>
      <c r="M491" s="71"/>
    </row>
    <row r="492">
      <c r="A492" s="71"/>
      <c r="B492" s="72"/>
      <c r="C492" s="73"/>
      <c r="D492" s="72"/>
      <c r="J492" s="74"/>
      <c r="K492" s="74"/>
      <c r="M492" s="71"/>
    </row>
    <row r="493">
      <c r="A493" s="71"/>
      <c r="B493" s="72"/>
      <c r="C493" s="73"/>
      <c r="D493" s="72"/>
      <c r="J493" s="74"/>
      <c r="K493" s="74"/>
      <c r="M493" s="71"/>
    </row>
    <row r="494">
      <c r="A494" s="71"/>
      <c r="B494" s="72"/>
      <c r="C494" s="73"/>
      <c r="D494" s="72"/>
      <c r="J494" s="74"/>
      <c r="K494" s="74"/>
      <c r="M494" s="71"/>
    </row>
    <row r="495">
      <c r="A495" s="71"/>
      <c r="B495" s="72"/>
      <c r="C495" s="73"/>
      <c r="D495" s="72"/>
      <c r="J495" s="74"/>
      <c r="K495" s="74"/>
      <c r="M495" s="71"/>
    </row>
    <row r="496">
      <c r="A496" s="71"/>
      <c r="B496" s="72"/>
      <c r="C496" s="73"/>
      <c r="D496" s="72"/>
      <c r="J496" s="74"/>
      <c r="K496" s="74"/>
      <c r="M496" s="71"/>
    </row>
    <row r="497">
      <c r="A497" s="71"/>
      <c r="B497" s="72"/>
      <c r="C497" s="73"/>
      <c r="D497" s="72"/>
      <c r="J497" s="74"/>
      <c r="K497" s="74"/>
      <c r="M497" s="71"/>
    </row>
    <row r="498">
      <c r="A498" s="71"/>
      <c r="B498" s="72"/>
      <c r="C498" s="73"/>
      <c r="D498" s="72"/>
      <c r="J498" s="74"/>
      <c r="K498" s="74"/>
      <c r="M498" s="71"/>
    </row>
    <row r="499">
      <c r="A499" s="71"/>
      <c r="B499" s="72"/>
      <c r="C499" s="73"/>
      <c r="D499" s="72"/>
      <c r="J499" s="74"/>
      <c r="K499" s="74"/>
      <c r="M499" s="71"/>
    </row>
    <row r="500">
      <c r="A500" s="71"/>
      <c r="B500" s="72"/>
      <c r="C500" s="73"/>
      <c r="D500" s="72"/>
      <c r="J500" s="74"/>
      <c r="K500" s="74"/>
      <c r="M500" s="71"/>
    </row>
    <row r="501">
      <c r="A501" s="71"/>
      <c r="B501" s="72"/>
      <c r="C501" s="73"/>
      <c r="D501" s="72"/>
      <c r="J501" s="74"/>
      <c r="K501" s="74"/>
      <c r="M501" s="71"/>
    </row>
    <row r="502">
      <c r="A502" s="71"/>
      <c r="B502" s="72"/>
      <c r="C502" s="73"/>
      <c r="D502" s="72"/>
      <c r="J502" s="74"/>
      <c r="K502" s="74"/>
      <c r="M502" s="71"/>
    </row>
    <row r="503">
      <c r="A503" s="71"/>
      <c r="B503" s="72"/>
      <c r="C503" s="73"/>
      <c r="D503" s="72"/>
      <c r="J503" s="74"/>
      <c r="K503" s="74"/>
      <c r="M503" s="71"/>
    </row>
    <row r="504">
      <c r="A504" s="71"/>
      <c r="B504" s="72"/>
      <c r="C504" s="73"/>
      <c r="D504" s="72"/>
      <c r="J504" s="74"/>
      <c r="K504" s="74"/>
      <c r="M504" s="71"/>
    </row>
    <row r="505">
      <c r="A505" s="71"/>
      <c r="B505" s="72"/>
      <c r="C505" s="73"/>
      <c r="D505" s="72"/>
      <c r="J505" s="74"/>
      <c r="K505" s="74"/>
      <c r="M505" s="71"/>
    </row>
    <row r="506">
      <c r="A506" s="71"/>
      <c r="B506" s="72"/>
      <c r="C506" s="73"/>
      <c r="D506" s="72"/>
      <c r="J506" s="74"/>
      <c r="K506" s="74"/>
      <c r="M506" s="71"/>
    </row>
    <row r="507">
      <c r="A507" s="71"/>
      <c r="B507" s="72"/>
      <c r="C507" s="73"/>
      <c r="D507" s="72"/>
      <c r="J507" s="74"/>
      <c r="K507" s="74"/>
      <c r="M507" s="71"/>
    </row>
    <row r="508">
      <c r="A508" s="71"/>
      <c r="B508" s="72"/>
      <c r="C508" s="73"/>
      <c r="D508" s="72"/>
      <c r="J508" s="74"/>
      <c r="K508" s="74"/>
      <c r="M508" s="71"/>
    </row>
    <row r="509">
      <c r="A509" s="71"/>
      <c r="B509" s="72"/>
      <c r="C509" s="73"/>
      <c r="D509" s="72"/>
      <c r="J509" s="74"/>
      <c r="K509" s="74"/>
      <c r="M509" s="71"/>
    </row>
    <row r="510">
      <c r="A510" s="71"/>
      <c r="B510" s="72"/>
      <c r="C510" s="73"/>
      <c r="D510" s="72"/>
      <c r="J510" s="74"/>
      <c r="K510" s="74"/>
      <c r="M510" s="71"/>
    </row>
    <row r="511">
      <c r="A511" s="71"/>
      <c r="B511" s="72"/>
      <c r="C511" s="73"/>
      <c r="D511" s="72"/>
      <c r="J511" s="74"/>
      <c r="K511" s="74"/>
      <c r="M511" s="71"/>
    </row>
    <row r="512">
      <c r="A512" s="71"/>
      <c r="B512" s="72"/>
      <c r="C512" s="73"/>
      <c r="D512" s="72"/>
      <c r="J512" s="74"/>
      <c r="K512" s="74"/>
      <c r="M512" s="71"/>
    </row>
    <row r="513">
      <c r="A513" s="71"/>
      <c r="B513" s="72"/>
      <c r="C513" s="73"/>
      <c r="D513" s="72"/>
      <c r="J513" s="74"/>
      <c r="K513" s="74"/>
      <c r="M513" s="71"/>
    </row>
    <row r="514">
      <c r="A514" s="71"/>
      <c r="B514" s="72"/>
      <c r="C514" s="73"/>
      <c r="D514" s="72"/>
      <c r="J514" s="74"/>
      <c r="K514" s="74"/>
      <c r="M514" s="71"/>
    </row>
    <row r="515">
      <c r="A515" s="71"/>
      <c r="B515" s="72"/>
      <c r="C515" s="73"/>
      <c r="D515" s="72"/>
      <c r="J515" s="74"/>
      <c r="K515" s="74"/>
      <c r="M515" s="71"/>
    </row>
    <row r="516">
      <c r="A516" s="71"/>
      <c r="B516" s="72"/>
      <c r="C516" s="73"/>
      <c r="D516" s="72"/>
      <c r="J516" s="74"/>
      <c r="K516" s="74"/>
      <c r="M516" s="71"/>
    </row>
    <row r="517">
      <c r="A517" s="71"/>
      <c r="B517" s="72"/>
      <c r="C517" s="73"/>
      <c r="D517" s="72"/>
      <c r="J517" s="74"/>
      <c r="K517" s="74"/>
      <c r="M517" s="71"/>
    </row>
    <row r="518">
      <c r="A518" s="71"/>
      <c r="B518" s="72"/>
      <c r="C518" s="73"/>
      <c r="D518" s="72"/>
      <c r="J518" s="74"/>
      <c r="K518" s="74"/>
      <c r="M518" s="71"/>
    </row>
    <row r="519">
      <c r="A519" s="71"/>
      <c r="B519" s="72"/>
      <c r="C519" s="73"/>
      <c r="D519" s="72"/>
      <c r="J519" s="74"/>
      <c r="K519" s="74"/>
      <c r="M519" s="71"/>
    </row>
    <row r="520">
      <c r="A520" s="71"/>
      <c r="B520" s="72"/>
      <c r="C520" s="73"/>
      <c r="D520" s="72"/>
      <c r="J520" s="74"/>
      <c r="K520" s="74"/>
      <c r="M520" s="71"/>
    </row>
    <row r="521">
      <c r="A521" s="71"/>
      <c r="B521" s="72"/>
      <c r="C521" s="73"/>
      <c r="D521" s="72"/>
      <c r="J521" s="74"/>
      <c r="K521" s="74"/>
      <c r="M521" s="71"/>
    </row>
    <row r="522">
      <c r="A522" s="71"/>
      <c r="B522" s="72"/>
      <c r="C522" s="73"/>
      <c r="D522" s="72"/>
      <c r="J522" s="74"/>
      <c r="K522" s="74"/>
      <c r="M522" s="71"/>
    </row>
    <row r="523">
      <c r="A523" s="71"/>
      <c r="B523" s="72"/>
      <c r="C523" s="73"/>
      <c r="D523" s="72"/>
      <c r="J523" s="74"/>
      <c r="K523" s="74"/>
      <c r="M523" s="71"/>
    </row>
    <row r="524">
      <c r="A524" s="71"/>
      <c r="B524" s="72"/>
      <c r="C524" s="73"/>
      <c r="D524" s="72"/>
      <c r="J524" s="74"/>
      <c r="K524" s="74"/>
      <c r="M524" s="71"/>
    </row>
    <row r="525">
      <c r="A525" s="71"/>
      <c r="B525" s="72"/>
      <c r="C525" s="73"/>
      <c r="D525" s="72"/>
      <c r="J525" s="74"/>
      <c r="K525" s="74"/>
      <c r="M525" s="71"/>
    </row>
    <row r="526">
      <c r="A526" s="71"/>
      <c r="B526" s="72"/>
      <c r="C526" s="73"/>
      <c r="D526" s="72"/>
      <c r="J526" s="74"/>
      <c r="K526" s="74"/>
      <c r="M526" s="71"/>
    </row>
    <row r="527">
      <c r="A527" s="71"/>
      <c r="B527" s="72"/>
      <c r="C527" s="73"/>
      <c r="D527" s="72"/>
      <c r="J527" s="74"/>
      <c r="K527" s="74"/>
      <c r="M527" s="71"/>
    </row>
    <row r="528">
      <c r="A528" s="71"/>
      <c r="B528" s="72"/>
      <c r="C528" s="73"/>
      <c r="D528" s="72"/>
      <c r="J528" s="74"/>
      <c r="K528" s="74"/>
      <c r="M528" s="71"/>
    </row>
    <row r="529">
      <c r="A529" s="71"/>
      <c r="B529" s="72"/>
      <c r="C529" s="73"/>
      <c r="D529" s="72"/>
      <c r="J529" s="74"/>
      <c r="K529" s="74"/>
      <c r="M529" s="71"/>
    </row>
    <row r="530">
      <c r="A530" s="71"/>
      <c r="B530" s="72"/>
      <c r="C530" s="73"/>
      <c r="D530" s="72"/>
      <c r="J530" s="74"/>
      <c r="K530" s="74"/>
      <c r="M530" s="71"/>
    </row>
    <row r="531">
      <c r="A531" s="71"/>
      <c r="B531" s="72"/>
      <c r="C531" s="73"/>
      <c r="D531" s="72"/>
      <c r="J531" s="74"/>
      <c r="K531" s="74"/>
      <c r="M531" s="71"/>
    </row>
    <row r="532">
      <c r="A532" s="71"/>
      <c r="B532" s="72"/>
      <c r="C532" s="73"/>
      <c r="D532" s="72"/>
      <c r="J532" s="74"/>
      <c r="K532" s="74"/>
      <c r="M532" s="71"/>
    </row>
    <row r="533">
      <c r="A533" s="71"/>
      <c r="B533" s="72"/>
      <c r="C533" s="73"/>
      <c r="D533" s="72"/>
      <c r="J533" s="74"/>
      <c r="K533" s="74"/>
      <c r="M533" s="71"/>
    </row>
    <row r="534">
      <c r="A534" s="71"/>
      <c r="B534" s="72"/>
      <c r="C534" s="73"/>
      <c r="D534" s="72"/>
      <c r="J534" s="74"/>
      <c r="K534" s="74"/>
      <c r="M534" s="71"/>
    </row>
    <row r="535">
      <c r="A535" s="71"/>
      <c r="B535" s="72"/>
      <c r="C535" s="73"/>
      <c r="D535" s="72"/>
      <c r="J535" s="74"/>
      <c r="K535" s="74"/>
      <c r="M535" s="71"/>
    </row>
    <row r="536">
      <c r="A536" s="71"/>
      <c r="B536" s="72"/>
      <c r="C536" s="73"/>
      <c r="D536" s="72"/>
      <c r="J536" s="74"/>
      <c r="K536" s="74"/>
      <c r="M536" s="71"/>
    </row>
    <row r="537">
      <c r="A537" s="71"/>
      <c r="B537" s="72"/>
      <c r="C537" s="73"/>
      <c r="D537" s="72"/>
      <c r="J537" s="74"/>
      <c r="K537" s="74"/>
      <c r="M537" s="71"/>
    </row>
    <row r="538">
      <c r="A538" s="71"/>
      <c r="B538" s="72"/>
      <c r="C538" s="73"/>
      <c r="D538" s="72"/>
      <c r="J538" s="74"/>
      <c r="K538" s="74"/>
      <c r="M538" s="71"/>
    </row>
    <row r="539">
      <c r="A539" s="71"/>
      <c r="B539" s="72"/>
      <c r="C539" s="73"/>
      <c r="D539" s="72"/>
      <c r="J539" s="74"/>
      <c r="K539" s="74"/>
      <c r="M539" s="71"/>
    </row>
    <row r="540">
      <c r="A540" s="71"/>
      <c r="B540" s="72"/>
      <c r="C540" s="73"/>
      <c r="D540" s="72"/>
      <c r="J540" s="74"/>
      <c r="K540" s="74"/>
      <c r="M540" s="71"/>
    </row>
    <row r="541">
      <c r="A541" s="71"/>
      <c r="B541" s="72"/>
      <c r="C541" s="73"/>
      <c r="D541" s="72"/>
      <c r="J541" s="74"/>
      <c r="K541" s="74"/>
      <c r="M541" s="71"/>
    </row>
    <row r="542">
      <c r="A542" s="71"/>
      <c r="B542" s="72"/>
      <c r="C542" s="73"/>
      <c r="D542" s="72"/>
      <c r="J542" s="74"/>
      <c r="K542" s="74"/>
      <c r="M542" s="71"/>
    </row>
    <row r="543">
      <c r="A543" s="71"/>
      <c r="B543" s="72"/>
      <c r="C543" s="73"/>
      <c r="D543" s="72"/>
      <c r="J543" s="74"/>
      <c r="K543" s="74"/>
      <c r="M543" s="71"/>
    </row>
    <row r="544">
      <c r="A544" s="71"/>
      <c r="B544" s="72"/>
      <c r="C544" s="73"/>
      <c r="D544" s="72"/>
      <c r="J544" s="74"/>
      <c r="K544" s="74"/>
      <c r="M544" s="71"/>
    </row>
    <row r="545">
      <c r="A545" s="71"/>
      <c r="B545" s="72"/>
      <c r="C545" s="73"/>
      <c r="D545" s="72"/>
      <c r="J545" s="74"/>
      <c r="K545" s="74"/>
      <c r="M545" s="71"/>
    </row>
    <row r="546">
      <c r="A546" s="71"/>
      <c r="B546" s="72"/>
      <c r="C546" s="73"/>
      <c r="D546" s="72"/>
      <c r="J546" s="74"/>
      <c r="K546" s="74"/>
      <c r="M546" s="71"/>
    </row>
    <row r="547">
      <c r="A547" s="71"/>
      <c r="B547" s="72"/>
      <c r="C547" s="73"/>
      <c r="D547" s="72"/>
      <c r="J547" s="74"/>
      <c r="K547" s="74"/>
      <c r="M547" s="71"/>
    </row>
    <row r="548">
      <c r="A548" s="71"/>
      <c r="B548" s="72"/>
      <c r="C548" s="73"/>
      <c r="D548" s="72"/>
      <c r="J548" s="74"/>
      <c r="K548" s="74"/>
      <c r="M548" s="71"/>
    </row>
    <row r="549">
      <c r="A549" s="71"/>
      <c r="B549" s="72"/>
      <c r="C549" s="73"/>
      <c r="D549" s="72"/>
      <c r="J549" s="74"/>
      <c r="K549" s="74"/>
      <c r="M549" s="71"/>
    </row>
    <row r="550">
      <c r="A550" s="71"/>
      <c r="B550" s="72"/>
      <c r="C550" s="73"/>
      <c r="D550" s="72"/>
      <c r="J550" s="74"/>
      <c r="K550" s="74"/>
      <c r="M550" s="71"/>
    </row>
    <row r="551">
      <c r="A551" s="71"/>
      <c r="B551" s="72"/>
      <c r="C551" s="73"/>
      <c r="D551" s="72"/>
      <c r="J551" s="74"/>
      <c r="K551" s="74"/>
      <c r="M551" s="71"/>
    </row>
    <row r="552">
      <c r="A552" s="71"/>
      <c r="B552" s="72"/>
      <c r="C552" s="73"/>
      <c r="D552" s="72"/>
      <c r="J552" s="74"/>
      <c r="K552" s="74"/>
      <c r="M552" s="71"/>
    </row>
    <row r="553">
      <c r="A553" s="71"/>
      <c r="B553" s="72"/>
      <c r="C553" s="73"/>
      <c r="D553" s="72"/>
      <c r="J553" s="74"/>
      <c r="K553" s="74"/>
      <c r="M553" s="71"/>
    </row>
    <row r="554">
      <c r="A554" s="71"/>
      <c r="B554" s="72"/>
      <c r="C554" s="73"/>
      <c r="D554" s="72"/>
      <c r="J554" s="74"/>
      <c r="K554" s="74"/>
      <c r="M554" s="71"/>
    </row>
    <row r="555">
      <c r="A555" s="71"/>
      <c r="B555" s="72"/>
      <c r="C555" s="73"/>
      <c r="D555" s="72"/>
      <c r="J555" s="74"/>
      <c r="K555" s="74"/>
      <c r="M555" s="71"/>
    </row>
    <row r="556">
      <c r="A556" s="71"/>
      <c r="B556" s="72"/>
      <c r="C556" s="73"/>
      <c r="D556" s="72"/>
      <c r="J556" s="74"/>
      <c r="K556" s="74"/>
      <c r="M556" s="71"/>
    </row>
    <row r="557">
      <c r="A557" s="71"/>
      <c r="B557" s="72"/>
      <c r="C557" s="73"/>
      <c r="D557" s="72"/>
      <c r="J557" s="74"/>
      <c r="K557" s="74"/>
      <c r="M557" s="71"/>
    </row>
    <row r="558">
      <c r="A558" s="71"/>
      <c r="B558" s="72"/>
      <c r="C558" s="73"/>
      <c r="D558" s="72"/>
      <c r="J558" s="74"/>
      <c r="K558" s="74"/>
      <c r="M558" s="71"/>
    </row>
    <row r="559">
      <c r="A559" s="71"/>
      <c r="B559" s="72"/>
      <c r="C559" s="73"/>
      <c r="D559" s="72"/>
      <c r="J559" s="74"/>
      <c r="K559" s="74"/>
      <c r="M559" s="71"/>
    </row>
    <row r="560">
      <c r="A560" s="71"/>
      <c r="B560" s="72"/>
      <c r="C560" s="73"/>
      <c r="D560" s="72"/>
      <c r="J560" s="74"/>
      <c r="K560" s="74"/>
      <c r="M560" s="71"/>
    </row>
    <row r="561">
      <c r="A561" s="71"/>
      <c r="B561" s="72"/>
      <c r="C561" s="73"/>
      <c r="D561" s="72"/>
      <c r="J561" s="74"/>
      <c r="K561" s="74"/>
      <c r="M561" s="71"/>
    </row>
    <row r="562">
      <c r="A562" s="71"/>
      <c r="B562" s="72"/>
      <c r="C562" s="73"/>
      <c r="D562" s="72"/>
      <c r="J562" s="74"/>
      <c r="K562" s="74"/>
      <c r="M562" s="71"/>
    </row>
    <row r="563">
      <c r="A563" s="71"/>
      <c r="B563" s="72"/>
      <c r="C563" s="73"/>
      <c r="D563" s="72"/>
      <c r="J563" s="74"/>
      <c r="K563" s="74"/>
      <c r="M563" s="71"/>
    </row>
    <row r="564">
      <c r="A564" s="71"/>
      <c r="B564" s="72"/>
      <c r="C564" s="73"/>
      <c r="D564" s="72"/>
      <c r="J564" s="74"/>
      <c r="K564" s="74"/>
      <c r="M564" s="71"/>
    </row>
    <row r="565">
      <c r="A565" s="71"/>
      <c r="B565" s="72"/>
      <c r="C565" s="73"/>
      <c r="D565" s="72"/>
      <c r="J565" s="74"/>
      <c r="K565" s="74"/>
      <c r="M565" s="71"/>
    </row>
    <row r="566">
      <c r="A566" s="71"/>
      <c r="B566" s="72"/>
      <c r="C566" s="73"/>
      <c r="D566" s="72"/>
      <c r="J566" s="74"/>
      <c r="K566" s="74"/>
      <c r="M566" s="71"/>
    </row>
    <row r="567">
      <c r="A567" s="71"/>
      <c r="B567" s="72"/>
      <c r="C567" s="73"/>
      <c r="D567" s="72"/>
      <c r="J567" s="74"/>
      <c r="K567" s="74"/>
      <c r="M567" s="71"/>
    </row>
    <row r="568">
      <c r="A568" s="71"/>
      <c r="B568" s="72"/>
      <c r="C568" s="73"/>
      <c r="D568" s="72"/>
      <c r="J568" s="74"/>
      <c r="K568" s="74"/>
      <c r="M568" s="71"/>
    </row>
    <row r="569">
      <c r="A569" s="71"/>
      <c r="B569" s="72"/>
      <c r="C569" s="73"/>
      <c r="D569" s="72"/>
      <c r="J569" s="74"/>
      <c r="K569" s="74"/>
      <c r="M569" s="71"/>
    </row>
    <row r="570">
      <c r="A570" s="71"/>
      <c r="B570" s="72"/>
      <c r="C570" s="73"/>
      <c r="D570" s="72"/>
      <c r="J570" s="74"/>
      <c r="K570" s="74"/>
      <c r="M570" s="71"/>
    </row>
    <row r="571">
      <c r="A571" s="71"/>
      <c r="B571" s="72"/>
      <c r="C571" s="73"/>
      <c r="D571" s="72"/>
      <c r="J571" s="74"/>
      <c r="K571" s="74"/>
      <c r="M571" s="71"/>
    </row>
    <row r="572">
      <c r="A572" s="71"/>
      <c r="B572" s="72"/>
      <c r="C572" s="73"/>
      <c r="D572" s="72"/>
      <c r="J572" s="74"/>
      <c r="K572" s="74"/>
      <c r="M572" s="71"/>
    </row>
    <row r="573">
      <c r="A573" s="71"/>
      <c r="B573" s="72"/>
      <c r="C573" s="73"/>
      <c r="D573" s="72"/>
      <c r="J573" s="74"/>
      <c r="K573" s="74"/>
      <c r="M573" s="71"/>
    </row>
    <row r="574">
      <c r="A574" s="71"/>
      <c r="B574" s="72"/>
      <c r="C574" s="73"/>
      <c r="D574" s="72"/>
      <c r="J574" s="74"/>
      <c r="K574" s="74"/>
      <c r="M574" s="71"/>
    </row>
    <row r="575">
      <c r="A575" s="71"/>
      <c r="B575" s="72"/>
      <c r="C575" s="73"/>
      <c r="D575" s="72"/>
      <c r="J575" s="74"/>
      <c r="K575" s="74"/>
      <c r="M575" s="71"/>
    </row>
    <row r="576">
      <c r="A576" s="71"/>
      <c r="B576" s="72"/>
      <c r="C576" s="73"/>
      <c r="D576" s="72"/>
      <c r="J576" s="74"/>
      <c r="K576" s="74"/>
      <c r="M576" s="71"/>
    </row>
    <row r="577">
      <c r="A577" s="71"/>
      <c r="B577" s="72"/>
      <c r="C577" s="73"/>
      <c r="D577" s="72"/>
      <c r="J577" s="74"/>
      <c r="K577" s="74"/>
      <c r="M577" s="71"/>
    </row>
    <row r="578">
      <c r="A578" s="71"/>
      <c r="B578" s="72"/>
      <c r="C578" s="73"/>
      <c r="D578" s="72"/>
      <c r="J578" s="74"/>
      <c r="K578" s="74"/>
      <c r="M578" s="71"/>
    </row>
    <row r="579">
      <c r="A579" s="71"/>
      <c r="B579" s="72"/>
      <c r="C579" s="73"/>
      <c r="D579" s="72"/>
      <c r="J579" s="74"/>
      <c r="K579" s="74"/>
      <c r="M579" s="71"/>
    </row>
    <row r="580">
      <c r="A580" s="71"/>
      <c r="B580" s="72"/>
      <c r="C580" s="73"/>
      <c r="D580" s="72"/>
      <c r="J580" s="74"/>
      <c r="K580" s="74"/>
      <c r="M580" s="71"/>
    </row>
    <row r="581">
      <c r="A581" s="71"/>
      <c r="B581" s="72"/>
      <c r="C581" s="73"/>
      <c r="D581" s="72"/>
      <c r="J581" s="74"/>
      <c r="K581" s="74"/>
      <c r="M581" s="71"/>
    </row>
    <row r="582">
      <c r="A582" s="71"/>
      <c r="B582" s="72"/>
      <c r="C582" s="73"/>
      <c r="D582" s="72"/>
      <c r="J582" s="74"/>
      <c r="K582" s="74"/>
      <c r="M582" s="71"/>
    </row>
    <row r="583">
      <c r="A583" s="71"/>
      <c r="B583" s="72"/>
      <c r="C583" s="73"/>
      <c r="D583" s="72"/>
      <c r="J583" s="74"/>
      <c r="K583" s="74"/>
      <c r="M583" s="71"/>
    </row>
    <row r="584">
      <c r="A584" s="71"/>
      <c r="B584" s="72"/>
      <c r="C584" s="73"/>
      <c r="D584" s="72"/>
      <c r="J584" s="74"/>
      <c r="K584" s="74"/>
      <c r="M584" s="71"/>
    </row>
    <row r="585">
      <c r="A585" s="71"/>
      <c r="B585" s="72"/>
      <c r="C585" s="73"/>
      <c r="D585" s="72"/>
      <c r="J585" s="74"/>
      <c r="K585" s="74"/>
      <c r="M585" s="71"/>
    </row>
    <row r="586">
      <c r="A586" s="71"/>
      <c r="B586" s="72"/>
      <c r="C586" s="73"/>
      <c r="D586" s="72"/>
      <c r="J586" s="74"/>
      <c r="K586" s="74"/>
      <c r="M586" s="71"/>
    </row>
    <row r="587">
      <c r="A587" s="71"/>
      <c r="B587" s="72"/>
      <c r="C587" s="73"/>
      <c r="D587" s="72"/>
      <c r="J587" s="74"/>
      <c r="K587" s="74"/>
      <c r="M587" s="71"/>
    </row>
    <row r="588">
      <c r="A588" s="71"/>
      <c r="B588" s="72"/>
      <c r="C588" s="73"/>
      <c r="D588" s="72"/>
      <c r="J588" s="74"/>
      <c r="K588" s="74"/>
      <c r="M588" s="71"/>
    </row>
    <row r="589">
      <c r="A589" s="71"/>
      <c r="B589" s="72"/>
      <c r="C589" s="73"/>
      <c r="D589" s="72"/>
      <c r="J589" s="74"/>
      <c r="K589" s="74"/>
      <c r="M589" s="71"/>
    </row>
    <row r="590">
      <c r="A590" s="71"/>
      <c r="B590" s="72"/>
      <c r="C590" s="73"/>
      <c r="D590" s="72"/>
      <c r="J590" s="74"/>
      <c r="K590" s="74"/>
      <c r="M590" s="71"/>
    </row>
    <row r="591">
      <c r="A591" s="71"/>
      <c r="B591" s="72"/>
      <c r="C591" s="73"/>
      <c r="D591" s="72"/>
      <c r="J591" s="74"/>
      <c r="K591" s="74"/>
      <c r="M591" s="71"/>
    </row>
    <row r="592">
      <c r="A592" s="71"/>
      <c r="B592" s="72"/>
      <c r="C592" s="73"/>
      <c r="D592" s="72"/>
      <c r="J592" s="74"/>
      <c r="K592" s="74"/>
      <c r="M592" s="71"/>
    </row>
    <row r="593">
      <c r="A593" s="71"/>
      <c r="B593" s="72"/>
      <c r="C593" s="73"/>
      <c r="D593" s="72"/>
      <c r="J593" s="74"/>
      <c r="K593" s="74"/>
      <c r="M593" s="71"/>
    </row>
    <row r="594">
      <c r="A594" s="71"/>
      <c r="B594" s="72"/>
      <c r="C594" s="73"/>
      <c r="D594" s="72"/>
      <c r="J594" s="74"/>
      <c r="K594" s="74"/>
      <c r="M594" s="71"/>
    </row>
    <row r="595">
      <c r="A595" s="71"/>
      <c r="B595" s="72"/>
      <c r="C595" s="73"/>
      <c r="D595" s="72"/>
      <c r="J595" s="74"/>
      <c r="K595" s="74"/>
      <c r="M595" s="71"/>
    </row>
    <row r="596">
      <c r="A596" s="71"/>
      <c r="B596" s="72"/>
      <c r="C596" s="73"/>
      <c r="D596" s="72"/>
      <c r="J596" s="74"/>
      <c r="K596" s="74"/>
      <c r="M596" s="71"/>
    </row>
    <row r="597">
      <c r="A597" s="71"/>
      <c r="B597" s="72"/>
      <c r="C597" s="73"/>
      <c r="D597" s="72"/>
      <c r="J597" s="74"/>
      <c r="K597" s="74"/>
      <c r="M597" s="71"/>
    </row>
    <row r="598">
      <c r="A598" s="71"/>
      <c r="B598" s="72"/>
      <c r="C598" s="73"/>
      <c r="D598" s="72"/>
      <c r="J598" s="74"/>
      <c r="K598" s="74"/>
      <c r="M598" s="71"/>
    </row>
    <row r="599">
      <c r="A599" s="71"/>
      <c r="B599" s="72"/>
      <c r="C599" s="73"/>
      <c r="D599" s="72"/>
      <c r="J599" s="74"/>
      <c r="K599" s="74"/>
      <c r="M599" s="71"/>
    </row>
    <row r="600">
      <c r="A600" s="71"/>
      <c r="B600" s="72"/>
      <c r="C600" s="73"/>
      <c r="D600" s="72"/>
      <c r="J600" s="74"/>
      <c r="K600" s="74"/>
      <c r="M600" s="71"/>
    </row>
    <row r="601">
      <c r="A601" s="71"/>
      <c r="B601" s="72"/>
      <c r="C601" s="73"/>
      <c r="D601" s="72"/>
      <c r="J601" s="74"/>
      <c r="K601" s="74"/>
      <c r="M601" s="71"/>
    </row>
    <row r="602">
      <c r="A602" s="71"/>
      <c r="B602" s="72"/>
      <c r="C602" s="73"/>
      <c r="D602" s="72"/>
      <c r="J602" s="74"/>
      <c r="K602" s="74"/>
      <c r="M602" s="71"/>
    </row>
    <row r="603">
      <c r="A603" s="71"/>
      <c r="B603" s="72"/>
      <c r="C603" s="73"/>
      <c r="D603" s="72"/>
      <c r="J603" s="74"/>
      <c r="K603" s="74"/>
      <c r="M603" s="71"/>
    </row>
    <row r="604">
      <c r="A604" s="71"/>
      <c r="B604" s="72"/>
      <c r="C604" s="73"/>
      <c r="D604" s="72"/>
      <c r="J604" s="74"/>
      <c r="K604" s="74"/>
      <c r="M604" s="71"/>
    </row>
    <row r="605">
      <c r="A605" s="71"/>
      <c r="B605" s="72"/>
      <c r="C605" s="73"/>
      <c r="D605" s="72"/>
      <c r="J605" s="74"/>
      <c r="K605" s="74"/>
      <c r="M605" s="71"/>
    </row>
    <row r="606">
      <c r="A606" s="71"/>
      <c r="B606" s="72"/>
      <c r="C606" s="73"/>
      <c r="D606" s="72"/>
      <c r="J606" s="74"/>
      <c r="K606" s="74"/>
      <c r="M606" s="71"/>
    </row>
    <row r="607">
      <c r="A607" s="71"/>
      <c r="B607" s="72"/>
      <c r="C607" s="73"/>
      <c r="D607" s="72"/>
      <c r="J607" s="74"/>
      <c r="K607" s="74"/>
      <c r="M607" s="71"/>
    </row>
    <row r="608">
      <c r="A608" s="71"/>
      <c r="B608" s="72"/>
      <c r="C608" s="73"/>
      <c r="D608" s="72"/>
      <c r="J608" s="74"/>
      <c r="K608" s="74"/>
      <c r="M608" s="71"/>
    </row>
    <row r="609">
      <c r="A609" s="71"/>
      <c r="B609" s="72"/>
      <c r="C609" s="73"/>
      <c r="D609" s="72"/>
      <c r="J609" s="74"/>
      <c r="K609" s="74"/>
      <c r="M609" s="71"/>
    </row>
    <row r="610">
      <c r="A610" s="71"/>
      <c r="B610" s="72"/>
      <c r="C610" s="73"/>
      <c r="D610" s="72"/>
      <c r="J610" s="74"/>
      <c r="K610" s="74"/>
      <c r="M610" s="71"/>
    </row>
    <row r="611">
      <c r="A611" s="71"/>
      <c r="B611" s="72"/>
      <c r="C611" s="73"/>
      <c r="D611" s="72"/>
      <c r="J611" s="74"/>
      <c r="K611" s="74"/>
      <c r="M611" s="71"/>
    </row>
    <row r="612">
      <c r="A612" s="71"/>
      <c r="B612" s="72"/>
      <c r="C612" s="73"/>
      <c r="D612" s="72"/>
      <c r="J612" s="74"/>
      <c r="K612" s="74"/>
      <c r="M612" s="71"/>
    </row>
    <row r="613">
      <c r="A613" s="71"/>
      <c r="B613" s="72"/>
      <c r="C613" s="73"/>
      <c r="D613" s="72"/>
      <c r="J613" s="74"/>
      <c r="K613" s="74"/>
      <c r="M613" s="71"/>
    </row>
    <row r="614">
      <c r="A614" s="71"/>
      <c r="B614" s="72"/>
      <c r="C614" s="73"/>
      <c r="D614" s="72"/>
      <c r="J614" s="74"/>
      <c r="K614" s="74"/>
      <c r="M614" s="71"/>
    </row>
    <row r="615">
      <c r="A615" s="71"/>
      <c r="B615" s="72"/>
      <c r="C615" s="73"/>
      <c r="D615" s="72"/>
      <c r="J615" s="74"/>
      <c r="K615" s="74"/>
      <c r="M615" s="71"/>
    </row>
    <row r="616">
      <c r="A616" s="71"/>
      <c r="B616" s="72"/>
      <c r="C616" s="73"/>
      <c r="D616" s="72"/>
      <c r="J616" s="74"/>
      <c r="K616" s="74"/>
      <c r="M616" s="71"/>
    </row>
    <row r="617">
      <c r="A617" s="71"/>
      <c r="B617" s="72"/>
      <c r="C617" s="73"/>
      <c r="D617" s="72"/>
      <c r="J617" s="74"/>
      <c r="K617" s="74"/>
      <c r="M617" s="71"/>
    </row>
    <row r="618">
      <c r="A618" s="71"/>
      <c r="B618" s="72"/>
      <c r="C618" s="73"/>
      <c r="D618" s="72"/>
      <c r="J618" s="74"/>
      <c r="K618" s="74"/>
      <c r="M618" s="71"/>
    </row>
    <row r="619">
      <c r="A619" s="71"/>
      <c r="B619" s="72"/>
      <c r="C619" s="73"/>
      <c r="D619" s="72"/>
      <c r="J619" s="74"/>
      <c r="K619" s="74"/>
      <c r="M619" s="71"/>
    </row>
    <row r="620">
      <c r="A620" s="71"/>
      <c r="B620" s="72"/>
      <c r="C620" s="73"/>
      <c r="D620" s="72"/>
      <c r="J620" s="74"/>
      <c r="K620" s="74"/>
      <c r="M620" s="71"/>
    </row>
    <row r="621">
      <c r="A621" s="71"/>
      <c r="B621" s="72"/>
      <c r="C621" s="73"/>
      <c r="D621" s="72"/>
      <c r="J621" s="74"/>
      <c r="K621" s="74"/>
      <c r="M621" s="71"/>
    </row>
    <row r="622">
      <c r="A622" s="71"/>
      <c r="B622" s="72"/>
      <c r="C622" s="73"/>
      <c r="D622" s="72"/>
      <c r="J622" s="74"/>
      <c r="K622" s="74"/>
      <c r="M622" s="71"/>
    </row>
    <row r="623">
      <c r="A623" s="71"/>
      <c r="B623" s="72"/>
      <c r="C623" s="73"/>
      <c r="D623" s="72"/>
      <c r="J623" s="74"/>
      <c r="K623" s="74"/>
      <c r="M623" s="71"/>
    </row>
    <row r="624">
      <c r="A624" s="71"/>
      <c r="B624" s="72"/>
      <c r="C624" s="73"/>
      <c r="D624" s="72"/>
      <c r="J624" s="74"/>
      <c r="K624" s="74"/>
      <c r="M624" s="71"/>
    </row>
    <row r="625">
      <c r="A625" s="71"/>
      <c r="B625" s="72"/>
      <c r="C625" s="73"/>
      <c r="D625" s="72"/>
      <c r="J625" s="74"/>
      <c r="K625" s="74"/>
      <c r="M625" s="71"/>
    </row>
    <row r="626">
      <c r="A626" s="71"/>
      <c r="B626" s="72"/>
      <c r="C626" s="73"/>
      <c r="D626" s="72"/>
      <c r="J626" s="74"/>
      <c r="K626" s="74"/>
      <c r="M626" s="71"/>
    </row>
    <row r="627">
      <c r="A627" s="71"/>
      <c r="B627" s="72"/>
      <c r="C627" s="73"/>
      <c r="D627" s="72"/>
      <c r="J627" s="74"/>
      <c r="K627" s="74"/>
      <c r="M627" s="71"/>
    </row>
    <row r="628">
      <c r="A628" s="71"/>
      <c r="B628" s="72"/>
      <c r="C628" s="73"/>
      <c r="D628" s="72"/>
      <c r="J628" s="74"/>
      <c r="K628" s="74"/>
      <c r="M628" s="71"/>
    </row>
    <row r="629">
      <c r="A629" s="71"/>
      <c r="B629" s="72"/>
      <c r="C629" s="73"/>
      <c r="D629" s="72"/>
      <c r="J629" s="74"/>
      <c r="K629" s="74"/>
      <c r="M629" s="71"/>
    </row>
    <row r="630">
      <c r="A630" s="71"/>
      <c r="B630" s="72"/>
      <c r="C630" s="73"/>
      <c r="D630" s="72"/>
      <c r="J630" s="74"/>
      <c r="K630" s="74"/>
      <c r="M630" s="71"/>
    </row>
    <row r="631">
      <c r="A631" s="71"/>
      <c r="B631" s="72"/>
      <c r="C631" s="73"/>
      <c r="D631" s="72"/>
      <c r="J631" s="74"/>
      <c r="K631" s="74"/>
      <c r="M631" s="71"/>
    </row>
    <row r="632">
      <c r="A632" s="71"/>
      <c r="B632" s="72"/>
      <c r="C632" s="73"/>
      <c r="D632" s="72"/>
      <c r="J632" s="74"/>
      <c r="K632" s="74"/>
      <c r="M632" s="71"/>
    </row>
    <row r="633">
      <c r="A633" s="71"/>
      <c r="B633" s="72"/>
      <c r="C633" s="73"/>
      <c r="D633" s="72"/>
      <c r="J633" s="74"/>
      <c r="K633" s="74"/>
      <c r="M633" s="71"/>
    </row>
    <row r="634">
      <c r="A634" s="71"/>
      <c r="B634" s="72"/>
      <c r="C634" s="73"/>
      <c r="D634" s="72"/>
      <c r="J634" s="74"/>
      <c r="K634" s="74"/>
      <c r="M634" s="71"/>
    </row>
    <row r="635">
      <c r="A635" s="71"/>
      <c r="B635" s="72"/>
      <c r="C635" s="73"/>
      <c r="D635" s="72"/>
      <c r="J635" s="74"/>
      <c r="K635" s="74"/>
      <c r="M635" s="71"/>
    </row>
    <row r="636">
      <c r="A636" s="71"/>
      <c r="B636" s="72"/>
      <c r="C636" s="73"/>
      <c r="D636" s="72"/>
      <c r="J636" s="74"/>
      <c r="K636" s="74"/>
      <c r="M636" s="71"/>
    </row>
    <row r="637">
      <c r="A637" s="71"/>
      <c r="B637" s="72"/>
      <c r="C637" s="73"/>
      <c r="D637" s="72"/>
      <c r="J637" s="74"/>
      <c r="K637" s="74"/>
      <c r="M637" s="71"/>
    </row>
    <row r="638">
      <c r="A638" s="71"/>
      <c r="B638" s="72"/>
      <c r="C638" s="73"/>
      <c r="D638" s="72"/>
      <c r="J638" s="74"/>
      <c r="K638" s="74"/>
      <c r="M638" s="71"/>
    </row>
    <row r="639">
      <c r="A639" s="71"/>
      <c r="B639" s="72"/>
      <c r="C639" s="73"/>
      <c r="D639" s="72"/>
      <c r="J639" s="74"/>
      <c r="K639" s="74"/>
      <c r="M639" s="71"/>
    </row>
    <row r="640">
      <c r="A640" s="71"/>
      <c r="B640" s="72"/>
      <c r="C640" s="73"/>
      <c r="D640" s="72"/>
      <c r="J640" s="74"/>
      <c r="K640" s="74"/>
      <c r="M640" s="71"/>
    </row>
    <row r="641">
      <c r="A641" s="71"/>
      <c r="B641" s="72"/>
      <c r="C641" s="73"/>
      <c r="D641" s="72"/>
      <c r="J641" s="74"/>
      <c r="K641" s="74"/>
      <c r="M641" s="71"/>
    </row>
    <row r="642">
      <c r="A642" s="71"/>
      <c r="B642" s="72"/>
      <c r="C642" s="73"/>
      <c r="D642" s="72"/>
      <c r="J642" s="74"/>
      <c r="K642" s="74"/>
      <c r="M642" s="71"/>
    </row>
    <row r="643">
      <c r="A643" s="71"/>
      <c r="B643" s="72"/>
      <c r="C643" s="73"/>
      <c r="D643" s="72"/>
      <c r="J643" s="74"/>
      <c r="K643" s="74"/>
      <c r="M643" s="71"/>
    </row>
    <row r="644">
      <c r="A644" s="71"/>
      <c r="B644" s="72"/>
      <c r="C644" s="73"/>
      <c r="D644" s="72"/>
      <c r="J644" s="74"/>
      <c r="K644" s="74"/>
      <c r="M644" s="71"/>
    </row>
    <row r="645">
      <c r="A645" s="71"/>
      <c r="B645" s="72"/>
      <c r="C645" s="73"/>
      <c r="D645" s="72"/>
      <c r="J645" s="74"/>
      <c r="K645" s="74"/>
      <c r="M645" s="71"/>
    </row>
    <row r="646">
      <c r="A646" s="71"/>
      <c r="B646" s="72"/>
      <c r="C646" s="73"/>
      <c r="D646" s="72"/>
      <c r="J646" s="74"/>
      <c r="K646" s="74"/>
      <c r="M646" s="71"/>
    </row>
    <row r="647">
      <c r="A647" s="71"/>
      <c r="B647" s="72"/>
      <c r="C647" s="73"/>
      <c r="D647" s="72"/>
      <c r="J647" s="74"/>
      <c r="K647" s="74"/>
      <c r="M647" s="71"/>
    </row>
    <row r="648">
      <c r="A648" s="71"/>
      <c r="B648" s="72"/>
      <c r="C648" s="73"/>
      <c r="D648" s="72"/>
      <c r="J648" s="74"/>
      <c r="K648" s="74"/>
      <c r="M648" s="71"/>
    </row>
    <row r="649">
      <c r="A649" s="71"/>
      <c r="B649" s="72"/>
      <c r="C649" s="73"/>
      <c r="D649" s="72"/>
      <c r="J649" s="74"/>
      <c r="K649" s="74"/>
      <c r="M649" s="71"/>
    </row>
    <row r="650">
      <c r="A650" s="71"/>
      <c r="B650" s="72"/>
      <c r="C650" s="73"/>
      <c r="D650" s="72"/>
      <c r="J650" s="74"/>
      <c r="K650" s="74"/>
      <c r="M650" s="71"/>
    </row>
    <row r="651">
      <c r="A651" s="71"/>
      <c r="B651" s="72"/>
      <c r="C651" s="73"/>
      <c r="D651" s="72"/>
      <c r="J651" s="74"/>
      <c r="K651" s="74"/>
      <c r="M651" s="71"/>
    </row>
    <row r="652">
      <c r="A652" s="71"/>
      <c r="B652" s="72"/>
      <c r="C652" s="73"/>
      <c r="D652" s="72"/>
      <c r="J652" s="74"/>
      <c r="K652" s="74"/>
      <c r="M652" s="71"/>
    </row>
    <row r="653">
      <c r="A653" s="71"/>
      <c r="B653" s="72"/>
      <c r="C653" s="73"/>
      <c r="D653" s="72"/>
      <c r="J653" s="74"/>
      <c r="K653" s="74"/>
      <c r="M653" s="71"/>
    </row>
    <row r="654">
      <c r="A654" s="71"/>
      <c r="B654" s="72"/>
      <c r="C654" s="73"/>
      <c r="D654" s="72"/>
      <c r="J654" s="74"/>
      <c r="K654" s="74"/>
      <c r="M654" s="71"/>
    </row>
    <row r="655">
      <c r="A655" s="71"/>
      <c r="B655" s="72"/>
      <c r="C655" s="73"/>
      <c r="D655" s="72"/>
      <c r="J655" s="74"/>
      <c r="K655" s="74"/>
      <c r="M655" s="71"/>
    </row>
    <row r="656">
      <c r="A656" s="71"/>
      <c r="B656" s="72"/>
      <c r="C656" s="73"/>
      <c r="D656" s="72"/>
      <c r="J656" s="74"/>
      <c r="K656" s="74"/>
      <c r="M656" s="71"/>
    </row>
    <row r="657">
      <c r="A657" s="71"/>
      <c r="B657" s="72"/>
      <c r="C657" s="73"/>
      <c r="D657" s="72"/>
      <c r="J657" s="74"/>
      <c r="K657" s="74"/>
      <c r="M657" s="71"/>
    </row>
    <row r="658">
      <c r="A658" s="71"/>
      <c r="B658" s="72"/>
      <c r="C658" s="73"/>
      <c r="D658" s="72"/>
      <c r="J658" s="74"/>
      <c r="K658" s="74"/>
      <c r="M658" s="71"/>
    </row>
    <row r="659">
      <c r="A659" s="71"/>
      <c r="B659" s="72"/>
      <c r="C659" s="73"/>
      <c r="D659" s="72"/>
      <c r="J659" s="74"/>
      <c r="K659" s="74"/>
      <c r="M659" s="71"/>
    </row>
    <row r="660">
      <c r="A660" s="71"/>
      <c r="B660" s="72"/>
      <c r="C660" s="73"/>
      <c r="D660" s="72"/>
      <c r="J660" s="74"/>
      <c r="K660" s="74"/>
      <c r="M660" s="71"/>
    </row>
    <row r="661">
      <c r="A661" s="71"/>
      <c r="B661" s="72"/>
      <c r="C661" s="73"/>
      <c r="D661" s="72"/>
      <c r="J661" s="74"/>
      <c r="K661" s="74"/>
      <c r="M661" s="71"/>
    </row>
    <row r="662">
      <c r="A662" s="71"/>
      <c r="B662" s="72"/>
      <c r="C662" s="73"/>
      <c r="D662" s="72"/>
      <c r="J662" s="74"/>
      <c r="K662" s="74"/>
      <c r="M662" s="71"/>
    </row>
    <row r="663">
      <c r="A663" s="71"/>
      <c r="B663" s="72"/>
      <c r="C663" s="73"/>
      <c r="D663" s="72"/>
      <c r="J663" s="74"/>
      <c r="K663" s="74"/>
      <c r="M663" s="71"/>
    </row>
    <row r="664">
      <c r="A664" s="71"/>
      <c r="B664" s="72"/>
      <c r="C664" s="73"/>
      <c r="D664" s="72"/>
      <c r="J664" s="74"/>
      <c r="K664" s="74"/>
      <c r="M664" s="71"/>
    </row>
    <row r="665">
      <c r="A665" s="71"/>
      <c r="B665" s="72"/>
      <c r="C665" s="73"/>
      <c r="D665" s="72"/>
      <c r="J665" s="74"/>
      <c r="K665" s="74"/>
      <c r="M665" s="71"/>
    </row>
    <row r="666">
      <c r="A666" s="71"/>
      <c r="B666" s="72"/>
      <c r="C666" s="73"/>
      <c r="D666" s="72"/>
      <c r="J666" s="74"/>
      <c r="K666" s="74"/>
      <c r="M666" s="71"/>
    </row>
    <row r="667">
      <c r="A667" s="71"/>
      <c r="B667" s="72"/>
      <c r="C667" s="73"/>
      <c r="D667" s="72"/>
      <c r="J667" s="74"/>
      <c r="K667" s="74"/>
      <c r="M667" s="71"/>
    </row>
    <row r="668">
      <c r="A668" s="71"/>
      <c r="B668" s="72"/>
      <c r="C668" s="73"/>
      <c r="D668" s="72"/>
      <c r="J668" s="74"/>
      <c r="K668" s="74"/>
      <c r="M668" s="71"/>
    </row>
    <row r="669">
      <c r="A669" s="71"/>
      <c r="B669" s="72"/>
      <c r="C669" s="73"/>
      <c r="D669" s="72"/>
      <c r="J669" s="74"/>
      <c r="K669" s="74"/>
      <c r="M669" s="71"/>
    </row>
    <row r="670">
      <c r="A670" s="71"/>
      <c r="B670" s="72"/>
      <c r="C670" s="73"/>
      <c r="D670" s="72"/>
      <c r="J670" s="74"/>
      <c r="K670" s="74"/>
      <c r="M670" s="71"/>
    </row>
    <row r="671">
      <c r="A671" s="71"/>
      <c r="B671" s="72"/>
      <c r="C671" s="73"/>
      <c r="D671" s="72"/>
      <c r="J671" s="74"/>
      <c r="K671" s="74"/>
      <c r="M671" s="71"/>
    </row>
    <row r="672">
      <c r="A672" s="71"/>
      <c r="B672" s="72"/>
      <c r="C672" s="73"/>
      <c r="D672" s="72"/>
      <c r="J672" s="74"/>
      <c r="K672" s="74"/>
      <c r="M672" s="71"/>
    </row>
    <row r="673">
      <c r="A673" s="71"/>
      <c r="B673" s="72"/>
      <c r="C673" s="73"/>
      <c r="D673" s="72"/>
      <c r="J673" s="74"/>
      <c r="K673" s="74"/>
      <c r="M673" s="71"/>
    </row>
    <row r="674">
      <c r="A674" s="71"/>
      <c r="B674" s="72"/>
      <c r="C674" s="73"/>
      <c r="D674" s="72"/>
      <c r="J674" s="74"/>
      <c r="K674" s="74"/>
      <c r="M674" s="71"/>
    </row>
    <row r="675">
      <c r="A675" s="71"/>
      <c r="B675" s="72"/>
      <c r="C675" s="73"/>
      <c r="D675" s="72"/>
      <c r="J675" s="74"/>
      <c r="K675" s="74"/>
      <c r="M675" s="71"/>
    </row>
    <row r="676">
      <c r="A676" s="71"/>
      <c r="B676" s="72"/>
      <c r="C676" s="73"/>
      <c r="D676" s="72"/>
      <c r="J676" s="74"/>
      <c r="K676" s="74"/>
      <c r="M676" s="71"/>
    </row>
    <row r="677">
      <c r="A677" s="71"/>
      <c r="B677" s="72"/>
      <c r="C677" s="73"/>
      <c r="D677" s="72"/>
      <c r="J677" s="74"/>
      <c r="K677" s="74"/>
      <c r="M677" s="71"/>
    </row>
    <row r="678">
      <c r="A678" s="71"/>
      <c r="B678" s="72"/>
      <c r="C678" s="73"/>
      <c r="D678" s="72"/>
      <c r="J678" s="74"/>
      <c r="K678" s="74"/>
      <c r="M678" s="71"/>
    </row>
    <row r="679">
      <c r="A679" s="71"/>
      <c r="B679" s="72"/>
      <c r="C679" s="73"/>
      <c r="D679" s="72"/>
      <c r="J679" s="74"/>
      <c r="K679" s="74"/>
      <c r="M679" s="71"/>
    </row>
    <row r="680">
      <c r="A680" s="71"/>
      <c r="B680" s="72"/>
      <c r="C680" s="73"/>
      <c r="D680" s="72"/>
      <c r="J680" s="74"/>
      <c r="K680" s="74"/>
      <c r="M680" s="71"/>
    </row>
    <row r="681">
      <c r="A681" s="71"/>
      <c r="B681" s="72"/>
      <c r="C681" s="73"/>
      <c r="D681" s="72"/>
      <c r="J681" s="74"/>
      <c r="K681" s="74"/>
      <c r="M681" s="71"/>
    </row>
    <row r="682">
      <c r="A682" s="71"/>
      <c r="B682" s="72"/>
      <c r="C682" s="73"/>
      <c r="D682" s="72"/>
      <c r="J682" s="74"/>
      <c r="K682" s="74"/>
      <c r="M682" s="71"/>
    </row>
    <row r="683">
      <c r="A683" s="71"/>
      <c r="B683" s="72"/>
      <c r="C683" s="73"/>
      <c r="D683" s="72"/>
      <c r="J683" s="74"/>
      <c r="K683" s="74"/>
      <c r="M683" s="71"/>
    </row>
    <row r="684">
      <c r="A684" s="71"/>
      <c r="B684" s="72"/>
      <c r="C684" s="73"/>
      <c r="D684" s="72"/>
      <c r="J684" s="74"/>
      <c r="K684" s="74"/>
      <c r="M684" s="71"/>
    </row>
    <row r="685">
      <c r="A685" s="71"/>
      <c r="B685" s="72"/>
      <c r="C685" s="73"/>
      <c r="D685" s="72"/>
      <c r="J685" s="74"/>
      <c r="K685" s="74"/>
      <c r="M685" s="71"/>
    </row>
    <row r="686">
      <c r="A686" s="71"/>
      <c r="B686" s="72"/>
      <c r="C686" s="73"/>
      <c r="D686" s="72"/>
      <c r="J686" s="74"/>
      <c r="K686" s="74"/>
      <c r="M686" s="71"/>
    </row>
    <row r="687">
      <c r="A687" s="71"/>
      <c r="B687" s="72"/>
      <c r="C687" s="73"/>
      <c r="D687" s="72"/>
      <c r="J687" s="74"/>
      <c r="K687" s="74"/>
      <c r="M687" s="71"/>
    </row>
    <row r="688">
      <c r="A688" s="71"/>
      <c r="B688" s="72"/>
      <c r="C688" s="73"/>
      <c r="D688" s="72"/>
      <c r="J688" s="74"/>
      <c r="K688" s="74"/>
      <c r="M688" s="71"/>
    </row>
    <row r="689">
      <c r="A689" s="71"/>
      <c r="B689" s="72"/>
      <c r="C689" s="73"/>
      <c r="D689" s="72"/>
      <c r="J689" s="74"/>
      <c r="K689" s="74"/>
      <c r="M689" s="71"/>
    </row>
    <row r="690">
      <c r="A690" s="71"/>
      <c r="B690" s="72"/>
      <c r="C690" s="73"/>
      <c r="D690" s="72"/>
      <c r="J690" s="74"/>
      <c r="K690" s="74"/>
      <c r="M690" s="71"/>
    </row>
    <row r="691">
      <c r="A691" s="71"/>
      <c r="B691" s="72"/>
      <c r="C691" s="73"/>
      <c r="D691" s="72"/>
      <c r="J691" s="74"/>
      <c r="K691" s="74"/>
      <c r="M691" s="71"/>
    </row>
    <row r="692">
      <c r="A692" s="71"/>
      <c r="B692" s="72"/>
      <c r="C692" s="73"/>
      <c r="D692" s="72"/>
      <c r="J692" s="74"/>
      <c r="K692" s="74"/>
      <c r="M692" s="71"/>
    </row>
    <row r="693">
      <c r="A693" s="71"/>
      <c r="B693" s="72"/>
      <c r="C693" s="73"/>
      <c r="D693" s="72"/>
      <c r="J693" s="74"/>
      <c r="K693" s="74"/>
      <c r="M693" s="71"/>
    </row>
    <row r="694">
      <c r="A694" s="71"/>
      <c r="B694" s="72"/>
      <c r="C694" s="73"/>
      <c r="D694" s="72"/>
      <c r="J694" s="74"/>
      <c r="K694" s="74"/>
      <c r="M694" s="71"/>
    </row>
    <row r="695">
      <c r="A695" s="71"/>
      <c r="B695" s="72"/>
      <c r="C695" s="73"/>
      <c r="D695" s="72"/>
      <c r="J695" s="74"/>
      <c r="K695" s="74"/>
      <c r="M695" s="71"/>
    </row>
    <row r="696">
      <c r="A696" s="71"/>
      <c r="B696" s="72"/>
      <c r="C696" s="73"/>
      <c r="D696" s="72"/>
      <c r="J696" s="74"/>
      <c r="K696" s="74"/>
      <c r="M696" s="71"/>
    </row>
    <row r="697">
      <c r="A697" s="71"/>
      <c r="B697" s="72"/>
      <c r="C697" s="73"/>
      <c r="D697" s="72"/>
      <c r="J697" s="74"/>
      <c r="K697" s="74"/>
      <c r="M697" s="71"/>
    </row>
    <row r="698">
      <c r="A698" s="71"/>
      <c r="B698" s="72"/>
      <c r="C698" s="73"/>
      <c r="D698" s="72"/>
      <c r="J698" s="74"/>
      <c r="K698" s="74"/>
      <c r="M698" s="71"/>
    </row>
    <row r="699">
      <c r="A699" s="71"/>
      <c r="B699" s="72"/>
      <c r="C699" s="73"/>
      <c r="D699" s="72"/>
      <c r="J699" s="74"/>
      <c r="K699" s="74"/>
      <c r="M699" s="71"/>
    </row>
    <row r="700">
      <c r="A700" s="71"/>
      <c r="B700" s="72"/>
      <c r="C700" s="73"/>
      <c r="D700" s="72"/>
      <c r="J700" s="74"/>
      <c r="K700" s="74"/>
      <c r="M700" s="71"/>
    </row>
    <row r="701">
      <c r="A701" s="71"/>
      <c r="B701" s="72"/>
      <c r="C701" s="73"/>
      <c r="D701" s="72"/>
      <c r="J701" s="74"/>
      <c r="K701" s="74"/>
      <c r="M701" s="71"/>
    </row>
    <row r="702">
      <c r="A702" s="71"/>
      <c r="B702" s="72"/>
      <c r="C702" s="73"/>
      <c r="D702" s="72"/>
      <c r="J702" s="74"/>
      <c r="K702" s="74"/>
      <c r="M702" s="71"/>
    </row>
    <row r="703">
      <c r="A703" s="71"/>
      <c r="B703" s="72"/>
      <c r="C703" s="73"/>
      <c r="D703" s="72"/>
      <c r="J703" s="74"/>
      <c r="K703" s="74"/>
      <c r="M703" s="71"/>
    </row>
    <row r="704">
      <c r="A704" s="71"/>
      <c r="B704" s="72"/>
      <c r="C704" s="73"/>
      <c r="D704" s="72"/>
      <c r="J704" s="74"/>
      <c r="K704" s="74"/>
      <c r="M704" s="71"/>
    </row>
    <row r="705">
      <c r="A705" s="71"/>
      <c r="B705" s="72"/>
      <c r="C705" s="73"/>
      <c r="D705" s="72"/>
      <c r="J705" s="74"/>
      <c r="K705" s="74"/>
      <c r="M705" s="71"/>
    </row>
    <row r="706">
      <c r="A706" s="71"/>
      <c r="B706" s="72"/>
      <c r="C706" s="73"/>
      <c r="D706" s="72"/>
      <c r="J706" s="74"/>
      <c r="K706" s="74"/>
      <c r="M706" s="71"/>
    </row>
    <row r="707">
      <c r="A707" s="71"/>
      <c r="B707" s="72"/>
      <c r="C707" s="73"/>
      <c r="D707" s="72"/>
      <c r="J707" s="74"/>
      <c r="K707" s="74"/>
      <c r="M707" s="71"/>
    </row>
    <row r="708">
      <c r="A708" s="71"/>
      <c r="B708" s="72"/>
      <c r="C708" s="73"/>
      <c r="D708" s="72"/>
      <c r="J708" s="74"/>
      <c r="K708" s="74"/>
      <c r="M708" s="71"/>
    </row>
    <row r="709">
      <c r="A709" s="71"/>
      <c r="B709" s="72"/>
      <c r="C709" s="73"/>
      <c r="D709" s="72"/>
      <c r="J709" s="74"/>
      <c r="K709" s="74"/>
      <c r="M709" s="71"/>
    </row>
    <row r="710">
      <c r="A710" s="71"/>
      <c r="B710" s="72"/>
      <c r="C710" s="73"/>
      <c r="D710" s="72"/>
      <c r="J710" s="74"/>
      <c r="K710" s="74"/>
      <c r="M710" s="71"/>
    </row>
    <row r="711">
      <c r="A711" s="71"/>
      <c r="B711" s="72"/>
      <c r="C711" s="73"/>
      <c r="D711" s="72"/>
      <c r="J711" s="74"/>
      <c r="K711" s="74"/>
      <c r="M711" s="71"/>
    </row>
    <row r="712">
      <c r="A712" s="71"/>
      <c r="B712" s="72"/>
      <c r="C712" s="73"/>
      <c r="D712" s="72"/>
      <c r="J712" s="74"/>
      <c r="K712" s="74"/>
      <c r="M712" s="71"/>
    </row>
    <row r="713">
      <c r="A713" s="71"/>
      <c r="B713" s="72"/>
      <c r="C713" s="73"/>
      <c r="D713" s="72"/>
      <c r="J713" s="74"/>
      <c r="K713" s="74"/>
      <c r="M713" s="71"/>
    </row>
    <row r="714">
      <c r="A714" s="71"/>
      <c r="B714" s="72"/>
      <c r="C714" s="73"/>
      <c r="D714" s="72"/>
      <c r="J714" s="74"/>
      <c r="K714" s="74"/>
      <c r="M714" s="71"/>
    </row>
    <row r="715">
      <c r="A715" s="71"/>
      <c r="B715" s="72"/>
      <c r="C715" s="73"/>
      <c r="D715" s="72"/>
      <c r="J715" s="74"/>
      <c r="K715" s="74"/>
      <c r="M715" s="71"/>
    </row>
    <row r="716">
      <c r="A716" s="71"/>
      <c r="B716" s="72"/>
      <c r="C716" s="73"/>
      <c r="D716" s="72"/>
      <c r="J716" s="74"/>
      <c r="K716" s="74"/>
      <c r="M716" s="71"/>
    </row>
    <row r="717">
      <c r="A717" s="71"/>
      <c r="B717" s="72"/>
      <c r="C717" s="73"/>
      <c r="D717" s="72"/>
      <c r="J717" s="74"/>
      <c r="K717" s="74"/>
      <c r="M717" s="71"/>
    </row>
    <row r="718">
      <c r="A718" s="71"/>
      <c r="B718" s="72"/>
      <c r="C718" s="73"/>
      <c r="D718" s="72"/>
      <c r="J718" s="74"/>
      <c r="K718" s="74"/>
      <c r="M718" s="71"/>
    </row>
    <row r="719">
      <c r="A719" s="71"/>
      <c r="B719" s="72"/>
      <c r="C719" s="73"/>
      <c r="D719" s="72"/>
      <c r="J719" s="74"/>
      <c r="K719" s="74"/>
      <c r="M719" s="71"/>
    </row>
    <row r="720">
      <c r="A720" s="71"/>
      <c r="B720" s="72"/>
      <c r="C720" s="73"/>
      <c r="D720" s="72"/>
      <c r="J720" s="74"/>
      <c r="K720" s="74"/>
      <c r="M720" s="71"/>
    </row>
    <row r="721">
      <c r="A721" s="71"/>
      <c r="B721" s="72"/>
      <c r="C721" s="73"/>
      <c r="D721" s="72"/>
      <c r="J721" s="74"/>
      <c r="K721" s="74"/>
      <c r="M721" s="71"/>
    </row>
    <row r="722">
      <c r="A722" s="71"/>
      <c r="B722" s="72"/>
      <c r="C722" s="73"/>
      <c r="D722" s="72"/>
      <c r="J722" s="74"/>
      <c r="K722" s="74"/>
      <c r="M722" s="71"/>
    </row>
    <row r="723">
      <c r="A723" s="71"/>
      <c r="B723" s="72"/>
      <c r="C723" s="73"/>
      <c r="D723" s="72"/>
      <c r="J723" s="74"/>
      <c r="K723" s="74"/>
      <c r="M723" s="71"/>
    </row>
    <row r="724">
      <c r="A724" s="71"/>
      <c r="B724" s="72"/>
      <c r="C724" s="73"/>
      <c r="D724" s="72"/>
      <c r="J724" s="74"/>
      <c r="K724" s="74"/>
      <c r="M724" s="71"/>
    </row>
    <row r="725">
      <c r="A725" s="71"/>
      <c r="B725" s="72"/>
      <c r="C725" s="73"/>
      <c r="D725" s="72"/>
      <c r="J725" s="74"/>
      <c r="K725" s="74"/>
      <c r="M725" s="71"/>
    </row>
    <row r="726">
      <c r="A726" s="71"/>
      <c r="B726" s="72"/>
      <c r="C726" s="73"/>
      <c r="D726" s="72"/>
      <c r="J726" s="74"/>
      <c r="K726" s="74"/>
      <c r="M726" s="71"/>
    </row>
    <row r="727">
      <c r="A727" s="71"/>
      <c r="B727" s="72"/>
      <c r="C727" s="73"/>
      <c r="D727" s="72"/>
      <c r="J727" s="74"/>
      <c r="K727" s="74"/>
      <c r="M727" s="71"/>
    </row>
    <row r="728">
      <c r="A728" s="71"/>
      <c r="B728" s="72"/>
      <c r="C728" s="73"/>
      <c r="D728" s="72"/>
      <c r="J728" s="74"/>
      <c r="K728" s="74"/>
      <c r="M728" s="71"/>
    </row>
    <row r="729">
      <c r="A729" s="71"/>
      <c r="B729" s="72"/>
      <c r="C729" s="73"/>
      <c r="D729" s="72"/>
      <c r="J729" s="74"/>
      <c r="K729" s="74"/>
      <c r="M729" s="71"/>
    </row>
    <row r="730">
      <c r="A730" s="71"/>
      <c r="B730" s="72"/>
      <c r="C730" s="73"/>
      <c r="D730" s="72"/>
      <c r="J730" s="74"/>
      <c r="K730" s="74"/>
      <c r="M730" s="71"/>
    </row>
    <row r="731">
      <c r="A731" s="71"/>
      <c r="B731" s="72"/>
      <c r="C731" s="73"/>
      <c r="D731" s="72"/>
      <c r="J731" s="74"/>
      <c r="K731" s="74"/>
      <c r="M731" s="71"/>
    </row>
    <row r="732">
      <c r="A732" s="71"/>
      <c r="B732" s="72"/>
      <c r="C732" s="73"/>
      <c r="D732" s="72"/>
      <c r="J732" s="74"/>
      <c r="K732" s="74"/>
      <c r="M732" s="71"/>
    </row>
    <row r="733">
      <c r="A733" s="71"/>
      <c r="B733" s="72"/>
      <c r="C733" s="73"/>
      <c r="D733" s="72"/>
      <c r="J733" s="74"/>
      <c r="K733" s="74"/>
      <c r="M733" s="71"/>
    </row>
    <row r="734">
      <c r="A734" s="71"/>
      <c r="B734" s="72"/>
      <c r="C734" s="73"/>
      <c r="D734" s="72"/>
      <c r="J734" s="74"/>
      <c r="K734" s="74"/>
      <c r="M734" s="71"/>
    </row>
    <row r="735">
      <c r="A735" s="71"/>
      <c r="B735" s="72"/>
      <c r="C735" s="73"/>
      <c r="D735" s="72"/>
      <c r="J735" s="74"/>
      <c r="K735" s="74"/>
      <c r="M735" s="71"/>
    </row>
    <row r="736">
      <c r="A736" s="71"/>
      <c r="B736" s="72"/>
      <c r="C736" s="73"/>
      <c r="D736" s="72"/>
      <c r="J736" s="74"/>
      <c r="K736" s="74"/>
      <c r="M736" s="71"/>
    </row>
    <row r="737">
      <c r="A737" s="71"/>
      <c r="B737" s="72"/>
      <c r="C737" s="73"/>
      <c r="D737" s="72"/>
      <c r="J737" s="74"/>
      <c r="K737" s="74"/>
      <c r="M737" s="71"/>
    </row>
    <row r="738">
      <c r="A738" s="71"/>
      <c r="B738" s="72"/>
      <c r="C738" s="73"/>
      <c r="D738" s="72"/>
      <c r="J738" s="74"/>
      <c r="K738" s="74"/>
      <c r="M738" s="71"/>
    </row>
    <row r="739">
      <c r="A739" s="71"/>
      <c r="B739" s="72"/>
      <c r="C739" s="73"/>
      <c r="D739" s="72"/>
      <c r="J739" s="74"/>
      <c r="K739" s="74"/>
      <c r="M739" s="71"/>
    </row>
    <row r="740">
      <c r="A740" s="71"/>
      <c r="B740" s="72"/>
      <c r="C740" s="73"/>
      <c r="D740" s="72"/>
      <c r="J740" s="74"/>
      <c r="K740" s="74"/>
      <c r="M740" s="71"/>
    </row>
    <row r="741">
      <c r="A741" s="71"/>
      <c r="B741" s="72"/>
      <c r="C741" s="73"/>
      <c r="D741" s="72"/>
      <c r="J741" s="74"/>
      <c r="K741" s="74"/>
      <c r="M741" s="71"/>
    </row>
    <row r="742">
      <c r="A742" s="71"/>
      <c r="B742" s="72"/>
      <c r="C742" s="73"/>
      <c r="D742" s="72"/>
      <c r="J742" s="74"/>
      <c r="K742" s="74"/>
      <c r="M742" s="71"/>
    </row>
    <row r="743">
      <c r="A743" s="71"/>
      <c r="B743" s="72"/>
      <c r="C743" s="73"/>
      <c r="D743" s="72"/>
      <c r="J743" s="74"/>
      <c r="K743" s="74"/>
      <c r="M743" s="71"/>
    </row>
    <row r="744">
      <c r="A744" s="71"/>
      <c r="B744" s="72"/>
      <c r="C744" s="73"/>
      <c r="D744" s="72"/>
      <c r="J744" s="74"/>
      <c r="K744" s="74"/>
      <c r="M744" s="71"/>
    </row>
    <row r="745">
      <c r="A745" s="71"/>
      <c r="B745" s="72"/>
      <c r="C745" s="73"/>
      <c r="D745" s="72"/>
      <c r="J745" s="74"/>
      <c r="K745" s="74"/>
      <c r="M745" s="71"/>
    </row>
    <row r="746">
      <c r="A746" s="71"/>
      <c r="B746" s="72"/>
      <c r="C746" s="73"/>
      <c r="D746" s="72"/>
      <c r="J746" s="74"/>
      <c r="K746" s="74"/>
      <c r="M746" s="71"/>
    </row>
    <row r="747">
      <c r="A747" s="71"/>
      <c r="B747" s="72"/>
      <c r="C747" s="73"/>
      <c r="D747" s="72"/>
      <c r="J747" s="74"/>
      <c r="K747" s="74"/>
      <c r="M747" s="71"/>
    </row>
    <row r="748">
      <c r="A748" s="71"/>
      <c r="B748" s="72"/>
      <c r="C748" s="73"/>
      <c r="D748" s="72"/>
      <c r="J748" s="74"/>
      <c r="K748" s="74"/>
      <c r="M748" s="71"/>
    </row>
    <row r="749">
      <c r="A749" s="71"/>
      <c r="B749" s="72"/>
      <c r="C749" s="73"/>
      <c r="D749" s="72"/>
      <c r="J749" s="74"/>
      <c r="K749" s="74"/>
      <c r="M749" s="71"/>
    </row>
    <row r="750">
      <c r="A750" s="71"/>
      <c r="B750" s="72"/>
      <c r="C750" s="73"/>
      <c r="D750" s="72"/>
      <c r="J750" s="74"/>
      <c r="K750" s="74"/>
      <c r="M750" s="71"/>
    </row>
    <row r="751">
      <c r="A751" s="71"/>
      <c r="B751" s="72"/>
      <c r="C751" s="73"/>
      <c r="D751" s="72"/>
      <c r="J751" s="74"/>
      <c r="K751" s="74"/>
      <c r="M751" s="71"/>
    </row>
    <row r="752">
      <c r="A752" s="71"/>
      <c r="B752" s="72"/>
      <c r="C752" s="73"/>
      <c r="D752" s="72"/>
      <c r="J752" s="74"/>
      <c r="K752" s="74"/>
      <c r="M752" s="71"/>
    </row>
    <row r="753">
      <c r="A753" s="71"/>
      <c r="B753" s="72"/>
      <c r="C753" s="73"/>
      <c r="D753" s="72"/>
      <c r="J753" s="74"/>
      <c r="K753" s="74"/>
      <c r="M753" s="71"/>
    </row>
    <row r="754">
      <c r="A754" s="71"/>
      <c r="B754" s="72"/>
      <c r="C754" s="73"/>
      <c r="D754" s="72"/>
      <c r="J754" s="74"/>
      <c r="K754" s="74"/>
      <c r="M754" s="71"/>
    </row>
    <row r="755">
      <c r="A755" s="71"/>
      <c r="B755" s="72"/>
      <c r="C755" s="73"/>
      <c r="D755" s="72"/>
      <c r="J755" s="74"/>
      <c r="K755" s="74"/>
      <c r="M755" s="71"/>
    </row>
    <row r="756">
      <c r="A756" s="71"/>
      <c r="B756" s="72"/>
      <c r="C756" s="73"/>
      <c r="D756" s="72"/>
      <c r="J756" s="74"/>
      <c r="K756" s="74"/>
      <c r="M756" s="71"/>
    </row>
    <row r="757">
      <c r="A757" s="71"/>
      <c r="B757" s="72"/>
      <c r="C757" s="73"/>
      <c r="D757" s="72"/>
      <c r="J757" s="74"/>
      <c r="K757" s="74"/>
      <c r="M757" s="71"/>
    </row>
    <row r="758">
      <c r="A758" s="71"/>
      <c r="B758" s="72"/>
      <c r="C758" s="73"/>
      <c r="D758" s="72"/>
      <c r="J758" s="74"/>
      <c r="K758" s="74"/>
      <c r="M758" s="71"/>
    </row>
    <row r="759">
      <c r="A759" s="71"/>
      <c r="B759" s="72"/>
      <c r="C759" s="73"/>
      <c r="D759" s="72"/>
      <c r="J759" s="74"/>
      <c r="K759" s="74"/>
      <c r="M759" s="71"/>
    </row>
    <row r="760">
      <c r="A760" s="71"/>
      <c r="B760" s="72"/>
      <c r="C760" s="73"/>
      <c r="D760" s="72"/>
      <c r="J760" s="74"/>
      <c r="K760" s="74"/>
      <c r="M760" s="71"/>
    </row>
    <row r="761">
      <c r="A761" s="71"/>
      <c r="B761" s="72"/>
      <c r="C761" s="73"/>
      <c r="D761" s="72"/>
      <c r="J761" s="74"/>
      <c r="K761" s="74"/>
      <c r="M761" s="71"/>
    </row>
    <row r="762">
      <c r="A762" s="71"/>
      <c r="B762" s="72"/>
      <c r="C762" s="73"/>
      <c r="D762" s="72"/>
      <c r="J762" s="74"/>
      <c r="K762" s="74"/>
      <c r="M762" s="71"/>
    </row>
    <row r="763">
      <c r="A763" s="71"/>
      <c r="B763" s="72"/>
      <c r="C763" s="73"/>
      <c r="D763" s="72"/>
      <c r="J763" s="74"/>
      <c r="K763" s="74"/>
      <c r="M763" s="71"/>
    </row>
    <row r="764">
      <c r="A764" s="71"/>
      <c r="B764" s="72"/>
      <c r="C764" s="73"/>
      <c r="D764" s="72"/>
      <c r="J764" s="74"/>
      <c r="K764" s="74"/>
      <c r="M764" s="71"/>
    </row>
    <row r="765">
      <c r="A765" s="71"/>
      <c r="B765" s="72"/>
      <c r="C765" s="73"/>
      <c r="D765" s="72"/>
      <c r="J765" s="74"/>
      <c r="K765" s="74"/>
      <c r="M765" s="71"/>
    </row>
    <row r="766">
      <c r="A766" s="71"/>
      <c r="B766" s="72"/>
      <c r="C766" s="73"/>
      <c r="D766" s="72"/>
      <c r="J766" s="74"/>
      <c r="K766" s="74"/>
      <c r="M766" s="71"/>
    </row>
    <row r="767">
      <c r="A767" s="71"/>
      <c r="B767" s="72"/>
      <c r="C767" s="73"/>
      <c r="D767" s="72"/>
      <c r="J767" s="74"/>
      <c r="K767" s="74"/>
      <c r="M767" s="71"/>
    </row>
    <row r="768">
      <c r="A768" s="71"/>
      <c r="B768" s="72"/>
      <c r="C768" s="73"/>
      <c r="D768" s="72"/>
      <c r="J768" s="74"/>
      <c r="K768" s="74"/>
      <c r="M768" s="71"/>
    </row>
    <row r="769">
      <c r="A769" s="71"/>
      <c r="B769" s="72"/>
      <c r="C769" s="73"/>
      <c r="D769" s="72"/>
      <c r="J769" s="74"/>
      <c r="K769" s="74"/>
      <c r="M769" s="71"/>
    </row>
    <row r="770">
      <c r="A770" s="71"/>
      <c r="B770" s="72"/>
      <c r="C770" s="73"/>
      <c r="D770" s="72"/>
      <c r="J770" s="74"/>
      <c r="K770" s="74"/>
      <c r="M770" s="71"/>
    </row>
    <row r="771">
      <c r="A771" s="71"/>
      <c r="B771" s="72"/>
      <c r="C771" s="73"/>
      <c r="D771" s="72"/>
      <c r="J771" s="74"/>
      <c r="K771" s="74"/>
      <c r="M771" s="71"/>
    </row>
    <row r="772">
      <c r="A772" s="71"/>
      <c r="B772" s="72"/>
      <c r="C772" s="73"/>
      <c r="D772" s="72"/>
      <c r="J772" s="74"/>
      <c r="K772" s="74"/>
      <c r="M772" s="71"/>
    </row>
    <row r="773">
      <c r="A773" s="71"/>
      <c r="B773" s="72"/>
      <c r="C773" s="73"/>
      <c r="D773" s="72"/>
      <c r="J773" s="74"/>
      <c r="K773" s="74"/>
      <c r="M773" s="71"/>
    </row>
    <row r="774">
      <c r="A774" s="71"/>
      <c r="B774" s="72"/>
      <c r="C774" s="73"/>
      <c r="D774" s="72"/>
      <c r="J774" s="74"/>
      <c r="K774" s="74"/>
      <c r="M774" s="71"/>
    </row>
    <row r="775">
      <c r="A775" s="71"/>
      <c r="B775" s="72"/>
      <c r="C775" s="73"/>
      <c r="D775" s="72"/>
      <c r="J775" s="74"/>
      <c r="K775" s="74"/>
      <c r="M775" s="71"/>
    </row>
    <row r="776">
      <c r="A776" s="71"/>
      <c r="B776" s="72"/>
      <c r="C776" s="73"/>
      <c r="D776" s="72"/>
      <c r="J776" s="74"/>
      <c r="K776" s="74"/>
      <c r="M776" s="71"/>
    </row>
    <row r="777">
      <c r="A777" s="71"/>
      <c r="B777" s="72"/>
      <c r="C777" s="73"/>
      <c r="D777" s="72"/>
      <c r="J777" s="74"/>
      <c r="K777" s="74"/>
      <c r="M777" s="71"/>
    </row>
    <row r="778">
      <c r="A778" s="71"/>
      <c r="B778" s="72"/>
      <c r="C778" s="73"/>
      <c r="D778" s="72"/>
      <c r="J778" s="74"/>
      <c r="K778" s="74"/>
      <c r="M778" s="71"/>
    </row>
    <row r="779">
      <c r="A779" s="71"/>
      <c r="B779" s="72"/>
      <c r="C779" s="73"/>
      <c r="D779" s="72"/>
      <c r="J779" s="74"/>
      <c r="K779" s="74"/>
      <c r="M779" s="71"/>
    </row>
    <row r="780">
      <c r="A780" s="71"/>
      <c r="B780" s="72"/>
      <c r="C780" s="73"/>
      <c r="D780" s="72"/>
      <c r="J780" s="74"/>
      <c r="K780" s="74"/>
      <c r="M780" s="71"/>
    </row>
    <row r="781">
      <c r="A781" s="71"/>
      <c r="B781" s="72"/>
      <c r="C781" s="73"/>
      <c r="D781" s="72"/>
      <c r="J781" s="74"/>
      <c r="K781" s="74"/>
      <c r="M781" s="71"/>
    </row>
    <row r="782">
      <c r="A782" s="71"/>
      <c r="B782" s="72"/>
      <c r="C782" s="73"/>
      <c r="D782" s="72"/>
      <c r="J782" s="74"/>
      <c r="K782" s="74"/>
      <c r="M782" s="71"/>
    </row>
    <row r="783">
      <c r="A783" s="71"/>
      <c r="B783" s="72"/>
      <c r="C783" s="73"/>
      <c r="D783" s="72"/>
      <c r="J783" s="74"/>
      <c r="K783" s="74"/>
      <c r="M783" s="71"/>
    </row>
    <row r="784">
      <c r="A784" s="71"/>
      <c r="B784" s="72"/>
      <c r="C784" s="73"/>
      <c r="D784" s="72"/>
      <c r="J784" s="74"/>
      <c r="K784" s="74"/>
      <c r="M784" s="71"/>
    </row>
    <row r="785">
      <c r="A785" s="71"/>
      <c r="B785" s="72"/>
      <c r="C785" s="73"/>
      <c r="D785" s="72"/>
      <c r="J785" s="74"/>
      <c r="K785" s="74"/>
      <c r="M785" s="71"/>
    </row>
    <row r="786">
      <c r="A786" s="71"/>
      <c r="B786" s="72"/>
      <c r="C786" s="73"/>
      <c r="D786" s="72"/>
      <c r="J786" s="74"/>
      <c r="K786" s="74"/>
      <c r="M786" s="71"/>
    </row>
    <row r="787">
      <c r="A787" s="71"/>
      <c r="B787" s="72"/>
      <c r="C787" s="73"/>
      <c r="D787" s="72"/>
      <c r="J787" s="74"/>
      <c r="K787" s="74"/>
      <c r="M787" s="71"/>
    </row>
    <row r="788">
      <c r="A788" s="71"/>
      <c r="B788" s="72"/>
      <c r="C788" s="73"/>
      <c r="D788" s="72"/>
      <c r="J788" s="74"/>
      <c r="K788" s="74"/>
      <c r="M788" s="71"/>
    </row>
    <row r="789">
      <c r="A789" s="71"/>
      <c r="B789" s="72"/>
      <c r="C789" s="73"/>
      <c r="D789" s="72"/>
      <c r="J789" s="74"/>
      <c r="K789" s="74"/>
      <c r="M789" s="71"/>
    </row>
    <row r="790">
      <c r="A790" s="71"/>
      <c r="B790" s="72"/>
      <c r="C790" s="73"/>
      <c r="D790" s="72"/>
      <c r="J790" s="74"/>
      <c r="K790" s="74"/>
      <c r="M790" s="71"/>
    </row>
    <row r="791">
      <c r="A791" s="71"/>
      <c r="B791" s="72"/>
      <c r="C791" s="73"/>
      <c r="D791" s="72"/>
      <c r="J791" s="74"/>
      <c r="K791" s="74"/>
      <c r="M791" s="71"/>
    </row>
    <row r="792">
      <c r="A792" s="71"/>
      <c r="B792" s="72"/>
      <c r="C792" s="73"/>
      <c r="D792" s="72"/>
      <c r="J792" s="74"/>
      <c r="K792" s="74"/>
      <c r="M792" s="71"/>
    </row>
    <row r="793">
      <c r="A793" s="71"/>
      <c r="B793" s="72"/>
      <c r="C793" s="73"/>
      <c r="D793" s="72"/>
      <c r="J793" s="74"/>
      <c r="K793" s="74"/>
      <c r="M793" s="71"/>
    </row>
    <row r="794">
      <c r="A794" s="71"/>
      <c r="B794" s="72"/>
      <c r="C794" s="73"/>
      <c r="D794" s="72"/>
      <c r="J794" s="74"/>
      <c r="K794" s="74"/>
      <c r="M794" s="71"/>
    </row>
    <row r="795">
      <c r="A795" s="71"/>
      <c r="B795" s="72"/>
      <c r="C795" s="73"/>
      <c r="D795" s="72"/>
      <c r="J795" s="74"/>
      <c r="K795" s="74"/>
      <c r="M795" s="71"/>
    </row>
    <row r="796">
      <c r="A796" s="71"/>
      <c r="B796" s="72"/>
      <c r="C796" s="73"/>
      <c r="D796" s="72"/>
      <c r="J796" s="74"/>
      <c r="K796" s="74"/>
      <c r="M796" s="71"/>
    </row>
    <row r="797">
      <c r="A797" s="71"/>
      <c r="B797" s="72"/>
      <c r="C797" s="73"/>
      <c r="D797" s="72"/>
      <c r="J797" s="74"/>
      <c r="K797" s="74"/>
      <c r="M797" s="71"/>
    </row>
    <row r="798">
      <c r="A798" s="71"/>
      <c r="B798" s="72"/>
      <c r="C798" s="73"/>
      <c r="D798" s="72"/>
      <c r="J798" s="74"/>
      <c r="K798" s="74"/>
      <c r="M798" s="71"/>
    </row>
    <row r="799">
      <c r="A799" s="71"/>
      <c r="B799" s="72"/>
      <c r="C799" s="73"/>
      <c r="D799" s="72"/>
      <c r="J799" s="74"/>
      <c r="K799" s="74"/>
      <c r="M799" s="71"/>
    </row>
    <row r="800">
      <c r="A800" s="71"/>
      <c r="B800" s="72"/>
      <c r="C800" s="73"/>
      <c r="D800" s="72"/>
      <c r="J800" s="74"/>
      <c r="K800" s="74"/>
      <c r="M800" s="71"/>
    </row>
    <row r="801">
      <c r="A801" s="71"/>
      <c r="B801" s="72"/>
      <c r="C801" s="73"/>
      <c r="D801" s="72"/>
      <c r="J801" s="74"/>
      <c r="K801" s="74"/>
      <c r="M801" s="71"/>
    </row>
    <row r="802">
      <c r="A802" s="71"/>
      <c r="B802" s="72"/>
      <c r="C802" s="73"/>
      <c r="D802" s="72"/>
      <c r="J802" s="74"/>
      <c r="K802" s="74"/>
      <c r="M802" s="71"/>
    </row>
    <row r="803">
      <c r="A803" s="71"/>
      <c r="B803" s="72"/>
      <c r="C803" s="73"/>
      <c r="D803" s="72"/>
      <c r="J803" s="74"/>
      <c r="K803" s="74"/>
      <c r="M803" s="71"/>
    </row>
    <row r="804">
      <c r="A804" s="71"/>
      <c r="B804" s="72"/>
      <c r="C804" s="73"/>
      <c r="D804" s="72"/>
      <c r="J804" s="74"/>
      <c r="K804" s="74"/>
      <c r="M804" s="71"/>
    </row>
    <row r="805">
      <c r="A805" s="71"/>
      <c r="B805" s="72"/>
      <c r="C805" s="73"/>
      <c r="D805" s="72"/>
      <c r="J805" s="74"/>
      <c r="K805" s="74"/>
      <c r="M805" s="71"/>
    </row>
    <row r="806">
      <c r="A806" s="71"/>
      <c r="B806" s="72"/>
      <c r="C806" s="73"/>
      <c r="D806" s="72"/>
      <c r="J806" s="74"/>
      <c r="K806" s="74"/>
      <c r="M806" s="71"/>
    </row>
    <row r="807">
      <c r="A807" s="71"/>
      <c r="B807" s="72"/>
      <c r="C807" s="73"/>
      <c r="D807" s="72"/>
      <c r="J807" s="74"/>
      <c r="K807" s="74"/>
      <c r="M807" s="71"/>
    </row>
    <row r="808">
      <c r="A808" s="71"/>
      <c r="B808" s="72"/>
      <c r="C808" s="73"/>
      <c r="D808" s="72"/>
      <c r="J808" s="74"/>
      <c r="K808" s="74"/>
      <c r="M808" s="71"/>
    </row>
    <row r="809">
      <c r="A809" s="71"/>
      <c r="B809" s="72"/>
      <c r="C809" s="73"/>
      <c r="D809" s="72"/>
      <c r="J809" s="74"/>
      <c r="K809" s="74"/>
      <c r="M809" s="71"/>
    </row>
    <row r="810">
      <c r="A810" s="71"/>
      <c r="B810" s="72"/>
      <c r="C810" s="73"/>
      <c r="D810" s="72"/>
      <c r="J810" s="74"/>
      <c r="K810" s="74"/>
      <c r="M810" s="71"/>
    </row>
    <row r="811">
      <c r="A811" s="71"/>
      <c r="B811" s="72"/>
      <c r="C811" s="73"/>
      <c r="D811" s="72"/>
      <c r="J811" s="74"/>
      <c r="K811" s="74"/>
      <c r="M811" s="71"/>
    </row>
    <row r="812">
      <c r="A812" s="71"/>
      <c r="B812" s="72"/>
      <c r="C812" s="73"/>
      <c r="D812" s="72"/>
      <c r="J812" s="74"/>
      <c r="K812" s="74"/>
      <c r="M812" s="71"/>
    </row>
    <row r="813">
      <c r="A813" s="71"/>
      <c r="B813" s="72"/>
      <c r="C813" s="73"/>
      <c r="D813" s="72"/>
      <c r="J813" s="74"/>
      <c r="K813" s="74"/>
      <c r="M813" s="71"/>
    </row>
    <row r="814">
      <c r="A814" s="71"/>
      <c r="B814" s="72"/>
      <c r="C814" s="73"/>
      <c r="D814" s="72"/>
      <c r="J814" s="74"/>
      <c r="K814" s="74"/>
      <c r="M814" s="71"/>
    </row>
    <row r="815">
      <c r="A815" s="71"/>
      <c r="B815" s="72"/>
      <c r="C815" s="73"/>
      <c r="D815" s="72"/>
      <c r="J815" s="74"/>
      <c r="K815" s="74"/>
      <c r="M815" s="71"/>
    </row>
    <row r="816">
      <c r="A816" s="71"/>
      <c r="B816" s="72"/>
      <c r="C816" s="73"/>
      <c r="D816" s="72"/>
      <c r="J816" s="74"/>
      <c r="K816" s="74"/>
      <c r="M816" s="71"/>
    </row>
    <row r="817">
      <c r="A817" s="71"/>
      <c r="B817" s="72"/>
      <c r="C817" s="73"/>
      <c r="D817" s="72"/>
      <c r="J817" s="74"/>
      <c r="K817" s="74"/>
      <c r="M817" s="71"/>
    </row>
    <row r="818">
      <c r="A818" s="71"/>
      <c r="B818" s="72"/>
      <c r="C818" s="73"/>
      <c r="D818" s="72"/>
      <c r="J818" s="74"/>
      <c r="K818" s="74"/>
      <c r="M818" s="71"/>
    </row>
    <row r="819">
      <c r="A819" s="71"/>
      <c r="B819" s="72"/>
      <c r="C819" s="73"/>
      <c r="D819" s="72"/>
      <c r="J819" s="74"/>
      <c r="K819" s="74"/>
      <c r="M819" s="71"/>
    </row>
    <row r="820">
      <c r="A820" s="71"/>
      <c r="B820" s="72"/>
      <c r="C820" s="73"/>
      <c r="D820" s="72"/>
      <c r="J820" s="74"/>
      <c r="K820" s="74"/>
      <c r="M820" s="71"/>
    </row>
    <row r="821">
      <c r="A821" s="71"/>
      <c r="B821" s="72"/>
      <c r="C821" s="73"/>
      <c r="D821" s="72"/>
      <c r="J821" s="74"/>
      <c r="K821" s="74"/>
      <c r="M821" s="71"/>
    </row>
    <row r="822">
      <c r="A822" s="71"/>
      <c r="B822" s="72"/>
      <c r="C822" s="73"/>
      <c r="D822" s="72"/>
      <c r="J822" s="74"/>
      <c r="K822" s="74"/>
      <c r="M822" s="71"/>
    </row>
    <row r="823">
      <c r="A823" s="71"/>
      <c r="B823" s="72"/>
      <c r="C823" s="73"/>
      <c r="D823" s="72"/>
      <c r="J823" s="74"/>
      <c r="K823" s="74"/>
      <c r="M823" s="71"/>
    </row>
    <row r="824">
      <c r="A824" s="71"/>
      <c r="B824" s="72"/>
      <c r="C824" s="73"/>
      <c r="D824" s="72"/>
      <c r="J824" s="74"/>
      <c r="K824" s="74"/>
      <c r="M824" s="71"/>
    </row>
    <row r="825">
      <c r="A825" s="71"/>
      <c r="B825" s="72"/>
      <c r="C825" s="73"/>
      <c r="D825" s="72"/>
      <c r="J825" s="74"/>
      <c r="K825" s="74"/>
      <c r="M825" s="71"/>
    </row>
    <row r="826">
      <c r="A826" s="71"/>
      <c r="B826" s="72"/>
      <c r="C826" s="73"/>
      <c r="D826" s="72"/>
      <c r="J826" s="74"/>
      <c r="K826" s="74"/>
      <c r="M826" s="71"/>
    </row>
    <row r="827">
      <c r="A827" s="71"/>
      <c r="B827" s="72"/>
      <c r="C827" s="73"/>
      <c r="D827" s="72"/>
      <c r="J827" s="74"/>
      <c r="K827" s="74"/>
      <c r="M827" s="71"/>
    </row>
    <row r="828">
      <c r="A828" s="71"/>
      <c r="B828" s="72"/>
      <c r="C828" s="73"/>
      <c r="D828" s="72"/>
      <c r="J828" s="74"/>
      <c r="K828" s="74"/>
      <c r="M828" s="71"/>
    </row>
    <row r="829">
      <c r="A829" s="71"/>
      <c r="B829" s="72"/>
      <c r="C829" s="73"/>
      <c r="D829" s="72"/>
      <c r="J829" s="74"/>
      <c r="K829" s="74"/>
      <c r="M829" s="71"/>
    </row>
    <row r="830">
      <c r="A830" s="71"/>
      <c r="B830" s="72"/>
      <c r="C830" s="73"/>
      <c r="D830" s="72"/>
      <c r="J830" s="74"/>
      <c r="K830" s="74"/>
      <c r="M830" s="71"/>
    </row>
    <row r="831">
      <c r="A831" s="71"/>
      <c r="B831" s="72"/>
      <c r="C831" s="73"/>
      <c r="D831" s="72"/>
      <c r="J831" s="74"/>
      <c r="K831" s="74"/>
      <c r="M831" s="71"/>
    </row>
    <row r="832">
      <c r="A832" s="71"/>
      <c r="B832" s="72"/>
      <c r="C832" s="73"/>
      <c r="D832" s="72"/>
      <c r="J832" s="74"/>
      <c r="K832" s="74"/>
      <c r="M832" s="71"/>
    </row>
    <row r="833">
      <c r="A833" s="71"/>
      <c r="B833" s="72"/>
      <c r="C833" s="73"/>
      <c r="D833" s="72"/>
      <c r="J833" s="74"/>
      <c r="K833" s="74"/>
      <c r="M833" s="71"/>
    </row>
    <row r="834">
      <c r="A834" s="71"/>
      <c r="B834" s="72"/>
      <c r="C834" s="73"/>
      <c r="D834" s="72"/>
      <c r="J834" s="74"/>
      <c r="K834" s="74"/>
      <c r="M834" s="71"/>
    </row>
    <row r="835">
      <c r="A835" s="71"/>
      <c r="B835" s="72"/>
      <c r="C835" s="73"/>
      <c r="D835" s="72"/>
      <c r="J835" s="74"/>
      <c r="K835" s="74"/>
      <c r="M835" s="71"/>
    </row>
    <row r="836">
      <c r="A836" s="71"/>
      <c r="B836" s="72"/>
      <c r="C836" s="73"/>
      <c r="D836" s="72"/>
      <c r="J836" s="74"/>
      <c r="K836" s="74"/>
      <c r="M836" s="71"/>
    </row>
    <row r="837">
      <c r="A837" s="71"/>
      <c r="B837" s="72"/>
      <c r="C837" s="73"/>
      <c r="D837" s="72"/>
      <c r="J837" s="74"/>
      <c r="K837" s="74"/>
      <c r="M837" s="71"/>
    </row>
    <row r="838">
      <c r="A838" s="71"/>
      <c r="B838" s="72"/>
      <c r="C838" s="73"/>
      <c r="D838" s="72"/>
      <c r="J838" s="74"/>
      <c r="K838" s="74"/>
      <c r="M838" s="71"/>
    </row>
    <row r="839">
      <c r="A839" s="71"/>
      <c r="B839" s="72"/>
      <c r="C839" s="73"/>
      <c r="D839" s="72"/>
      <c r="J839" s="74"/>
      <c r="K839" s="74"/>
      <c r="M839" s="71"/>
    </row>
    <row r="840">
      <c r="A840" s="71"/>
      <c r="B840" s="72"/>
      <c r="C840" s="73"/>
      <c r="D840" s="72"/>
      <c r="J840" s="74"/>
      <c r="K840" s="74"/>
      <c r="M840" s="71"/>
    </row>
    <row r="841">
      <c r="A841" s="71"/>
      <c r="B841" s="72"/>
      <c r="C841" s="73"/>
      <c r="D841" s="72"/>
      <c r="J841" s="74"/>
      <c r="K841" s="74"/>
      <c r="M841" s="71"/>
    </row>
    <row r="842">
      <c r="A842" s="71"/>
      <c r="B842" s="72"/>
      <c r="C842" s="73"/>
      <c r="D842" s="72"/>
      <c r="J842" s="74"/>
      <c r="K842" s="74"/>
      <c r="M842" s="71"/>
    </row>
    <row r="843">
      <c r="A843" s="71"/>
      <c r="B843" s="72"/>
      <c r="C843" s="73"/>
      <c r="D843" s="72"/>
      <c r="J843" s="74"/>
      <c r="K843" s="74"/>
      <c r="M843" s="71"/>
    </row>
    <row r="844">
      <c r="A844" s="71"/>
      <c r="B844" s="72"/>
      <c r="C844" s="73"/>
      <c r="D844" s="72"/>
      <c r="J844" s="74"/>
      <c r="K844" s="74"/>
      <c r="M844" s="71"/>
    </row>
    <row r="845">
      <c r="A845" s="71"/>
      <c r="B845" s="72"/>
      <c r="C845" s="73"/>
      <c r="D845" s="72"/>
      <c r="J845" s="74"/>
      <c r="K845" s="74"/>
      <c r="M845" s="71"/>
    </row>
    <row r="846">
      <c r="A846" s="71"/>
      <c r="B846" s="72"/>
      <c r="C846" s="73"/>
      <c r="D846" s="72"/>
      <c r="J846" s="74"/>
      <c r="K846" s="74"/>
      <c r="M846" s="71"/>
    </row>
    <row r="847">
      <c r="A847" s="71"/>
      <c r="B847" s="72"/>
      <c r="C847" s="73"/>
      <c r="D847" s="72"/>
      <c r="J847" s="74"/>
      <c r="K847" s="74"/>
      <c r="M847" s="71"/>
    </row>
    <row r="848">
      <c r="A848" s="71"/>
      <c r="B848" s="72"/>
      <c r="C848" s="73"/>
      <c r="D848" s="72"/>
      <c r="J848" s="74"/>
      <c r="K848" s="74"/>
      <c r="M848" s="71"/>
    </row>
    <row r="849">
      <c r="A849" s="71"/>
      <c r="B849" s="72"/>
      <c r="C849" s="73"/>
      <c r="D849" s="72"/>
      <c r="J849" s="74"/>
      <c r="K849" s="74"/>
      <c r="M849" s="71"/>
    </row>
    <row r="850">
      <c r="A850" s="71"/>
      <c r="B850" s="72"/>
      <c r="C850" s="73"/>
      <c r="D850" s="72"/>
      <c r="J850" s="74"/>
      <c r="K850" s="74"/>
      <c r="M850" s="71"/>
    </row>
    <row r="851">
      <c r="A851" s="71"/>
      <c r="B851" s="72"/>
      <c r="C851" s="73"/>
      <c r="D851" s="72"/>
      <c r="J851" s="74"/>
      <c r="K851" s="74"/>
      <c r="M851" s="71"/>
    </row>
    <row r="852">
      <c r="A852" s="71"/>
      <c r="B852" s="72"/>
      <c r="C852" s="73"/>
      <c r="D852" s="72"/>
      <c r="J852" s="74"/>
      <c r="K852" s="74"/>
      <c r="M852" s="71"/>
    </row>
    <row r="853">
      <c r="A853" s="71"/>
      <c r="B853" s="72"/>
      <c r="C853" s="73"/>
      <c r="D853" s="72"/>
      <c r="J853" s="74"/>
      <c r="K853" s="74"/>
      <c r="M853" s="71"/>
    </row>
    <row r="854">
      <c r="A854" s="71"/>
      <c r="B854" s="72"/>
      <c r="C854" s="73"/>
      <c r="D854" s="72"/>
      <c r="J854" s="74"/>
      <c r="K854" s="74"/>
      <c r="M854" s="71"/>
    </row>
    <row r="855">
      <c r="A855" s="71"/>
      <c r="B855" s="72"/>
      <c r="C855" s="73"/>
      <c r="D855" s="72"/>
      <c r="J855" s="74"/>
      <c r="K855" s="74"/>
      <c r="M855" s="71"/>
    </row>
    <row r="856">
      <c r="A856" s="71"/>
      <c r="B856" s="72"/>
      <c r="C856" s="73"/>
      <c r="D856" s="72"/>
      <c r="J856" s="74"/>
      <c r="K856" s="74"/>
      <c r="M856" s="71"/>
    </row>
    <row r="857">
      <c r="A857" s="71"/>
      <c r="B857" s="72"/>
      <c r="C857" s="73"/>
      <c r="D857" s="72"/>
      <c r="J857" s="74"/>
      <c r="K857" s="74"/>
      <c r="M857" s="71"/>
    </row>
    <row r="858">
      <c r="A858" s="71"/>
      <c r="B858" s="72"/>
      <c r="C858" s="73"/>
      <c r="D858" s="72"/>
      <c r="J858" s="74"/>
      <c r="K858" s="74"/>
      <c r="M858" s="71"/>
    </row>
    <row r="859">
      <c r="A859" s="71"/>
      <c r="B859" s="72"/>
      <c r="C859" s="73"/>
      <c r="D859" s="72"/>
      <c r="J859" s="74"/>
      <c r="K859" s="74"/>
      <c r="M859" s="71"/>
    </row>
    <row r="860">
      <c r="A860" s="71"/>
      <c r="B860" s="72"/>
      <c r="C860" s="73"/>
      <c r="D860" s="72"/>
      <c r="J860" s="74"/>
      <c r="K860" s="74"/>
      <c r="M860" s="71"/>
    </row>
    <row r="861">
      <c r="A861" s="71"/>
      <c r="B861" s="72"/>
      <c r="C861" s="73"/>
      <c r="D861" s="72"/>
      <c r="J861" s="74"/>
      <c r="K861" s="74"/>
      <c r="M861" s="71"/>
    </row>
    <row r="862">
      <c r="A862" s="71"/>
      <c r="B862" s="72"/>
      <c r="C862" s="73"/>
      <c r="D862" s="72"/>
      <c r="J862" s="74"/>
      <c r="K862" s="74"/>
      <c r="M862" s="71"/>
    </row>
    <row r="863">
      <c r="A863" s="71"/>
      <c r="B863" s="72"/>
      <c r="C863" s="73"/>
      <c r="D863" s="72"/>
      <c r="J863" s="74"/>
      <c r="K863" s="74"/>
      <c r="M863" s="71"/>
    </row>
    <row r="864">
      <c r="A864" s="71"/>
      <c r="B864" s="72"/>
      <c r="C864" s="73"/>
      <c r="D864" s="72"/>
      <c r="J864" s="74"/>
      <c r="K864" s="74"/>
      <c r="M864" s="71"/>
    </row>
    <row r="865">
      <c r="A865" s="71"/>
      <c r="B865" s="72"/>
      <c r="C865" s="73"/>
      <c r="D865" s="72"/>
      <c r="J865" s="74"/>
      <c r="K865" s="74"/>
      <c r="M865" s="71"/>
    </row>
    <row r="866">
      <c r="A866" s="71"/>
      <c r="B866" s="72"/>
      <c r="C866" s="73"/>
      <c r="D866" s="72"/>
      <c r="J866" s="74"/>
      <c r="K866" s="74"/>
      <c r="M866" s="71"/>
    </row>
    <row r="867">
      <c r="A867" s="71"/>
      <c r="B867" s="72"/>
      <c r="C867" s="73"/>
      <c r="D867" s="72"/>
      <c r="J867" s="74"/>
      <c r="K867" s="74"/>
      <c r="M867" s="71"/>
    </row>
    <row r="868">
      <c r="A868" s="71"/>
      <c r="B868" s="72"/>
      <c r="C868" s="73"/>
      <c r="D868" s="72"/>
      <c r="J868" s="74"/>
      <c r="K868" s="74"/>
      <c r="M868" s="71"/>
    </row>
    <row r="869">
      <c r="A869" s="71"/>
      <c r="B869" s="72"/>
      <c r="C869" s="73"/>
      <c r="D869" s="72"/>
      <c r="J869" s="74"/>
      <c r="K869" s="74"/>
      <c r="M869" s="71"/>
    </row>
    <row r="870">
      <c r="A870" s="71"/>
      <c r="B870" s="72"/>
      <c r="C870" s="73"/>
      <c r="D870" s="72"/>
      <c r="J870" s="74"/>
      <c r="K870" s="74"/>
      <c r="M870" s="71"/>
    </row>
    <row r="871">
      <c r="A871" s="71"/>
      <c r="B871" s="72"/>
      <c r="C871" s="73"/>
      <c r="D871" s="72"/>
      <c r="J871" s="74"/>
      <c r="K871" s="74"/>
      <c r="M871" s="71"/>
    </row>
    <row r="872">
      <c r="A872" s="71"/>
      <c r="B872" s="72"/>
      <c r="C872" s="73"/>
      <c r="D872" s="72"/>
      <c r="J872" s="74"/>
      <c r="K872" s="74"/>
      <c r="M872" s="71"/>
    </row>
    <row r="873">
      <c r="A873" s="71"/>
      <c r="B873" s="72"/>
      <c r="C873" s="73"/>
      <c r="D873" s="72"/>
      <c r="J873" s="74"/>
      <c r="K873" s="74"/>
      <c r="M873" s="71"/>
    </row>
    <row r="874">
      <c r="A874" s="71"/>
      <c r="B874" s="72"/>
      <c r="C874" s="73"/>
      <c r="D874" s="72"/>
      <c r="J874" s="74"/>
      <c r="K874" s="74"/>
      <c r="M874" s="71"/>
    </row>
    <row r="875">
      <c r="A875" s="71"/>
      <c r="B875" s="72"/>
      <c r="C875" s="73"/>
      <c r="D875" s="72"/>
      <c r="J875" s="74"/>
      <c r="K875" s="74"/>
      <c r="M875" s="71"/>
    </row>
    <row r="876">
      <c r="A876" s="71"/>
      <c r="B876" s="72"/>
      <c r="C876" s="73"/>
      <c r="D876" s="72"/>
      <c r="J876" s="74"/>
      <c r="K876" s="74"/>
      <c r="M876" s="71"/>
    </row>
    <row r="877">
      <c r="A877" s="71"/>
      <c r="B877" s="72"/>
      <c r="C877" s="73"/>
      <c r="D877" s="72"/>
      <c r="J877" s="74"/>
      <c r="K877" s="74"/>
      <c r="M877" s="71"/>
    </row>
    <row r="878">
      <c r="A878" s="71"/>
      <c r="B878" s="72"/>
      <c r="C878" s="73"/>
      <c r="D878" s="72"/>
      <c r="J878" s="74"/>
      <c r="K878" s="74"/>
      <c r="M878" s="71"/>
    </row>
    <row r="879">
      <c r="A879" s="71"/>
      <c r="B879" s="72"/>
      <c r="C879" s="73"/>
      <c r="D879" s="72"/>
      <c r="J879" s="74"/>
      <c r="K879" s="74"/>
      <c r="M879" s="71"/>
    </row>
    <row r="880">
      <c r="A880" s="71"/>
      <c r="B880" s="72"/>
      <c r="C880" s="73"/>
      <c r="D880" s="72"/>
      <c r="J880" s="74"/>
      <c r="K880" s="74"/>
      <c r="M880" s="71"/>
    </row>
    <row r="881">
      <c r="A881" s="71"/>
      <c r="B881" s="72"/>
      <c r="C881" s="73"/>
      <c r="D881" s="72"/>
      <c r="J881" s="74"/>
      <c r="K881" s="74"/>
      <c r="M881" s="71"/>
    </row>
    <row r="882">
      <c r="A882" s="71"/>
      <c r="B882" s="72"/>
      <c r="C882" s="73"/>
      <c r="D882" s="72"/>
      <c r="J882" s="74"/>
      <c r="K882" s="74"/>
      <c r="M882" s="71"/>
    </row>
    <row r="883">
      <c r="A883" s="71"/>
      <c r="B883" s="72"/>
      <c r="C883" s="73"/>
      <c r="D883" s="72"/>
      <c r="J883" s="74"/>
      <c r="K883" s="74"/>
      <c r="M883" s="71"/>
    </row>
    <row r="884">
      <c r="A884" s="71"/>
      <c r="B884" s="72"/>
      <c r="C884" s="73"/>
      <c r="D884" s="72"/>
      <c r="J884" s="74"/>
      <c r="K884" s="74"/>
      <c r="M884" s="71"/>
    </row>
    <row r="885">
      <c r="A885" s="71"/>
      <c r="B885" s="72"/>
      <c r="C885" s="73"/>
      <c r="D885" s="72"/>
      <c r="J885" s="74"/>
      <c r="K885" s="74"/>
      <c r="M885" s="71"/>
    </row>
    <row r="886">
      <c r="A886" s="71"/>
      <c r="B886" s="72"/>
      <c r="C886" s="73"/>
      <c r="D886" s="72"/>
      <c r="J886" s="74"/>
      <c r="K886" s="74"/>
      <c r="M886" s="71"/>
    </row>
    <row r="887">
      <c r="A887" s="71"/>
      <c r="B887" s="72"/>
      <c r="C887" s="73"/>
      <c r="D887" s="72"/>
      <c r="J887" s="74"/>
      <c r="K887" s="74"/>
      <c r="M887" s="71"/>
    </row>
    <row r="888">
      <c r="A888" s="71"/>
      <c r="B888" s="72"/>
      <c r="C888" s="73"/>
      <c r="D888" s="72"/>
      <c r="J888" s="74"/>
      <c r="K888" s="74"/>
      <c r="M888" s="71"/>
    </row>
    <row r="889">
      <c r="A889" s="71"/>
      <c r="B889" s="72"/>
      <c r="C889" s="73"/>
      <c r="D889" s="72"/>
      <c r="J889" s="74"/>
      <c r="K889" s="74"/>
      <c r="M889" s="71"/>
    </row>
    <row r="890">
      <c r="A890" s="71"/>
      <c r="B890" s="72"/>
      <c r="C890" s="73"/>
      <c r="D890" s="72"/>
      <c r="J890" s="74"/>
      <c r="K890" s="74"/>
      <c r="M890" s="71"/>
    </row>
    <row r="891">
      <c r="A891" s="71"/>
      <c r="B891" s="72"/>
      <c r="C891" s="73"/>
      <c r="D891" s="72"/>
      <c r="J891" s="74"/>
      <c r="K891" s="74"/>
      <c r="M891" s="71"/>
    </row>
    <row r="892">
      <c r="A892" s="71"/>
      <c r="B892" s="72"/>
      <c r="C892" s="73"/>
      <c r="D892" s="72"/>
      <c r="J892" s="74"/>
      <c r="K892" s="74"/>
      <c r="M892" s="71"/>
    </row>
    <row r="893">
      <c r="A893" s="71"/>
      <c r="B893" s="72"/>
      <c r="C893" s="73"/>
      <c r="D893" s="72"/>
      <c r="J893" s="74"/>
      <c r="K893" s="74"/>
      <c r="M893" s="71"/>
    </row>
    <row r="894">
      <c r="A894" s="71"/>
      <c r="B894" s="72"/>
      <c r="C894" s="73"/>
      <c r="D894" s="72"/>
      <c r="J894" s="74"/>
      <c r="K894" s="74"/>
      <c r="M894" s="71"/>
    </row>
    <row r="895">
      <c r="A895" s="71"/>
      <c r="B895" s="72"/>
      <c r="C895" s="73"/>
      <c r="D895" s="72"/>
      <c r="J895" s="74"/>
      <c r="K895" s="74"/>
      <c r="M895" s="71"/>
    </row>
    <row r="896">
      <c r="A896" s="71"/>
      <c r="B896" s="72"/>
      <c r="C896" s="73"/>
      <c r="D896" s="72"/>
      <c r="J896" s="74"/>
      <c r="K896" s="74"/>
      <c r="M896" s="71"/>
    </row>
    <row r="897">
      <c r="A897" s="71"/>
      <c r="B897" s="72"/>
      <c r="C897" s="73"/>
      <c r="D897" s="72"/>
      <c r="J897" s="74"/>
      <c r="K897" s="74"/>
      <c r="M897" s="71"/>
    </row>
    <row r="898">
      <c r="A898" s="71"/>
      <c r="B898" s="72"/>
      <c r="C898" s="73"/>
      <c r="D898" s="72"/>
      <c r="J898" s="74"/>
      <c r="K898" s="74"/>
      <c r="M898" s="71"/>
    </row>
    <row r="899">
      <c r="A899" s="71"/>
      <c r="B899" s="72"/>
      <c r="C899" s="73"/>
      <c r="D899" s="72"/>
      <c r="J899" s="74"/>
      <c r="K899" s="74"/>
      <c r="M899" s="71"/>
    </row>
    <row r="900">
      <c r="A900" s="71"/>
      <c r="B900" s="72"/>
      <c r="C900" s="73"/>
      <c r="D900" s="72"/>
      <c r="J900" s="74"/>
      <c r="K900" s="74"/>
      <c r="M900" s="71"/>
    </row>
    <row r="901">
      <c r="A901" s="71"/>
      <c r="B901" s="72"/>
      <c r="C901" s="73"/>
      <c r="D901" s="72"/>
      <c r="J901" s="74"/>
      <c r="K901" s="74"/>
      <c r="M901" s="71"/>
    </row>
    <row r="902">
      <c r="A902" s="71"/>
      <c r="B902" s="72"/>
      <c r="C902" s="73"/>
      <c r="D902" s="72"/>
      <c r="J902" s="74"/>
      <c r="K902" s="74"/>
      <c r="M902" s="71"/>
    </row>
    <row r="903">
      <c r="A903" s="71"/>
      <c r="B903" s="72"/>
      <c r="C903" s="73"/>
      <c r="D903" s="72"/>
      <c r="J903" s="74"/>
      <c r="K903" s="74"/>
      <c r="M903" s="71"/>
    </row>
    <row r="904">
      <c r="A904" s="71"/>
      <c r="B904" s="72"/>
      <c r="C904" s="73"/>
      <c r="D904" s="72"/>
      <c r="J904" s="74"/>
      <c r="K904" s="74"/>
      <c r="M904" s="71"/>
    </row>
    <row r="905">
      <c r="A905" s="71"/>
      <c r="B905" s="72"/>
      <c r="C905" s="73"/>
      <c r="D905" s="72"/>
      <c r="J905" s="74"/>
      <c r="K905" s="74"/>
      <c r="M905" s="71"/>
    </row>
    <row r="906">
      <c r="A906" s="71"/>
      <c r="B906" s="72"/>
      <c r="C906" s="73"/>
      <c r="D906" s="72"/>
      <c r="J906" s="74"/>
      <c r="K906" s="74"/>
      <c r="M906" s="71"/>
    </row>
    <row r="907">
      <c r="A907" s="71"/>
      <c r="B907" s="72"/>
      <c r="C907" s="73"/>
      <c r="D907" s="72"/>
      <c r="J907" s="74"/>
      <c r="K907" s="74"/>
      <c r="M907" s="71"/>
    </row>
    <row r="908">
      <c r="A908" s="71"/>
      <c r="B908" s="72"/>
      <c r="C908" s="73"/>
      <c r="D908" s="72"/>
      <c r="J908" s="74"/>
      <c r="K908" s="74"/>
      <c r="M908" s="71"/>
    </row>
    <row r="909">
      <c r="A909" s="71"/>
      <c r="B909" s="72"/>
      <c r="C909" s="73"/>
      <c r="D909" s="72"/>
      <c r="J909" s="74"/>
      <c r="K909" s="74"/>
      <c r="M909" s="71"/>
    </row>
    <row r="910">
      <c r="A910" s="71"/>
      <c r="B910" s="72"/>
      <c r="C910" s="73"/>
      <c r="D910" s="72"/>
      <c r="J910" s="74"/>
      <c r="K910" s="74"/>
      <c r="M910" s="71"/>
    </row>
    <row r="911">
      <c r="A911" s="71"/>
      <c r="B911" s="72"/>
      <c r="C911" s="73"/>
      <c r="D911" s="72"/>
      <c r="J911" s="74"/>
      <c r="K911" s="74"/>
      <c r="M911" s="71"/>
    </row>
    <row r="912">
      <c r="A912" s="71"/>
      <c r="B912" s="72"/>
      <c r="C912" s="73"/>
      <c r="D912" s="72"/>
      <c r="J912" s="74"/>
      <c r="K912" s="74"/>
      <c r="M912" s="71"/>
    </row>
    <row r="913">
      <c r="A913" s="71"/>
      <c r="B913" s="72"/>
      <c r="C913" s="73"/>
      <c r="D913" s="72"/>
      <c r="J913" s="74"/>
      <c r="K913" s="74"/>
      <c r="M913" s="71"/>
    </row>
    <row r="914">
      <c r="A914" s="71"/>
      <c r="B914" s="72"/>
      <c r="C914" s="73"/>
      <c r="D914" s="72"/>
      <c r="J914" s="74"/>
      <c r="K914" s="74"/>
      <c r="M914" s="71"/>
    </row>
    <row r="915">
      <c r="A915" s="71"/>
      <c r="B915" s="72"/>
      <c r="C915" s="73"/>
      <c r="D915" s="72"/>
      <c r="J915" s="74"/>
      <c r="K915" s="74"/>
      <c r="M915" s="71"/>
    </row>
    <row r="916">
      <c r="A916" s="71"/>
      <c r="B916" s="72"/>
      <c r="C916" s="73"/>
      <c r="D916" s="72"/>
      <c r="J916" s="74"/>
      <c r="K916" s="74"/>
      <c r="M916" s="71"/>
    </row>
    <row r="917">
      <c r="A917" s="71"/>
      <c r="B917" s="72"/>
      <c r="C917" s="73"/>
      <c r="D917" s="72"/>
      <c r="J917" s="74"/>
      <c r="K917" s="74"/>
      <c r="M917" s="71"/>
    </row>
    <row r="918">
      <c r="A918" s="71"/>
      <c r="B918" s="72"/>
      <c r="C918" s="73"/>
      <c r="D918" s="72"/>
      <c r="J918" s="74"/>
      <c r="K918" s="74"/>
      <c r="M918" s="71"/>
    </row>
    <row r="919">
      <c r="A919" s="71"/>
      <c r="B919" s="72"/>
      <c r="C919" s="73"/>
      <c r="D919" s="72"/>
      <c r="J919" s="74"/>
      <c r="K919" s="74"/>
      <c r="M919" s="71"/>
    </row>
    <row r="920">
      <c r="A920" s="71"/>
      <c r="B920" s="72"/>
      <c r="C920" s="73"/>
      <c r="D920" s="72"/>
      <c r="J920" s="74"/>
      <c r="K920" s="74"/>
      <c r="M920" s="71"/>
    </row>
    <row r="921">
      <c r="A921" s="71"/>
      <c r="B921" s="72"/>
      <c r="C921" s="73"/>
      <c r="D921" s="72"/>
      <c r="J921" s="74"/>
      <c r="K921" s="74"/>
      <c r="M921" s="71"/>
    </row>
    <row r="922">
      <c r="A922" s="71"/>
      <c r="B922" s="72"/>
      <c r="C922" s="73"/>
      <c r="D922" s="72"/>
      <c r="J922" s="74"/>
      <c r="K922" s="74"/>
      <c r="M922" s="71"/>
    </row>
    <row r="923">
      <c r="A923" s="71"/>
      <c r="B923" s="72"/>
      <c r="C923" s="73"/>
      <c r="D923" s="72"/>
      <c r="J923" s="74"/>
      <c r="K923" s="74"/>
      <c r="M923" s="71"/>
    </row>
    <row r="924">
      <c r="A924" s="71"/>
      <c r="B924" s="72"/>
      <c r="C924" s="73"/>
      <c r="D924" s="72"/>
      <c r="J924" s="74"/>
      <c r="K924" s="74"/>
      <c r="M924" s="71"/>
    </row>
    <row r="925">
      <c r="A925" s="71"/>
      <c r="B925" s="72"/>
      <c r="C925" s="73"/>
      <c r="D925" s="72"/>
      <c r="J925" s="74"/>
      <c r="K925" s="74"/>
      <c r="M925" s="71"/>
    </row>
    <row r="926">
      <c r="A926" s="71"/>
      <c r="B926" s="72"/>
      <c r="C926" s="73"/>
      <c r="D926" s="72"/>
      <c r="J926" s="74"/>
      <c r="K926" s="74"/>
      <c r="M926" s="71"/>
    </row>
    <row r="927">
      <c r="A927" s="71"/>
      <c r="B927" s="72"/>
      <c r="C927" s="73"/>
      <c r="D927" s="72"/>
      <c r="J927" s="74"/>
      <c r="K927" s="74"/>
      <c r="M927" s="71"/>
    </row>
    <row r="928">
      <c r="A928" s="71"/>
      <c r="B928" s="72"/>
      <c r="C928" s="73"/>
      <c r="D928" s="72"/>
      <c r="J928" s="74"/>
      <c r="K928" s="74"/>
      <c r="M928" s="71"/>
    </row>
    <row r="929">
      <c r="A929" s="71"/>
      <c r="B929" s="72"/>
      <c r="C929" s="73"/>
      <c r="D929" s="72"/>
      <c r="J929" s="74"/>
      <c r="K929" s="74"/>
      <c r="M929" s="71"/>
    </row>
    <row r="930">
      <c r="A930" s="71"/>
      <c r="B930" s="72"/>
      <c r="C930" s="73"/>
      <c r="D930" s="72"/>
      <c r="J930" s="74"/>
      <c r="K930" s="74"/>
      <c r="M930" s="71"/>
    </row>
    <row r="931">
      <c r="A931" s="71"/>
      <c r="B931" s="72"/>
      <c r="C931" s="73"/>
      <c r="D931" s="72"/>
      <c r="J931" s="74"/>
      <c r="K931" s="74"/>
      <c r="M931" s="71"/>
    </row>
    <row r="932">
      <c r="A932" s="71"/>
      <c r="B932" s="72"/>
      <c r="C932" s="73"/>
      <c r="D932" s="72"/>
      <c r="J932" s="74"/>
      <c r="K932" s="74"/>
      <c r="M932" s="71"/>
    </row>
    <row r="933">
      <c r="A933" s="71"/>
      <c r="B933" s="72"/>
      <c r="C933" s="73"/>
      <c r="D933" s="72"/>
      <c r="J933" s="74"/>
      <c r="K933" s="74"/>
      <c r="M933" s="71"/>
    </row>
    <row r="934">
      <c r="A934" s="71"/>
      <c r="B934" s="72"/>
      <c r="C934" s="73"/>
      <c r="D934" s="72"/>
      <c r="J934" s="74"/>
      <c r="K934" s="74"/>
      <c r="M934" s="71"/>
    </row>
    <row r="935">
      <c r="A935" s="71"/>
      <c r="B935" s="72"/>
      <c r="C935" s="73"/>
      <c r="D935" s="72"/>
      <c r="J935" s="74"/>
      <c r="K935" s="74"/>
      <c r="M935" s="71"/>
    </row>
    <row r="936">
      <c r="A936" s="71"/>
      <c r="B936" s="72"/>
      <c r="C936" s="73"/>
      <c r="D936" s="72"/>
      <c r="J936" s="74"/>
      <c r="K936" s="74"/>
      <c r="M936" s="71"/>
    </row>
    <row r="937">
      <c r="A937" s="71"/>
      <c r="B937" s="72"/>
      <c r="C937" s="73"/>
      <c r="D937" s="72"/>
      <c r="J937" s="74"/>
      <c r="K937" s="74"/>
      <c r="M937" s="71"/>
    </row>
    <row r="938">
      <c r="A938" s="71"/>
      <c r="B938" s="72"/>
      <c r="C938" s="73"/>
      <c r="D938" s="72"/>
      <c r="J938" s="74"/>
      <c r="K938" s="74"/>
      <c r="M938" s="71"/>
    </row>
    <row r="939">
      <c r="A939" s="71"/>
      <c r="B939" s="72"/>
      <c r="C939" s="73"/>
      <c r="D939" s="72"/>
      <c r="J939" s="74"/>
      <c r="K939" s="74"/>
      <c r="M939" s="71"/>
    </row>
    <row r="940">
      <c r="A940" s="71"/>
      <c r="B940" s="72"/>
      <c r="C940" s="73"/>
      <c r="D940" s="72"/>
      <c r="J940" s="74"/>
      <c r="K940" s="74"/>
      <c r="M940" s="71"/>
    </row>
    <row r="941">
      <c r="A941" s="71"/>
      <c r="B941" s="72"/>
      <c r="C941" s="73"/>
      <c r="D941" s="72"/>
      <c r="J941" s="74"/>
      <c r="K941" s="74"/>
      <c r="M941" s="71"/>
    </row>
    <row r="942">
      <c r="A942" s="71"/>
      <c r="B942" s="72"/>
      <c r="C942" s="73"/>
      <c r="D942" s="72"/>
      <c r="J942" s="74"/>
      <c r="K942" s="74"/>
      <c r="M942" s="71"/>
    </row>
    <row r="943">
      <c r="A943" s="71"/>
      <c r="B943" s="72"/>
      <c r="C943" s="73"/>
      <c r="D943" s="72"/>
      <c r="J943" s="74"/>
      <c r="K943" s="74"/>
      <c r="M943" s="71"/>
    </row>
    <row r="944">
      <c r="A944" s="71"/>
      <c r="B944" s="72"/>
      <c r="C944" s="73"/>
      <c r="D944" s="72"/>
      <c r="J944" s="74"/>
      <c r="K944" s="74"/>
      <c r="M944" s="71"/>
    </row>
    <row r="945">
      <c r="A945" s="71"/>
      <c r="B945" s="72"/>
      <c r="C945" s="73"/>
      <c r="D945" s="72"/>
      <c r="J945" s="74"/>
      <c r="K945" s="74"/>
      <c r="M945" s="71"/>
    </row>
    <row r="946">
      <c r="A946" s="71"/>
      <c r="B946" s="72"/>
      <c r="C946" s="73"/>
      <c r="D946" s="72"/>
      <c r="J946" s="74"/>
      <c r="K946" s="74"/>
      <c r="M946" s="71"/>
    </row>
    <row r="947">
      <c r="A947" s="71"/>
      <c r="B947" s="72"/>
      <c r="C947" s="73"/>
      <c r="D947" s="72"/>
      <c r="J947" s="74"/>
      <c r="K947" s="74"/>
      <c r="M947" s="71"/>
    </row>
    <row r="948">
      <c r="A948" s="71"/>
      <c r="B948" s="72"/>
      <c r="C948" s="73"/>
      <c r="D948" s="72"/>
      <c r="J948" s="74"/>
      <c r="K948" s="74"/>
      <c r="M948" s="71"/>
    </row>
    <row r="949">
      <c r="A949" s="71"/>
      <c r="B949" s="72"/>
      <c r="C949" s="73"/>
      <c r="D949" s="72"/>
      <c r="J949" s="74"/>
      <c r="K949" s="74"/>
      <c r="M949" s="71"/>
    </row>
    <row r="950">
      <c r="A950" s="71"/>
      <c r="B950" s="72"/>
      <c r="C950" s="73"/>
      <c r="D950" s="72"/>
      <c r="J950" s="74"/>
      <c r="K950" s="74"/>
      <c r="M950" s="71"/>
    </row>
    <row r="951">
      <c r="A951" s="71"/>
      <c r="B951" s="72"/>
      <c r="C951" s="73"/>
      <c r="D951" s="72"/>
      <c r="J951" s="74"/>
      <c r="K951" s="74"/>
      <c r="M951" s="71"/>
    </row>
    <row r="952">
      <c r="A952" s="71"/>
      <c r="B952" s="72"/>
      <c r="C952" s="73"/>
      <c r="D952" s="72"/>
      <c r="J952" s="74"/>
      <c r="K952" s="74"/>
      <c r="M952" s="71"/>
    </row>
    <row r="953">
      <c r="A953" s="71"/>
      <c r="B953" s="72"/>
      <c r="C953" s="73"/>
      <c r="D953" s="72"/>
      <c r="J953" s="74"/>
      <c r="K953" s="74"/>
      <c r="M953" s="71"/>
    </row>
    <row r="954">
      <c r="A954" s="71"/>
      <c r="B954" s="72"/>
      <c r="C954" s="73"/>
      <c r="D954" s="72"/>
      <c r="J954" s="74"/>
      <c r="K954" s="74"/>
      <c r="M954" s="71"/>
    </row>
    <row r="955">
      <c r="A955" s="71"/>
      <c r="B955" s="72"/>
      <c r="C955" s="73"/>
      <c r="D955" s="72"/>
      <c r="J955" s="74"/>
      <c r="K955" s="74"/>
      <c r="M955" s="71"/>
    </row>
    <row r="956">
      <c r="A956" s="71"/>
      <c r="B956" s="72"/>
      <c r="C956" s="73"/>
      <c r="D956" s="72"/>
      <c r="J956" s="74"/>
      <c r="K956" s="74"/>
      <c r="M956" s="71"/>
    </row>
    <row r="957">
      <c r="A957" s="71"/>
      <c r="B957" s="72"/>
      <c r="C957" s="73"/>
      <c r="D957" s="72"/>
      <c r="J957" s="74"/>
      <c r="K957" s="74"/>
      <c r="M957" s="71"/>
    </row>
    <row r="958">
      <c r="A958" s="71"/>
      <c r="B958" s="72"/>
      <c r="C958" s="73"/>
      <c r="D958" s="72"/>
      <c r="J958" s="74"/>
      <c r="K958" s="74"/>
      <c r="M958" s="71"/>
    </row>
    <row r="959">
      <c r="A959" s="71"/>
      <c r="B959" s="72"/>
      <c r="C959" s="73"/>
      <c r="D959" s="72"/>
      <c r="J959" s="74"/>
      <c r="K959" s="74"/>
      <c r="M959" s="71"/>
    </row>
    <row r="960">
      <c r="A960" s="71"/>
      <c r="B960" s="72"/>
      <c r="C960" s="73"/>
      <c r="D960" s="72"/>
      <c r="J960" s="74"/>
      <c r="K960" s="74"/>
      <c r="M960" s="71"/>
    </row>
    <row r="961">
      <c r="A961" s="71"/>
      <c r="B961" s="72"/>
      <c r="C961" s="73"/>
      <c r="D961" s="72"/>
      <c r="J961" s="74"/>
      <c r="K961" s="74"/>
      <c r="M961" s="71"/>
    </row>
    <row r="962">
      <c r="A962" s="71"/>
      <c r="B962" s="72"/>
      <c r="C962" s="73"/>
      <c r="D962" s="72"/>
      <c r="J962" s="74"/>
      <c r="K962" s="74"/>
      <c r="M962" s="71"/>
    </row>
    <row r="963">
      <c r="A963" s="71"/>
      <c r="B963" s="72"/>
      <c r="C963" s="73"/>
      <c r="D963" s="72"/>
      <c r="J963" s="74"/>
      <c r="K963" s="74"/>
      <c r="M963" s="71"/>
    </row>
  </sheetData>
  <autoFilter ref="$A$1:$AE$27"/>
  <drawing r:id="rId1"/>
</worksheet>
</file>