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00"/>
  </bookViews>
  <sheets>
    <sheet name="原本" sheetId="1" r:id="rId1"/>
  </sheets>
  <definedNames>
    <definedName name="_xlnm.Print_Area" localSheetId="0">原本!$A$1:$AL$96</definedName>
  </definedNames>
  <calcPr calcId="144525"/>
</workbook>
</file>

<file path=xl/sharedStrings.xml><?xml version="1.0" encoding="utf-8"?>
<sst xmlns="http://schemas.openxmlformats.org/spreadsheetml/2006/main" count="26">
  <si>
    <t>日付　　曜日</t>
  </si>
  <si>
    <t>電話番号</t>
  </si>
  <si>
    <t>時給</t>
  </si>
  <si>
    <t>金</t>
  </si>
  <si>
    <t>土</t>
  </si>
  <si>
    <t>日</t>
  </si>
  <si>
    <t>月</t>
  </si>
  <si>
    <t>火</t>
  </si>
  <si>
    <t>水</t>
  </si>
  <si>
    <t>木</t>
  </si>
  <si>
    <t>⇒数式あり消さないように注意</t>
  </si>
  <si>
    <t>予想金額</t>
  </si>
  <si>
    <t>予想枚数</t>
  </si>
  <si>
    <t>人件費合計（曜日別）</t>
  </si>
  <si>
    <t>人件費比率</t>
  </si>
  <si>
    <t>売上合計</t>
  </si>
  <si>
    <t>デリ時間</t>
  </si>
  <si>
    <t>人件費合計</t>
  </si>
  <si>
    <t>メイク時間</t>
  </si>
  <si>
    <t>合計時間</t>
  </si>
  <si>
    <t>生産性</t>
  </si>
  <si>
    <t>代行時間</t>
  </si>
  <si>
    <t>ヘルプ金額</t>
  </si>
  <si>
    <t>店長</t>
  </si>
  <si>
    <t>chief</t>
  </si>
  <si>
    <t>ヘルプ時間</t>
  </si>
</sst>
</file>

<file path=xl/styles.xml><?xml version="1.0" encoding="utf-8"?>
<styleSheet xmlns="http://schemas.openxmlformats.org/spreadsheetml/2006/main">
  <numFmts count="10">
    <numFmt numFmtId="176" formatCode="0_);[Red]\(0\)"/>
    <numFmt numFmtId="5" formatCode="&quot;\&quot;#,##0;&quot;\&quot;\-#,##0"/>
    <numFmt numFmtId="177" formatCode="_ * #,##0_ ;_ * \-#,##0_ ;_ * &quot;-&quot;??_ ;_ @_ "/>
    <numFmt numFmtId="178" formatCode="_-&quot;\&quot;* #,##0_-\ ;\-&quot;\&quot;* #,##0_-\ ;_-&quot;\&quot;* &quot;-&quot;??_-\ ;_-@_-"/>
    <numFmt numFmtId="6" formatCode="&quot;\&quot;#,##0;[Red]&quot;\&quot;\-#,##0"/>
    <numFmt numFmtId="179" formatCode="_-&quot;\&quot;* #,##0.00_-\ ;\-&quot;\&quot;* #,##0.00_-\ ;_-&quot;\&quot;* &quot;-&quot;??_-\ ;_-@_-"/>
    <numFmt numFmtId="180" formatCode="00"/>
    <numFmt numFmtId="8" formatCode="&quot;\&quot;#,##0.00;[Red]&quot;\&quot;\-#,##0.00"/>
    <numFmt numFmtId="181" formatCode="0.0%"/>
    <numFmt numFmtId="43" formatCode="_ * #,##0.00_ ;_ * \-#,##0.00_ ;_ * &quot;-&quot;??_ ;_ @_ "/>
  </numFmts>
  <fonts count="38">
    <font>
      <sz val="11"/>
      <color theme="1"/>
      <name val="ＭＳ Ｐゴシック"/>
      <charset val="134"/>
      <scheme val="minor"/>
    </font>
    <font>
      <sz val="12"/>
      <color theme="1"/>
      <name val="ＭＳ Ｐゴシック"/>
      <charset val="128"/>
    </font>
    <font>
      <sz val="11"/>
      <color theme="1"/>
      <name val="ＭＳ Ｐゴシック"/>
      <charset val="128"/>
      <scheme val="minor"/>
    </font>
    <font>
      <b/>
      <sz val="10"/>
      <color theme="1"/>
      <name val="ＭＳ Ｐゴシック"/>
      <charset val="128"/>
    </font>
    <font>
      <sz val="9"/>
      <color theme="1"/>
      <name val="ＭＳ Ｐゴシック"/>
      <charset val="128"/>
    </font>
    <font>
      <sz val="11"/>
      <name val="ＭＳ Ｐゴシック"/>
      <charset val="128"/>
      <scheme val="minor"/>
    </font>
    <font>
      <b/>
      <sz val="16"/>
      <color theme="1"/>
      <name val="ＭＳ Ｐゴシック"/>
      <charset val="128"/>
    </font>
    <font>
      <b/>
      <sz val="14"/>
      <color theme="1"/>
      <name val="ＭＳ Ｐゴシック"/>
      <charset val="128"/>
    </font>
    <font>
      <b/>
      <sz val="12"/>
      <color theme="1"/>
      <name val="ＭＳ Ｐゴシック"/>
      <charset val="128"/>
    </font>
    <font>
      <b/>
      <sz val="11"/>
      <color theme="1"/>
      <name val="ＭＳ Ｐゴシック"/>
      <charset val="128"/>
    </font>
    <font>
      <sz val="10"/>
      <name val="ＭＳ Ｐゴシック"/>
      <charset val="128"/>
    </font>
    <font>
      <sz val="10"/>
      <color theme="1"/>
      <name val="ＭＳ Ｐゴシック"/>
      <charset val="128"/>
    </font>
    <font>
      <b/>
      <sz val="14"/>
      <name val="ＭＳ Ｐゴシック"/>
      <charset val="128"/>
    </font>
    <font>
      <b/>
      <sz val="16"/>
      <name val="ＭＳ Ｐゴシック"/>
      <charset val="128"/>
    </font>
    <font>
      <b/>
      <sz val="11"/>
      <name val="ＭＳ Ｐゴシック"/>
      <charset val="128"/>
    </font>
    <font>
      <sz val="12"/>
      <name val="ＭＳ Ｐゴシック"/>
      <charset val="128"/>
    </font>
    <font>
      <sz val="14"/>
      <color theme="1"/>
      <name val="ＭＳ Ｐゴシック"/>
      <charset val="128"/>
    </font>
    <font>
      <b/>
      <sz val="8"/>
      <color theme="1"/>
      <name val="ＭＳ Ｐゴシック"/>
      <charset val="128"/>
    </font>
    <font>
      <sz val="11"/>
      <name val="ＭＳ Ｐゴシック"/>
      <charset val="128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0" fontId="37" fillId="34" borderId="5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20" borderId="5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/>
    <xf numFmtId="0" fontId="36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19" borderId="53" applyNumberFormat="0" applyAlignment="0" applyProtection="0">
      <alignment vertical="center"/>
    </xf>
    <xf numFmtId="0" fontId="31" fillId="0" borderId="57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29" fillId="19" borderId="56" applyNumberFormat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18" borderId="51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38" fontId="18" fillId="0" borderId="0" applyFont="0" applyFill="0" applyBorder="0" applyAlignment="0" applyProtection="0"/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0" fontId="18" fillId="0" borderId="0"/>
    <xf numFmtId="0" fontId="2" fillId="0" borderId="0"/>
  </cellStyleXfs>
  <cellXfs count="266">
    <xf numFmtId="0" fontId="0" fillId="0" borderId="0" xfId="0"/>
    <xf numFmtId="0" fontId="1" fillId="2" borderId="0" xfId="10" applyFont="1" applyFill="1" applyBorder="1"/>
    <xf numFmtId="0" fontId="2" fillId="2" borderId="0" xfId="10" applyFont="1" applyFill="1" applyBorder="1" applyAlignment="1">
      <alignment horizontal="center" vertical="center"/>
    </xf>
    <xf numFmtId="0" fontId="2" fillId="2" borderId="0" xfId="10" applyFont="1" applyFill="1"/>
    <xf numFmtId="0" fontId="3" fillId="2" borderId="0" xfId="10" applyFont="1" applyFill="1"/>
    <xf numFmtId="0" fontId="4" fillId="2" borderId="0" xfId="10" applyFont="1" applyFill="1" applyBorder="1"/>
    <xf numFmtId="0" fontId="2" fillId="2" borderId="0" xfId="10" applyNumberFormat="1" applyFont="1" applyFill="1" applyBorder="1"/>
    <xf numFmtId="180" fontId="2" fillId="2" borderId="0" xfId="10" applyNumberFormat="1" applyFont="1" applyFill="1" applyBorder="1"/>
    <xf numFmtId="0" fontId="2" fillId="2" borderId="0" xfId="10" applyFont="1" applyFill="1" applyBorder="1"/>
    <xf numFmtId="0" fontId="5" fillId="2" borderId="0" xfId="10" applyNumberFormat="1" applyFont="1" applyFill="1" applyBorder="1"/>
    <xf numFmtId="180" fontId="5" fillId="2" borderId="0" xfId="10" applyNumberFormat="1" applyFont="1" applyFill="1" applyBorder="1"/>
    <xf numFmtId="0" fontId="5" fillId="2" borderId="0" xfId="10" applyFont="1" applyFill="1" applyBorder="1"/>
    <xf numFmtId="38" fontId="4" fillId="2" borderId="0" xfId="41" applyFont="1" applyFill="1" applyBorder="1" applyAlignment="1"/>
    <xf numFmtId="0" fontId="4" fillId="2" borderId="1" xfId="10" applyFont="1" applyFill="1" applyBorder="1"/>
    <xf numFmtId="0" fontId="3" fillId="2" borderId="2" xfId="10" applyFont="1" applyFill="1" applyBorder="1" applyAlignment="1">
      <alignment horizontal="center" vertical="center"/>
    </xf>
    <xf numFmtId="0" fontId="1" fillId="2" borderId="2" xfId="10" applyFont="1" applyFill="1" applyBorder="1"/>
    <xf numFmtId="0" fontId="6" fillId="2" borderId="3" xfId="10" applyFont="1" applyFill="1" applyBorder="1" applyAlignment="1">
      <alignment horizontal="center"/>
    </xf>
    <xf numFmtId="0" fontId="6" fillId="2" borderId="4" xfId="10" applyFont="1" applyFill="1" applyBorder="1" applyAlignment="1">
      <alignment horizontal="center"/>
    </xf>
    <xf numFmtId="0" fontId="7" fillId="2" borderId="4" xfId="10" applyNumberFormat="1" applyFont="1" applyFill="1" applyBorder="1" applyAlignment="1">
      <alignment horizontal="center"/>
    </xf>
    <xf numFmtId="0" fontId="7" fillId="2" borderId="5" xfId="10" applyNumberFormat="1" applyFont="1" applyFill="1" applyBorder="1" applyAlignment="1">
      <alignment horizontal="center"/>
    </xf>
    <xf numFmtId="0" fontId="1" fillId="2" borderId="6" xfId="10" applyFont="1" applyFill="1" applyBorder="1"/>
    <xf numFmtId="0" fontId="3" fillId="2" borderId="0" xfId="10" applyFont="1" applyFill="1" applyBorder="1"/>
    <xf numFmtId="5" fontId="2" fillId="2" borderId="7" xfId="10" applyNumberFormat="1" applyFont="1" applyFill="1" applyBorder="1" applyAlignment="1">
      <alignment horizontal="center" vertical="center"/>
    </xf>
    <xf numFmtId="5" fontId="2" fillId="2" borderId="8" xfId="10" applyNumberFormat="1" applyFont="1" applyFill="1" applyBorder="1" applyAlignment="1">
      <alignment horizontal="center" vertical="center"/>
    </xf>
    <xf numFmtId="5" fontId="2" fillId="2" borderId="9" xfId="10" applyNumberFormat="1" applyFont="1" applyFill="1" applyBorder="1" applyAlignment="1">
      <alignment horizontal="center" vertical="center"/>
    </xf>
    <xf numFmtId="0" fontId="8" fillId="2" borderId="6" xfId="10" applyFont="1" applyFill="1" applyBorder="1"/>
    <xf numFmtId="176" fontId="9" fillId="2" borderId="7" xfId="10" applyNumberFormat="1" applyFont="1" applyFill="1" applyBorder="1" applyAlignment="1">
      <alignment horizontal="center" vertical="center"/>
    </xf>
    <xf numFmtId="176" fontId="9" fillId="2" borderId="8" xfId="10" applyNumberFormat="1" applyFont="1" applyFill="1" applyBorder="1" applyAlignment="1">
      <alignment horizontal="center" vertical="center"/>
    </xf>
    <xf numFmtId="176" fontId="9" fillId="2" borderId="9" xfId="10" applyNumberFormat="1" applyFont="1" applyFill="1" applyBorder="1" applyAlignment="1">
      <alignment horizontal="center" vertical="center"/>
    </xf>
    <xf numFmtId="0" fontId="1" fillId="2" borderId="6" xfId="10" applyFont="1" applyFill="1" applyBorder="1" applyAlignment="1">
      <alignment horizontal="left"/>
    </xf>
    <xf numFmtId="0" fontId="3" fillId="2" borderId="0" xfId="10" applyFont="1" applyFill="1" applyBorder="1" applyAlignment="1">
      <alignment horizontal="left"/>
    </xf>
    <xf numFmtId="0" fontId="1" fillId="2" borderId="0" xfId="10" applyFont="1" applyFill="1" applyBorder="1" applyAlignment="1">
      <alignment horizontal="left"/>
    </xf>
    <xf numFmtId="181" fontId="2" fillId="2" borderId="7" xfId="51" applyNumberFormat="1" applyFont="1" applyFill="1" applyBorder="1" applyAlignment="1">
      <alignment horizontal="center" vertical="center"/>
    </xf>
    <xf numFmtId="181" fontId="2" fillId="2" borderId="8" xfId="51" applyNumberFormat="1" applyFont="1" applyFill="1" applyBorder="1" applyAlignment="1">
      <alignment horizontal="center" vertical="center"/>
    </xf>
    <xf numFmtId="181" fontId="2" fillId="2" borderId="9" xfId="51" applyNumberFormat="1" applyFont="1" applyFill="1" applyBorder="1" applyAlignment="1">
      <alignment horizontal="center" vertical="center"/>
    </xf>
    <xf numFmtId="0" fontId="1" fillId="2" borderId="10" xfId="10" applyFont="1" applyFill="1" applyBorder="1" applyAlignment="1">
      <alignment vertical="center"/>
    </xf>
    <xf numFmtId="0" fontId="3" fillId="2" borderId="0" xfId="10" applyFont="1" applyFill="1" applyBorder="1" applyAlignment="1">
      <alignment vertical="center"/>
    </xf>
    <xf numFmtId="0" fontId="1" fillId="2" borderId="0" xfId="10" applyFont="1" applyFill="1" applyBorder="1" applyAlignment="1">
      <alignment horizontal="center"/>
    </xf>
    <xf numFmtId="0" fontId="2" fillId="2" borderId="7" xfId="10" applyNumberFormat="1" applyFont="1" applyFill="1" applyBorder="1" applyAlignment="1">
      <alignment horizontal="center" vertical="center"/>
    </xf>
    <xf numFmtId="0" fontId="2" fillId="2" borderId="8" xfId="10" applyNumberFormat="1" applyFont="1" applyFill="1" applyBorder="1" applyAlignment="1">
      <alignment horizontal="center" vertical="center"/>
    </xf>
    <xf numFmtId="0" fontId="2" fillId="2" borderId="9" xfId="10" applyNumberFormat="1" applyFont="1" applyFill="1" applyBorder="1" applyAlignment="1">
      <alignment horizontal="center" vertical="center"/>
    </xf>
    <xf numFmtId="0" fontId="1" fillId="2" borderId="6" xfId="10" applyFont="1" applyFill="1" applyBorder="1" applyAlignment="1">
      <alignment vertical="center"/>
    </xf>
    <xf numFmtId="0" fontId="8" fillId="2" borderId="6" xfId="10" applyFont="1" applyFill="1" applyBorder="1" applyAlignment="1">
      <alignment vertical="center"/>
    </xf>
    <xf numFmtId="0" fontId="8" fillId="2" borderId="0" xfId="10" applyFont="1" applyFill="1" applyBorder="1" applyAlignment="1">
      <alignment horizontal="center"/>
    </xf>
    <xf numFmtId="0" fontId="9" fillId="2" borderId="7" xfId="10" applyNumberFormat="1" applyFont="1" applyFill="1" applyBorder="1" applyAlignment="1">
      <alignment horizontal="center" vertical="center"/>
    </xf>
    <xf numFmtId="0" fontId="9" fillId="2" borderId="8" xfId="10" applyNumberFormat="1" applyFont="1" applyFill="1" applyBorder="1" applyAlignment="1">
      <alignment horizontal="center" vertical="center"/>
    </xf>
    <xf numFmtId="0" fontId="9" fillId="2" borderId="9" xfId="10" applyNumberFormat="1" applyFont="1" applyFill="1" applyBorder="1" applyAlignment="1">
      <alignment horizontal="center" vertical="center"/>
    </xf>
    <xf numFmtId="0" fontId="1" fillId="2" borderId="11" xfId="10" applyFont="1" applyFill="1" applyBorder="1" applyAlignment="1">
      <alignment vertical="center"/>
    </xf>
    <xf numFmtId="0" fontId="3" fillId="2" borderId="12" xfId="10" applyFont="1" applyFill="1" applyBorder="1" applyAlignment="1">
      <alignment vertical="center"/>
    </xf>
    <xf numFmtId="0" fontId="1" fillId="2" borderId="13" xfId="10" applyFont="1" applyFill="1" applyBorder="1" applyAlignment="1">
      <alignment horizontal="center"/>
    </xf>
    <xf numFmtId="6" fontId="2" fillId="2" borderId="14" xfId="52" applyFont="1" applyFill="1" applyBorder="1" applyAlignment="1">
      <alignment horizontal="center" vertical="center"/>
    </xf>
    <xf numFmtId="6" fontId="2" fillId="2" borderId="15" xfId="52" applyFont="1" applyFill="1" applyBorder="1" applyAlignment="1">
      <alignment horizontal="center" vertical="center"/>
    </xf>
    <xf numFmtId="6" fontId="2" fillId="2" borderId="16" xfId="52" applyFont="1" applyFill="1" applyBorder="1" applyAlignment="1">
      <alignment horizontal="center" vertical="center"/>
    </xf>
    <xf numFmtId="0" fontId="7" fillId="2" borderId="17" xfId="10" applyFont="1" applyFill="1" applyBorder="1" applyAlignment="1">
      <alignment horizontal="center" vertical="center"/>
    </xf>
    <xf numFmtId="0" fontId="1" fillId="2" borderId="2" xfId="10" applyFont="1" applyFill="1" applyBorder="1" applyAlignment="1">
      <alignment horizontal="center"/>
    </xf>
    <xf numFmtId="49" fontId="1" fillId="2" borderId="18" xfId="52" applyNumberFormat="1" applyFont="1" applyFill="1" applyBorder="1" applyAlignment="1">
      <alignment horizontal="center" vertical="center"/>
    </xf>
    <xf numFmtId="49" fontId="1" fillId="2" borderId="2" xfId="52" applyNumberFormat="1" applyFont="1" applyFill="1" applyBorder="1" applyAlignment="1">
      <alignment horizontal="center" vertical="center"/>
    </xf>
    <xf numFmtId="49" fontId="1" fillId="2" borderId="19" xfId="52" applyNumberFormat="1" applyFont="1" applyFill="1" applyBorder="1" applyAlignment="1">
      <alignment horizontal="center" vertical="center"/>
    </xf>
    <xf numFmtId="0" fontId="7" fillId="2" borderId="20" xfId="10" applyFont="1" applyFill="1" applyBorder="1" applyAlignment="1">
      <alignment horizontal="center" vertical="center"/>
    </xf>
    <xf numFmtId="0" fontId="3" fillId="2" borderId="12" xfId="10" applyFont="1" applyFill="1" applyBorder="1" applyAlignment="1">
      <alignment horizontal="center" vertical="center"/>
    </xf>
    <xf numFmtId="0" fontId="1" fillId="2" borderId="12" xfId="10" applyFont="1" applyFill="1" applyBorder="1" applyAlignment="1">
      <alignment horizontal="center"/>
    </xf>
    <xf numFmtId="49" fontId="1" fillId="2" borderId="13" xfId="52" applyNumberFormat="1" applyFont="1" applyFill="1" applyBorder="1" applyAlignment="1">
      <alignment horizontal="center" vertical="center"/>
    </xf>
    <xf numFmtId="49" fontId="1" fillId="2" borderId="12" xfId="52" applyNumberFormat="1" applyFont="1" applyFill="1" applyBorder="1" applyAlignment="1">
      <alignment horizontal="center" vertical="center"/>
    </xf>
    <xf numFmtId="49" fontId="1" fillId="2" borderId="21" xfId="52" applyNumberFormat="1" applyFont="1" applyFill="1" applyBorder="1" applyAlignment="1">
      <alignment horizontal="center" vertical="center"/>
    </xf>
    <xf numFmtId="0" fontId="3" fillId="2" borderId="22" xfId="10" applyFont="1" applyFill="1" applyBorder="1" applyAlignment="1">
      <alignment horizontal="center" vertical="center"/>
    </xf>
    <xf numFmtId="180" fontId="10" fillId="2" borderId="18" xfId="53" applyNumberFormat="1" applyFont="1" applyFill="1" applyBorder="1" applyAlignment="1">
      <alignment vertical="center"/>
    </xf>
    <xf numFmtId="180" fontId="11" fillId="2" borderId="23" xfId="10" applyNumberFormat="1" applyFont="1" applyFill="1" applyBorder="1" applyAlignment="1">
      <alignment horizontal="center" vertical="center"/>
    </xf>
    <xf numFmtId="180" fontId="10" fillId="2" borderId="2" xfId="53" applyNumberFormat="1" applyFont="1" applyFill="1" applyBorder="1" applyAlignment="1">
      <alignment vertical="center"/>
    </xf>
    <xf numFmtId="0" fontId="3" fillId="2" borderId="24" xfId="10" applyFont="1" applyFill="1" applyBorder="1" applyAlignment="1">
      <alignment horizontal="center" vertical="center"/>
    </xf>
    <xf numFmtId="180" fontId="10" fillId="2" borderId="13" xfId="53" applyNumberFormat="1" applyFont="1" applyFill="1" applyBorder="1" applyAlignment="1">
      <alignment vertical="center"/>
    </xf>
    <xf numFmtId="180" fontId="11" fillId="2" borderId="12" xfId="10" applyNumberFormat="1" applyFont="1" applyFill="1" applyBorder="1" applyAlignment="1">
      <alignment horizontal="center" vertical="center"/>
    </xf>
    <xf numFmtId="180" fontId="10" fillId="2" borderId="12" xfId="53" applyNumberFormat="1" applyFont="1" applyFill="1" applyBorder="1" applyAlignment="1">
      <alignment vertical="center"/>
    </xf>
    <xf numFmtId="0" fontId="12" fillId="2" borderId="17" xfId="10" applyFont="1" applyFill="1" applyBorder="1" applyAlignment="1">
      <alignment horizontal="center" vertical="center"/>
    </xf>
    <xf numFmtId="180" fontId="11" fillId="2" borderId="0" xfId="10" applyNumberFormat="1" applyFont="1" applyFill="1" applyBorder="1" applyAlignment="1">
      <alignment horizontal="center" vertical="center"/>
    </xf>
    <xf numFmtId="180" fontId="11" fillId="2" borderId="0" xfId="53" applyNumberFormat="1" applyFont="1" applyFill="1" applyBorder="1" applyAlignment="1">
      <alignment vertical="center"/>
    </xf>
    <xf numFmtId="0" fontId="12" fillId="2" borderId="20" xfId="10" applyFont="1" applyFill="1" applyBorder="1" applyAlignment="1">
      <alignment horizontal="center" vertical="center"/>
    </xf>
    <xf numFmtId="180" fontId="11" fillId="2" borderId="13" xfId="53" applyNumberFormat="1" applyFont="1" applyFill="1" applyBorder="1" applyAlignment="1">
      <alignment vertical="center"/>
    </xf>
    <xf numFmtId="180" fontId="11" fillId="2" borderId="12" xfId="53" applyNumberFormat="1" applyFont="1" applyFill="1" applyBorder="1" applyAlignment="1">
      <alignment vertical="center"/>
    </xf>
    <xf numFmtId="0" fontId="7" fillId="2" borderId="25" xfId="53" applyFont="1" applyFill="1" applyBorder="1" applyAlignment="1">
      <alignment horizontal="center" vertical="center"/>
    </xf>
    <xf numFmtId="0" fontId="3" fillId="2" borderId="10" xfId="10" applyFont="1" applyFill="1" applyBorder="1" applyAlignment="1">
      <alignment horizontal="center" vertical="center"/>
    </xf>
    <xf numFmtId="0" fontId="4" fillId="3" borderId="23" xfId="10" applyFont="1" applyFill="1" applyBorder="1" applyAlignment="1">
      <alignment horizontal="center" vertical="center"/>
    </xf>
    <xf numFmtId="180" fontId="11" fillId="2" borderId="26" xfId="10" applyNumberFormat="1" applyFont="1" applyFill="1" applyBorder="1" applyAlignment="1">
      <alignment horizontal="center" vertical="center"/>
    </xf>
    <xf numFmtId="0" fontId="7" fillId="2" borderId="27" xfId="53" applyFont="1" applyFill="1" applyBorder="1" applyAlignment="1">
      <alignment horizontal="center" vertical="center"/>
    </xf>
    <xf numFmtId="0" fontId="3" fillId="2" borderId="28" xfId="10" applyFont="1" applyFill="1" applyBorder="1" applyAlignment="1">
      <alignment horizontal="center" vertical="center"/>
    </xf>
    <xf numFmtId="1" fontId="4" fillId="3" borderId="0" xfId="10" applyNumberFormat="1" applyFont="1" applyFill="1" applyBorder="1" applyAlignment="1">
      <alignment horizontal="center" vertical="center"/>
    </xf>
    <xf numFmtId="1" fontId="4" fillId="3" borderId="29" xfId="10" applyNumberFormat="1" applyFont="1" applyFill="1" applyBorder="1" applyAlignment="1">
      <alignment horizontal="center" vertical="center"/>
    </xf>
    <xf numFmtId="180" fontId="11" fillId="2" borderId="30" xfId="10" applyNumberFormat="1" applyFont="1" applyFill="1" applyBorder="1" applyAlignment="1">
      <alignment horizontal="center" vertical="center"/>
    </xf>
    <xf numFmtId="180" fontId="11" fillId="2" borderId="31" xfId="10" applyNumberFormat="1" applyFont="1" applyFill="1" applyBorder="1" applyAlignment="1">
      <alignment horizontal="center" vertical="center"/>
    </xf>
    <xf numFmtId="180" fontId="11" fillId="2" borderId="32" xfId="10" applyNumberFormat="1" applyFont="1" applyFill="1" applyBorder="1" applyAlignment="1">
      <alignment horizontal="center" vertical="center"/>
    </xf>
    <xf numFmtId="1" fontId="4" fillId="3" borderId="33" xfId="10" applyNumberFormat="1" applyFont="1" applyFill="1" applyBorder="1" applyAlignment="1">
      <alignment horizontal="center" vertical="center"/>
    </xf>
    <xf numFmtId="0" fontId="4" fillId="3" borderId="34" xfId="10" applyFont="1" applyFill="1" applyBorder="1" applyAlignment="1">
      <alignment horizontal="center" vertical="center"/>
    </xf>
    <xf numFmtId="180" fontId="11" fillId="2" borderId="30" xfId="10" applyNumberFormat="1" applyFont="1" applyFill="1" applyBorder="1" applyAlignment="1">
      <alignment vertical="center"/>
    </xf>
    <xf numFmtId="180" fontId="11" fillId="2" borderId="23" xfId="10" applyNumberFormat="1" applyFont="1" applyFill="1" applyBorder="1" applyAlignment="1">
      <alignment vertical="center"/>
    </xf>
    <xf numFmtId="180" fontId="11" fillId="2" borderId="31" xfId="10" applyNumberFormat="1" applyFont="1" applyFill="1" applyBorder="1" applyAlignment="1">
      <alignment vertical="center"/>
    </xf>
    <xf numFmtId="180" fontId="11" fillId="2" borderId="32" xfId="10" applyNumberFormat="1" applyFont="1" applyFill="1" applyBorder="1" applyAlignment="1">
      <alignment vertical="center"/>
    </xf>
    <xf numFmtId="1" fontId="4" fillId="3" borderId="32" xfId="10" applyNumberFormat="1" applyFont="1" applyFill="1" applyBorder="1" applyAlignment="1">
      <alignment horizontal="center" vertical="center"/>
    </xf>
    <xf numFmtId="1" fontId="4" fillId="3" borderId="23" xfId="10" applyNumberFormat="1" applyFont="1" applyFill="1" applyBorder="1" applyAlignment="1">
      <alignment horizontal="center" vertical="center"/>
    </xf>
    <xf numFmtId="0" fontId="3" fillId="2" borderId="35" xfId="10" applyFont="1" applyFill="1" applyBorder="1" applyAlignment="1">
      <alignment vertical="center"/>
    </xf>
    <xf numFmtId="0" fontId="4" fillId="3" borderId="0" xfId="10" applyFont="1" applyFill="1" applyBorder="1" applyAlignment="1">
      <alignment horizontal="center" vertical="center"/>
    </xf>
    <xf numFmtId="0" fontId="3" fillId="2" borderId="28" xfId="10" applyFont="1" applyFill="1" applyBorder="1" applyAlignment="1">
      <alignment vertical="center"/>
    </xf>
    <xf numFmtId="0" fontId="3" fillId="2" borderId="35" xfId="10" applyFont="1" applyFill="1" applyBorder="1" applyAlignment="1">
      <alignment horizontal="center" vertical="center"/>
    </xf>
    <xf numFmtId="0" fontId="4" fillId="3" borderId="29" xfId="10" applyFont="1" applyFill="1" applyBorder="1" applyAlignment="1">
      <alignment horizontal="center" vertical="center"/>
    </xf>
    <xf numFmtId="1" fontId="4" fillId="3" borderId="34" xfId="10" applyNumberFormat="1" applyFont="1" applyFill="1" applyBorder="1" applyAlignment="1">
      <alignment horizontal="center" vertical="center"/>
    </xf>
    <xf numFmtId="38" fontId="2" fillId="2" borderId="7" xfId="10" applyNumberFormat="1" applyFont="1" applyFill="1" applyBorder="1" applyAlignment="1">
      <alignment horizontal="center" vertical="center"/>
    </xf>
    <xf numFmtId="49" fontId="11" fillId="2" borderId="18" xfId="52" applyNumberFormat="1" applyFont="1" applyFill="1" applyBorder="1" applyAlignment="1">
      <alignment horizontal="center" vertical="center"/>
    </xf>
    <xf numFmtId="49" fontId="11" fillId="2" borderId="2" xfId="52" applyNumberFormat="1" applyFont="1" applyFill="1" applyBorder="1" applyAlignment="1">
      <alignment horizontal="center" vertical="center"/>
    </xf>
    <xf numFmtId="49" fontId="11" fillId="2" borderId="19" xfId="52" applyNumberFormat="1" applyFont="1" applyFill="1" applyBorder="1" applyAlignment="1">
      <alignment horizontal="center" vertical="center"/>
    </xf>
    <xf numFmtId="49" fontId="11" fillId="2" borderId="13" xfId="52" applyNumberFormat="1" applyFont="1" applyFill="1" applyBorder="1" applyAlignment="1">
      <alignment horizontal="center" vertical="center"/>
    </xf>
    <xf numFmtId="49" fontId="11" fillId="2" borderId="12" xfId="52" applyNumberFormat="1" applyFont="1" applyFill="1" applyBorder="1" applyAlignment="1">
      <alignment horizontal="center" vertical="center"/>
    </xf>
    <xf numFmtId="49" fontId="11" fillId="2" borderId="21" xfId="52" applyNumberFormat="1" applyFont="1" applyFill="1" applyBorder="1" applyAlignment="1">
      <alignment horizontal="center" vertical="center"/>
    </xf>
    <xf numFmtId="180" fontId="11" fillId="2" borderId="18" xfId="53" applyNumberFormat="1" applyFont="1" applyFill="1" applyBorder="1" applyAlignment="1">
      <alignment vertical="center"/>
    </xf>
    <xf numFmtId="180" fontId="11" fillId="2" borderId="2" xfId="53" applyNumberFormat="1" applyFont="1" applyFill="1" applyBorder="1" applyAlignment="1">
      <alignment vertical="center"/>
    </xf>
    <xf numFmtId="180" fontId="10" fillId="2" borderId="26" xfId="53" applyNumberFormat="1" applyFont="1" applyFill="1" applyBorder="1" applyAlignment="1">
      <alignment horizontal="center" vertical="center"/>
    </xf>
    <xf numFmtId="180" fontId="10" fillId="2" borderId="0" xfId="53" applyNumberFormat="1" applyFont="1" applyFill="1" applyBorder="1" applyAlignment="1">
      <alignment horizontal="center" vertical="center"/>
    </xf>
    <xf numFmtId="180" fontId="10" fillId="2" borderId="13" xfId="53" applyNumberFormat="1" applyFont="1" applyFill="1" applyBorder="1" applyAlignment="1">
      <alignment horizontal="center" vertical="center"/>
    </xf>
    <xf numFmtId="180" fontId="10" fillId="2" borderId="12" xfId="53" applyNumberFormat="1" applyFont="1" applyFill="1" applyBorder="1" applyAlignment="1">
      <alignment horizontal="center" vertical="center"/>
    </xf>
    <xf numFmtId="0" fontId="5" fillId="2" borderId="7" xfId="10" applyNumberFormat="1" applyFont="1" applyFill="1" applyBorder="1" applyAlignment="1">
      <alignment horizontal="center" vertical="center"/>
    </xf>
    <xf numFmtId="180" fontId="10" fillId="2" borderId="18" xfId="53" applyNumberFormat="1" applyFont="1" applyFill="1" applyBorder="1" applyAlignment="1">
      <alignment horizontal="center" vertical="center"/>
    </xf>
    <xf numFmtId="180" fontId="10" fillId="2" borderId="2" xfId="53" applyNumberFormat="1" applyFont="1" applyFill="1" applyBorder="1" applyAlignment="1">
      <alignment horizontal="center" vertical="center"/>
    </xf>
    <xf numFmtId="180" fontId="10" fillId="2" borderId="26" xfId="53" applyNumberFormat="1" applyFont="1" applyFill="1" applyBorder="1" applyAlignment="1">
      <alignment vertical="center"/>
    </xf>
    <xf numFmtId="0" fontId="13" fillId="2" borderId="3" xfId="10" applyFont="1" applyFill="1" applyBorder="1" applyAlignment="1">
      <alignment horizontal="center"/>
    </xf>
    <xf numFmtId="0" fontId="13" fillId="2" borderId="4" xfId="10" applyFont="1" applyFill="1" applyBorder="1" applyAlignment="1">
      <alignment horizontal="center"/>
    </xf>
    <xf numFmtId="0" fontId="12" fillId="2" borderId="4" xfId="10" applyNumberFormat="1" applyFont="1" applyFill="1" applyBorder="1" applyAlignment="1">
      <alignment horizontal="center"/>
    </xf>
    <xf numFmtId="5" fontId="5" fillId="2" borderId="7" xfId="10" applyNumberFormat="1" applyFont="1" applyFill="1" applyBorder="1" applyAlignment="1">
      <alignment horizontal="center" vertical="center"/>
    </xf>
    <xf numFmtId="5" fontId="5" fillId="2" borderId="8" xfId="10" applyNumberFormat="1" applyFont="1" applyFill="1" applyBorder="1" applyAlignment="1">
      <alignment horizontal="center" vertical="center"/>
    </xf>
    <xf numFmtId="176" fontId="14" fillId="2" borderId="7" xfId="10" applyNumberFormat="1" applyFont="1" applyFill="1" applyBorder="1" applyAlignment="1">
      <alignment horizontal="center" vertical="center"/>
    </xf>
    <xf numFmtId="176" fontId="14" fillId="2" borderId="8" xfId="10" applyNumberFormat="1" applyFont="1" applyFill="1" applyBorder="1" applyAlignment="1">
      <alignment horizontal="center" vertical="center"/>
    </xf>
    <xf numFmtId="181" fontId="5" fillId="2" borderId="7" xfId="51" applyNumberFormat="1" applyFont="1" applyFill="1" applyBorder="1" applyAlignment="1">
      <alignment horizontal="center" vertical="center"/>
    </xf>
    <xf numFmtId="181" fontId="5" fillId="2" borderId="8" xfId="51" applyNumberFormat="1" applyFont="1" applyFill="1" applyBorder="1" applyAlignment="1">
      <alignment horizontal="center" vertical="center"/>
    </xf>
    <xf numFmtId="0" fontId="5" fillId="2" borderId="8" xfId="10" applyNumberFormat="1" applyFont="1" applyFill="1" applyBorder="1" applyAlignment="1">
      <alignment horizontal="center" vertical="center"/>
    </xf>
    <xf numFmtId="0" fontId="5" fillId="2" borderId="9" xfId="10" applyNumberFormat="1" applyFont="1" applyFill="1" applyBorder="1" applyAlignment="1">
      <alignment horizontal="center" vertical="center"/>
    </xf>
    <xf numFmtId="0" fontId="14" fillId="2" borderId="7" xfId="10" applyNumberFormat="1" applyFont="1" applyFill="1" applyBorder="1" applyAlignment="1">
      <alignment horizontal="center" vertical="center"/>
    </xf>
    <xf numFmtId="0" fontId="14" fillId="2" borderId="8" xfId="10" applyNumberFormat="1" applyFont="1" applyFill="1" applyBorder="1" applyAlignment="1">
      <alignment horizontal="center" vertical="center"/>
    </xf>
    <xf numFmtId="6" fontId="5" fillId="2" borderId="14" xfId="52" applyFont="1" applyFill="1" applyBorder="1" applyAlignment="1">
      <alignment horizontal="center" vertical="center"/>
    </xf>
    <xf numFmtId="6" fontId="5" fillId="2" borderId="15" xfId="52" applyFont="1" applyFill="1" applyBorder="1" applyAlignment="1">
      <alignment horizontal="center" vertical="center"/>
    </xf>
    <xf numFmtId="49" fontId="15" fillId="2" borderId="18" xfId="52" applyNumberFormat="1" applyFont="1" applyFill="1" applyBorder="1" applyAlignment="1">
      <alignment horizontal="center" vertical="center"/>
    </xf>
    <xf numFmtId="49" fontId="15" fillId="2" borderId="2" xfId="52" applyNumberFormat="1" applyFont="1" applyFill="1" applyBorder="1" applyAlignment="1">
      <alignment horizontal="center" vertical="center"/>
    </xf>
    <xf numFmtId="49" fontId="15" fillId="2" borderId="13" xfId="52" applyNumberFormat="1" applyFont="1" applyFill="1" applyBorder="1" applyAlignment="1">
      <alignment horizontal="center" vertical="center"/>
    </xf>
    <xf numFmtId="49" fontId="15" fillId="2" borderId="12" xfId="52" applyNumberFormat="1" applyFont="1" applyFill="1" applyBorder="1" applyAlignment="1">
      <alignment horizontal="center" vertical="center"/>
    </xf>
    <xf numFmtId="180" fontId="10" fillId="2" borderId="0" xfId="53" applyNumberFormat="1" applyFont="1" applyFill="1" applyBorder="1" applyAlignment="1">
      <alignment vertical="center"/>
    </xf>
    <xf numFmtId="180" fontId="10" fillId="2" borderId="26" xfId="10" applyNumberFormat="1" applyFont="1" applyFill="1" applyBorder="1" applyAlignment="1">
      <alignment horizontal="center" vertical="center"/>
    </xf>
    <xf numFmtId="180" fontId="10" fillId="2" borderId="0" xfId="10" applyNumberFormat="1" applyFont="1" applyFill="1" applyBorder="1" applyAlignment="1">
      <alignment horizontal="center" vertical="center"/>
    </xf>
    <xf numFmtId="180" fontId="10" fillId="2" borderId="30" xfId="10" applyNumberFormat="1" applyFont="1" applyFill="1" applyBorder="1" applyAlignment="1">
      <alignment horizontal="center" vertical="center"/>
    </xf>
    <xf numFmtId="180" fontId="10" fillId="2" borderId="23" xfId="10" applyNumberFormat="1" applyFont="1" applyFill="1" applyBorder="1" applyAlignment="1">
      <alignment horizontal="center" vertical="center"/>
    </xf>
    <xf numFmtId="180" fontId="10" fillId="2" borderId="31" xfId="10" applyNumberFormat="1" applyFont="1" applyFill="1" applyBorder="1" applyAlignment="1">
      <alignment horizontal="center" vertical="center"/>
    </xf>
    <xf numFmtId="180" fontId="10" fillId="2" borderId="32" xfId="10" applyNumberFormat="1" applyFont="1" applyFill="1" applyBorder="1" applyAlignment="1">
      <alignment horizontal="center" vertical="center"/>
    </xf>
    <xf numFmtId="180" fontId="10" fillId="2" borderId="30" xfId="10" applyNumberFormat="1" applyFont="1" applyFill="1" applyBorder="1" applyAlignment="1">
      <alignment vertical="center"/>
    </xf>
    <xf numFmtId="180" fontId="10" fillId="2" borderId="23" xfId="10" applyNumberFormat="1" applyFont="1" applyFill="1" applyBorder="1" applyAlignment="1">
      <alignment vertical="center"/>
    </xf>
    <xf numFmtId="180" fontId="10" fillId="2" borderId="31" xfId="10" applyNumberFormat="1" applyFont="1" applyFill="1" applyBorder="1" applyAlignment="1">
      <alignment vertical="center"/>
    </xf>
    <xf numFmtId="180" fontId="10" fillId="2" borderId="32" xfId="10" applyNumberFormat="1" applyFont="1" applyFill="1" applyBorder="1" applyAlignment="1">
      <alignment vertical="center"/>
    </xf>
    <xf numFmtId="0" fontId="12" fillId="2" borderId="5" xfId="10" applyNumberFormat="1" applyFont="1" applyFill="1" applyBorder="1" applyAlignment="1">
      <alignment horizontal="center"/>
    </xf>
    <xf numFmtId="0" fontId="7" fillId="2" borderId="36" xfId="10" applyNumberFormat="1" applyFont="1" applyFill="1" applyBorder="1" applyAlignment="1">
      <alignment horizontal="center"/>
    </xf>
    <xf numFmtId="181" fontId="1" fillId="2" borderId="0" xfId="10" applyNumberFormat="1" applyFont="1" applyFill="1" applyBorder="1"/>
    <xf numFmtId="5" fontId="5" fillId="2" borderId="9" xfId="10" applyNumberFormat="1" applyFont="1" applyFill="1" applyBorder="1" applyAlignment="1">
      <alignment horizontal="center" vertical="center"/>
    </xf>
    <xf numFmtId="5" fontId="2" fillId="2" borderId="37" xfId="10" applyNumberFormat="1" applyFont="1" applyFill="1" applyBorder="1" applyAlignment="1">
      <alignment horizontal="center" vertical="center"/>
    </xf>
    <xf numFmtId="176" fontId="14" fillId="2" borderId="9" xfId="10" applyNumberFormat="1" applyFont="1" applyFill="1" applyBorder="1" applyAlignment="1">
      <alignment horizontal="center" vertical="center"/>
    </xf>
    <xf numFmtId="176" fontId="9" fillId="2" borderId="37" xfId="10" applyNumberFormat="1" applyFont="1" applyFill="1" applyBorder="1" applyAlignment="1">
      <alignment horizontal="center" vertical="center"/>
    </xf>
    <xf numFmtId="181" fontId="5" fillId="2" borderId="9" xfId="51" applyNumberFormat="1" applyFont="1" applyFill="1" applyBorder="1" applyAlignment="1">
      <alignment horizontal="center" vertical="center"/>
    </xf>
    <xf numFmtId="181" fontId="2" fillId="2" borderId="37" xfId="51" applyNumberFormat="1" applyFont="1" applyFill="1" applyBorder="1" applyAlignment="1">
      <alignment horizontal="center" vertical="center"/>
    </xf>
    <xf numFmtId="0" fontId="2" fillId="2" borderId="38" xfId="10" applyFont="1" applyFill="1" applyBorder="1" applyAlignment="1">
      <alignment horizontal="right"/>
    </xf>
    <xf numFmtId="6" fontId="1" fillId="2" borderId="38" xfId="10" applyNumberFormat="1" applyFont="1" applyFill="1" applyBorder="1"/>
    <xf numFmtId="6" fontId="1" fillId="2" borderId="38" xfId="52" applyFont="1" applyFill="1" applyBorder="1"/>
    <xf numFmtId="0" fontId="14" fillId="2" borderId="9" xfId="10" applyNumberFormat="1" applyFont="1" applyFill="1" applyBorder="1" applyAlignment="1">
      <alignment horizontal="center" vertical="center"/>
    </xf>
    <xf numFmtId="0" fontId="9" fillId="2" borderId="37" xfId="10" applyNumberFormat="1" applyFont="1" applyFill="1" applyBorder="1" applyAlignment="1">
      <alignment horizontal="center" vertical="center"/>
    </xf>
    <xf numFmtId="6" fontId="5" fillId="2" borderId="16" xfId="52" applyFont="1" applyFill="1" applyBorder="1" applyAlignment="1">
      <alignment horizontal="center" vertical="center"/>
    </xf>
    <xf numFmtId="6" fontId="2" fillId="2" borderId="39" xfId="52" applyFont="1" applyFill="1" applyBorder="1" applyAlignment="1">
      <alignment horizontal="center" vertical="center"/>
    </xf>
    <xf numFmtId="0" fontId="2" fillId="2" borderId="9" xfId="10" applyFont="1" applyFill="1" applyBorder="1" applyAlignment="1">
      <alignment horizontal="right"/>
    </xf>
    <xf numFmtId="0" fontId="1" fillId="2" borderId="38" xfId="10" applyFont="1" applyFill="1" applyBorder="1"/>
    <xf numFmtId="49" fontId="15" fillId="2" borderId="19" xfId="52" applyNumberFormat="1" applyFont="1" applyFill="1" applyBorder="1" applyAlignment="1">
      <alignment horizontal="center" vertical="center"/>
    </xf>
    <xf numFmtId="181" fontId="7" fillId="2" borderId="18" xfId="51" applyNumberFormat="1" applyFont="1" applyFill="1" applyBorder="1" applyAlignment="1">
      <alignment horizontal="center" vertical="center"/>
    </xf>
    <xf numFmtId="181" fontId="7" fillId="2" borderId="2" xfId="51" applyNumberFormat="1" applyFont="1" applyFill="1" applyBorder="1" applyAlignment="1">
      <alignment horizontal="center" vertical="center"/>
    </xf>
    <xf numFmtId="181" fontId="7" fillId="2" borderId="40" xfId="51" applyNumberFormat="1" applyFont="1" applyFill="1" applyBorder="1" applyAlignment="1">
      <alignment horizontal="center" vertical="center"/>
    </xf>
    <xf numFmtId="0" fontId="2" fillId="2" borderId="41" xfId="10" applyFont="1" applyFill="1" applyBorder="1" applyAlignment="1">
      <alignment horizontal="right"/>
    </xf>
    <xf numFmtId="0" fontId="1" fillId="2" borderId="34" xfId="10" applyFont="1" applyFill="1" applyBorder="1"/>
    <xf numFmtId="49" fontId="15" fillId="2" borderId="21" xfId="52" applyNumberFormat="1" applyFont="1" applyFill="1" applyBorder="1" applyAlignment="1">
      <alignment horizontal="center" vertical="center"/>
    </xf>
    <xf numFmtId="181" fontId="7" fillId="2" borderId="13" xfId="51" applyNumberFormat="1" applyFont="1" applyFill="1" applyBorder="1" applyAlignment="1">
      <alignment horizontal="center" vertical="center"/>
    </xf>
    <xf numFmtId="181" fontId="7" fillId="2" borderId="12" xfId="51" applyNumberFormat="1" applyFont="1" applyFill="1" applyBorder="1" applyAlignment="1">
      <alignment horizontal="center" vertical="center"/>
    </xf>
    <xf numFmtId="181" fontId="7" fillId="2" borderId="42" xfId="51" applyNumberFormat="1" applyFont="1" applyFill="1" applyBorder="1" applyAlignment="1">
      <alignment horizontal="center" vertical="center"/>
    </xf>
    <xf numFmtId="0" fontId="2" fillId="2" borderId="43" xfId="10" applyFont="1" applyFill="1" applyBorder="1" applyAlignment="1">
      <alignment horizontal="right"/>
    </xf>
    <xf numFmtId="0" fontId="1" fillId="2" borderId="33" xfId="10" applyFont="1" applyFill="1" applyBorder="1"/>
    <xf numFmtId="180" fontId="11" fillId="2" borderId="44" xfId="10" applyNumberFormat="1" applyFont="1" applyFill="1" applyBorder="1" applyAlignment="1">
      <alignment horizontal="center" vertical="center"/>
    </xf>
    <xf numFmtId="180" fontId="11" fillId="2" borderId="42" xfId="10" applyNumberFormat="1" applyFont="1" applyFill="1" applyBorder="1" applyAlignment="1">
      <alignment horizontal="center" vertical="center"/>
    </xf>
    <xf numFmtId="180" fontId="11" fillId="2" borderId="26" xfId="53" applyNumberFormat="1" applyFont="1" applyFill="1" applyBorder="1" applyAlignment="1">
      <alignment vertical="center"/>
    </xf>
    <xf numFmtId="180" fontId="11" fillId="2" borderId="45" xfId="10" applyNumberFormat="1" applyFont="1" applyFill="1" applyBorder="1" applyAlignment="1">
      <alignment horizontal="center" vertical="center"/>
    </xf>
    <xf numFmtId="180" fontId="1" fillId="2" borderId="0" xfId="10" applyNumberFormat="1" applyFont="1" applyFill="1" applyBorder="1"/>
    <xf numFmtId="6" fontId="1" fillId="2" borderId="0" xfId="10" applyNumberFormat="1" applyFont="1" applyFill="1" applyBorder="1"/>
    <xf numFmtId="8" fontId="1" fillId="2" borderId="0" xfId="10" applyNumberFormat="1" applyFont="1" applyFill="1" applyBorder="1"/>
    <xf numFmtId="0" fontId="16" fillId="2" borderId="0" xfId="10" applyFont="1" applyFill="1" applyBorder="1" applyAlignment="1">
      <alignment horizontal="center" vertical="center"/>
    </xf>
    <xf numFmtId="0" fontId="7" fillId="2" borderId="0" xfId="10" applyFont="1" applyFill="1" applyBorder="1" applyAlignment="1">
      <alignment horizontal="center" vertical="center"/>
    </xf>
    <xf numFmtId="180" fontId="2" fillId="2" borderId="0" xfId="10" applyNumberFormat="1" applyFont="1" applyFill="1" applyBorder="1" applyAlignment="1">
      <alignment horizontal="center" vertical="center"/>
    </xf>
    <xf numFmtId="180" fontId="1" fillId="4" borderId="0" xfId="10" applyNumberFormat="1" applyFont="1" applyFill="1" applyBorder="1" applyAlignment="1">
      <alignment horizontal="center" vertical="center" textRotation="255"/>
    </xf>
    <xf numFmtId="0" fontId="7" fillId="2" borderId="2" xfId="10" applyNumberFormat="1" applyFont="1" applyFill="1" applyBorder="1" applyAlignment="1"/>
    <xf numFmtId="38" fontId="7" fillId="2" borderId="2" xfId="41" applyFont="1" applyFill="1" applyBorder="1" applyAlignment="1"/>
    <xf numFmtId="0" fontId="2" fillId="2" borderId="0" xfId="10" applyNumberFormat="1" applyFont="1" applyFill="1" applyBorder="1" applyAlignment="1">
      <alignment vertical="center"/>
    </xf>
    <xf numFmtId="0" fontId="2" fillId="2" borderId="0" xfId="10" applyNumberFormat="1" applyFont="1" applyFill="1" applyBorder="1" applyAlignment="1">
      <alignment horizontal="center" vertical="center"/>
    </xf>
    <xf numFmtId="5" fontId="2" fillId="2" borderId="0" xfId="10" applyNumberFormat="1" applyFont="1" applyFill="1" applyBorder="1" applyAlignment="1">
      <alignment vertical="center"/>
    </xf>
    <xf numFmtId="5" fontId="2" fillId="2" borderId="0" xfId="10" applyNumberFormat="1" applyFont="1" applyFill="1" applyBorder="1" applyAlignment="1">
      <alignment horizontal="center" vertical="center"/>
    </xf>
    <xf numFmtId="5" fontId="1" fillId="2" borderId="0" xfId="10" applyNumberFormat="1" applyFont="1" applyFill="1" applyBorder="1"/>
    <xf numFmtId="176" fontId="9" fillId="2" borderId="0" xfId="10" applyNumberFormat="1" applyFont="1" applyFill="1" applyBorder="1" applyAlignment="1">
      <alignment vertical="center"/>
    </xf>
    <xf numFmtId="176" fontId="9" fillId="2" borderId="0" xfId="10" applyNumberFormat="1" applyFont="1" applyFill="1" applyBorder="1" applyAlignment="1">
      <alignment horizontal="center" vertical="center"/>
    </xf>
    <xf numFmtId="176" fontId="8" fillId="2" borderId="0" xfId="10" applyNumberFormat="1" applyFont="1" applyFill="1" applyBorder="1"/>
    <xf numFmtId="0" fontId="2" fillId="2" borderId="0" xfId="51" applyNumberFormat="1" applyFont="1" applyFill="1" applyBorder="1" applyAlignment="1">
      <alignment horizontal="right" vertical="center"/>
    </xf>
    <xf numFmtId="6" fontId="2" fillId="2" borderId="38" xfId="52" applyFont="1" applyFill="1" applyBorder="1" applyAlignment="1">
      <alignment horizontal="center" vertical="center"/>
    </xf>
    <xf numFmtId="38" fontId="2" fillId="2" borderId="0" xfId="41" applyFont="1" applyFill="1" applyBorder="1" applyAlignment="1">
      <alignment vertical="center"/>
    </xf>
    <xf numFmtId="0" fontId="9" fillId="2" borderId="0" xfId="10" applyNumberFormat="1" applyFont="1" applyFill="1" applyBorder="1" applyAlignment="1">
      <alignment horizontal="center" vertical="center"/>
    </xf>
    <xf numFmtId="38" fontId="9" fillId="2" borderId="0" xfId="41" applyFont="1" applyFill="1" applyBorder="1" applyAlignment="1">
      <alignment vertical="center"/>
    </xf>
    <xf numFmtId="0" fontId="2" fillId="2" borderId="12" xfId="10" applyNumberFormat="1" applyFont="1" applyFill="1" applyBorder="1" applyAlignment="1">
      <alignment horizontal="center" vertical="center"/>
    </xf>
    <xf numFmtId="38" fontId="2" fillId="2" borderId="12" xfId="41" applyFont="1" applyFill="1" applyBorder="1" applyAlignment="1">
      <alignment vertical="center"/>
    </xf>
    <xf numFmtId="0" fontId="2" fillId="2" borderId="2" xfId="10" applyFont="1" applyFill="1" applyBorder="1" applyAlignment="1">
      <alignment horizontal="left" vertical="center"/>
    </xf>
    <xf numFmtId="49" fontId="1" fillId="2" borderId="2" xfId="10" applyNumberFormat="1" applyFont="1" applyFill="1" applyBorder="1" applyAlignment="1">
      <alignment horizontal="center" vertical="center"/>
    </xf>
    <xf numFmtId="49" fontId="1" fillId="2" borderId="2" xfId="41" applyNumberFormat="1" applyFont="1" applyFill="1" applyBorder="1" applyAlignment="1">
      <alignment vertical="center"/>
    </xf>
    <xf numFmtId="0" fontId="2" fillId="2" borderId="12" xfId="10" applyFont="1" applyFill="1" applyBorder="1" applyAlignment="1">
      <alignment horizontal="left" vertical="center"/>
    </xf>
    <xf numFmtId="49" fontId="1" fillId="2" borderId="12" xfId="10" applyNumberFormat="1" applyFont="1" applyFill="1" applyBorder="1" applyAlignment="1">
      <alignment horizontal="center" vertical="center"/>
    </xf>
    <xf numFmtId="49" fontId="1" fillId="2" borderId="12" xfId="41" applyNumberFormat="1" applyFont="1" applyFill="1" applyBorder="1" applyAlignment="1">
      <alignment vertical="center"/>
    </xf>
    <xf numFmtId="0" fontId="2" fillId="2" borderId="2" xfId="10" applyFont="1" applyFill="1" applyBorder="1" applyAlignment="1">
      <alignment horizontal="left"/>
    </xf>
    <xf numFmtId="0" fontId="11" fillId="2" borderId="2" xfId="53" applyNumberFormat="1" applyFont="1" applyFill="1" applyBorder="1" applyAlignment="1">
      <alignment horizontal="center" vertical="center"/>
    </xf>
    <xf numFmtId="38" fontId="11" fillId="2" borderId="2" xfId="41" applyFont="1" applyFill="1" applyBorder="1" applyAlignment="1">
      <alignment vertical="center"/>
    </xf>
    <xf numFmtId="0" fontId="2" fillId="2" borderId="12" xfId="10" applyFont="1" applyFill="1" applyBorder="1" applyAlignment="1">
      <alignment horizontal="left"/>
    </xf>
    <xf numFmtId="0" fontId="11" fillId="2" borderId="12" xfId="53" applyNumberFormat="1" applyFont="1" applyFill="1" applyBorder="1" applyAlignment="1">
      <alignment horizontal="center" vertical="center"/>
    </xf>
    <xf numFmtId="38" fontId="11" fillId="2" borderId="12" xfId="41" applyFont="1" applyFill="1" applyBorder="1" applyAlignment="1">
      <alignment vertical="center"/>
    </xf>
    <xf numFmtId="0" fontId="10" fillId="2" borderId="2" xfId="53" applyNumberFormat="1" applyFont="1" applyFill="1" applyBorder="1" applyAlignment="1">
      <alignment horizontal="center" vertical="center"/>
    </xf>
    <xf numFmtId="38" fontId="10" fillId="2" borderId="2" xfId="41" applyFont="1" applyFill="1" applyBorder="1" applyAlignment="1">
      <alignment vertical="center"/>
    </xf>
    <xf numFmtId="0" fontId="10" fillId="2" borderId="12" xfId="53" applyNumberFormat="1" applyFont="1" applyFill="1" applyBorder="1" applyAlignment="1">
      <alignment horizontal="center" vertical="center"/>
    </xf>
    <xf numFmtId="38" fontId="10" fillId="2" borderId="12" xfId="41" applyFont="1" applyFill="1" applyBorder="1" applyAlignment="1">
      <alignment vertical="center"/>
    </xf>
    <xf numFmtId="0" fontId="11" fillId="2" borderId="23" xfId="10" applyNumberFormat="1" applyFont="1" applyFill="1" applyBorder="1" applyAlignment="1">
      <alignment horizontal="center" vertical="center"/>
    </xf>
    <xf numFmtId="38" fontId="11" fillId="2" borderId="23" xfId="41" applyFont="1" applyFill="1" applyBorder="1" applyAlignment="1">
      <alignment vertical="center"/>
    </xf>
    <xf numFmtId="0" fontId="11" fillId="2" borderId="0" xfId="10" applyNumberFormat="1" applyFont="1" applyFill="1" applyBorder="1" applyAlignment="1">
      <alignment horizontal="center" vertical="center"/>
    </xf>
    <xf numFmtId="38" fontId="11" fillId="2" borderId="0" xfId="41" applyFont="1" applyFill="1" applyBorder="1" applyAlignment="1">
      <alignment vertical="center"/>
    </xf>
    <xf numFmtId="0" fontId="11" fillId="2" borderId="32" xfId="10" applyNumberFormat="1" applyFont="1" applyFill="1" applyBorder="1" applyAlignment="1">
      <alignment horizontal="center" vertical="center"/>
    </xf>
    <xf numFmtId="38" fontId="11" fillId="2" borderId="32" xfId="41" applyFont="1" applyFill="1" applyBorder="1" applyAlignment="1">
      <alignment vertical="center"/>
    </xf>
    <xf numFmtId="0" fontId="1" fillId="2" borderId="0" xfId="10" applyNumberFormat="1" applyFont="1" applyFill="1" applyBorder="1" applyAlignment="1">
      <alignment horizontal="center"/>
    </xf>
    <xf numFmtId="38" fontId="1" fillId="2" borderId="0" xfId="41" applyFont="1" applyFill="1" applyBorder="1" applyAlignment="1"/>
    <xf numFmtId="0" fontId="1" fillId="2" borderId="0" xfId="10" applyNumberFormat="1" applyFont="1" applyFill="1" applyBorder="1" applyAlignment="1"/>
    <xf numFmtId="0" fontId="1" fillId="2" borderId="0" xfId="51" applyNumberFormat="1" applyFont="1" applyFill="1" applyBorder="1" applyAlignment="1">
      <alignment horizontal="right"/>
    </xf>
    <xf numFmtId="6" fontId="9" fillId="2" borderId="38" xfId="52" applyFont="1" applyFill="1" applyBorder="1" applyAlignment="1">
      <alignment horizontal="center" vertical="center"/>
    </xf>
    <xf numFmtId="0" fontId="2" fillId="2" borderId="2" xfId="10" applyNumberFormat="1" applyFont="1" applyFill="1" applyBorder="1" applyAlignment="1">
      <alignment horizontal="center" vertical="center"/>
    </xf>
    <xf numFmtId="38" fontId="2" fillId="2" borderId="2" xfId="41" applyFont="1" applyFill="1" applyBorder="1" applyAlignment="1">
      <alignment vertical="center"/>
    </xf>
    <xf numFmtId="0" fontId="11" fillId="2" borderId="0" xfId="10" applyNumberFormat="1" applyFont="1" applyFill="1" applyBorder="1" applyAlignment="1">
      <alignment horizontal="center"/>
    </xf>
    <xf numFmtId="0" fontId="11" fillId="2" borderId="0" xfId="10" applyNumberFormat="1" applyFont="1" applyFill="1" applyBorder="1"/>
    <xf numFmtId="38" fontId="11" fillId="2" borderId="0" xfId="41" applyFont="1" applyFill="1" applyBorder="1" applyAlignment="1"/>
    <xf numFmtId="38" fontId="2" fillId="2" borderId="0" xfId="10" applyNumberFormat="1" applyFont="1" applyFill="1" applyBorder="1" applyAlignment="1">
      <alignment horizontal="center" vertical="center"/>
    </xf>
    <xf numFmtId="56" fontId="3" fillId="2" borderId="10" xfId="10" applyNumberFormat="1" applyFont="1" applyFill="1" applyBorder="1" applyAlignment="1">
      <alignment horizontal="center" vertical="center"/>
    </xf>
    <xf numFmtId="0" fontId="4" fillId="3" borderId="41" xfId="10" applyFont="1" applyFill="1" applyBorder="1" applyAlignment="1">
      <alignment horizontal="center" vertical="center"/>
    </xf>
    <xf numFmtId="0" fontId="7" fillId="2" borderId="20" xfId="53" applyFont="1" applyFill="1" applyBorder="1" applyAlignment="1">
      <alignment horizontal="center" vertical="center"/>
    </xf>
    <xf numFmtId="0" fontId="3" fillId="2" borderId="46" xfId="10" applyFont="1" applyFill="1" applyBorder="1" applyAlignment="1">
      <alignment horizontal="center" vertical="center"/>
    </xf>
    <xf numFmtId="1" fontId="4" fillId="3" borderId="12" xfId="10" applyNumberFormat="1" applyFont="1" applyFill="1" applyBorder="1" applyAlignment="1">
      <alignment horizontal="center" vertical="center"/>
    </xf>
    <xf numFmtId="180" fontId="11" fillId="2" borderId="13" xfId="10" applyNumberFormat="1" applyFont="1" applyFill="1" applyBorder="1" applyAlignment="1">
      <alignment horizontal="center" vertical="center"/>
    </xf>
    <xf numFmtId="0" fontId="7" fillId="2" borderId="47" xfId="53" applyFont="1" applyFill="1" applyBorder="1" applyAlignment="1">
      <alignment horizontal="center" vertical="center"/>
    </xf>
    <xf numFmtId="0" fontId="17" fillId="5" borderId="32" xfId="53" applyFont="1" applyFill="1" applyBorder="1" applyAlignment="1">
      <alignment vertical="center"/>
    </xf>
    <xf numFmtId="0" fontId="17" fillId="2" borderId="32" xfId="53" applyFont="1" applyFill="1" applyBorder="1" applyAlignment="1">
      <alignment vertical="center"/>
    </xf>
    <xf numFmtId="180" fontId="11" fillId="2" borderId="41" xfId="10" applyNumberFormat="1" applyFont="1" applyFill="1" applyBorder="1" applyAlignment="1">
      <alignment horizontal="center" vertical="center"/>
    </xf>
    <xf numFmtId="180" fontId="11" fillId="2" borderId="48" xfId="10" applyNumberFormat="1" applyFont="1" applyFill="1" applyBorder="1" applyAlignment="1">
      <alignment horizontal="center" vertical="center"/>
    </xf>
    <xf numFmtId="180" fontId="11" fillId="2" borderId="43" xfId="10" applyNumberFormat="1" applyFont="1" applyFill="1" applyBorder="1" applyAlignment="1">
      <alignment horizontal="center" vertical="center"/>
    </xf>
    <xf numFmtId="180" fontId="11" fillId="2" borderId="21" xfId="10" applyNumberFormat="1" applyFont="1" applyFill="1" applyBorder="1" applyAlignment="1">
      <alignment horizontal="center" vertical="center"/>
    </xf>
    <xf numFmtId="180" fontId="10" fillId="2" borderId="13" xfId="10" applyNumberFormat="1" applyFont="1" applyFill="1" applyBorder="1" applyAlignment="1">
      <alignment horizontal="center" vertical="center"/>
    </xf>
    <xf numFmtId="180" fontId="10" fillId="2" borderId="12" xfId="10" applyNumberFormat="1" applyFont="1" applyFill="1" applyBorder="1" applyAlignment="1">
      <alignment horizontal="center" vertical="center"/>
    </xf>
    <xf numFmtId="0" fontId="17" fillId="2" borderId="49" xfId="53" applyFont="1" applyFill="1" applyBorder="1" applyAlignment="1">
      <alignment vertical="center"/>
    </xf>
    <xf numFmtId="180" fontId="10" fillId="2" borderId="41" xfId="10" applyNumberFormat="1" applyFont="1" applyFill="1" applyBorder="1" applyAlignment="1">
      <alignment horizontal="center" vertical="center"/>
    </xf>
    <xf numFmtId="180" fontId="10" fillId="2" borderId="48" xfId="10" applyNumberFormat="1" applyFont="1" applyFill="1" applyBorder="1" applyAlignment="1">
      <alignment horizontal="center" vertical="center"/>
    </xf>
    <xf numFmtId="180" fontId="10" fillId="2" borderId="43" xfId="10" applyNumberFormat="1" applyFont="1" applyFill="1" applyBorder="1" applyAlignment="1">
      <alignment horizontal="center" vertical="center"/>
    </xf>
    <xf numFmtId="180" fontId="11" fillId="2" borderId="49" xfId="10" applyNumberFormat="1" applyFont="1" applyFill="1" applyBorder="1" applyAlignment="1">
      <alignment horizontal="center" vertical="center"/>
    </xf>
    <xf numFmtId="180" fontId="10" fillId="2" borderId="21" xfId="10" applyNumberFormat="1" applyFont="1" applyFill="1" applyBorder="1" applyAlignment="1">
      <alignment horizontal="center" vertical="center"/>
    </xf>
    <xf numFmtId="180" fontId="2" fillId="4" borderId="0" xfId="10" applyNumberFormat="1" applyFont="1" applyFill="1" applyBorder="1"/>
    <xf numFmtId="180" fontId="2" fillId="4" borderId="0" xfId="10" applyNumberFormat="1" applyFont="1" applyFill="1" applyBorder="1" applyAlignment="1">
      <alignment horizontal="center" vertical="center"/>
    </xf>
    <xf numFmtId="0" fontId="17" fillId="2" borderId="8" xfId="53" applyFont="1" applyFill="1" applyBorder="1" applyAlignment="1">
      <alignment vertical="center"/>
    </xf>
    <xf numFmtId="0" fontId="11" fillId="2" borderId="12" xfId="10" applyNumberFormat="1" applyFont="1" applyFill="1" applyBorder="1" applyAlignment="1">
      <alignment horizontal="center" vertical="center"/>
    </xf>
  </cellXfs>
  <cellStyles count="55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標準 3 2" xfId="10"/>
    <cellStyle name="ハイパーリンク" xfId="11" builtinId="8"/>
    <cellStyle name="アクセント 2" xfId="12" builtinId="33"/>
    <cellStyle name="訪問済ハイパーリンク" xfId="13" builtinId="9"/>
    <cellStyle name="良い" xfId="14" builtinId="26"/>
    <cellStyle name="警告文" xfId="15" builtinId="11"/>
    <cellStyle name="リンクセル" xfId="16" builtinId="24"/>
    <cellStyle name="タイトル" xfId="17" builtinId="15"/>
    <cellStyle name="説明文" xfId="18" builtinId="53"/>
    <cellStyle name="アクセント 6" xfId="19" builtinId="49"/>
    <cellStyle name="出力" xfId="20" builtinId="21"/>
    <cellStyle name="見出し 1" xfId="21" builtinId="16"/>
    <cellStyle name="見出し 2" xfId="22" builtinId="17"/>
    <cellStyle name="計算" xfId="23" builtinId="22"/>
    <cellStyle name="見出し 3" xfId="24" builtinId="18"/>
    <cellStyle name="見出し 4" xfId="25" builtinId="19"/>
    <cellStyle name="60% - アクセント 5" xfId="26" builtinId="48"/>
    <cellStyle name="チェックセル" xfId="27" builtinId="23"/>
    <cellStyle name="40% - アクセント 1" xfId="28" builtinId="31"/>
    <cellStyle name="集計" xfId="29" builtinId="25"/>
    <cellStyle name="悪い" xfId="30" builtinId="27"/>
    <cellStyle name="どちらでもない" xfId="31" builtinId="28"/>
    <cellStyle name="アクセント 1" xfId="32" builtinId="29"/>
    <cellStyle name="20% - アクセント 1" xfId="33" builtinId="30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桁区切り 2" xfId="41"/>
    <cellStyle name="20% - アクセント 3" xfId="42" builtinId="38"/>
    <cellStyle name="40% - アクセント 3" xfId="43" builtinId="39"/>
    <cellStyle name="60% - アクセント 3" xfId="44" builtinId="40"/>
    <cellStyle name="アクセント 4" xfId="45" builtinId="41"/>
    <cellStyle name="40% - アクセント 4" xfId="46" builtinId="43"/>
    <cellStyle name="60% - アクセント 4" xfId="47" builtinId="44"/>
    <cellStyle name="アクセント 5" xfId="48" builtinId="45"/>
    <cellStyle name="40% - アクセント 6" xfId="49" builtinId="51"/>
    <cellStyle name="60% - アクセント 6" xfId="50" builtinId="52"/>
    <cellStyle name="パーセント 2" xfId="51"/>
    <cellStyle name="通貨 2" xfId="52"/>
    <cellStyle name="標準 2" xfId="53"/>
    <cellStyle name="標準 3" xfId="54"/>
  </cellStyles>
  <tableStyles count="0" defaultTableStyle="TableStyleMedium2"/>
  <colors>
    <mruColors>
      <color rgb="00CCCCFF"/>
      <color rgb="0099CCFF"/>
      <color rgb="00CCFFFF"/>
      <color rgb="00CCEC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CC101"/>
  <sheetViews>
    <sheetView tabSelected="1" topLeftCell="AB1" workbookViewId="0">
      <selection activeCell="BE1" sqref="BE$1:CD$1048576"/>
    </sheetView>
  </sheetViews>
  <sheetFormatPr defaultColWidth="9" defaultRowHeight="13.2"/>
  <cols>
    <col min="1" max="1" width="11.8796296296296" style="3" customWidth="1"/>
    <col min="2" max="2" width="12.75" style="4" hidden="1" customWidth="1"/>
    <col min="3" max="3" width="4.37962962962963" style="5" hidden="1" customWidth="1"/>
    <col min="4" max="4" width="2.75" style="6" customWidth="1"/>
    <col min="5" max="5" width="2.75" style="7" customWidth="1"/>
    <col min="6" max="6" width="2.75" style="8" customWidth="1"/>
    <col min="7" max="7" width="2.75" style="6" customWidth="1"/>
    <col min="8" max="8" width="2.75" style="7" customWidth="1"/>
    <col min="9" max="9" width="2.75" style="6" customWidth="1"/>
    <col min="10" max="10" width="2.75" style="7" customWidth="1"/>
    <col min="11" max="11" width="2.75" style="8" customWidth="1"/>
    <col min="12" max="12" width="2.75" style="6" customWidth="1"/>
    <col min="13" max="13" width="2.75" style="7" customWidth="1"/>
    <col min="14" max="14" width="2.75" style="6" customWidth="1"/>
    <col min="15" max="15" width="2.75" style="7" customWidth="1"/>
    <col min="16" max="16" width="2.75" style="8" customWidth="1"/>
    <col min="17" max="17" width="2.75" style="6" customWidth="1"/>
    <col min="18" max="18" width="2.75" style="7" customWidth="1"/>
    <col min="19" max="19" width="2.75" style="6" customWidth="1"/>
    <col min="20" max="20" width="2.75" style="7" customWidth="1"/>
    <col min="21" max="21" width="2.75" style="8" customWidth="1"/>
    <col min="22" max="22" width="2.75" style="6" customWidth="1"/>
    <col min="23" max="23" width="2.75" style="7" customWidth="1"/>
    <col min="24" max="24" width="2.75" style="6" customWidth="1"/>
    <col min="25" max="25" width="2.75" style="7" customWidth="1"/>
    <col min="26" max="26" width="2.75" style="8" customWidth="1"/>
    <col min="27" max="27" width="2.75" style="6" customWidth="1"/>
    <col min="28" max="28" width="2.75" style="7" customWidth="1"/>
    <col min="29" max="29" width="2.75" style="9" customWidth="1"/>
    <col min="30" max="30" width="2.75" style="10" customWidth="1"/>
    <col min="31" max="31" width="2.75" style="11" customWidth="1"/>
    <col min="32" max="32" width="2.75" style="9" customWidth="1"/>
    <col min="33" max="33" width="2.75" style="10" customWidth="1"/>
    <col min="34" max="34" width="2.75" style="6" customWidth="1"/>
    <col min="35" max="35" width="2.75" style="7" customWidth="1"/>
    <col min="36" max="36" width="2.75" style="8" customWidth="1"/>
    <col min="37" max="37" width="2.75" style="6" customWidth="1"/>
    <col min="38" max="38" width="2.75" style="7" customWidth="1"/>
    <col min="39" max="39" width="10.6296296296296" style="8" customWidth="1"/>
    <col min="40" max="40" width="14.1296296296296" style="8" customWidth="1"/>
    <col min="41" max="41" width="11.5" style="8" customWidth="1"/>
    <col min="42" max="42" width="6.37962962962963" style="8" customWidth="1"/>
    <col min="43" max="43" width="6.37962962962963" style="7" customWidth="1"/>
    <col min="44" max="44" width="10.25" style="7" customWidth="1"/>
    <col min="45" max="56" width="6.37962962962963" style="7" customWidth="1"/>
    <col min="57" max="57" width="6.37962962962963" style="7" hidden="1" customWidth="1"/>
    <col min="58" max="59" width="6.37962962962963" style="6" hidden="1" customWidth="1"/>
    <col min="60" max="60" width="7.75" style="12" hidden="1" customWidth="1"/>
    <col min="61" max="62" width="6.37962962962963" style="6" hidden="1" customWidth="1"/>
    <col min="63" max="63" width="8.37962962962963" style="12" hidden="1" customWidth="1"/>
    <col min="64" max="65" width="6.37962962962963" style="6" hidden="1" customWidth="1"/>
    <col min="66" max="66" width="8.75" style="12" hidden="1" customWidth="1"/>
    <col min="67" max="68" width="6.37962962962963" style="6" hidden="1" customWidth="1"/>
    <col min="69" max="69" width="8.5" style="12" hidden="1" customWidth="1"/>
    <col min="70" max="71" width="6.37962962962963" style="6" hidden="1" customWidth="1"/>
    <col min="72" max="72" width="8.75" style="12" hidden="1" customWidth="1"/>
    <col min="73" max="74" width="6.37962962962963" style="6" hidden="1" customWidth="1"/>
    <col min="75" max="75" width="8.12962962962963" style="12" hidden="1" customWidth="1"/>
    <col min="76" max="76" width="6.5" style="6" hidden="1" customWidth="1"/>
    <col min="77" max="77" width="6.37962962962963" style="6" hidden="1" customWidth="1"/>
    <col min="78" max="78" width="9" style="12" hidden="1" customWidth="1"/>
    <col min="79" max="80" width="6.87962962962963" style="8" hidden="1" customWidth="1"/>
    <col min="81" max="81" width="10.6296296296296" style="8" hidden="1" customWidth="1"/>
    <col min="82" max="82" width="9" style="8" hidden="1" customWidth="1"/>
    <col min="83" max="234" width="9" style="8"/>
    <col min="235" max="235" width="11.8796296296296" style="8" customWidth="1"/>
    <col min="236" max="237" width="9" style="8" hidden="1" customWidth="1"/>
    <col min="238" max="238" width="2.75" style="8" customWidth="1"/>
    <col min="239" max="239" width="2.62962962962963" style="8" customWidth="1"/>
    <col min="240" max="240" width="2.12962962962963" style="8" customWidth="1"/>
    <col min="241" max="241" width="2.37962962962963" style="8" customWidth="1"/>
    <col min="242" max="242" width="2.75" style="8" customWidth="1"/>
    <col min="243" max="245" width="9" style="8" hidden="1" customWidth="1"/>
    <col min="246" max="247" width="2.62962962962963" style="8" customWidth="1"/>
    <col min="248" max="248" width="2.12962962962963" style="8" customWidth="1"/>
    <col min="249" max="249" width="2.62962962962963" style="8" customWidth="1"/>
    <col min="250" max="250" width="3" style="8" customWidth="1"/>
    <col min="251" max="253" width="9" style="8" hidden="1" customWidth="1"/>
    <col min="254" max="255" width="2.62962962962963" style="8" customWidth="1"/>
    <col min="256" max="256" width="2.12962962962963" style="8" customWidth="1"/>
    <col min="257" max="257" width="2.62962962962963" style="8" customWidth="1"/>
    <col min="258" max="258" width="2.37962962962963" style="8" customWidth="1"/>
    <col min="259" max="261" width="9" style="8" hidden="1" customWidth="1"/>
    <col min="262" max="262" width="2.87962962962963" style="8" customWidth="1"/>
    <col min="263" max="263" width="2.62962962962963" style="8" customWidth="1"/>
    <col min="264" max="264" width="2.12962962962963" style="8" customWidth="1"/>
    <col min="265" max="265" width="2.62962962962963" style="8" customWidth="1"/>
    <col min="266" max="266" width="2.37962962962963" style="8" customWidth="1"/>
    <col min="267" max="269" width="9" style="8" hidden="1" customWidth="1"/>
    <col min="270" max="271" width="2.62962962962963" style="8" customWidth="1"/>
    <col min="272" max="272" width="2.12962962962963" style="8" customWidth="1"/>
    <col min="273" max="273" width="2.62962962962963" style="8" customWidth="1"/>
    <col min="274" max="274" width="2.37962962962963" style="8" customWidth="1"/>
    <col min="275" max="277" width="9" style="8" hidden="1" customWidth="1"/>
    <col min="278" max="279" width="2.62962962962963" style="8" customWidth="1"/>
    <col min="280" max="280" width="2.12962962962963" style="8" customWidth="1"/>
    <col min="281" max="282" width="2.62962962962963" style="8" customWidth="1"/>
    <col min="283" max="285" width="9" style="8" hidden="1" customWidth="1"/>
    <col min="286" max="287" width="2.62962962962963" style="8" customWidth="1"/>
    <col min="288" max="288" width="2.12962962962963" style="8" customWidth="1"/>
    <col min="289" max="290" width="2.62962962962963" style="8" customWidth="1"/>
    <col min="291" max="293" width="9" style="8" hidden="1" customWidth="1"/>
    <col min="294" max="294" width="3" style="8" customWidth="1"/>
    <col min="295" max="299" width="10.6296296296296" style="8" customWidth="1"/>
    <col min="300" max="314" width="2.75" style="8" customWidth="1"/>
    <col min="315" max="490" width="9" style="8"/>
    <col min="491" max="491" width="11.8796296296296" style="8" customWidth="1"/>
    <col min="492" max="493" width="9" style="8" hidden="1" customWidth="1"/>
    <col min="494" max="494" width="2.75" style="8" customWidth="1"/>
    <col min="495" max="495" width="2.62962962962963" style="8" customWidth="1"/>
    <col min="496" max="496" width="2.12962962962963" style="8" customWidth="1"/>
    <col min="497" max="497" width="2.37962962962963" style="8" customWidth="1"/>
    <col min="498" max="498" width="2.75" style="8" customWidth="1"/>
    <col min="499" max="501" width="9" style="8" hidden="1" customWidth="1"/>
    <col min="502" max="503" width="2.62962962962963" style="8" customWidth="1"/>
    <col min="504" max="504" width="2.12962962962963" style="8" customWidth="1"/>
    <col min="505" max="505" width="2.62962962962963" style="8" customWidth="1"/>
    <col min="506" max="506" width="3" style="8" customWidth="1"/>
    <col min="507" max="509" width="9" style="8" hidden="1" customWidth="1"/>
    <col min="510" max="511" width="2.62962962962963" style="8" customWidth="1"/>
    <col min="512" max="512" width="2.12962962962963" style="8" customWidth="1"/>
    <col min="513" max="513" width="2.62962962962963" style="8" customWidth="1"/>
    <col min="514" max="514" width="2.37962962962963" style="8" customWidth="1"/>
    <col min="515" max="517" width="9" style="8" hidden="1" customWidth="1"/>
    <col min="518" max="518" width="2.87962962962963" style="8" customWidth="1"/>
    <col min="519" max="519" width="2.62962962962963" style="8" customWidth="1"/>
    <col min="520" max="520" width="2.12962962962963" style="8" customWidth="1"/>
    <col min="521" max="521" width="2.62962962962963" style="8" customWidth="1"/>
    <col min="522" max="522" width="2.37962962962963" style="8" customWidth="1"/>
    <col min="523" max="525" width="9" style="8" hidden="1" customWidth="1"/>
    <col min="526" max="527" width="2.62962962962963" style="8" customWidth="1"/>
    <col min="528" max="528" width="2.12962962962963" style="8" customWidth="1"/>
    <col min="529" max="529" width="2.62962962962963" style="8" customWidth="1"/>
    <col min="530" max="530" width="2.37962962962963" style="8" customWidth="1"/>
    <col min="531" max="533" width="9" style="8" hidden="1" customWidth="1"/>
    <col min="534" max="535" width="2.62962962962963" style="8" customWidth="1"/>
    <col min="536" max="536" width="2.12962962962963" style="8" customWidth="1"/>
    <col min="537" max="538" width="2.62962962962963" style="8" customWidth="1"/>
    <col min="539" max="541" width="9" style="8" hidden="1" customWidth="1"/>
    <col min="542" max="543" width="2.62962962962963" style="8" customWidth="1"/>
    <col min="544" max="544" width="2.12962962962963" style="8" customWidth="1"/>
    <col min="545" max="546" width="2.62962962962963" style="8" customWidth="1"/>
    <col min="547" max="549" width="9" style="8" hidden="1" customWidth="1"/>
    <col min="550" max="550" width="3" style="8" customWidth="1"/>
    <col min="551" max="555" width="10.6296296296296" style="8" customWidth="1"/>
    <col min="556" max="570" width="2.75" style="8" customWidth="1"/>
    <col min="571" max="746" width="9" style="8"/>
    <col min="747" max="747" width="11.8796296296296" style="8" customWidth="1"/>
    <col min="748" max="749" width="9" style="8" hidden="1" customWidth="1"/>
    <col min="750" max="750" width="2.75" style="8" customWidth="1"/>
    <col min="751" max="751" width="2.62962962962963" style="8" customWidth="1"/>
    <col min="752" max="752" width="2.12962962962963" style="8" customWidth="1"/>
    <col min="753" max="753" width="2.37962962962963" style="8" customWidth="1"/>
    <col min="754" max="754" width="2.75" style="8" customWidth="1"/>
    <col min="755" max="757" width="9" style="8" hidden="1" customWidth="1"/>
    <col min="758" max="759" width="2.62962962962963" style="8" customWidth="1"/>
    <col min="760" max="760" width="2.12962962962963" style="8" customWidth="1"/>
    <col min="761" max="761" width="2.62962962962963" style="8" customWidth="1"/>
    <col min="762" max="762" width="3" style="8" customWidth="1"/>
    <col min="763" max="765" width="9" style="8" hidden="1" customWidth="1"/>
    <col min="766" max="767" width="2.62962962962963" style="8" customWidth="1"/>
    <col min="768" max="768" width="2.12962962962963" style="8" customWidth="1"/>
    <col min="769" max="769" width="2.62962962962963" style="8" customWidth="1"/>
    <col min="770" max="770" width="2.37962962962963" style="8" customWidth="1"/>
    <col min="771" max="773" width="9" style="8" hidden="1" customWidth="1"/>
    <col min="774" max="774" width="2.87962962962963" style="8" customWidth="1"/>
    <col min="775" max="775" width="2.62962962962963" style="8" customWidth="1"/>
    <col min="776" max="776" width="2.12962962962963" style="8" customWidth="1"/>
    <col min="777" max="777" width="2.62962962962963" style="8" customWidth="1"/>
    <col min="778" max="778" width="2.37962962962963" style="8" customWidth="1"/>
    <col min="779" max="781" width="9" style="8" hidden="1" customWidth="1"/>
    <col min="782" max="783" width="2.62962962962963" style="8" customWidth="1"/>
    <col min="784" max="784" width="2.12962962962963" style="8" customWidth="1"/>
    <col min="785" max="785" width="2.62962962962963" style="8" customWidth="1"/>
    <col min="786" max="786" width="2.37962962962963" style="8" customWidth="1"/>
    <col min="787" max="789" width="9" style="8" hidden="1" customWidth="1"/>
    <col min="790" max="791" width="2.62962962962963" style="8" customWidth="1"/>
    <col min="792" max="792" width="2.12962962962963" style="8" customWidth="1"/>
    <col min="793" max="794" width="2.62962962962963" style="8" customWidth="1"/>
    <col min="795" max="797" width="9" style="8" hidden="1" customWidth="1"/>
    <col min="798" max="799" width="2.62962962962963" style="8" customWidth="1"/>
    <col min="800" max="800" width="2.12962962962963" style="8" customWidth="1"/>
    <col min="801" max="802" width="2.62962962962963" style="8" customWidth="1"/>
    <col min="803" max="805" width="9" style="8" hidden="1" customWidth="1"/>
    <col min="806" max="806" width="3" style="8" customWidth="1"/>
    <col min="807" max="811" width="10.6296296296296" style="8" customWidth="1"/>
    <col min="812" max="826" width="2.75" style="8" customWidth="1"/>
    <col min="827" max="1002" width="9" style="8"/>
    <col min="1003" max="1003" width="11.8796296296296" style="8" customWidth="1"/>
    <col min="1004" max="1005" width="9" style="8" hidden="1" customWidth="1"/>
    <col min="1006" max="1006" width="2.75" style="8" customWidth="1"/>
    <col min="1007" max="1007" width="2.62962962962963" style="8" customWidth="1"/>
    <col min="1008" max="1008" width="2.12962962962963" style="8" customWidth="1"/>
    <col min="1009" max="1009" width="2.37962962962963" style="8" customWidth="1"/>
    <col min="1010" max="1010" width="2.75" style="8" customWidth="1"/>
    <col min="1011" max="1013" width="9" style="8" hidden="1" customWidth="1"/>
    <col min="1014" max="1015" width="2.62962962962963" style="8" customWidth="1"/>
    <col min="1016" max="1016" width="2.12962962962963" style="8" customWidth="1"/>
    <col min="1017" max="1017" width="2.62962962962963" style="8" customWidth="1"/>
    <col min="1018" max="1018" width="3" style="8" customWidth="1"/>
    <col min="1019" max="1021" width="9" style="8" hidden="1" customWidth="1"/>
    <col min="1022" max="1023" width="2.62962962962963" style="8" customWidth="1"/>
    <col min="1024" max="1024" width="2.12962962962963" style="8" customWidth="1"/>
    <col min="1025" max="1025" width="2.62962962962963" style="8" customWidth="1"/>
    <col min="1026" max="1026" width="2.37962962962963" style="8" customWidth="1"/>
    <col min="1027" max="1029" width="9" style="8" hidden="1" customWidth="1"/>
    <col min="1030" max="1030" width="2.87962962962963" style="8" customWidth="1"/>
    <col min="1031" max="1031" width="2.62962962962963" style="8" customWidth="1"/>
    <col min="1032" max="1032" width="2.12962962962963" style="8" customWidth="1"/>
    <col min="1033" max="1033" width="2.62962962962963" style="8" customWidth="1"/>
    <col min="1034" max="1034" width="2.37962962962963" style="8" customWidth="1"/>
    <col min="1035" max="1037" width="9" style="8" hidden="1" customWidth="1"/>
    <col min="1038" max="1039" width="2.62962962962963" style="8" customWidth="1"/>
    <col min="1040" max="1040" width="2.12962962962963" style="8" customWidth="1"/>
    <col min="1041" max="1041" width="2.62962962962963" style="8" customWidth="1"/>
    <col min="1042" max="1042" width="2.37962962962963" style="8" customWidth="1"/>
    <col min="1043" max="1045" width="9" style="8" hidden="1" customWidth="1"/>
    <col min="1046" max="1047" width="2.62962962962963" style="8" customWidth="1"/>
    <col min="1048" max="1048" width="2.12962962962963" style="8" customWidth="1"/>
    <col min="1049" max="1050" width="2.62962962962963" style="8" customWidth="1"/>
    <col min="1051" max="1053" width="9" style="8" hidden="1" customWidth="1"/>
    <col min="1054" max="1055" width="2.62962962962963" style="8" customWidth="1"/>
    <col min="1056" max="1056" width="2.12962962962963" style="8" customWidth="1"/>
    <col min="1057" max="1058" width="2.62962962962963" style="8" customWidth="1"/>
    <col min="1059" max="1061" width="9" style="8" hidden="1" customWidth="1"/>
    <col min="1062" max="1062" width="3" style="8" customWidth="1"/>
    <col min="1063" max="1067" width="10.6296296296296" style="8" customWidth="1"/>
    <col min="1068" max="1082" width="2.75" style="8" customWidth="1"/>
    <col min="1083" max="1258" width="9" style="8"/>
    <col min="1259" max="1259" width="11.8796296296296" style="8" customWidth="1"/>
    <col min="1260" max="1261" width="9" style="8" hidden="1" customWidth="1"/>
    <col min="1262" max="1262" width="2.75" style="8" customWidth="1"/>
    <col min="1263" max="1263" width="2.62962962962963" style="8" customWidth="1"/>
    <col min="1264" max="1264" width="2.12962962962963" style="8" customWidth="1"/>
    <col min="1265" max="1265" width="2.37962962962963" style="8" customWidth="1"/>
    <col min="1266" max="1266" width="2.75" style="8" customWidth="1"/>
    <col min="1267" max="1269" width="9" style="8" hidden="1" customWidth="1"/>
    <col min="1270" max="1271" width="2.62962962962963" style="8" customWidth="1"/>
    <col min="1272" max="1272" width="2.12962962962963" style="8" customWidth="1"/>
    <col min="1273" max="1273" width="2.62962962962963" style="8" customWidth="1"/>
    <col min="1274" max="1274" width="3" style="8" customWidth="1"/>
    <col min="1275" max="1277" width="9" style="8" hidden="1" customWidth="1"/>
    <col min="1278" max="1279" width="2.62962962962963" style="8" customWidth="1"/>
    <col min="1280" max="1280" width="2.12962962962963" style="8" customWidth="1"/>
    <col min="1281" max="1281" width="2.62962962962963" style="8" customWidth="1"/>
    <col min="1282" max="1282" width="2.37962962962963" style="8" customWidth="1"/>
    <col min="1283" max="1285" width="9" style="8" hidden="1" customWidth="1"/>
    <col min="1286" max="1286" width="2.87962962962963" style="8" customWidth="1"/>
    <col min="1287" max="1287" width="2.62962962962963" style="8" customWidth="1"/>
    <col min="1288" max="1288" width="2.12962962962963" style="8" customWidth="1"/>
    <col min="1289" max="1289" width="2.62962962962963" style="8" customWidth="1"/>
    <col min="1290" max="1290" width="2.37962962962963" style="8" customWidth="1"/>
    <col min="1291" max="1293" width="9" style="8" hidden="1" customWidth="1"/>
    <col min="1294" max="1295" width="2.62962962962963" style="8" customWidth="1"/>
    <col min="1296" max="1296" width="2.12962962962963" style="8" customWidth="1"/>
    <col min="1297" max="1297" width="2.62962962962963" style="8" customWidth="1"/>
    <col min="1298" max="1298" width="2.37962962962963" style="8" customWidth="1"/>
    <col min="1299" max="1301" width="9" style="8" hidden="1" customWidth="1"/>
    <col min="1302" max="1303" width="2.62962962962963" style="8" customWidth="1"/>
    <col min="1304" max="1304" width="2.12962962962963" style="8" customWidth="1"/>
    <col min="1305" max="1306" width="2.62962962962963" style="8" customWidth="1"/>
    <col min="1307" max="1309" width="9" style="8" hidden="1" customWidth="1"/>
    <col min="1310" max="1311" width="2.62962962962963" style="8" customWidth="1"/>
    <col min="1312" max="1312" width="2.12962962962963" style="8" customWidth="1"/>
    <col min="1313" max="1314" width="2.62962962962963" style="8" customWidth="1"/>
    <col min="1315" max="1317" width="9" style="8" hidden="1" customWidth="1"/>
    <col min="1318" max="1318" width="3" style="8" customWidth="1"/>
    <col min="1319" max="1323" width="10.6296296296296" style="8" customWidth="1"/>
    <col min="1324" max="1338" width="2.75" style="8" customWidth="1"/>
    <col min="1339" max="1514" width="9" style="8"/>
    <col min="1515" max="1515" width="11.8796296296296" style="8" customWidth="1"/>
    <col min="1516" max="1517" width="9" style="8" hidden="1" customWidth="1"/>
    <col min="1518" max="1518" width="2.75" style="8" customWidth="1"/>
    <col min="1519" max="1519" width="2.62962962962963" style="8" customWidth="1"/>
    <col min="1520" max="1520" width="2.12962962962963" style="8" customWidth="1"/>
    <col min="1521" max="1521" width="2.37962962962963" style="8" customWidth="1"/>
    <col min="1522" max="1522" width="2.75" style="8" customWidth="1"/>
    <col min="1523" max="1525" width="9" style="8" hidden="1" customWidth="1"/>
    <col min="1526" max="1527" width="2.62962962962963" style="8" customWidth="1"/>
    <col min="1528" max="1528" width="2.12962962962963" style="8" customWidth="1"/>
    <col min="1529" max="1529" width="2.62962962962963" style="8" customWidth="1"/>
    <col min="1530" max="1530" width="3" style="8" customWidth="1"/>
    <col min="1531" max="1533" width="9" style="8" hidden="1" customWidth="1"/>
    <col min="1534" max="1535" width="2.62962962962963" style="8" customWidth="1"/>
    <col min="1536" max="1536" width="2.12962962962963" style="8" customWidth="1"/>
    <col min="1537" max="1537" width="2.62962962962963" style="8" customWidth="1"/>
    <col min="1538" max="1538" width="2.37962962962963" style="8" customWidth="1"/>
    <col min="1539" max="1541" width="9" style="8" hidden="1" customWidth="1"/>
    <col min="1542" max="1542" width="2.87962962962963" style="8" customWidth="1"/>
    <col min="1543" max="1543" width="2.62962962962963" style="8" customWidth="1"/>
    <col min="1544" max="1544" width="2.12962962962963" style="8" customWidth="1"/>
    <col min="1545" max="1545" width="2.62962962962963" style="8" customWidth="1"/>
    <col min="1546" max="1546" width="2.37962962962963" style="8" customWidth="1"/>
    <col min="1547" max="1549" width="9" style="8" hidden="1" customWidth="1"/>
    <col min="1550" max="1551" width="2.62962962962963" style="8" customWidth="1"/>
    <col min="1552" max="1552" width="2.12962962962963" style="8" customWidth="1"/>
    <col min="1553" max="1553" width="2.62962962962963" style="8" customWidth="1"/>
    <col min="1554" max="1554" width="2.37962962962963" style="8" customWidth="1"/>
    <col min="1555" max="1557" width="9" style="8" hidden="1" customWidth="1"/>
    <col min="1558" max="1559" width="2.62962962962963" style="8" customWidth="1"/>
    <col min="1560" max="1560" width="2.12962962962963" style="8" customWidth="1"/>
    <col min="1561" max="1562" width="2.62962962962963" style="8" customWidth="1"/>
    <col min="1563" max="1565" width="9" style="8" hidden="1" customWidth="1"/>
    <col min="1566" max="1567" width="2.62962962962963" style="8" customWidth="1"/>
    <col min="1568" max="1568" width="2.12962962962963" style="8" customWidth="1"/>
    <col min="1569" max="1570" width="2.62962962962963" style="8" customWidth="1"/>
    <col min="1571" max="1573" width="9" style="8" hidden="1" customWidth="1"/>
    <col min="1574" max="1574" width="3" style="8" customWidth="1"/>
    <col min="1575" max="1579" width="10.6296296296296" style="8" customWidth="1"/>
    <col min="1580" max="1594" width="2.75" style="8" customWidth="1"/>
    <col min="1595" max="1770" width="9" style="8"/>
    <col min="1771" max="1771" width="11.8796296296296" style="8" customWidth="1"/>
    <col min="1772" max="1773" width="9" style="8" hidden="1" customWidth="1"/>
    <col min="1774" max="1774" width="2.75" style="8" customWidth="1"/>
    <col min="1775" max="1775" width="2.62962962962963" style="8" customWidth="1"/>
    <col min="1776" max="1776" width="2.12962962962963" style="8" customWidth="1"/>
    <col min="1777" max="1777" width="2.37962962962963" style="8" customWidth="1"/>
    <col min="1778" max="1778" width="2.75" style="8" customWidth="1"/>
    <col min="1779" max="1781" width="9" style="8" hidden="1" customWidth="1"/>
    <col min="1782" max="1783" width="2.62962962962963" style="8" customWidth="1"/>
    <col min="1784" max="1784" width="2.12962962962963" style="8" customWidth="1"/>
    <col min="1785" max="1785" width="2.62962962962963" style="8" customWidth="1"/>
    <col min="1786" max="1786" width="3" style="8" customWidth="1"/>
    <col min="1787" max="1789" width="9" style="8" hidden="1" customWidth="1"/>
    <col min="1790" max="1791" width="2.62962962962963" style="8" customWidth="1"/>
    <col min="1792" max="1792" width="2.12962962962963" style="8" customWidth="1"/>
    <col min="1793" max="1793" width="2.62962962962963" style="8" customWidth="1"/>
    <col min="1794" max="1794" width="2.37962962962963" style="8" customWidth="1"/>
    <col min="1795" max="1797" width="9" style="8" hidden="1" customWidth="1"/>
    <col min="1798" max="1798" width="2.87962962962963" style="8" customWidth="1"/>
    <col min="1799" max="1799" width="2.62962962962963" style="8" customWidth="1"/>
    <col min="1800" max="1800" width="2.12962962962963" style="8" customWidth="1"/>
    <col min="1801" max="1801" width="2.62962962962963" style="8" customWidth="1"/>
    <col min="1802" max="1802" width="2.37962962962963" style="8" customWidth="1"/>
    <col min="1803" max="1805" width="9" style="8" hidden="1" customWidth="1"/>
    <col min="1806" max="1807" width="2.62962962962963" style="8" customWidth="1"/>
    <col min="1808" max="1808" width="2.12962962962963" style="8" customWidth="1"/>
    <col min="1809" max="1809" width="2.62962962962963" style="8" customWidth="1"/>
    <col min="1810" max="1810" width="2.37962962962963" style="8" customWidth="1"/>
    <col min="1811" max="1813" width="9" style="8" hidden="1" customWidth="1"/>
    <col min="1814" max="1815" width="2.62962962962963" style="8" customWidth="1"/>
    <col min="1816" max="1816" width="2.12962962962963" style="8" customWidth="1"/>
    <col min="1817" max="1818" width="2.62962962962963" style="8" customWidth="1"/>
    <col min="1819" max="1821" width="9" style="8" hidden="1" customWidth="1"/>
    <col min="1822" max="1823" width="2.62962962962963" style="8" customWidth="1"/>
    <col min="1824" max="1824" width="2.12962962962963" style="8" customWidth="1"/>
    <col min="1825" max="1826" width="2.62962962962963" style="8" customWidth="1"/>
    <col min="1827" max="1829" width="9" style="8" hidden="1" customWidth="1"/>
    <col min="1830" max="1830" width="3" style="8" customWidth="1"/>
    <col min="1831" max="1835" width="10.6296296296296" style="8" customWidth="1"/>
    <col min="1836" max="1850" width="2.75" style="8" customWidth="1"/>
    <col min="1851" max="2026" width="9" style="8"/>
    <col min="2027" max="2027" width="11.8796296296296" style="8" customWidth="1"/>
    <col min="2028" max="2029" width="9" style="8" hidden="1" customWidth="1"/>
    <col min="2030" max="2030" width="2.75" style="8" customWidth="1"/>
    <col min="2031" max="2031" width="2.62962962962963" style="8" customWidth="1"/>
    <col min="2032" max="2032" width="2.12962962962963" style="8" customWidth="1"/>
    <col min="2033" max="2033" width="2.37962962962963" style="8" customWidth="1"/>
    <col min="2034" max="2034" width="2.75" style="8" customWidth="1"/>
    <col min="2035" max="2037" width="9" style="8" hidden="1" customWidth="1"/>
    <col min="2038" max="2039" width="2.62962962962963" style="8" customWidth="1"/>
    <col min="2040" max="2040" width="2.12962962962963" style="8" customWidth="1"/>
    <col min="2041" max="2041" width="2.62962962962963" style="8" customWidth="1"/>
    <col min="2042" max="2042" width="3" style="8" customWidth="1"/>
    <col min="2043" max="2045" width="9" style="8" hidden="1" customWidth="1"/>
    <col min="2046" max="2047" width="2.62962962962963" style="8" customWidth="1"/>
    <col min="2048" max="2048" width="2.12962962962963" style="8" customWidth="1"/>
    <col min="2049" max="2049" width="2.62962962962963" style="8" customWidth="1"/>
    <col min="2050" max="2050" width="2.37962962962963" style="8" customWidth="1"/>
    <col min="2051" max="2053" width="9" style="8" hidden="1" customWidth="1"/>
    <col min="2054" max="2054" width="2.87962962962963" style="8" customWidth="1"/>
    <col min="2055" max="2055" width="2.62962962962963" style="8" customWidth="1"/>
    <col min="2056" max="2056" width="2.12962962962963" style="8" customWidth="1"/>
    <col min="2057" max="2057" width="2.62962962962963" style="8" customWidth="1"/>
    <col min="2058" max="2058" width="2.37962962962963" style="8" customWidth="1"/>
    <col min="2059" max="2061" width="9" style="8" hidden="1" customWidth="1"/>
    <col min="2062" max="2063" width="2.62962962962963" style="8" customWidth="1"/>
    <col min="2064" max="2064" width="2.12962962962963" style="8" customWidth="1"/>
    <col min="2065" max="2065" width="2.62962962962963" style="8" customWidth="1"/>
    <col min="2066" max="2066" width="2.37962962962963" style="8" customWidth="1"/>
    <col min="2067" max="2069" width="9" style="8" hidden="1" customWidth="1"/>
    <col min="2070" max="2071" width="2.62962962962963" style="8" customWidth="1"/>
    <col min="2072" max="2072" width="2.12962962962963" style="8" customWidth="1"/>
    <col min="2073" max="2074" width="2.62962962962963" style="8" customWidth="1"/>
    <col min="2075" max="2077" width="9" style="8" hidden="1" customWidth="1"/>
    <col min="2078" max="2079" width="2.62962962962963" style="8" customWidth="1"/>
    <col min="2080" max="2080" width="2.12962962962963" style="8" customWidth="1"/>
    <col min="2081" max="2082" width="2.62962962962963" style="8" customWidth="1"/>
    <col min="2083" max="2085" width="9" style="8" hidden="1" customWidth="1"/>
    <col min="2086" max="2086" width="3" style="8" customWidth="1"/>
    <col min="2087" max="2091" width="10.6296296296296" style="8" customWidth="1"/>
    <col min="2092" max="2106" width="2.75" style="8" customWidth="1"/>
    <col min="2107" max="2282" width="9" style="8"/>
    <col min="2283" max="2283" width="11.8796296296296" style="8" customWidth="1"/>
    <col min="2284" max="2285" width="9" style="8" hidden="1" customWidth="1"/>
    <col min="2286" max="2286" width="2.75" style="8" customWidth="1"/>
    <col min="2287" max="2287" width="2.62962962962963" style="8" customWidth="1"/>
    <col min="2288" max="2288" width="2.12962962962963" style="8" customWidth="1"/>
    <col min="2289" max="2289" width="2.37962962962963" style="8" customWidth="1"/>
    <col min="2290" max="2290" width="2.75" style="8" customWidth="1"/>
    <col min="2291" max="2293" width="9" style="8" hidden="1" customWidth="1"/>
    <col min="2294" max="2295" width="2.62962962962963" style="8" customWidth="1"/>
    <col min="2296" max="2296" width="2.12962962962963" style="8" customWidth="1"/>
    <col min="2297" max="2297" width="2.62962962962963" style="8" customWidth="1"/>
    <col min="2298" max="2298" width="3" style="8" customWidth="1"/>
    <col min="2299" max="2301" width="9" style="8" hidden="1" customWidth="1"/>
    <col min="2302" max="2303" width="2.62962962962963" style="8" customWidth="1"/>
    <col min="2304" max="2304" width="2.12962962962963" style="8" customWidth="1"/>
    <col min="2305" max="2305" width="2.62962962962963" style="8" customWidth="1"/>
    <col min="2306" max="2306" width="2.37962962962963" style="8" customWidth="1"/>
    <col min="2307" max="2309" width="9" style="8" hidden="1" customWidth="1"/>
    <col min="2310" max="2310" width="2.87962962962963" style="8" customWidth="1"/>
    <col min="2311" max="2311" width="2.62962962962963" style="8" customWidth="1"/>
    <col min="2312" max="2312" width="2.12962962962963" style="8" customWidth="1"/>
    <col min="2313" max="2313" width="2.62962962962963" style="8" customWidth="1"/>
    <col min="2314" max="2314" width="2.37962962962963" style="8" customWidth="1"/>
    <col min="2315" max="2317" width="9" style="8" hidden="1" customWidth="1"/>
    <col min="2318" max="2319" width="2.62962962962963" style="8" customWidth="1"/>
    <col min="2320" max="2320" width="2.12962962962963" style="8" customWidth="1"/>
    <col min="2321" max="2321" width="2.62962962962963" style="8" customWidth="1"/>
    <col min="2322" max="2322" width="2.37962962962963" style="8" customWidth="1"/>
    <col min="2323" max="2325" width="9" style="8" hidden="1" customWidth="1"/>
    <col min="2326" max="2327" width="2.62962962962963" style="8" customWidth="1"/>
    <col min="2328" max="2328" width="2.12962962962963" style="8" customWidth="1"/>
    <col min="2329" max="2330" width="2.62962962962963" style="8" customWidth="1"/>
    <col min="2331" max="2333" width="9" style="8" hidden="1" customWidth="1"/>
    <col min="2334" max="2335" width="2.62962962962963" style="8" customWidth="1"/>
    <col min="2336" max="2336" width="2.12962962962963" style="8" customWidth="1"/>
    <col min="2337" max="2338" width="2.62962962962963" style="8" customWidth="1"/>
    <col min="2339" max="2341" width="9" style="8" hidden="1" customWidth="1"/>
    <col min="2342" max="2342" width="3" style="8" customWidth="1"/>
    <col min="2343" max="2347" width="10.6296296296296" style="8" customWidth="1"/>
    <col min="2348" max="2362" width="2.75" style="8" customWidth="1"/>
    <col min="2363" max="2538" width="9" style="8"/>
    <col min="2539" max="2539" width="11.8796296296296" style="8" customWidth="1"/>
    <col min="2540" max="2541" width="9" style="8" hidden="1" customWidth="1"/>
    <col min="2542" max="2542" width="2.75" style="8" customWidth="1"/>
    <col min="2543" max="2543" width="2.62962962962963" style="8" customWidth="1"/>
    <col min="2544" max="2544" width="2.12962962962963" style="8" customWidth="1"/>
    <col min="2545" max="2545" width="2.37962962962963" style="8" customWidth="1"/>
    <col min="2546" max="2546" width="2.75" style="8" customWidth="1"/>
    <col min="2547" max="2549" width="9" style="8" hidden="1" customWidth="1"/>
    <col min="2550" max="2551" width="2.62962962962963" style="8" customWidth="1"/>
    <col min="2552" max="2552" width="2.12962962962963" style="8" customWidth="1"/>
    <col min="2553" max="2553" width="2.62962962962963" style="8" customWidth="1"/>
    <col min="2554" max="2554" width="3" style="8" customWidth="1"/>
    <col min="2555" max="2557" width="9" style="8" hidden="1" customWidth="1"/>
    <col min="2558" max="2559" width="2.62962962962963" style="8" customWidth="1"/>
    <col min="2560" max="2560" width="2.12962962962963" style="8" customWidth="1"/>
    <col min="2561" max="2561" width="2.62962962962963" style="8" customWidth="1"/>
    <col min="2562" max="2562" width="2.37962962962963" style="8" customWidth="1"/>
    <col min="2563" max="2565" width="9" style="8" hidden="1" customWidth="1"/>
    <col min="2566" max="2566" width="2.87962962962963" style="8" customWidth="1"/>
    <col min="2567" max="2567" width="2.62962962962963" style="8" customWidth="1"/>
    <col min="2568" max="2568" width="2.12962962962963" style="8" customWidth="1"/>
    <col min="2569" max="2569" width="2.62962962962963" style="8" customWidth="1"/>
    <col min="2570" max="2570" width="2.37962962962963" style="8" customWidth="1"/>
    <col min="2571" max="2573" width="9" style="8" hidden="1" customWidth="1"/>
    <col min="2574" max="2575" width="2.62962962962963" style="8" customWidth="1"/>
    <col min="2576" max="2576" width="2.12962962962963" style="8" customWidth="1"/>
    <col min="2577" max="2577" width="2.62962962962963" style="8" customWidth="1"/>
    <col min="2578" max="2578" width="2.37962962962963" style="8" customWidth="1"/>
    <col min="2579" max="2581" width="9" style="8" hidden="1" customWidth="1"/>
    <col min="2582" max="2583" width="2.62962962962963" style="8" customWidth="1"/>
    <col min="2584" max="2584" width="2.12962962962963" style="8" customWidth="1"/>
    <col min="2585" max="2586" width="2.62962962962963" style="8" customWidth="1"/>
    <col min="2587" max="2589" width="9" style="8" hidden="1" customWidth="1"/>
    <col min="2590" max="2591" width="2.62962962962963" style="8" customWidth="1"/>
    <col min="2592" max="2592" width="2.12962962962963" style="8" customWidth="1"/>
    <col min="2593" max="2594" width="2.62962962962963" style="8" customWidth="1"/>
    <col min="2595" max="2597" width="9" style="8" hidden="1" customWidth="1"/>
    <col min="2598" max="2598" width="3" style="8" customWidth="1"/>
    <col min="2599" max="2603" width="10.6296296296296" style="8" customWidth="1"/>
    <col min="2604" max="2618" width="2.75" style="8" customWidth="1"/>
    <col min="2619" max="2794" width="9" style="8"/>
    <col min="2795" max="2795" width="11.8796296296296" style="8" customWidth="1"/>
    <col min="2796" max="2797" width="9" style="8" hidden="1" customWidth="1"/>
    <col min="2798" max="2798" width="2.75" style="8" customWidth="1"/>
    <col min="2799" max="2799" width="2.62962962962963" style="8" customWidth="1"/>
    <col min="2800" max="2800" width="2.12962962962963" style="8" customWidth="1"/>
    <col min="2801" max="2801" width="2.37962962962963" style="8" customWidth="1"/>
    <col min="2802" max="2802" width="2.75" style="8" customWidth="1"/>
    <col min="2803" max="2805" width="9" style="8" hidden="1" customWidth="1"/>
    <col min="2806" max="2807" width="2.62962962962963" style="8" customWidth="1"/>
    <col min="2808" max="2808" width="2.12962962962963" style="8" customWidth="1"/>
    <col min="2809" max="2809" width="2.62962962962963" style="8" customWidth="1"/>
    <col min="2810" max="2810" width="3" style="8" customWidth="1"/>
    <col min="2811" max="2813" width="9" style="8" hidden="1" customWidth="1"/>
    <col min="2814" max="2815" width="2.62962962962963" style="8" customWidth="1"/>
    <col min="2816" max="2816" width="2.12962962962963" style="8" customWidth="1"/>
    <col min="2817" max="2817" width="2.62962962962963" style="8" customWidth="1"/>
    <col min="2818" max="2818" width="2.37962962962963" style="8" customWidth="1"/>
    <col min="2819" max="2821" width="9" style="8" hidden="1" customWidth="1"/>
    <col min="2822" max="2822" width="2.87962962962963" style="8" customWidth="1"/>
    <col min="2823" max="2823" width="2.62962962962963" style="8" customWidth="1"/>
    <col min="2824" max="2824" width="2.12962962962963" style="8" customWidth="1"/>
    <col min="2825" max="2825" width="2.62962962962963" style="8" customWidth="1"/>
    <col min="2826" max="2826" width="2.37962962962963" style="8" customWidth="1"/>
    <col min="2827" max="2829" width="9" style="8" hidden="1" customWidth="1"/>
    <col min="2830" max="2831" width="2.62962962962963" style="8" customWidth="1"/>
    <col min="2832" max="2832" width="2.12962962962963" style="8" customWidth="1"/>
    <col min="2833" max="2833" width="2.62962962962963" style="8" customWidth="1"/>
    <col min="2834" max="2834" width="2.37962962962963" style="8" customWidth="1"/>
    <col min="2835" max="2837" width="9" style="8" hidden="1" customWidth="1"/>
    <col min="2838" max="2839" width="2.62962962962963" style="8" customWidth="1"/>
    <col min="2840" max="2840" width="2.12962962962963" style="8" customWidth="1"/>
    <col min="2841" max="2842" width="2.62962962962963" style="8" customWidth="1"/>
    <col min="2843" max="2845" width="9" style="8" hidden="1" customWidth="1"/>
    <col min="2846" max="2847" width="2.62962962962963" style="8" customWidth="1"/>
    <col min="2848" max="2848" width="2.12962962962963" style="8" customWidth="1"/>
    <col min="2849" max="2850" width="2.62962962962963" style="8" customWidth="1"/>
    <col min="2851" max="2853" width="9" style="8" hidden="1" customWidth="1"/>
    <col min="2854" max="2854" width="3" style="8" customWidth="1"/>
    <col min="2855" max="2859" width="10.6296296296296" style="8" customWidth="1"/>
    <col min="2860" max="2874" width="2.75" style="8" customWidth="1"/>
    <col min="2875" max="3050" width="9" style="8"/>
    <col min="3051" max="3051" width="11.8796296296296" style="8" customWidth="1"/>
    <col min="3052" max="3053" width="9" style="8" hidden="1" customWidth="1"/>
    <col min="3054" max="3054" width="2.75" style="8" customWidth="1"/>
    <col min="3055" max="3055" width="2.62962962962963" style="8" customWidth="1"/>
    <col min="3056" max="3056" width="2.12962962962963" style="8" customWidth="1"/>
    <col min="3057" max="3057" width="2.37962962962963" style="8" customWidth="1"/>
    <col min="3058" max="3058" width="2.75" style="8" customWidth="1"/>
    <col min="3059" max="3061" width="9" style="8" hidden="1" customWidth="1"/>
    <col min="3062" max="3063" width="2.62962962962963" style="8" customWidth="1"/>
    <col min="3064" max="3064" width="2.12962962962963" style="8" customWidth="1"/>
    <col min="3065" max="3065" width="2.62962962962963" style="8" customWidth="1"/>
    <col min="3066" max="3066" width="3" style="8" customWidth="1"/>
    <col min="3067" max="3069" width="9" style="8" hidden="1" customWidth="1"/>
    <col min="3070" max="3071" width="2.62962962962963" style="8" customWidth="1"/>
    <col min="3072" max="3072" width="2.12962962962963" style="8" customWidth="1"/>
    <col min="3073" max="3073" width="2.62962962962963" style="8" customWidth="1"/>
    <col min="3074" max="3074" width="2.37962962962963" style="8" customWidth="1"/>
    <col min="3075" max="3077" width="9" style="8" hidden="1" customWidth="1"/>
    <col min="3078" max="3078" width="2.87962962962963" style="8" customWidth="1"/>
    <col min="3079" max="3079" width="2.62962962962963" style="8" customWidth="1"/>
    <col min="3080" max="3080" width="2.12962962962963" style="8" customWidth="1"/>
    <col min="3081" max="3081" width="2.62962962962963" style="8" customWidth="1"/>
    <col min="3082" max="3082" width="2.37962962962963" style="8" customWidth="1"/>
    <col min="3083" max="3085" width="9" style="8" hidden="1" customWidth="1"/>
    <col min="3086" max="3087" width="2.62962962962963" style="8" customWidth="1"/>
    <col min="3088" max="3088" width="2.12962962962963" style="8" customWidth="1"/>
    <col min="3089" max="3089" width="2.62962962962963" style="8" customWidth="1"/>
    <col min="3090" max="3090" width="2.37962962962963" style="8" customWidth="1"/>
    <col min="3091" max="3093" width="9" style="8" hidden="1" customWidth="1"/>
    <col min="3094" max="3095" width="2.62962962962963" style="8" customWidth="1"/>
    <col min="3096" max="3096" width="2.12962962962963" style="8" customWidth="1"/>
    <col min="3097" max="3098" width="2.62962962962963" style="8" customWidth="1"/>
    <col min="3099" max="3101" width="9" style="8" hidden="1" customWidth="1"/>
    <col min="3102" max="3103" width="2.62962962962963" style="8" customWidth="1"/>
    <col min="3104" max="3104" width="2.12962962962963" style="8" customWidth="1"/>
    <col min="3105" max="3106" width="2.62962962962963" style="8" customWidth="1"/>
    <col min="3107" max="3109" width="9" style="8" hidden="1" customWidth="1"/>
    <col min="3110" max="3110" width="3" style="8" customWidth="1"/>
    <col min="3111" max="3115" width="10.6296296296296" style="8" customWidth="1"/>
    <col min="3116" max="3130" width="2.75" style="8" customWidth="1"/>
    <col min="3131" max="3306" width="9" style="8"/>
    <col min="3307" max="3307" width="11.8796296296296" style="8" customWidth="1"/>
    <col min="3308" max="3309" width="9" style="8" hidden="1" customWidth="1"/>
    <col min="3310" max="3310" width="2.75" style="8" customWidth="1"/>
    <col min="3311" max="3311" width="2.62962962962963" style="8" customWidth="1"/>
    <col min="3312" max="3312" width="2.12962962962963" style="8" customWidth="1"/>
    <col min="3313" max="3313" width="2.37962962962963" style="8" customWidth="1"/>
    <col min="3314" max="3314" width="2.75" style="8" customWidth="1"/>
    <col min="3315" max="3317" width="9" style="8" hidden="1" customWidth="1"/>
    <col min="3318" max="3319" width="2.62962962962963" style="8" customWidth="1"/>
    <col min="3320" max="3320" width="2.12962962962963" style="8" customWidth="1"/>
    <col min="3321" max="3321" width="2.62962962962963" style="8" customWidth="1"/>
    <col min="3322" max="3322" width="3" style="8" customWidth="1"/>
    <col min="3323" max="3325" width="9" style="8" hidden="1" customWidth="1"/>
    <col min="3326" max="3327" width="2.62962962962963" style="8" customWidth="1"/>
    <col min="3328" max="3328" width="2.12962962962963" style="8" customWidth="1"/>
    <col min="3329" max="3329" width="2.62962962962963" style="8" customWidth="1"/>
    <col min="3330" max="3330" width="2.37962962962963" style="8" customWidth="1"/>
    <col min="3331" max="3333" width="9" style="8" hidden="1" customWidth="1"/>
    <col min="3334" max="3334" width="2.87962962962963" style="8" customWidth="1"/>
    <col min="3335" max="3335" width="2.62962962962963" style="8" customWidth="1"/>
    <col min="3336" max="3336" width="2.12962962962963" style="8" customWidth="1"/>
    <col min="3337" max="3337" width="2.62962962962963" style="8" customWidth="1"/>
    <col min="3338" max="3338" width="2.37962962962963" style="8" customWidth="1"/>
    <col min="3339" max="3341" width="9" style="8" hidden="1" customWidth="1"/>
    <col min="3342" max="3343" width="2.62962962962963" style="8" customWidth="1"/>
    <col min="3344" max="3344" width="2.12962962962963" style="8" customWidth="1"/>
    <col min="3345" max="3345" width="2.62962962962963" style="8" customWidth="1"/>
    <col min="3346" max="3346" width="2.37962962962963" style="8" customWidth="1"/>
    <col min="3347" max="3349" width="9" style="8" hidden="1" customWidth="1"/>
    <col min="3350" max="3351" width="2.62962962962963" style="8" customWidth="1"/>
    <col min="3352" max="3352" width="2.12962962962963" style="8" customWidth="1"/>
    <col min="3353" max="3354" width="2.62962962962963" style="8" customWidth="1"/>
    <col min="3355" max="3357" width="9" style="8" hidden="1" customWidth="1"/>
    <col min="3358" max="3359" width="2.62962962962963" style="8" customWidth="1"/>
    <col min="3360" max="3360" width="2.12962962962963" style="8" customWidth="1"/>
    <col min="3361" max="3362" width="2.62962962962963" style="8" customWidth="1"/>
    <col min="3363" max="3365" width="9" style="8" hidden="1" customWidth="1"/>
    <col min="3366" max="3366" width="3" style="8" customWidth="1"/>
    <col min="3367" max="3371" width="10.6296296296296" style="8" customWidth="1"/>
    <col min="3372" max="3386" width="2.75" style="8" customWidth="1"/>
    <col min="3387" max="3562" width="9" style="8"/>
    <col min="3563" max="3563" width="11.8796296296296" style="8" customWidth="1"/>
    <col min="3564" max="3565" width="9" style="8" hidden="1" customWidth="1"/>
    <col min="3566" max="3566" width="2.75" style="8" customWidth="1"/>
    <col min="3567" max="3567" width="2.62962962962963" style="8" customWidth="1"/>
    <col min="3568" max="3568" width="2.12962962962963" style="8" customWidth="1"/>
    <col min="3569" max="3569" width="2.37962962962963" style="8" customWidth="1"/>
    <col min="3570" max="3570" width="2.75" style="8" customWidth="1"/>
    <col min="3571" max="3573" width="9" style="8" hidden="1" customWidth="1"/>
    <col min="3574" max="3575" width="2.62962962962963" style="8" customWidth="1"/>
    <col min="3576" max="3576" width="2.12962962962963" style="8" customWidth="1"/>
    <col min="3577" max="3577" width="2.62962962962963" style="8" customWidth="1"/>
    <col min="3578" max="3578" width="3" style="8" customWidth="1"/>
    <col min="3579" max="3581" width="9" style="8" hidden="1" customWidth="1"/>
    <col min="3582" max="3583" width="2.62962962962963" style="8" customWidth="1"/>
    <col min="3584" max="3584" width="2.12962962962963" style="8" customWidth="1"/>
    <col min="3585" max="3585" width="2.62962962962963" style="8" customWidth="1"/>
    <col min="3586" max="3586" width="2.37962962962963" style="8" customWidth="1"/>
    <col min="3587" max="3589" width="9" style="8" hidden="1" customWidth="1"/>
    <col min="3590" max="3590" width="2.87962962962963" style="8" customWidth="1"/>
    <col min="3591" max="3591" width="2.62962962962963" style="8" customWidth="1"/>
    <col min="3592" max="3592" width="2.12962962962963" style="8" customWidth="1"/>
    <col min="3593" max="3593" width="2.62962962962963" style="8" customWidth="1"/>
    <col min="3594" max="3594" width="2.37962962962963" style="8" customWidth="1"/>
    <col min="3595" max="3597" width="9" style="8" hidden="1" customWidth="1"/>
    <col min="3598" max="3599" width="2.62962962962963" style="8" customWidth="1"/>
    <col min="3600" max="3600" width="2.12962962962963" style="8" customWidth="1"/>
    <col min="3601" max="3601" width="2.62962962962963" style="8" customWidth="1"/>
    <col min="3602" max="3602" width="2.37962962962963" style="8" customWidth="1"/>
    <col min="3603" max="3605" width="9" style="8" hidden="1" customWidth="1"/>
    <col min="3606" max="3607" width="2.62962962962963" style="8" customWidth="1"/>
    <col min="3608" max="3608" width="2.12962962962963" style="8" customWidth="1"/>
    <col min="3609" max="3610" width="2.62962962962963" style="8" customWidth="1"/>
    <col min="3611" max="3613" width="9" style="8" hidden="1" customWidth="1"/>
    <col min="3614" max="3615" width="2.62962962962963" style="8" customWidth="1"/>
    <col min="3616" max="3616" width="2.12962962962963" style="8" customWidth="1"/>
    <col min="3617" max="3618" width="2.62962962962963" style="8" customWidth="1"/>
    <col min="3619" max="3621" width="9" style="8" hidden="1" customWidth="1"/>
    <col min="3622" max="3622" width="3" style="8" customWidth="1"/>
    <col min="3623" max="3627" width="10.6296296296296" style="8" customWidth="1"/>
    <col min="3628" max="3642" width="2.75" style="8" customWidth="1"/>
    <col min="3643" max="3818" width="9" style="8"/>
    <col min="3819" max="3819" width="11.8796296296296" style="8" customWidth="1"/>
    <col min="3820" max="3821" width="9" style="8" hidden="1" customWidth="1"/>
    <col min="3822" max="3822" width="2.75" style="8" customWidth="1"/>
    <col min="3823" max="3823" width="2.62962962962963" style="8" customWidth="1"/>
    <col min="3824" max="3824" width="2.12962962962963" style="8" customWidth="1"/>
    <col min="3825" max="3825" width="2.37962962962963" style="8" customWidth="1"/>
    <col min="3826" max="3826" width="2.75" style="8" customWidth="1"/>
    <col min="3827" max="3829" width="9" style="8" hidden="1" customWidth="1"/>
    <col min="3830" max="3831" width="2.62962962962963" style="8" customWidth="1"/>
    <col min="3832" max="3832" width="2.12962962962963" style="8" customWidth="1"/>
    <col min="3833" max="3833" width="2.62962962962963" style="8" customWidth="1"/>
    <col min="3834" max="3834" width="3" style="8" customWidth="1"/>
    <col min="3835" max="3837" width="9" style="8" hidden="1" customWidth="1"/>
    <col min="3838" max="3839" width="2.62962962962963" style="8" customWidth="1"/>
    <col min="3840" max="3840" width="2.12962962962963" style="8" customWidth="1"/>
    <col min="3841" max="3841" width="2.62962962962963" style="8" customWidth="1"/>
    <col min="3842" max="3842" width="2.37962962962963" style="8" customWidth="1"/>
    <col min="3843" max="3845" width="9" style="8" hidden="1" customWidth="1"/>
    <col min="3846" max="3846" width="2.87962962962963" style="8" customWidth="1"/>
    <col min="3847" max="3847" width="2.62962962962963" style="8" customWidth="1"/>
    <col min="3848" max="3848" width="2.12962962962963" style="8" customWidth="1"/>
    <col min="3849" max="3849" width="2.62962962962963" style="8" customWidth="1"/>
    <col min="3850" max="3850" width="2.37962962962963" style="8" customWidth="1"/>
    <col min="3851" max="3853" width="9" style="8" hidden="1" customWidth="1"/>
    <col min="3854" max="3855" width="2.62962962962963" style="8" customWidth="1"/>
    <col min="3856" max="3856" width="2.12962962962963" style="8" customWidth="1"/>
    <col min="3857" max="3857" width="2.62962962962963" style="8" customWidth="1"/>
    <col min="3858" max="3858" width="2.37962962962963" style="8" customWidth="1"/>
    <col min="3859" max="3861" width="9" style="8" hidden="1" customWidth="1"/>
    <col min="3862" max="3863" width="2.62962962962963" style="8" customWidth="1"/>
    <col min="3864" max="3864" width="2.12962962962963" style="8" customWidth="1"/>
    <col min="3865" max="3866" width="2.62962962962963" style="8" customWidth="1"/>
    <col min="3867" max="3869" width="9" style="8" hidden="1" customWidth="1"/>
    <col min="3870" max="3871" width="2.62962962962963" style="8" customWidth="1"/>
    <col min="3872" max="3872" width="2.12962962962963" style="8" customWidth="1"/>
    <col min="3873" max="3874" width="2.62962962962963" style="8" customWidth="1"/>
    <col min="3875" max="3877" width="9" style="8" hidden="1" customWidth="1"/>
    <col min="3878" max="3878" width="3" style="8" customWidth="1"/>
    <col min="3879" max="3883" width="10.6296296296296" style="8" customWidth="1"/>
    <col min="3884" max="3898" width="2.75" style="8" customWidth="1"/>
    <col min="3899" max="4074" width="9" style="8"/>
    <col min="4075" max="4075" width="11.8796296296296" style="8" customWidth="1"/>
    <col min="4076" max="4077" width="9" style="8" hidden="1" customWidth="1"/>
    <col min="4078" max="4078" width="2.75" style="8" customWidth="1"/>
    <col min="4079" max="4079" width="2.62962962962963" style="8" customWidth="1"/>
    <col min="4080" max="4080" width="2.12962962962963" style="8" customWidth="1"/>
    <col min="4081" max="4081" width="2.37962962962963" style="8" customWidth="1"/>
    <col min="4082" max="4082" width="2.75" style="8" customWidth="1"/>
    <col min="4083" max="4085" width="9" style="8" hidden="1" customWidth="1"/>
    <col min="4086" max="4087" width="2.62962962962963" style="8" customWidth="1"/>
    <col min="4088" max="4088" width="2.12962962962963" style="8" customWidth="1"/>
    <col min="4089" max="4089" width="2.62962962962963" style="8" customWidth="1"/>
    <col min="4090" max="4090" width="3" style="8" customWidth="1"/>
    <col min="4091" max="4093" width="9" style="8" hidden="1" customWidth="1"/>
    <col min="4094" max="4095" width="2.62962962962963" style="8" customWidth="1"/>
    <col min="4096" max="4096" width="2.12962962962963" style="8" customWidth="1"/>
    <col min="4097" max="4097" width="2.62962962962963" style="8" customWidth="1"/>
    <col min="4098" max="4098" width="2.37962962962963" style="8" customWidth="1"/>
    <col min="4099" max="4101" width="9" style="8" hidden="1" customWidth="1"/>
    <col min="4102" max="4102" width="2.87962962962963" style="8" customWidth="1"/>
    <col min="4103" max="4103" width="2.62962962962963" style="8" customWidth="1"/>
    <col min="4104" max="4104" width="2.12962962962963" style="8" customWidth="1"/>
    <col min="4105" max="4105" width="2.62962962962963" style="8" customWidth="1"/>
    <col min="4106" max="4106" width="2.37962962962963" style="8" customWidth="1"/>
    <col min="4107" max="4109" width="9" style="8" hidden="1" customWidth="1"/>
    <col min="4110" max="4111" width="2.62962962962963" style="8" customWidth="1"/>
    <col min="4112" max="4112" width="2.12962962962963" style="8" customWidth="1"/>
    <col min="4113" max="4113" width="2.62962962962963" style="8" customWidth="1"/>
    <col min="4114" max="4114" width="2.37962962962963" style="8" customWidth="1"/>
    <col min="4115" max="4117" width="9" style="8" hidden="1" customWidth="1"/>
    <col min="4118" max="4119" width="2.62962962962963" style="8" customWidth="1"/>
    <col min="4120" max="4120" width="2.12962962962963" style="8" customWidth="1"/>
    <col min="4121" max="4122" width="2.62962962962963" style="8" customWidth="1"/>
    <col min="4123" max="4125" width="9" style="8" hidden="1" customWidth="1"/>
    <col min="4126" max="4127" width="2.62962962962963" style="8" customWidth="1"/>
    <col min="4128" max="4128" width="2.12962962962963" style="8" customWidth="1"/>
    <col min="4129" max="4130" width="2.62962962962963" style="8" customWidth="1"/>
    <col min="4131" max="4133" width="9" style="8" hidden="1" customWidth="1"/>
    <col min="4134" max="4134" width="3" style="8" customWidth="1"/>
    <col min="4135" max="4139" width="10.6296296296296" style="8" customWidth="1"/>
    <col min="4140" max="4154" width="2.75" style="8" customWidth="1"/>
    <col min="4155" max="4330" width="9" style="8"/>
    <col min="4331" max="4331" width="11.8796296296296" style="8" customWidth="1"/>
    <col min="4332" max="4333" width="9" style="8" hidden="1" customWidth="1"/>
    <col min="4334" max="4334" width="2.75" style="8" customWidth="1"/>
    <col min="4335" max="4335" width="2.62962962962963" style="8" customWidth="1"/>
    <col min="4336" max="4336" width="2.12962962962963" style="8" customWidth="1"/>
    <col min="4337" max="4337" width="2.37962962962963" style="8" customWidth="1"/>
    <col min="4338" max="4338" width="2.75" style="8" customWidth="1"/>
    <col min="4339" max="4341" width="9" style="8" hidden="1" customWidth="1"/>
    <col min="4342" max="4343" width="2.62962962962963" style="8" customWidth="1"/>
    <col min="4344" max="4344" width="2.12962962962963" style="8" customWidth="1"/>
    <col min="4345" max="4345" width="2.62962962962963" style="8" customWidth="1"/>
    <col min="4346" max="4346" width="3" style="8" customWidth="1"/>
    <col min="4347" max="4349" width="9" style="8" hidden="1" customWidth="1"/>
    <col min="4350" max="4351" width="2.62962962962963" style="8" customWidth="1"/>
    <col min="4352" max="4352" width="2.12962962962963" style="8" customWidth="1"/>
    <col min="4353" max="4353" width="2.62962962962963" style="8" customWidth="1"/>
    <col min="4354" max="4354" width="2.37962962962963" style="8" customWidth="1"/>
    <col min="4355" max="4357" width="9" style="8" hidden="1" customWidth="1"/>
    <col min="4358" max="4358" width="2.87962962962963" style="8" customWidth="1"/>
    <col min="4359" max="4359" width="2.62962962962963" style="8" customWidth="1"/>
    <col min="4360" max="4360" width="2.12962962962963" style="8" customWidth="1"/>
    <col min="4361" max="4361" width="2.62962962962963" style="8" customWidth="1"/>
    <col min="4362" max="4362" width="2.37962962962963" style="8" customWidth="1"/>
    <col min="4363" max="4365" width="9" style="8" hidden="1" customWidth="1"/>
    <col min="4366" max="4367" width="2.62962962962963" style="8" customWidth="1"/>
    <col min="4368" max="4368" width="2.12962962962963" style="8" customWidth="1"/>
    <col min="4369" max="4369" width="2.62962962962963" style="8" customWidth="1"/>
    <col min="4370" max="4370" width="2.37962962962963" style="8" customWidth="1"/>
    <col min="4371" max="4373" width="9" style="8" hidden="1" customWidth="1"/>
    <col min="4374" max="4375" width="2.62962962962963" style="8" customWidth="1"/>
    <col min="4376" max="4376" width="2.12962962962963" style="8" customWidth="1"/>
    <col min="4377" max="4378" width="2.62962962962963" style="8" customWidth="1"/>
    <col min="4379" max="4381" width="9" style="8" hidden="1" customWidth="1"/>
    <col min="4382" max="4383" width="2.62962962962963" style="8" customWidth="1"/>
    <col min="4384" max="4384" width="2.12962962962963" style="8" customWidth="1"/>
    <col min="4385" max="4386" width="2.62962962962963" style="8" customWidth="1"/>
    <col min="4387" max="4389" width="9" style="8" hidden="1" customWidth="1"/>
    <col min="4390" max="4390" width="3" style="8" customWidth="1"/>
    <col min="4391" max="4395" width="10.6296296296296" style="8" customWidth="1"/>
    <col min="4396" max="4410" width="2.75" style="8" customWidth="1"/>
    <col min="4411" max="4586" width="9" style="8"/>
    <col min="4587" max="4587" width="11.8796296296296" style="8" customWidth="1"/>
    <col min="4588" max="4589" width="9" style="8" hidden="1" customWidth="1"/>
    <col min="4590" max="4590" width="2.75" style="8" customWidth="1"/>
    <col min="4591" max="4591" width="2.62962962962963" style="8" customWidth="1"/>
    <col min="4592" max="4592" width="2.12962962962963" style="8" customWidth="1"/>
    <col min="4593" max="4593" width="2.37962962962963" style="8" customWidth="1"/>
    <col min="4594" max="4594" width="2.75" style="8" customWidth="1"/>
    <col min="4595" max="4597" width="9" style="8" hidden="1" customWidth="1"/>
    <col min="4598" max="4599" width="2.62962962962963" style="8" customWidth="1"/>
    <col min="4600" max="4600" width="2.12962962962963" style="8" customWidth="1"/>
    <col min="4601" max="4601" width="2.62962962962963" style="8" customWidth="1"/>
    <col min="4602" max="4602" width="3" style="8" customWidth="1"/>
    <col min="4603" max="4605" width="9" style="8" hidden="1" customWidth="1"/>
    <col min="4606" max="4607" width="2.62962962962963" style="8" customWidth="1"/>
    <col min="4608" max="4608" width="2.12962962962963" style="8" customWidth="1"/>
    <col min="4609" max="4609" width="2.62962962962963" style="8" customWidth="1"/>
    <col min="4610" max="4610" width="2.37962962962963" style="8" customWidth="1"/>
    <col min="4611" max="4613" width="9" style="8" hidden="1" customWidth="1"/>
    <col min="4614" max="4614" width="2.87962962962963" style="8" customWidth="1"/>
    <col min="4615" max="4615" width="2.62962962962963" style="8" customWidth="1"/>
    <col min="4616" max="4616" width="2.12962962962963" style="8" customWidth="1"/>
    <col min="4617" max="4617" width="2.62962962962963" style="8" customWidth="1"/>
    <col min="4618" max="4618" width="2.37962962962963" style="8" customWidth="1"/>
    <col min="4619" max="4621" width="9" style="8" hidden="1" customWidth="1"/>
    <col min="4622" max="4623" width="2.62962962962963" style="8" customWidth="1"/>
    <col min="4624" max="4624" width="2.12962962962963" style="8" customWidth="1"/>
    <col min="4625" max="4625" width="2.62962962962963" style="8" customWidth="1"/>
    <col min="4626" max="4626" width="2.37962962962963" style="8" customWidth="1"/>
    <col min="4627" max="4629" width="9" style="8" hidden="1" customWidth="1"/>
    <col min="4630" max="4631" width="2.62962962962963" style="8" customWidth="1"/>
    <col min="4632" max="4632" width="2.12962962962963" style="8" customWidth="1"/>
    <col min="4633" max="4634" width="2.62962962962963" style="8" customWidth="1"/>
    <col min="4635" max="4637" width="9" style="8" hidden="1" customWidth="1"/>
    <col min="4638" max="4639" width="2.62962962962963" style="8" customWidth="1"/>
    <col min="4640" max="4640" width="2.12962962962963" style="8" customWidth="1"/>
    <col min="4641" max="4642" width="2.62962962962963" style="8" customWidth="1"/>
    <col min="4643" max="4645" width="9" style="8" hidden="1" customWidth="1"/>
    <col min="4646" max="4646" width="3" style="8" customWidth="1"/>
    <col min="4647" max="4651" width="10.6296296296296" style="8" customWidth="1"/>
    <col min="4652" max="4666" width="2.75" style="8" customWidth="1"/>
    <col min="4667" max="4842" width="9" style="8"/>
    <col min="4843" max="4843" width="11.8796296296296" style="8" customWidth="1"/>
    <col min="4844" max="4845" width="9" style="8" hidden="1" customWidth="1"/>
    <col min="4846" max="4846" width="2.75" style="8" customWidth="1"/>
    <col min="4847" max="4847" width="2.62962962962963" style="8" customWidth="1"/>
    <col min="4848" max="4848" width="2.12962962962963" style="8" customWidth="1"/>
    <col min="4849" max="4849" width="2.37962962962963" style="8" customWidth="1"/>
    <col min="4850" max="4850" width="2.75" style="8" customWidth="1"/>
    <col min="4851" max="4853" width="9" style="8" hidden="1" customWidth="1"/>
    <col min="4854" max="4855" width="2.62962962962963" style="8" customWidth="1"/>
    <col min="4856" max="4856" width="2.12962962962963" style="8" customWidth="1"/>
    <col min="4857" max="4857" width="2.62962962962963" style="8" customWidth="1"/>
    <col min="4858" max="4858" width="3" style="8" customWidth="1"/>
    <col min="4859" max="4861" width="9" style="8" hidden="1" customWidth="1"/>
    <col min="4862" max="4863" width="2.62962962962963" style="8" customWidth="1"/>
    <col min="4864" max="4864" width="2.12962962962963" style="8" customWidth="1"/>
    <col min="4865" max="4865" width="2.62962962962963" style="8" customWidth="1"/>
    <col min="4866" max="4866" width="2.37962962962963" style="8" customWidth="1"/>
    <col min="4867" max="4869" width="9" style="8" hidden="1" customWidth="1"/>
    <col min="4870" max="4870" width="2.87962962962963" style="8" customWidth="1"/>
    <col min="4871" max="4871" width="2.62962962962963" style="8" customWidth="1"/>
    <col min="4872" max="4872" width="2.12962962962963" style="8" customWidth="1"/>
    <col min="4873" max="4873" width="2.62962962962963" style="8" customWidth="1"/>
    <col min="4874" max="4874" width="2.37962962962963" style="8" customWidth="1"/>
    <col min="4875" max="4877" width="9" style="8" hidden="1" customWidth="1"/>
    <col min="4878" max="4879" width="2.62962962962963" style="8" customWidth="1"/>
    <col min="4880" max="4880" width="2.12962962962963" style="8" customWidth="1"/>
    <col min="4881" max="4881" width="2.62962962962963" style="8" customWidth="1"/>
    <col min="4882" max="4882" width="2.37962962962963" style="8" customWidth="1"/>
    <col min="4883" max="4885" width="9" style="8" hidden="1" customWidth="1"/>
    <col min="4886" max="4887" width="2.62962962962963" style="8" customWidth="1"/>
    <col min="4888" max="4888" width="2.12962962962963" style="8" customWidth="1"/>
    <col min="4889" max="4890" width="2.62962962962963" style="8" customWidth="1"/>
    <col min="4891" max="4893" width="9" style="8" hidden="1" customWidth="1"/>
    <col min="4894" max="4895" width="2.62962962962963" style="8" customWidth="1"/>
    <col min="4896" max="4896" width="2.12962962962963" style="8" customWidth="1"/>
    <col min="4897" max="4898" width="2.62962962962963" style="8" customWidth="1"/>
    <col min="4899" max="4901" width="9" style="8" hidden="1" customWidth="1"/>
    <col min="4902" max="4902" width="3" style="8" customWidth="1"/>
    <col min="4903" max="4907" width="10.6296296296296" style="8" customWidth="1"/>
    <col min="4908" max="4922" width="2.75" style="8" customWidth="1"/>
    <col min="4923" max="5098" width="9" style="8"/>
    <col min="5099" max="5099" width="11.8796296296296" style="8" customWidth="1"/>
    <col min="5100" max="5101" width="9" style="8" hidden="1" customWidth="1"/>
    <col min="5102" max="5102" width="2.75" style="8" customWidth="1"/>
    <col min="5103" max="5103" width="2.62962962962963" style="8" customWidth="1"/>
    <col min="5104" max="5104" width="2.12962962962963" style="8" customWidth="1"/>
    <col min="5105" max="5105" width="2.37962962962963" style="8" customWidth="1"/>
    <col min="5106" max="5106" width="2.75" style="8" customWidth="1"/>
    <col min="5107" max="5109" width="9" style="8" hidden="1" customWidth="1"/>
    <col min="5110" max="5111" width="2.62962962962963" style="8" customWidth="1"/>
    <col min="5112" max="5112" width="2.12962962962963" style="8" customWidth="1"/>
    <col min="5113" max="5113" width="2.62962962962963" style="8" customWidth="1"/>
    <col min="5114" max="5114" width="3" style="8" customWidth="1"/>
    <col min="5115" max="5117" width="9" style="8" hidden="1" customWidth="1"/>
    <col min="5118" max="5119" width="2.62962962962963" style="8" customWidth="1"/>
    <col min="5120" max="5120" width="2.12962962962963" style="8" customWidth="1"/>
    <col min="5121" max="5121" width="2.62962962962963" style="8" customWidth="1"/>
    <col min="5122" max="5122" width="2.37962962962963" style="8" customWidth="1"/>
    <col min="5123" max="5125" width="9" style="8" hidden="1" customWidth="1"/>
    <col min="5126" max="5126" width="2.87962962962963" style="8" customWidth="1"/>
    <col min="5127" max="5127" width="2.62962962962963" style="8" customWidth="1"/>
    <col min="5128" max="5128" width="2.12962962962963" style="8" customWidth="1"/>
    <col min="5129" max="5129" width="2.62962962962963" style="8" customWidth="1"/>
    <col min="5130" max="5130" width="2.37962962962963" style="8" customWidth="1"/>
    <col min="5131" max="5133" width="9" style="8" hidden="1" customWidth="1"/>
    <col min="5134" max="5135" width="2.62962962962963" style="8" customWidth="1"/>
    <col min="5136" max="5136" width="2.12962962962963" style="8" customWidth="1"/>
    <col min="5137" max="5137" width="2.62962962962963" style="8" customWidth="1"/>
    <col min="5138" max="5138" width="2.37962962962963" style="8" customWidth="1"/>
    <col min="5139" max="5141" width="9" style="8" hidden="1" customWidth="1"/>
    <col min="5142" max="5143" width="2.62962962962963" style="8" customWidth="1"/>
    <col min="5144" max="5144" width="2.12962962962963" style="8" customWidth="1"/>
    <col min="5145" max="5146" width="2.62962962962963" style="8" customWidth="1"/>
    <col min="5147" max="5149" width="9" style="8" hidden="1" customWidth="1"/>
    <col min="5150" max="5151" width="2.62962962962963" style="8" customWidth="1"/>
    <col min="5152" max="5152" width="2.12962962962963" style="8" customWidth="1"/>
    <col min="5153" max="5154" width="2.62962962962963" style="8" customWidth="1"/>
    <col min="5155" max="5157" width="9" style="8" hidden="1" customWidth="1"/>
    <col min="5158" max="5158" width="3" style="8" customWidth="1"/>
    <col min="5159" max="5163" width="10.6296296296296" style="8" customWidth="1"/>
    <col min="5164" max="5178" width="2.75" style="8" customWidth="1"/>
    <col min="5179" max="5354" width="9" style="8"/>
    <col min="5355" max="5355" width="11.8796296296296" style="8" customWidth="1"/>
    <col min="5356" max="5357" width="9" style="8" hidden="1" customWidth="1"/>
    <col min="5358" max="5358" width="2.75" style="8" customWidth="1"/>
    <col min="5359" max="5359" width="2.62962962962963" style="8" customWidth="1"/>
    <col min="5360" max="5360" width="2.12962962962963" style="8" customWidth="1"/>
    <col min="5361" max="5361" width="2.37962962962963" style="8" customWidth="1"/>
    <col min="5362" max="5362" width="2.75" style="8" customWidth="1"/>
    <col min="5363" max="5365" width="9" style="8" hidden="1" customWidth="1"/>
    <col min="5366" max="5367" width="2.62962962962963" style="8" customWidth="1"/>
    <col min="5368" max="5368" width="2.12962962962963" style="8" customWidth="1"/>
    <col min="5369" max="5369" width="2.62962962962963" style="8" customWidth="1"/>
    <col min="5370" max="5370" width="3" style="8" customWidth="1"/>
    <col min="5371" max="5373" width="9" style="8" hidden="1" customWidth="1"/>
    <col min="5374" max="5375" width="2.62962962962963" style="8" customWidth="1"/>
    <col min="5376" max="5376" width="2.12962962962963" style="8" customWidth="1"/>
    <col min="5377" max="5377" width="2.62962962962963" style="8" customWidth="1"/>
    <col min="5378" max="5378" width="2.37962962962963" style="8" customWidth="1"/>
    <col min="5379" max="5381" width="9" style="8" hidden="1" customWidth="1"/>
    <col min="5382" max="5382" width="2.87962962962963" style="8" customWidth="1"/>
    <col min="5383" max="5383" width="2.62962962962963" style="8" customWidth="1"/>
    <col min="5384" max="5384" width="2.12962962962963" style="8" customWidth="1"/>
    <col min="5385" max="5385" width="2.62962962962963" style="8" customWidth="1"/>
    <col min="5386" max="5386" width="2.37962962962963" style="8" customWidth="1"/>
    <col min="5387" max="5389" width="9" style="8" hidden="1" customWidth="1"/>
    <col min="5390" max="5391" width="2.62962962962963" style="8" customWidth="1"/>
    <col min="5392" max="5392" width="2.12962962962963" style="8" customWidth="1"/>
    <col min="5393" max="5393" width="2.62962962962963" style="8" customWidth="1"/>
    <col min="5394" max="5394" width="2.37962962962963" style="8" customWidth="1"/>
    <col min="5395" max="5397" width="9" style="8" hidden="1" customWidth="1"/>
    <col min="5398" max="5399" width="2.62962962962963" style="8" customWidth="1"/>
    <col min="5400" max="5400" width="2.12962962962963" style="8" customWidth="1"/>
    <col min="5401" max="5402" width="2.62962962962963" style="8" customWidth="1"/>
    <col min="5403" max="5405" width="9" style="8" hidden="1" customWidth="1"/>
    <col min="5406" max="5407" width="2.62962962962963" style="8" customWidth="1"/>
    <col min="5408" max="5408" width="2.12962962962963" style="8" customWidth="1"/>
    <col min="5409" max="5410" width="2.62962962962963" style="8" customWidth="1"/>
    <col min="5411" max="5413" width="9" style="8" hidden="1" customWidth="1"/>
    <col min="5414" max="5414" width="3" style="8" customWidth="1"/>
    <col min="5415" max="5419" width="10.6296296296296" style="8" customWidth="1"/>
    <col min="5420" max="5434" width="2.75" style="8" customWidth="1"/>
    <col min="5435" max="5610" width="9" style="8"/>
    <col min="5611" max="5611" width="11.8796296296296" style="8" customWidth="1"/>
    <col min="5612" max="5613" width="9" style="8" hidden="1" customWidth="1"/>
    <col min="5614" max="5614" width="2.75" style="8" customWidth="1"/>
    <col min="5615" max="5615" width="2.62962962962963" style="8" customWidth="1"/>
    <col min="5616" max="5616" width="2.12962962962963" style="8" customWidth="1"/>
    <col min="5617" max="5617" width="2.37962962962963" style="8" customWidth="1"/>
    <col min="5618" max="5618" width="2.75" style="8" customWidth="1"/>
    <col min="5619" max="5621" width="9" style="8" hidden="1" customWidth="1"/>
    <col min="5622" max="5623" width="2.62962962962963" style="8" customWidth="1"/>
    <col min="5624" max="5624" width="2.12962962962963" style="8" customWidth="1"/>
    <col min="5625" max="5625" width="2.62962962962963" style="8" customWidth="1"/>
    <col min="5626" max="5626" width="3" style="8" customWidth="1"/>
    <col min="5627" max="5629" width="9" style="8" hidden="1" customWidth="1"/>
    <col min="5630" max="5631" width="2.62962962962963" style="8" customWidth="1"/>
    <col min="5632" max="5632" width="2.12962962962963" style="8" customWidth="1"/>
    <col min="5633" max="5633" width="2.62962962962963" style="8" customWidth="1"/>
    <col min="5634" max="5634" width="2.37962962962963" style="8" customWidth="1"/>
    <col min="5635" max="5637" width="9" style="8" hidden="1" customWidth="1"/>
    <col min="5638" max="5638" width="2.87962962962963" style="8" customWidth="1"/>
    <col min="5639" max="5639" width="2.62962962962963" style="8" customWidth="1"/>
    <col min="5640" max="5640" width="2.12962962962963" style="8" customWidth="1"/>
    <col min="5641" max="5641" width="2.62962962962963" style="8" customWidth="1"/>
    <col min="5642" max="5642" width="2.37962962962963" style="8" customWidth="1"/>
    <col min="5643" max="5645" width="9" style="8" hidden="1" customWidth="1"/>
    <col min="5646" max="5647" width="2.62962962962963" style="8" customWidth="1"/>
    <col min="5648" max="5648" width="2.12962962962963" style="8" customWidth="1"/>
    <col min="5649" max="5649" width="2.62962962962963" style="8" customWidth="1"/>
    <col min="5650" max="5650" width="2.37962962962963" style="8" customWidth="1"/>
    <col min="5651" max="5653" width="9" style="8" hidden="1" customWidth="1"/>
    <col min="5654" max="5655" width="2.62962962962963" style="8" customWidth="1"/>
    <col min="5656" max="5656" width="2.12962962962963" style="8" customWidth="1"/>
    <col min="5657" max="5658" width="2.62962962962963" style="8" customWidth="1"/>
    <col min="5659" max="5661" width="9" style="8" hidden="1" customWidth="1"/>
    <col min="5662" max="5663" width="2.62962962962963" style="8" customWidth="1"/>
    <col min="5664" max="5664" width="2.12962962962963" style="8" customWidth="1"/>
    <col min="5665" max="5666" width="2.62962962962963" style="8" customWidth="1"/>
    <col min="5667" max="5669" width="9" style="8" hidden="1" customWidth="1"/>
    <col min="5670" max="5670" width="3" style="8" customWidth="1"/>
    <col min="5671" max="5675" width="10.6296296296296" style="8" customWidth="1"/>
    <col min="5676" max="5690" width="2.75" style="8" customWidth="1"/>
    <col min="5691" max="5866" width="9" style="8"/>
    <col min="5867" max="5867" width="11.8796296296296" style="8" customWidth="1"/>
    <col min="5868" max="5869" width="9" style="8" hidden="1" customWidth="1"/>
    <col min="5870" max="5870" width="2.75" style="8" customWidth="1"/>
    <col min="5871" max="5871" width="2.62962962962963" style="8" customWidth="1"/>
    <col min="5872" max="5872" width="2.12962962962963" style="8" customWidth="1"/>
    <col min="5873" max="5873" width="2.37962962962963" style="8" customWidth="1"/>
    <col min="5874" max="5874" width="2.75" style="8" customWidth="1"/>
    <col min="5875" max="5877" width="9" style="8" hidden="1" customWidth="1"/>
    <col min="5878" max="5879" width="2.62962962962963" style="8" customWidth="1"/>
    <col min="5880" max="5880" width="2.12962962962963" style="8" customWidth="1"/>
    <col min="5881" max="5881" width="2.62962962962963" style="8" customWidth="1"/>
    <col min="5882" max="5882" width="3" style="8" customWidth="1"/>
    <col min="5883" max="5885" width="9" style="8" hidden="1" customWidth="1"/>
    <col min="5886" max="5887" width="2.62962962962963" style="8" customWidth="1"/>
    <col min="5888" max="5888" width="2.12962962962963" style="8" customWidth="1"/>
    <col min="5889" max="5889" width="2.62962962962963" style="8" customWidth="1"/>
    <col min="5890" max="5890" width="2.37962962962963" style="8" customWidth="1"/>
    <col min="5891" max="5893" width="9" style="8" hidden="1" customWidth="1"/>
    <col min="5894" max="5894" width="2.87962962962963" style="8" customWidth="1"/>
    <col min="5895" max="5895" width="2.62962962962963" style="8" customWidth="1"/>
    <col min="5896" max="5896" width="2.12962962962963" style="8" customWidth="1"/>
    <col min="5897" max="5897" width="2.62962962962963" style="8" customWidth="1"/>
    <col min="5898" max="5898" width="2.37962962962963" style="8" customWidth="1"/>
    <col min="5899" max="5901" width="9" style="8" hidden="1" customWidth="1"/>
    <col min="5902" max="5903" width="2.62962962962963" style="8" customWidth="1"/>
    <col min="5904" max="5904" width="2.12962962962963" style="8" customWidth="1"/>
    <col min="5905" max="5905" width="2.62962962962963" style="8" customWidth="1"/>
    <col min="5906" max="5906" width="2.37962962962963" style="8" customWidth="1"/>
    <col min="5907" max="5909" width="9" style="8" hidden="1" customWidth="1"/>
    <col min="5910" max="5911" width="2.62962962962963" style="8" customWidth="1"/>
    <col min="5912" max="5912" width="2.12962962962963" style="8" customWidth="1"/>
    <col min="5913" max="5914" width="2.62962962962963" style="8" customWidth="1"/>
    <col min="5915" max="5917" width="9" style="8" hidden="1" customWidth="1"/>
    <col min="5918" max="5919" width="2.62962962962963" style="8" customWidth="1"/>
    <col min="5920" max="5920" width="2.12962962962963" style="8" customWidth="1"/>
    <col min="5921" max="5922" width="2.62962962962963" style="8" customWidth="1"/>
    <col min="5923" max="5925" width="9" style="8" hidden="1" customWidth="1"/>
    <col min="5926" max="5926" width="3" style="8" customWidth="1"/>
    <col min="5927" max="5931" width="10.6296296296296" style="8" customWidth="1"/>
    <col min="5932" max="5946" width="2.75" style="8" customWidth="1"/>
    <col min="5947" max="6122" width="9" style="8"/>
    <col min="6123" max="6123" width="11.8796296296296" style="8" customWidth="1"/>
    <col min="6124" max="6125" width="9" style="8" hidden="1" customWidth="1"/>
    <col min="6126" max="6126" width="2.75" style="8" customWidth="1"/>
    <col min="6127" max="6127" width="2.62962962962963" style="8" customWidth="1"/>
    <col min="6128" max="6128" width="2.12962962962963" style="8" customWidth="1"/>
    <col min="6129" max="6129" width="2.37962962962963" style="8" customWidth="1"/>
    <col min="6130" max="6130" width="2.75" style="8" customWidth="1"/>
    <col min="6131" max="6133" width="9" style="8" hidden="1" customWidth="1"/>
    <col min="6134" max="6135" width="2.62962962962963" style="8" customWidth="1"/>
    <col min="6136" max="6136" width="2.12962962962963" style="8" customWidth="1"/>
    <col min="6137" max="6137" width="2.62962962962963" style="8" customWidth="1"/>
    <col min="6138" max="6138" width="3" style="8" customWidth="1"/>
    <col min="6139" max="6141" width="9" style="8" hidden="1" customWidth="1"/>
    <col min="6142" max="6143" width="2.62962962962963" style="8" customWidth="1"/>
    <col min="6144" max="6144" width="2.12962962962963" style="8" customWidth="1"/>
    <col min="6145" max="6145" width="2.62962962962963" style="8" customWidth="1"/>
    <col min="6146" max="6146" width="2.37962962962963" style="8" customWidth="1"/>
    <col min="6147" max="6149" width="9" style="8" hidden="1" customWidth="1"/>
    <col min="6150" max="6150" width="2.87962962962963" style="8" customWidth="1"/>
    <col min="6151" max="6151" width="2.62962962962963" style="8" customWidth="1"/>
    <col min="6152" max="6152" width="2.12962962962963" style="8" customWidth="1"/>
    <col min="6153" max="6153" width="2.62962962962963" style="8" customWidth="1"/>
    <col min="6154" max="6154" width="2.37962962962963" style="8" customWidth="1"/>
    <col min="6155" max="6157" width="9" style="8" hidden="1" customWidth="1"/>
    <col min="6158" max="6159" width="2.62962962962963" style="8" customWidth="1"/>
    <col min="6160" max="6160" width="2.12962962962963" style="8" customWidth="1"/>
    <col min="6161" max="6161" width="2.62962962962963" style="8" customWidth="1"/>
    <col min="6162" max="6162" width="2.37962962962963" style="8" customWidth="1"/>
    <col min="6163" max="6165" width="9" style="8" hidden="1" customWidth="1"/>
    <col min="6166" max="6167" width="2.62962962962963" style="8" customWidth="1"/>
    <col min="6168" max="6168" width="2.12962962962963" style="8" customWidth="1"/>
    <col min="6169" max="6170" width="2.62962962962963" style="8" customWidth="1"/>
    <col min="6171" max="6173" width="9" style="8" hidden="1" customWidth="1"/>
    <col min="6174" max="6175" width="2.62962962962963" style="8" customWidth="1"/>
    <col min="6176" max="6176" width="2.12962962962963" style="8" customWidth="1"/>
    <col min="6177" max="6178" width="2.62962962962963" style="8" customWidth="1"/>
    <col min="6179" max="6181" width="9" style="8" hidden="1" customWidth="1"/>
    <col min="6182" max="6182" width="3" style="8" customWidth="1"/>
    <col min="6183" max="6187" width="10.6296296296296" style="8" customWidth="1"/>
    <col min="6188" max="6202" width="2.75" style="8" customWidth="1"/>
    <col min="6203" max="6378" width="9" style="8"/>
    <col min="6379" max="6379" width="11.8796296296296" style="8" customWidth="1"/>
    <col min="6380" max="6381" width="9" style="8" hidden="1" customWidth="1"/>
    <col min="6382" max="6382" width="2.75" style="8" customWidth="1"/>
    <col min="6383" max="6383" width="2.62962962962963" style="8" customWidth="1"/>
    <col min="6384" max="6384" width="2.12962962962963" style="8" customWidth="1"/>
    <col min="6385" max="6385" width="2.37962962962963" style="8" customWidth="1"/>
    <col min="6386" max="6386" width="2.75" style="8" customWidth="1"/>
    <col min="6387" max="6389" width="9" style="8" hidden="1" customWidth="1"/>
    <col min="6390" max="6391" width="2.62962962962963" style="8" customWidth="1"/>
    <col min="6392" max="6392" width="2.12962962962963" style="8" customWidth="1"/>
    <col min="6393" max="6393" width="2.62962962962963" style="8" customWidth="1"/>
    <col min="6394" max="6394" width="3" style="8" customWidth="1"/>
    <col min="6395" max="6397" width="9" style="8" hidden="1" customWidth="1"/>
    <col min="6398" max="6399" width="2.62962962962963" style="8" customWidth="1"/>
    <col min="6400" max="6400" width="2.12962962962963" style="8" customWidth="1"/>
    <col min="6401" max="6401" width="2.62962962962963" style="8" customWidth="1"/>
    <col min="6402" max="6402" width="2.37962962962963" style="8" customWidth="1"/>
    <col min="6403" max="6405" width="9" style="8" hidden="1" customWidth="1"/>
    <col min="6406" max="6406" width="2.87962962962963" style="8" customWidth="1"/>
    <col min="6407" max="6407" width="2.62962962962963" style="8" customWidth="1"/>
    <col min="6408" max="6408" width="2.12962962962963" style="8" customWidth="1"/>
    <col min="6409" max="6409" width="2.62962962962963" style="8" customWidth="1"/>
    <col min="6410" max="6410" width="2.37962962962963" style="8" customWidth="1"/>
    <col min="6411" max="6413" width="9" style="8" hidden="1" customWidth="1"/>
    <col min="6414" max="6415" width="2.62962962962963" style="8" customWidth="1"/>
    <col min="6416" max="6416" width="2.12962962962963" style="8" customWidth="1"/>
    <col min="6417" max="6417" width="2.62962962962963" style="8" customWidth="1"/>
    <col min="6418" max="6418" width="2.37962962962963" style="8" customWidth="1"/>
    <col min="6419" max="6421" width="9" style="8" hidden="1" customWidth="1"/>
    <col min="6422" max="6423" width="2.62962962962963" style="8" customWidth="1"/>
    <col min="6424" max="6424" width="2.12962962962963" style="8" customWidth="1"/>
    <col min="6425" max="6426" width="2.62962962962963" style="8" customWidth="1"/>
    <col min="6427" max="6429" width="9" style="8" hidden="1" customWidth="1"/>
    <col min="6430" max="6431" width="2.62962962962963" style="8" customWidth="1"/>
    <col min="6432" max="6432" width="2.12962962962963" style="8" customWidth="1"/>
    <col min="6433" max="6434" width="2.62962962962963" style="8" customWidth="1"/>
    <col min="6435" max="6437" width="9" style="8" hidden="1" customWidth="1"/>
    <col min="6438" max="6438" width="3" style="8" customWidth="1"/>
    <col min="6439" max="6443" width="10.6296296296296" style="8" customWidth="1"/>
    <col min="6444" max="6458" width="2.75" style="8" customWidth="1"/>
    <col min="6459" max="6634" width="9" style="8"/>
    <col min="6635" max="6635" width="11.8796296296296" style="8" customWidth="1"/>
    <col min="6636" max="6637" width="9" style="8" hidden="1" customWidth="1"/>
    <col min="6638" max="6638" width="2.75" style="8" customWidth="1"/>
    <col min="6639" max="6639" width="2.62962962962963" style="8" customWidth="1"/>
    <col min="6640" max="6640" width="2.12962962962963" style="8" customWidth="1"/>
    <col min="6641" max="6641" width="2.37962962962963" style="8" customWidth="1"/>
    <col min="6642" max="6642" width="2.75" style="8" customWidth="1"/>
    <col min="6643" max="6645" width="9" style="8" hidden="1" customWidth="1"/>
    <col min="6646" max="6647" width="2.62962962962963" style="8" customWidth="1"/>
    <col min="6648" max="6648" width="2.12962962962963" style="8" customWidth="1"/>
    <col min="6649" max="6649" width="2.62962962962963" style="8" customWidth="1"/>
    <col min="6650" max="6650" width="3" style="8" customWidth="1"/>
    <col min="6651" max="6653" width="9" style="8" hidden="1" customWidth="1"/>
    <col min="6654" max="6655" width="2.62962962962963" style="8" customWidth="1"/>
    <col min="6656" max="6656" width="2.12962962962963" style="8" customWidth="1"/>
    <col min="6657" max="6657" width="2.62962962962963" style="8" customWidth="1"/>
    <col min="6658" max="6658" width="2.37962962962963" style="8" customWidth="1"/>
    <col min="6659" max="6661" width="9" style="8" hidden="1" customWidth="1"/>
    <col min="6662" max="6662" width="2.87962962962963" style="8" customWidth="1"/>
    <col min="6663" max="6663" width="2.62962962962963" style="8" customWidth="1"/>
    <col min="6664" max="6664" width="2.12962962962963" style="8" customWidth="1"/>
    <col min="6665" max="6665" width="2.62962962962963" style="8" customWidth="1"/>
    <col min="6666" max="6666" width="2.37962962962963" style="8" customWidth="1"/>
    <col min="6667" max="6669" width="9" style="8" hidden="1" customWidth="1"/>
    <col min="6670" max="6671" width="2.62962962962963" style="8" customWidth="1"/>
    <col min="6672" max="6672" width="2.12962962962963" style="8" customWidth="1"/>
    <col min="6673" max="6673" width="2.62962962962963" style="8" customWidth="1"/>
    <col min="6674" max="6674" width="2.37962962962963" style="8" customWidth="1"/>
    <col min="6675" max="6677" width="9" style="8" hidden="1" customWidth="1"/>
    <col min="6678" max="6679" width="2.62962962962963" style="8" customWidth="1"/>
    <col min="6680" max="6680" width="2.12962962962963" style="8" customWidth="1"/>
    <col min="6681" max="6682" width="2.62962962962963" style="8" customWidth="1"/>
    <col min="6683" max="6685" width="9" style="8" hidden="1" customWidth="1"/>
    <col min="6686" max="6687" width="2.62962962962963" style="8" customWidth="1"/>
    <col min="6688" max="6688" width="2.12962962962963" style="8" customWidth="1"/>
    <col min="6689" max="6690" width="2.62962962962963" style="8" customWidth="1"/>
    <col min="6691" max="6693" width="9" style="8" hidden="1" customWidth="1"/>
    <col min="6694" max="6694" width="3" style="8" customWidth="1"/>
    <col min="6695" max="6699" width="10.6296296296296" style="8" customWidth="1"/>
    <col min="6700" max="6714" width="2.75" style="8" customWidth="1"/>
    <col min="6715" max="6890" width="9" style="8"/>
    <col min="6891" max="6891" width="11.8796296296296" style="8" customWidth="1"/>
    <col min="6892" max="6893" width="9" style="8" hidden="1" customWidth="1"/>
    <col min="6894" max="6894" width="2.75" style="8" customWidth="1"/>
    <col min="6895" max="6895" width="2.62962962962963" style="8" customWidth="1"/>
    <col min="6896" max="6896" width="2.12962962962963" style="8" customWidth="1"/>
    <col min="6897" max="6897" width="2.37962962962963" style="8" customWidth="1"/>
    <col min="6898" max="6898" width="2.75" style="8" customWidth="1"/>
    <col min="6899" max="6901" width="9" style="8" hidden="1" customWidth="1"/>
    <col min="6902" max="6903" width="2.62962962962963" style="8" customWidth="1"/>
    <col min="6904" max="6904" width="2.12962962962963" style="8" customWidth="1"/>
    <col min="6905" max="6905" width="2.62962962962963" style="8" customWidth="1"/>
    <col min="6906" max="6906" width="3" style="8" customWidth="1"/>
    <col min="6907" max="6909" width="9" style="8" hidden="1" customWidth="1"/>
    <col min="6910" max="6911" width="2.62962962962963" style="8" customWidth="1"/>
    <col min="6912" max="6912" width="2.12962962962963" style="8" customWidth="1"/>
    <col min="6913" max="6913" width="2.62962962962963" style="8" customWidth="1"/>
    <col min="6914" max="6914" width="2.37962962962963" style="8" customWidth="1"/>
    <col min="6915" max="6917" width="9" style="8" hidden="1" customWidth="1"/>
    <col min="6918" max="6918" width="2.87962962962963" style="8" customWidth="1"/>
    <col min="6919" max="6919" width="2.62962962962963" style="8" customWidth="1"/>
    <col min="6920" max="6920" width="2.12962962962963" style="8" customWidth="1"/>
    <col min="6921" max="6921" width="2.62962962962963" style="8" customWidth="1"/>
    <col min="6922" max="6922" width="2.37962962962963" style="8" customWidth="1"/>
    <col min="6923" max="6925" width="9" style="8" hidden="1" customWidth="1"/>
    <col min="6926" max="6927" width="2.62962962962963" style="8" customWidth="1"/>
    <col min="6928" max="6928" width="2.12962962962963" style="8" customWidth="1"/>
    <col min="6929" max="6929" width="2.62962962962963" style="8" customWidth="1"/>
    <col min="6930" max="6930" width="2.37962962962963" style="8" customWidth="1"/>
    <col min="6931" max="6933" width="9" style="8" hidden="1" customWidth="1"/>
    <col min="6934" max="6935" width="2.62962962962963" style="8" customWidth="1"/>
    <col min="6936" max="6936" width="2.12962962962963" style="8" customWidth="1"/>
    <col min="6937" max="6938" width="2.62962962962963" style="8" customWidth="1"/>
    <col min="6939" max="6941" width="9" style="8" hidden="1" customWidth="1"/>
    <col min="6942" max="6943" width="2.62962962962963" style="8" customWidth="1"/>
    <col min="6944" max="6944" width="2.12962962962963" style="8" customWidth="1"/>
    <col min="6945" max="6946" width="2.62962962962963" style="8" customWidth="1"/>
    <col min="6947" max="6949" width="9" style="8" hidden="1" customWidth="1"/>
    <col min="6950" max="6950" width="3" style="8" customWidth="1"/>
    <col min="6951" max="6955" width="10.6296296296296" style="8" customWidth="1"/>
    <col min="6956" max="6970" width="2.75" style="8" customWidth="1"/>
    <col min="6971" max="7146" width="9" style="8"/>
    <col min="7147" max="7147" width="11.8796296296296" style="8" customWidth="1"/>
    <col min="7148" max="7149" width="9" style="8" hidden="1" customWidth="1"/>
    <col min="7150" max="7150" width="2.75" style="8" customWidth="1"/>
    <col min="7151" max="7151" width="2.62962962962963" style="8" customWidth="1"/>
    <col min="7152" max="7152" width="2.12962962962963" style="8" customWidth="1"/>
    <col min="7153" max="7153" width="2.37962962962963" style="8" customWidth="1"/>
    <col min="7154" max="7154" width="2.75" style="8" customWidth="1"/>
    <col min="7155" max="7157" width="9" style="8" hidden="1" customWidth="1"/>
    <col min="7158" max="7159" width="2.62962962962963" style="8" customWidth="1"/>
    <col min="7160" max="7160" width="2.12962962962963" style="8" customWidth="1"/>
    <col min="7161" max="7161" width="2.62962962962963" style="8" customWidth="1"/>
    <col min="7162" max="7162" width="3" style="8" customWidth="1"/>
    <col min="7163" max="7165" width="9" style="8" hidden="1" customWidth="1"/>
    <col min="7166" max="7167" width="2.62962962962963" style="8" customWidth="1"/>
    <col min="7168" max="7168" width="2.12962962962963" style="8" customWidth="1"/>
    <col min="7169" max="7169" width="2.62962962962963" style="8" customWidth="1"/>
    <col min="7170" max="7170" width="2.37962962962963" style="8" customWidth="1"/>
    <col min="7171" max="7173" width="9" style="8" hidden="1" customWidth="1"/>
    <col min="7174" max="7174" width="2.87962962962963" style="8" customWidth="1"/>
    <col min="7175" max="7175" width="2.62962962962963" style="8" customWidth="1"/>
    <col min="7176" max="7176" width="2.12962962962963" style="8" customWidth="1"/>
    <col min="7177" max="7177" width="2.62962962962963" style="8" customWidth="1"/>
    <col min="7178" max="7178" width="2.37962962962963" style="8" customWidth="1"/>
    <col min="7179" max="7181" width="9" style="8" hidden="1" customWidth="1"/>
    <col min="7182" max="7183" width="2.62962962962963" style="8" customWidth="1"/>
    <col min="7184" max="7184" width="2.12962962962963" style="8" customWidth="1"/>
    <col min="7185" max="7185" width="2.62962962962963" style="8" customWidth="1"/>
    <col min="7186" max="7186" width="2.37962962962963" style="8" customWidth="1"/>
    <col min="7187" max="7189" width="9" style="8" hidden="1" customWidth="1"/>
    <col min="7190" max="7191" width="2.62962962962963" style="8" customWidth="1"/>
    <col min="7192" max="7192" width="2.12962962962963" style="8" customWidth="1"/>
    <col min="7193" max="7194" width="2.62962962962963" style="8" customWidth="1"/>
    <col min="7195" max="7197" width="9" style="8" hidden="1" customWidth="1"/>
    <col min="7198" max="7199" width="2.62962962962963" style="8" customWidth="1"/>
    <col min="7200" max="7200" width="2.12962962962963" style="8" customWidth="1"/>
    <col min="7201" max="7202" width="2.62962962962963" style="8" customWidth="1"/>
    <col min="7203" max="7205" width="9" style="8" hidden="1" customWidth="1"/>
    <col min="7206" max="7206" width="3" style="8" customWidth="1"/>
    <col min="7207" max="7211" width="10.6296296296296" style="8" customWidth="1"/>
    <col min="7212" max="7226" width="2.75" style="8" customWidth="1"/>
    <col min="7227" max="7402" width="9" style="8"/>
    <col min="7403" max="7403" width="11.8796296296296" style="8" customWidth="1"/>
    <col min="7404" max="7405" width="9" style="8" hidden="1" customWidth="1"/>
    <col min="7406" max="7406" width="2.75" style="8" customWidth="1"/>
    <col min="7407" max="7407" width="2.62962962962963" style="8" customWidth="1"/>
    <col min="7408" max="7408" width="2.12962962962963" style="8" customWidth="1"/>
    <col min="7409" max="7409" width="2.37962962962963" style="8" customWidth="1"/>
    <col min="7410" max="7410" width="2.75" style="8" customWidth="1"/>
    <col min="7411" max="7413" width="9" style="8" hidden="1" customWidth="1"/>
    <col min="7414" max="7415" width="2.62962962962963" style="8" customWidth="1"/>
    <col min="7416" max="7416" width="2.12962962962963" style="8" customWidth="1"/>
    <col min="7417" max="7417" width="2.62962962962963" style="8" customWidth="1"/>
    <col min="7418" max="7418" width="3" style="8" customWidth="1"/>
    <col min="7419" max="7421" width="9" style="8" hidden="1" customWidth="1"/>
    <col min="7422" max="7423" width="2.62962962962963" style="8" customWidth="1"/>
    <col min="7424" max="7424" width="2.12962962962963" style="8" customWidth="1"/>
    <col min="7425" max="7425" width="2.62962962962963" style="8" customWidth="1"/>
    <col min="7426" max="7426" width="2.37962962962963" style="8" customWidth="1"/>
    <col min="7427" max="7429" width="9" style="8" hidden="1" customWidth="1"/>
    <col min="7430" max="7430" width="2.87962962962963" style="8" customWidth="1"/>
    <col min="7431" max="7431" width="2.62962962962963" style="8" customWidth="1"/>
    <col min="7432" max="7432" width="2.12962962962963" style="8" customWidth="1"/>
    <col min="7433" max="7433" width="2.62962962962963" style="8" customWidth="1"/>
    <col min="7434" max="7434" width="2.37962962962963" style="8" customWidth="1"/>
    <col min="7435" max="7437" width="9" style="8" hidden="1" customWidth="1"/>
    <col min="7438" max="7439" width="2.62962962962963" style="8" customWidth="1"/>
    <col min="7440" max="7440" width="2.12962962962963" style="8" customWidth="1"/>
    <col min="7441" max="7441" width="2.62962962962963" style="8" customWidth="1"/>
    <col min="7442" max="7442" width="2.37962962962963" style="8" customWidth="1"/>
    <col min="7443" max="7445" width="9" style="8" hidden="1" customWidth="1"/>
    <col min="7446" max="7447" width="2.62962962962963" style="8" customWidth="1"/>
    <col min="7448" max="7448" width="2.12962962962963" style="8" customWidth="1"/>
    <col min="7449" max="7450" width="2.62962962962963" style="8" customWidth="1"/>
    <col min="7451" max="7453" width="9" style="8" hidden="1" customWidth="1"/>
    <col min="7454" max="7455" width="2.62962962962963" style="8" customWidth="1"/>
    <col min="7456" max="7456" width="2.12962962962963" style="8" customWidth="1"/>
    <col min="7457" max="7458" width="2.62962962962963" style="8" customWidth="1"/>
    <col min="7459" max="7461" width="9" style="8" hidden="1" customWidth="1"/>
    <col min="7462" max="7462" width="3" style="8" customWidth="1"/>
    <col min="7463" max="7467" width="10.6296296296296" style="8" customWidth="1"/>
    <col min="7468" max="7482" width="2.75" style="8" customWidth="1"/>
    <col min="7483" max="7658" width="9" style="8"/>
    <col min="7659" max="7659" width="11.8796296296296" style="8" customWidth="1"/>
    <col min="7660" max="7661" width="9" style="8" hidden="1" customWidth="1"/>
    <col min="7662" max="7662" width="2.75" style="8" customWidth="1"/>
    <col min="7663" max="7663" width="2.62962962962963" style="8" customWidth="1"/>
    <col min="7664" max="7664" width="2.12962962962963" style="8" customWidth="1"/>
    <col min="7665" max="7665" width="2.37962962962963" style="8" customWidth="1"/>
    <col min="7666" max="7666" width="2.75" style="8" customWidth="1"/>
    <col min="7667" max="7669" width="9" style="8" hidden="1" customWidth="1"/>
    <col min="7670" max="7671" width="2.62962962962963" style="8" customWidth="1"/>
    <col min="7672" max="7672" width="2.12962962962963" style="8" customWidth="1"/>
    <col min="7673" max="7673" width="2.62962962962963" style="8" customWidth="1"/>
    <col min="7674" max="7674" width="3" style="8" customWidth="1"/>
    <col min="7675" max="7677" width="9" style="8" hidden="1" customWidth="1"/>
    <col min="7678" max="7679" width="2.62962962962963" style="8" customWidth="1"/>
    <col min="7680" max="7680" width="2.12962962962963" style="8" customWidth="1"/>
    <col min="7681" max="7681" width="2.62962962962963" style="8" customWidth="1"/>
    <col min="7682" max="7682" width="2.37962962962963" style="8" customWidth="1"/>
    <col min="7683" max="7685" width="9" style="8" hidden="1" customWidth="1"/>
    <col min="7686" max="7686" width="2.87962962962963" style="8" customWidth="1"/>
    <col min="7687" max="7687" width="2.62962962962963" style="8" customWidth="1"/>
    <col min="7688" max="7688" width="2.12962962962963" style="8" customWidth="1"/>
    <col min="7689" max="7689" width="2.62962962962963" style="8" customWidth="1"/>
    <col min="7690" max="7690" width="2.37962962962963" style="8" customWidth="1"/>
    <col min="7691" max="7693" width="9" style="8" hidden="1" customWidth="1"/>
    <col min="7694" max="7695" width="2.62962962962963" style="8" customWidth="1"/>
    <col min="7696" max="7696" width="2.12962962962963" style="8" customWidth="1"/>
    <col min="7697" max="7697" width="2.62962962962963" style="8" customWidth="1"/>
    <col min="7698" max="7698" width="2.37962962962963" style="8" customWidth="1"/>
    <col min="7699" max="7701" width="9" style="8" hidden="1" customWidth="1"/>
    <col min="7702" max="7703" width="2.62962962962963" style="8" customWidth="1"/>
    <col min="7704" max="7704" width="2.12962962962963" style="8" customWidth="1"/>
    <col min="7705" max="7706" width="2.62962962962963" style="8" customWidth="1"/>
    <col min="7707" max="7709" width="9" style="8" hidden="1" customWidth="1"/>
    <col min="7710" max="7711" width="2.62962962962963" style="8" customWidth="1"/>
    <col min="7712" max="7712" width="2.12962962962963" style="8" customWidth="1"/>
    <col min="7713" max="7714" width="2.62962962962963" style="8" customWidth="1"/>
    <col min="7715" max="7717" width="9" style="8" hidden="1" customWidth="1"/>
    <col min="7718" max="7718" width="3" style="8" customWidth="1"/>
    <col min="7719" max="7723" width="10.6296296296296" style="8" customWidth="1"/>
    <col min="7724" max="7738" width="2.75" style="8" customWidth="1"/>
    <col min="7739" max="7914" width="9" style="8"/>
    <col min="7915" max="7915" width="11.8796296296296" style="8" customWidth="1"/>
    <col min="7916" max="7917" width="9" style="8" hidden="1" customWidth="1"/>
    <col min="7918" max="7918" width="2.75" style="8" customWidth="1"/>
    <col min="7919" max="7919" width="2.62962962962963" style="8" customWidth="1"/>
    <col min="7920" max="7920" width="2.12962962962963" style="8" customWidth="1"/>
    <col min="7921" max="7921" width="2.37962962962963" style="8" customWidth="1"/>
    <col min="7922" max="7922" width="2.75" style="8" customWidth="1"/>
    <col min="7923" max="7925" width="9" style="8" hidden="1" customWidth="1"/>
    <col min="7926" max="7927" width="2.62962962962963" style="8" customWidth="1"/>
    <col min="7928" max="7928" width="2.12962962962963" style="8" customWidth="1"/>
    <col min="7929" max="7929" width="2.62962962962963" style="8" customWidth="1"/>
    <col min="7930" max="7930" width="3" style="8" customWidth="1"/>
    <col min="7931" max="7933" width="9" style="8" hidden="1" customWidth="1"/>
    <col min="7934" max="7935" width="2.62962962962963" style="8" customWidth="1"/>
    <col min="7936" max="7936" width="2.12962962962963" style="8" customWidth="1"/>
    <col min="7937" max="7937" width="2.62962962962963" style="8" customWidth="1"/>
    <col min="7938" max="7938" width="2.37962962962963" style="8" customWidth="1"/>
    <col min="7939" max="7941" width="9" style="8" hidden="1" customWidth="1"/>
    <col min="7942" max="7942" width="2.87962962962963" style="8" customWidth="1"/>
    <col min="7943" max="7943" width="2.62962962962963" style="8" customWidth="1"/>
    <col min="7944" max="7944" width="2.12962962962963" style="8" customWidth="1"/>
    <col min="7945" max="7945" width="2.62962962962963" style="8" customWidth="1"/>
    <col min="7946" max="7946" width="2.37962962962963" style="8" customWidth="1"/>
    <col min="7947" max="7949" width="9" style="8" hidden="1" customWidth="1"/>
    <col min="7950" max="7951" width="2.62962962962963" style="8" customWidth="1"/>
    <col min="7952" max="7952" width="2.12962962962963" style="8" customWidth="1"/>
    <col min="7953" max="7953" width="2.62962962962963" style="8" customWidth="1"/>
    <col min="7954" max="7954" width="2.37962962962963" style="8" customWidth="1"/>
    <col min="7955" max="7957" width="9" style="8" hidden="1" customWidth="1"/>
    <col min="7958" max="7959" width="2.62962962962963" style="8" customWidth="1"/>
    <col min="7960" max="7960" width="2.12962962962963" style="8" customWidth="1"/>
    <col min="7961" max="7962" width="2.62962962962963" style="8" customWidth="1"/>
    <col min="7963" max="7965" width="9" style="8" hidden="1" customWidth="1"/>
    <col min="7966" max="7967" width="2.62962962962963" style="8" customWidth="1"/>
    <col min="7968" max="7968" width="2.12962962962963" style="8" customWidth="1"/>
    <col min="7969" max="7970" width="2.62962962962963" style="8" customWidth="1"/>
    <col min="7971" max="7973" width="9" style="8" hidden="1" customWidth="1"/>
    <col min="7974" max="7974" width="3" style="8" customWidth="1"/>
    <col min="7975" max="7979" width="10.6296296296296" style="8" customWidth="1"/>
    <col min="7980" max="7994" width="2.75" style="8" customWidth="1"/>
    <col min="7995" max="8170" width="9" style="8"/>
    <col min="8171" max="8171" width="11.8796296296296" style="8" customWidth="1"/>
    <col min="8172" max="8173" width="9" style="8" hidden="1" customWidth="1"/>
    <col min="8174" max="8174" width="2.75" style="8" customWidth="1"/>
    <col min="8175" max="8175" width="2.62962962962963" style="8" customWidth="1"/>
    <col min="8176" max="8176" width="2.12962962962963" style="8" customWidth="1"/>
    <col min="8177" max="8177" width="2.37962962962963" style="8" customWidth="1"/>
    <col min="8178" max="8178" width="2.75" style="8" customWidth="1"/>
    <col min="8179" max="8181" width="9" style="8" hidden="1" customWidth="1"/>
    <col min="8182" max="8183" width="2.62962962962963" style="8" customWidth="1"/>
    <col min="8184" max="8184" width="2.12962962962963" style="8" customWidth="1"/>
    <col min="8185" max="8185" width="2.62962962962963" style="8" customWidth="1"/>
    <col min="8186" max="8186" width="3" style="8" customWidth="1"/>
    <col min="8187" max="8189" width="9" style="8" hidden="1" customWidth="1"/>
    <col min="8190" max="8191" width="2.62962962962963" style="8" customWidth="1"/>
    <col min="8192" max="8192" width="2.12962962962963" style="8" customWidth="1"/>
    <col min="8193" max="8193" width="2.62962962962963" style="8" customWidth="1"/>
    <col min="8194" max="8194" width="2.37962962962963" style="8" customWidth="1"/>
    <col min="8195" max="8197" width="9" style="8" hidden="1" customWidth="1"/>
    <col min="8198" max="8198" width="2.87962962962963" style="8" customWidth="1"/>
    <col min="8199" max="8199" width="2.62962962962963" style="8" customWidth="1"/>
    <col min="8200" max="8200" width="2.12962962962963" style="8" customWidth="1"/>
    <col min="8201" max="8201" width="2.62962962962963" style="8" customWidth="1"/>
    <col min="8202" max="8202" width="2.37962962962963" style="8" customWidth="1"/>
    <col min="8203" max="8205" width="9" style="8" hidden="1" customWidth="1"/>
    <col min="8206" max="8207" width="2.62962962962963" style="8" customWidth="1"/>
    <col min="8208" max="8208" width="2.12962962962963" style="8" customWidth="1"/>
    <col min="8209" max="8209" width="2.62962962962963" style="8" customWidth="1"/>
    <col min="8210" max="8210" width="2.37962962962963" style="8" customWidth="1"/>
    <col min="8211" max="8213" width="9" style="8" hidden="1" customWidth="1"/>
    <col min="8214" max="8215" width="2.62962962962963" style="8" customWidth="1"/>
    <col min="8216" max="8216" width="2.12962962962963" style="8" customWidth="1"/>
    <col min="8217" max="8218" width="2.62962962962963" style="8" customWidth="1"/>
    <col min="8219" max="8221" width="9" style="8" hidden="1" customWidth="1"/>
    <col min="8222" max="8223" width="2.62962962962963" style="8" customWidth="1"/>
    <col min="8224" max="8224" width="2.12962962962963" style="8" customWidth="1"/>
    <col min="8225" max="8226" width="2.62962962962963" style="8" customWidth="1"/>
    <col min="8227" max="8229" width="9" style="8" hidden="1" customWidth="1"/>
    <col min="8230" max="8230" width="3" style="8" customWidth="1"/>
    <col min="8231" max="8235" width="10.6296296296296" style="8" customWidth="1"/>
    <col min="8236" max="8250" width="2.75" style="8" customWidth="1"/>
    <col min="8251" max="8426" width="9" style="8"/>
    <col min="8427" max="8427" width="11.8796296296296" style="8" customWidth="1"/>
    <col min="8428" max="8429" width="9" style="8" hidden="1" customWidth="1"/>
    <col min="8430" max="8430" width="2.75" style="8" customWidth="1"/>
    <col min="8431" max="8431" width="2.62962962962963" style="8" customWidth="1"/>
    <col min="8432" max="8432" width="2.12962962962963" style="8" customWidth="1"/>
    <col min="8433" max="8433" width="2.37962962962963" style="8" customWidth="1"/>
    <col min="8434" max="8434" width="2.75" style="8" customWidth="1"/>
    <col min="8435" max="8437" width="9" style="8" hidden="1" customWidth="1"/>
    <col min="8438" max="8439" width="2.62962962962963" style="8" customWidth="1"/>
    <col min="8440" max="8440" width="2.12962962962963" style="8" customWidth="1"/>
    <col min="8441" max="8441" width="2.62962962962963" style="8" customWidth="1"/>
    <col min="8442" max="8442" width="3" style="8" customWidth="1"/>
    <col min="8443" max="8445" width="9" style="8" hidden="1" customWidth="1"/>
    <col min="8446" max="8447" width="2.62962962962963" style="8" customWidth="1"/>
    <col min="8448" max="8448" width="2.12962962962963" style="8" customWidth="1"/>
    <col min="8449" max="8449" width="2.62962962962963" style="8" customWidth="1"/>
    <col min="8450" max="8450" width="2.37962962962963" style="8" customWidth="1"/>
    <col min="8451" max="8453" width="9" style="8" hidden="1" customWidth="1"/>
    <col min="8454" max="8454" width="2.87962962962963" style="8" customWidth="1"/>
    <col min="8455" max="8455" width="2.62962962962963" style="8" customWidth="1"/>
    <col min="8456" max="8456" width="2.12962962962963" style="8" customWidth="1"/>
    <col min="8457" max="8457" width="2.62962962962963" style="8" customWidth="1"/>
    <col min="8458" max="8458" width="2.37962962962963" style="8" customWidth="1"/>
    <col min="8459" max="8461" width="9" style="8" hidden="1" customWidth="1"/>
    <col min="8462" max="8463" width="2.62962962962963" style="8" customWidth="1"/>
    <col min="8464" max="8464" width="2.12962962962963" style="8" customWidth="1"/>
    <col min="8465" max="8465" width="2.62962962962963" style="8" customWidth="1"/>
    <col min="8466" max="8466" width="2.37962962962963" style="8" customWidth="1"/>
    <col min="8467" max="8469" width="9" style="8" hidden="1" customWidth="1"/>
    <col min="8470" max="8471" width="2.62962962962963" style="8" customWidth="1"/>
    <col min="8472" max="8472" width="2.12962962962963" style="8" customWidth="1"/>
    <col min="8473" max="8474" width="2.62962962962963" style="8" customWidth="1"/>
    <col min="8475" max="8477" width="9" style="8" hidden="1" customWidth="1"/>
    <col min="8478" max="8479" width="2.62962962962963" style="8" customWidth="1"/>
    <col min="8480" max="8480" width="2.12962962962963" style="8" customWidth="1"/>
    <col min="8481" max="8482" width="2.62962962962963" style="8" customWidth="1"/>
    <col min="8483" max="8485" width="9" style="8" hidden="1" customWidth="1"/>
    <col min="8486" max="8486" width="3" style="8" customWidth="1"/>
    <col min="8487" max="8491" width="10.6296296296296" style="8" customWidth="1"/>
    <col min="8492" max="8506" width="2.75" style="8" customWidth="1"/>
    <col min="8507" max="8682" width="9" style="8"/>
    <col min="8683" max="8683" width="11.8796296296296" style="8" customWidth="1"/>
    <col min="8684" max="8685" width="9" style="8" hidden="1" customWidth="1"/>
    <col min="8686" max="8686" width="2.75" style="8" customWidth="1"/>
    <col min="8687" max="8687" width="2.62962962962963" style="8" customWidth="1"/>
    <col min="8688" max="8688" width="2.12962962962963" style="8" customWidth="1"/>
    <col min="8689" max="8689" width="2.37962962962963" style="8" customWidth="1"/>
    <col min="8690" max="8690" width="2.75" style="8" customWidth="1"/>
    <col min="8691" max="8693" width="9" style="8" hidden="1" customWidth="1"/>
    <col min="8694" max="8695" width="2.62962962962963" style="8" customWidth="1"/>
    <col min="8696" max="8696" width="2.12962962962963" style="8" customWidth="1"/>
    <col min="8697" max="8697" width="2.62962962962963" style="8" customWidth="1"/>
    <col min="8698" max="8698" width="3" style="8" customWidth="1"/>
    <col min="8699" max="8701" width="9" style="8" hidden="1" customWidth="1"/>
    <col min="8702" max="8703" width="2.62962962962963" style="8" customWidth="1"/>
    <col min="8704" max="8704" width="2.12962962962963" style="8" customWidth="1"/>
    <col min="8705" max="8705" width="2.62962962962963" style="8" customWidth="1"/>
    <col min="8706" max="8706" width="2.37962962962963" style="8" customWidth="1"/>
    <col min="8707" max="8709" width="9" style="8" hidden="1" customWidth="1"/>
    <col min="8710" max="8710" width="2.87962962962963" style="8" customWidth="1"/>
    <col min="8711" max="8711" width="2.62962962962963" style="8" customWidth="1"/>
    <col min="8712" max="8712" width="2.12962962962963" style="8" customWidth="1"/>
    <col min="8713" max="8713" width="2.62962962962963" style="8" customWidth="1"/>
    <col min="8714" max="8714" width="2.37962962962963" style="8" customWidth="1"/>
    <col min="8715" max="8717" width="9" style="8" hidden="1" customWidth="1"/>
    <col min="8718" max="8719" width="2.62962962962963" style="8" customWidth="1"/>
    <col min="8720" max="8720" width="2.12962962962963" style="8" customWidth="1"/>
    <col min="8721" max="8721" width="2.62962962962963" style="8" customWidth="1"/>
    <col min="8722" max="8722" width="2.37962962962963" style="8" customWidth="1"/>
    <col min="8723" max="8725" width="9" style="8" hidden="1" customWidth="1"/>
    <col min="8726" max="8727" width="2.62962962962963" style="8" customWidth="1"/>
    <col min="8728" max="8728" width="2.12962962962963" style="8" customWidth="1"/>
    <col min="8729" max="8730" width="2.62962962962963" style="8" customWidth="1"/>
    <col min="8731" max="8733" width="9" style="8" hidden="1" customWidth="1"/>
    <col min="8734" max="8735" width="2.62962962962963" style="8" customWidth="1"/>
    <col min="8736" max="8736" width="2.12962962962963" style="8" customWidth="1"/>
    <col min="8737" max="8738" width="2.62962962962963" style="8" customWidth="1"/>
    <col min="8739" max="8741" width="9" style="8" hidden="1" customWidth="1"/>
    <col min="8742" max="8742" width="3" style="8" customWidth="1"/>
    <col min="8743" max="8747" width="10.6296296296296" style="8" customWidth="1"/>
    <col min="8748" max="8762" width="2.75" style="8" customWidth="1"/>
    <col min="8763" max="8938" width="9" style="8"/>
    <col min="8939" max="8939" width="11.8796296296296" style="8" customWidth="1"/>
    <col min="8940" max="8941" width="9" style="8" hidden="1" customWidth="1"/>
    <col min="8942" max="8942" width="2.75" style="8" customWidth="1"/>
    <col min="8943" max="8943" width="2.62962962962963" style="8" customWidth="1"/>
    <col min="8944" max="8944" width="2.12962962962963" style="8" customWidth="1"/>
    <col min="8945" max="8945" width="2.37962962962963" style="8" customWidth="1"/>
    <col min="8946" max="8946" width="2.75" style="8" customWidth="1"/>
    <col min="8947" max="8949" width="9" style="8" hidden="1" customWidth="1"/>
    <col min="8950" max="8951" width="2.62962962962963" style="8" customWidth="1"/>
    <col min="8952" max="8952" width="2.12962962962963" style="8" customWidth="1"/>
    <col min="8953" max="8953" width="2.62962962962963" style="8" customWidth="1"/>
    <col min="8954" max="8954" width="3" style="8" customWidth="1"/>
    <col min="8955" max="8957" width="9" style="8" hidden="1" customWidth="1"/>
    <col min="8958" max="8959" width="2.62962962962963" style="8" customWidth="1"/>
    <col min="8960" max="8960" width="2.12962962962963" style="8" customWidth="1"/>
    <col min="8961" max="8961" width="2.62962962962963" style="8" customWidth="1"/>
    <col min="8962" max="8962" width="2.37962962962963" style="8" customWidth="1"/>
    <col min="8963" max="8965" width="9" style="8" hidden="1" customWidth="1"/>
    <col min="8966" max="8966" width="2.87962962962963" style="8" customWidth="1"/>
    <col min="8967" max="8967" width="2.62962962962963" style="8" customWidth="1"/>
    <col min="8968" max="8968" width="2.12962962962963" style="8" customWidth="1"/>
    <col min="8969" max="8969" width="2.62962962962963" style="8" customWidth="1"/>
    <col min="8970" max="8970" width="2.37962962962963" style="8" customWidth="1"/>
    <col min="8971" max="8973" width="9" style="8" hidden="1" customWidth="1"/>
    <col min="8974" max="8975" width="2.62962962962963" style="8" customWidth="1"/>
    <col min="8976" max="8976" width="2.12962962962963" style="8" customWidth="1"/>
    <col min="8977" max="8977" width="2.62962962962963" style="8" customWidth="1"/>
    <col min="8978" max="8978" width="2.37962962962963" style="8" customWidth="1"/>
    <col min="8979" max="8981" width="9" style="8" hidden="1" customWidth="1"/>
    <col min="8982" max="8983" width="2.62962962962963" style="8" customWidth="1"/>
    <col min="8984" max="8984" width="2.12962962962963" style="8" customWidth="1"/>
    <col min="8985" max="8986" width="2.62962962962963" style="8" customWidth="1"/>
    <col min="8987" max="8989" width="9" style="8" hidden="1" customWidth="1"/>
    <col min="8990" max="8991" width="2.62962962962963" style="8" customWidth="1"/>
    <col min="8992" max="8992" width="2.12962962962963" style="8" customWidth="1"/>
    <col min="8993" max="8994" width="2.62962962962963" style="8" customWidth="1"/>
    <col min="8995" max="8997" width="9" style="8" hidden="1" customWidth="1"/>
    <col min="8998" max="8998" width="3" style="8" customWidth="1"/>
    <col min="8999" max="9003" width="10.6296296296296" style="8" customWidth="1"/>
    <col min="9004" max="9018" width="2.75" style="8" customWidth="1"/>
    <col min="9019" max="9194" width="9" style="8"/>
    <col min="9195" max="9195" width="11.8796296296296" style="8" customWidth="1"/>
    <col min="9196" max="9197" width="9" style="8" hidden="1" customWidth="1"/>
    <col min="9198" max="9198" width="2.75" style="8" customWidth="1"/>
    <col min="9199" max="9199" width="2.62962962962963" style="8" customWidth="1"/>
    <col min="9200" max="9200" width="2.12962962962963" style="8" customWidth="1"/>
    <col min="9201" max="9201" width="2.37962962962963" style="8" customWidth="1"/>
    <col min="9202" max="9202" width="2.75" style="8" customWidth="1"/>
    <col min="9203" max="9205" width="9" style="8" hidden="1" customWidth="1"/>
    <col min="9206" max="9207" width="2.62962962962963" style="8" customWidth="1"/>
    <col min="9208" max="9208" width="2.12962962962963" style="8" customWidth="1"/>
    <col min="9209" max="9209" width="2.62962962962963" style="8" customWidth="1"/>
    <col min="9210" max="9210" width="3" style="8" customWidth="1"/>
    <col min="9211" max="9213" width="9" style="8" hidden="1" customWidth="1"/>
    <col min="9214" max="9215" width="2.62962962962963" style="8" customWidth="1"/>
    <col min="9216" max="9216" width="2.12962962962963" style="8" customWidth="1"/>
    <col min="9217" max="9217" width="2.62962962962963" style="8" customWidth="1"/>
    <col min="9218" max="9218" width="2.37962962962963" style="8" customWidth="1"/>
    <col min="9219" max="9221" width="9" style="8" hidden="1" customWidth="1"/>
    <col min="9222" max="9222" width="2.87962962962963" style="8" customWidth="1"/>
    <col min="9223" max="9223" width="2.62962962962963" style="8" customWidth="1"/>
    <col min="9224" max="9224" width="2.12962962962963" style="8" customWidth="1"/>
    <col min="9225" max="9225" width="2.62962962962963" style="8" customWidth="1"/>
    <col min="9226" max="9226" width="2.37962962962963" style="8" customWidth="1"/>
    <col min="9227" max="9229" width="9" style="8" hidden="1" customWidth="1"/>
    <col min="9230" max="9231" width="2.62962962962963" style="8" customWidth="1"/>
    <col min="9232" max="9232" width="2.12962962962963" style="8" customWidth="1"/>
    <col min="9233" max="9233" width="2.62962962962963" style="8" customWidth="1"/>
    <col min="9234" max="9234" width="2.37962962962963" style="8" customWidth="1"/>
    <col min="9235" max="9237" width="9" style="8" hidden="1" customWidth="1"/>
    <col min="9238" max="9239" width="2.62962962962963" style="8" customWidth="1"/>
    <col min="9240" max="9240" width="2.12962962962963" style="8" customWidth="1"/>
    <col min="9241" max="9242" width="2.62962962962963" style="8" customWidth="1"/>
    <col min="9243" max="9245" width="9" style="8" hidden="1" customWidth="1"/>
    <col min="9246" max="9247" width="2.62962962962963" style="8" customWidth="1"/>
    <col min="9248" max="9248" width="2.12962962962963" style="8" customWidth="1"/>
    <col min="9249" max="9250" width="2.62962962962963" style="8" customWidth="1"/>
    <col min="9251" max="9253" width="9" style="8" hidden="1" customWidth="1"/>
    <col min="9254" max="9254" width="3" style="8" customWidth="1"/>
    <col min="9255" max="9259" width="10.6296296296296" style="8" customWidth="1"/>
    <col min="9260" max="9274" width="2.75" style="8" customWidth="1"/>
    <col min="9275" max="9450" width="9" style="8"/>
    <col min="9451" max="9451" width="11.8796296296296" style="8" customWidth="1"/>
    <col min="9452" max="9453" width="9" style="8" hidden="1" customWidth="1"/>
    <col min="9454" max="9454" width="2.75" style="8" customWidth="1"/>
    <col min="9455" max="9455" width="2.62962962962963" style="8" customWidth="1"/>
    <col min="9456" max="9456" width="2.12962962962963" style="8" customWidth="1"/>
    <col min="9457" max="9457" width="2.37962962962963" style="8" customWidth="1"/>
    <col min="9458" max="9458" width="2.75" style="8" customWidth="1"/>
    <col min="9459" max="9461" width="9" style="8" hidden="1" customWidth="1"/>
    <col min="9462" max="9463" width="2.62962962962963" style="8" customWidth="1"/>
    <col min="9464" max="9464" width="2.12962962962963" style="8" customWidth="1"/>
    <col min="9465" max="9465" width="2.62962962962963" style="8" customWidth="1"/>
    <col min="9466" max="9466" width="3" style="8" customWidth="1"/>
    <col min="9467" max="9469" width="9" style="8" hidden="1" customWidth="1"/>
    <col min="9470" max="9471" width="2.62962962962963" style="8" customWidth="1"/>
    <col min="9472" max="9472" width="2.12962962962963" style="8" customWidth="1"/>
    <col min="9473" max="9473" width="2.62962962962963" style="8" customWidth="1"/>
    <col min="9474" max="9474" width="2.37962962962963" style="8" customWidth="1"/>
    <col min="9475" max="9477" width="9" style="8" hidden="1" customWidth="1"/>
    <col min="9478" max="9478" width="2.87962962962963" style="8" customWidth="1"/>
    <col min="9479" max="9479" width="2.62962962962963" style="8" customWidth="1"/>
    <col min="9480" max="9480" width="2.12962962962963" style="8" customWidth="1"/>
    <col min="9481" max="9481" width="2.62962962962963" style="8" customWidth="1"/>
    <col min="9482" max="9482" width="2.37962962962963" style="8" customWidth="1"/>
    <col min="9483" max="9485" width="9" style="8" hidden="1" customWidth="1"/>
    <col min="9486" max="9487" width="2.62962962962963" style="8" customWidth="1"/>
    <col min="9488" max="9488" width="2.12962962962963" style="8" customWidth="1"/>
    <col min="9489" max="9489" width="2.62962962962963" style="8" customWidth="1"/>
    <col min="9490" max="9490" width="2.37962962962963" style="8" customWidth="1"/>
    <col min="9491" max="9493" width="9" style="8" hidden="1" customWidth="1"/>
    <col min="9494" max="9495" width="2.62962962962963" style="8" customWidth="1"/>
    <col min="9496" max="9496" width="2.12962962962963" style="8" customWidth="1"/>
    <col min="9497" max="9498" width="2.62962962962963" style="8" customWidth="1"/>
    <col min="9499" max="9501" width="9" style="8" hidden="1" customWidth="1"/>
    <col min="9502" max="9503" width="2.62962962962963" style="8" customWidth="1"/>
    <col min="9504" max="9504" width="2.12962962962963" style="8" customWidth="1"/>
    <col min="9505" max="9506" width="2.62962962962963" style="8" customWidth="1"/>
    <col min="9507" max="9509" width="9" style="8" hidden="1" customWidth="1"/>
    <col min="9510" max="9510" width="3" style="8" customWidth="1"/>
    <col min="9511" max="9515" width="10.6296296296296" style="8" customWidth="1"/>
    <col min="9516" max="9530" width="2.75" style="8" customWidth="1"/>
    <col min="9531" max="9706" width="9" style="8"/>
    <col min="9707" max="9707" width="11.8796296296296" style="8" customWidth="1"/>
    <col min="9708" max="9709" width="9" style="8" hidden="1" customWidth="1"/>
    <col min="9710" max="9710" width="2.75" style="8" customWidth="1"/>
    <col min="9711" max="9711" width="2.62962962962963" style="8" customWidth="1"/>
    <col min="9712" max="9712" width="2.12962962962963" style="8" customWidth="1"/>
    <col min="9713" max="9713" width="2.37962962962963" style="8" customWidth="1"/>
    <col min="9714" max="9714" width="2.75" style="8" customWidth="1"/>
    <col min="9715" max="9717" width="9" style="8" hidden="1" customWidth="1"/>
    <col min="9718" max="9719" width="2.62962962962963" style="8" customWidth="1"/>
    <col min="9720" max="9720" width="2.12962962962963" style="8" customWidth="1"/>
    <col min="9721" max="9721" width="2.62962962962963" style="8" customWidth="1"/>
    <col min="9722" max="9722" width="3" style="8" customWidth="1"/>
    <col min="9723" max="9725" width="9" style="8" hidden="1" customWidth="1"/>
    <col min="9726" max="9727" width="2.62962962962963" style="8" customWidth="1"/>
    <col min="9728" max="9728" width="2.12962962962963" style="8" customWidth="1"/>
    <col min="9729" max="9729" width="2.62962962962963" style="8" customWidth="1"/>
    <col min="9730" max="9730" width="2.37962962962963" style="8" customWidth="1"/>
    <col min="9731" max="9733" width="9" style="8" hidden="1" customWidth="1"/>
    <col min="9734" max="9734" width="2.87962962962963" style="8" customWidth="1"/>
    <col min="9735" max="9735" width="2.62962962962963" style="8" customWidth="1"/>
    <col min="9736" max="9736" width="2.12962962962963" style="8" customWidth="1"/>
    <col min="9737" max="9737" width="2.62962962962963" style="8" customWidth="1"/>
    <col min="9738" max="9738" width="2.37962962962963" style="8" customWidth="1"/>
    <col min="9739" max="9741" width="9" style="8" hidden="1" customWidth="1"/>
    <col min="9742" max="9743" width="2.62962962962963" style="8" customWidth="1"/>
    <col min="9744" max="9744" width="2.12962962962963" style="8" customWidth="1"/>
    <col min="9745" max="9745" width="2.62962962962963" style="8" customWidth="1"/>
    <col min="9746" max="9746" width="2.37962962962963" style="8" customWidth="1"/>
    <col min="9747" max="9749" width="9" style="8" hidden="1" customWidth="1"/>
    <col min="9750" max="9751" width="2.62962962962963" style="8" customWidth="1"/>
    <col min="9752" max="9752" width="2.12962962962963" style="8" customWidth="1"/>
    <col min="9753" max="9754" width="2.62962962962963" style="8" customWidth="1"/>
    <col min="9755" max="9757" width="9" style="8" hidden="1" customWidth="1"/>
    <col min="9758" max="9759" width="2.62962962962963" style="8" customWidth="1"/>
    <col min="9760" max="9760" width="2.12962962962963" style="8" customWidth="1"/>
    <col min="9761" max="9762" width="2.62962962962963" style="8" customWidth="1"/>
    <col min="9763" max="9765" width="9" style="8" hidden="1" customWidth="1"/>
    <col min="9766" max="9766" width="3" style="8" customWidth="1"/>
    <col min="9767" max="9771" width="10.6296296296296" style="8" customWidth="1"/>
    <col min="9772" max="9786" width="2.75" style="8" customWidth="1"/>
    <col min="9787" max="9962" width="9" style="8"/>
    <col min="9963" max="9963" width="11.8796296296296" style="8" customWidth="1"/>
    <col min="9964" max="9965" width="9" style="8" hidden="1" customWidth="1"/>
    <col min="9966" max="9966" width="2.75" style="8" customWidth="1"/>
    <col min="9967" max="9967" width="2.62962962962963" style="8" customWidth="1"/>
    <col min="9968" max="9968" width="2.12962962962963" style="8" customWidth="1"/>
    <col min="9969" max="9969" width="2.37962962962963" style="8" customWidth="1"/>
    <col min="9970" max="9970" width="2.75" style="8" customWidth="1"/>
    <col min="9971" max="9973" width="9" style="8" hidden="1" customWidth="1"/>
    <col min="9974" max="9975" width="2.62962962962963" style="8" customWidth="1"/>
    <col min="9976" max="9976" width="2.12962962962963" style="8" customWidth="1"/>
    <col min="9977" max="9977" width="2.62962962962963" style="8" customWidth="1"/>
    <col min="9978" max="9978" width="3" style="8" customWidth="1"/>
    <col min="9979" max="9981" width="9" style="8" hidden="1" customWidth="1"/>
    <col min="9982" max="9983" width="2.62962962962963" style="8" customWidth="1"/>
    <col min="9984" max="9984" width="2.12962962962963" style="8" customWidth="1"/>
    <col min="9985" max="9985" width="2.62962962962963" style="8" customWidth="1"/>
    <col min="9986" max="9986" width="2.37962962962963" style="8" customWidth="1"/>
    <col min="9987" max="9989" width="9" style="8" hidden="1" customWidth="1"/>
    <col min="9990" max="9990" width="2.87962962962963" style="8" customWidth="1"/>
    <col min="9991" max="9991" width="2.62962962962963" style="8" customWidth="1"/>
    <col min="9992" max="9992" width="2.12962962962963" style="8" customWidth="1"/>
    <col min="9993" max="9993" width="2.62962962962963" style="8" customWidth="1"/>
    <col min="9994" max="9994" width="2.37962962962963" style="8" customWidth="1"/>
    <col min="9995" max="9997" width="9" style="8" hidden="1" customWidth="1"/>
    <col min="9998" max="9999" width="2.62962962962963" style="8" customWidth="1"/>
    <col min="10000" max="10000" width="2.12962962962963" style="8" customWidth="1"/>
    <col min="10001" max="10001" width="2.62962962962963" style="8" customWidth="1"/>
    <col min="10002" max="10002" width="2.37962962962963" style="8" customWidth="1"/>
    <col min="10003" max="10005" width="9" style="8" hidden="1" customWidth="1"/>
    <col min="10006" max="10007" width="2.62962962962963" style="8" customWidth="1"/>
    <col min="10008" max="10008" width="2.12962962962963" style="8" customWidth="1"/>
    <col min="10009" max="10010" width="2.62962962962963" style="8" customWidth="1"/>
    <col min="10011" max="10013" width="9" style="8" hidden="1" customWidth="1"/>
    <col min="10014" max="10015" width="2.62962962962963" style="8" customWidth="1"/>
    <col min="10016" max="10016" width="2.12962962962963" style="8" customWidth="1"/>
    <col min="10017" max="10018" width="2.62962962962963" style="8" customWidth="1"/>
    <col min="10019" max="10021" width="9" style="8" hidden="1" customWidth="1"/>
    <col min="10022" max="10022" width="3" style="8" customWidth="1"/>
    <col min="10023" max="10027" width="10.6296296296296" style="8" customWidth="1"/>
    <col min="10028" max="10042" width="2.75" style="8" customWidth="1"/>
    <col min="10043" max="10218" width="9" style="8"/>
    <col min="10219" max="10219" width="11.8796296296296" style="8" customWidth="1"/>
    <col min="10220" max="10221" width="9" style="8" hidden="1" customWidth="1"/>
    <col min="10222" max="10222" width="2.75" style="8" customWidth="1"/>
    <col min="10223" max="10223" width="2.62962962962963" style="8" customWidth="1"/>
    <col min="10224" max="10224" width="2.12962962962963" style="8" customWidth="1"/>
    <col min="10225" max="10225" width="2.37962962962963" style="8" customWidth="1"/>
    <col min="10226" max="10226" width="2.75" style="8" customWidth="1"/>
    <col min="10227" max="10229" width="9" style="8" hidden="1" customWidth="1"/>
    <col min="10230" max="10231" width="2.62962962962963" style="8" customWidth="1"/>
    <col min="10232" max="10232" width="2.12962962962963" style="8" customWidth="1"/>
    <col min="10233" max="10233" width="2.62962962962963" style="8" customWidth="1"/>
    <col min="10234" max="10234" width="3" style="8" customWidth="1"/>
    <col min="10235" max="10237" width="9" style="8" hidden="1" customWidth="1"/>
    <col min="10238" max="10239" width="2.62962962962963" style="8" customWidth="1"/>
    <col min="10240" max="10240" width="2.12962962962963" style="8" customWidth="1"/>
    <col min="10241" max="10241" width="2.62962962962963" style="8" customWidth="1"/>
    <col min="10242" max="10242" width="2.37962962962963" style="8" customWidth="1"/>
    <col min="10243" max="10245" width="9" style="8" hidden="1" customWidth="1"/>
    <col min="10246" max="10246" width="2.87962962962963" style="8" customWidth="1"/>
    <col min="10247" max="10247" width="2.62962962962963" style="8" customWidth="1"/>
    <col min="10248" max="10248" width="2.12962962962963" style="8" customWidth="1"/>
    <col min="10249" max="10249" width="2.62962962962963" style="8" customWidth="1"/>
    <col min="10250" max="10250" width="2.37962962962963" style="8" customWidth="1"/>
    <col min="10251" max="10253" width="9" style="8" hidden="1" customWidth="1"/>
    <col min="10254" max="10255" width="2.62962962962963" style="8" customWidth="1"/>
    <col min="10256" max="10256" width="2.12962962962963" style="8" customWidth="1"/>
    <col min="10257" max="10257" width="2.62962962962963" style="8" customWidth="1"/>
    <col min="10258" max="10258" width="2.37962962962963" style="8" customWidth="1"/>
    <col min="10259" max="10261" width="9" style="8" hidden="1" customWidth="1"/>
    <col min="10262" max="10263" width="2.62962962962963" style="8" customWidth="1"/>
    <col min="10264" max="10264" width="2.12962962962963" style="8" customWidth="1"/>
    <col min="10265" max="10266" width="2.62962962962963" style="8" customWidth="1"/>
    <col min="10267" max="10269" width="9" style="8" hidden="1" customWidth="1"/>
    <col min="10270" max="10271" width="2.62962962962963" style="8" customWidth="1"/>
    <col min="10272" max="10272" width="2.12962962962963" style="8" customWidth="1"/>
    <col min="10273" max="10274" width="2.62962962962963" style="8" customWidth="1"/>
    <col min="10275" max="10277" width="9" style="8" hidden="1" customWidth="1"/>
    <col min="10278" max="10278" width="3" style="8" customWidth="1"/>
    <col min="10279" max="10283" width="10.6296296296296" style="8" customWidth="1"/>
    <col min="10284" max="10298" width="2.75" style="8" customWidth="1"/>
    <col min="10299" max="10474" width="9" style="8"/>
    <col min="10475" max="10475" width="11.8796296296296" style="8" customWidth="1"/>
    <col min="10476" max="10477" width="9" style="8" hidden="1" customWidth="1"/>
    <col min="10478" max="10478" width="2.75" style="8" customWidth="1"/>
    <col min="10479" max="10479" width="2.62962962962963" style="8" customWidth="1"/>
    <col min="10480" max="10480" width="2.12962962962963" style="8" customWidth="1"/>
    <col min="10481" max="10481" width="2.37962962962963" style="8" customWidth="1"/>
    <col min="10482" max="10482" width="2.75" style="8" customWidth="1"/>
    <col min="10483" max="10485" width="9" style="8" hidden="1" customWidth="1"/>
    <col min="10486" max="10487" width="2.62962962962963" style="8" customWidth="1"/>
    <col min="10488" max="10488" width="2.12962962962963" style="8" customWidth="1"/>
    <col min="10489" max="10489" width="2.62962962962963" style="8" customWidth="1"/>
    <col min="10490" max="10490" width="3" style="8" customWidth="1"/>
    <col min="10491" max="10493" width="9" style="8" hidden="1" customWidth="1"/>
    <col min="10494" max="10495" width="2.62962962962963" style="8" customWidth="1"/>
    <col min="10496" max="10496" width="2.12962962962963" style="8" customWidth="1"/>
    <col min="10497" max="10497" width="2.62962962962963" style="8" customWidth="1"/>
    <col min="10498" max="10498" width="2.37962962962963" style="8" customWidth="1"/>
    <col min="10499" max="10501" width="9" style="8" hidden="1" customWidth="1"/>
    <col min="10502" max="10502" width="2.87962962962963" style="8" customWidth="1"/>
    <col min="10503" max="10503" width="2.62962962962963" style="8" customWidth="1"/>
    <col min="10504" max="10504" width="2.12962962962963" style="8" customWidth="1"/>
    <col min="10505" max="10505" width="2.62962962962963" style="8" customWidth="1"/>
    <col min="10506" max="10506" width="2.37962962962963" style="8" customWidth="1"/>
    <col min="10507" max="10509" width="9" style="8" hidden="1" customWidth="1"/>
    <col min="10510" max="10511" width="2.62962962962963" style="8" customWidth="1"/>
    <col min="10512" max="10512" width="2.12962962962963" style="8" customWidth="1"/>
    <col min="10513" max="10513" width="2.62962962962963" style="8" customWidth="1"/>
    <col min="10514" max="10514" width="2.37962962962963" style="8" customWidth="1"/>
    <col min="10515" max="10517" width="9" style="8" hidden="1" customWidth="1"/>
    <col min="10518" max="10519" width="2.62962962962963" style="8" customWidth="1"/>
    <col min="10520" max="10520" width="2.12962962962963" style="8" customWidth="1"/>
    <col min="10521" max="10522" width="2.62962962962963" style="8" customWidth="1"/>
    <col min="10523" max="10525" width="9" style="8" hidden="1" customWidth="1"/>
    <col min="10526" max="10527" width="2.62962962962963" style="8" customWidth="1"/>
    <col min="10528" max="10528" width="2.12962962962963" style="8" customWidth="1"/>
    <col min="10529" max="10530" width="2.62962962962963" style="8" customWidth="1"/>
    <col min="10531" max="10533" width="9" style="8" hidden="1" customWidth="1"/>
    <col min="10534" max="10534" width="3" style="8" customWidth="1"/>
    <col min="10535" max="10539" width="10.6296296296296" style="8" customWidth="1"/>
    <col min="10540" max="10554" width="2.75" style="8" customWidth="1"/>
    <col min="10555" max="10730" width="9" style="8"/>
    <col min="10731" max="10731" width="11.8796296296296" style="8" customWidth="1"/>
    <col min="10732" max="10733" width="9" style="8" hidden="1" customWidth="1"/>
    <col min="10734" max="10734" width="2.75" style="8" customWidth="1"/>
    <col min="10735" max="10735" width="2.62962962962963" style="8" customWidth="1"/>
    <col min="10736" max="10736" width="2.12962962962963" style="8" customWidth="1"/>
    <col min="10737" max="10737" width="2.37962962962963" style="8" customWidth="1"/>
    <col min="10738" max="10738" width="2.75" style="8" customWidth="1"/>
    <col min="10739" max="10741" width="9" style="8" hidden="1" customWidth="1"/>
    <col min="10742" max="10743" width="2.62962962962963" style="8" customWidth="1"/>
    <col min="10744" max="10744" width="2.12962962962963" style="8" customWidth="1"/>
    <col min="10745" max="10745" width="2.62962962962963" style="8" customWidth="1"/>
    <col min="10746" max="10746" width="3" style="8" customWidth="1"/>
    <col min="10747" max="10749" width="9" style="8" hidden="1" customWidth="1"/>
    <col min="10750" max="10751" width="2.62962962962963" style="8" customWidth="1"/>
    <col min="10752" max="10752" width="2.12962962962963" style="8" customWidth="1"/>
    <col min="10753" max="10753" width="2.62962962962963" style="8" customWidth="1"/>
    <col min="10754" max="10754" width="2.37962962962963" style="8" customWidth="1"/>
    <col min="10755" max="10757" width="9" style="8" hidden="1" customWidth="1"/>
    <col min="10758" max="10758" width="2.87962962962963" style="8" customWidth="1"/>
    <col min="10759" max="10759" width="2.62962962962963" style="8" customWidth="1"/>
    <col min="10760" max="10760" width="2.12962962962963" style="8" customWidth="1"/>
    <col min="10761" max="10761" width="2.62962962962963" style="8" customWidth="1"/>
    <col min="10762" max="10762" width="2.37962962962963" style="8" customWidth="1"/>
    <col min="10763" max="10765" width="9" style="8" hidden="1" customWidth="1"/>
    <col min="10766" max="10767" width="2.62962962962963" style="8" customWidth="1"/>
    <col min="10768" max="10768" width="2.12962962962963" style="8" customWidth="1"/>
    <col min="10769" max="10769" width="2.62962962962963" style="8" customWidth="1"/>
    <col min="10770" max="10770" width="2.37962962962963" style="8" customWidth="1"/>
    <col min="10771" max="10773" width="9" style="8" hidden="1" customWidth="1"/>
    <col min="10774" max="10775" width="2.62962962962963" style="8" customWidth="1"/>
    <col min="10776" max="10776" width="2.12962962962963" style="8" customWidth="1"/>
    <col min="10777" max="10778" width="2.62962962962963" style="8" customWidth="1"/>
    <col min="10779" max="10781" width="9" style="8" hidden="1" customWidth="1"/>
    <col min="10782" max="10783" width="2.62962962962963" style="8" customWidth="1"/>
    <col min="10784" max="10784" width="2.12962962962963" style="8" customWidth="1"/>
    <col min="10785" max="10786" width="2.62962962962963" style="8" customWidth="1"/>
    <col min="10787" max="10789" width="9" style="8" hidden="1" customWidth="1"/>
    <col min="10790" max="10790" width="3" style="8" customWidth="1"/>
    <col min="10791" max="10795" width="10.6296296296296" style="8" customWidth="1"/>
    <col min="10796" max="10810" width="2.75" style="8" customWidth="1"/>
    <col min="10811" max="10986" width="9" style="8"/>
    <col min="10987" max="10987" width="11.8796296296296" style="8" customWidth="1"/>
    <col min="10988" max="10989" width="9" style="8" hidden="1" customWidth="1"/>
    <col min="10990" max="10990" width="2.75" style="8" customWidth="1"/>
    <col min="10991" max="10991" width="2.62962962962963" style="8" customWidth="1"/>
    <col min="10992" max="10992" width="2.12962962962963" style="8" customWidth="1"/>
    <col min="10993" max="10993" width="2.37962962962963" style="8" customWidth="1"/>
    <col min="10994" max="10994" width="2.75" style="8" customWidth="1"/>
    <col min="10995" max="10997" width="9" style="8" hidden="1" customWidth="1"/>
    <col min="10998" max="10999" width="2.62962962962963" style="8" customWidth="1"/>
    <col min="11000" max="11000" width="2.12962962962963" style="8" customWidth="1"/>
    <col min="11001" max="11001" width="2.62962962962963" style="8" customWidth="1"/>
    <col min="11002" max="11002" width="3" style="8" customWidth="1"/>
    <col min="11003" max="11005" width="9" style="8" hidden="1" customWidth="1"/>
    <col min="11006" max="11007" width="2.62962962962963" style="8" customWidth="1"/>
    <col min="11008" max="11008" width="2.12962962962963" style="8" customWidth="1"/>
    <col min="11009" max="11009" width="2.62962962962963" style="8" customWidth="1"/>
    <col min="11010" max="11010" width="2.37962962962963" style="8" customWidth="1"/>
    <col min="11011" max="11013" width="9" style="8" hidden="1" customWidth="1"/>
    <col min="11014" max="11014" width="2.87962962962963" style="8" customWidth="1"/>
    <col min="11015" max="11015" width="2.62962962962963" style="8" customWidth="1"/>
    <col min="11016" max="11016" width="2.12962962962963" style="8" customWidth="1"/>
    <col min="11017" max="11017" width="2.62962962962963" style="8" customWidth="1"/>
    <col min="11018" max="11018" width="2.37962962962963" style="8" customWidth="1"/>
    <col min="11019" max="11021" width="9" style="8" hidden="1" customWidth="1"/>
    <col min="11022" max="11023" width="2.62962962962963" style="8" customWidth="1"/>
    <col min="11024" max="11024" width="2.12962962962963" style="8" customWidth="1"/>
    <col min="11025" max="11025" width="2.62962962962963" style="8" customWidth="1"/>
    <col min="11026" max="11026" width="2.37962962962963" style="8" customWidth="1"/>
    <col min="11027" max="11029" width="9" style="8" hidden="1" customWidth="1"/>
    <col min="11030" max="11031" width="2.62962962962963" style="8" customWidth="1"/>
    <col min="11032" max="11032" width="2.12962962962963" style="8" customWidth="1"/>
    <col min="11033" max="11034" width="2.62962962962963" style="8" customWidth="1"/>
    <col min="11035" max="11037" width="9" style="8" hidden="1" customWidth="1"/>
    <col min="11038" max="11039" width="2.62962962962963" style="8" customWidth="1"/>
    <col min="11040" max="11040" width="2.12962962962963" style="8" customWidth="1"/>
    <col min="11041" max="11042" width="2.62962962962963" style="8" customWidth="1"/>
    <col min="11043" max="11045" width="9" style="8" hidden="1" customWidth="1"/>
    <col min="11046" max="11046" width="3" style="8" customWidth="1"/>
    <col min="11047" max="11051" width="10.6296296296296" style="8" customWidth="1"/>
    <col min="11052" max="11066" width="2.75" style="8" customWidth="1"/>
    <col min="11067" max="11242" width="9" style="8"/>
    <col min="11243" max="11243" width="11.8796296296296" style="8" customWidth="1"/>
    <col min="11244" max="11245" width="9" style="8" hidden="1" customWidth="1"/>
    <col min="11246" max="11246" width="2.75" style="8" customWidth="1"/>
    <col min="11247" max="11247" width="2.62962962962963" style="8" customWidth="1"/>
    <col min="11248" max="11248" width="2.12962962962963" style="8" customWidth="1"/>
    <col min="11249" max="11249" width="2.37962962962963" style="8" customWidth="1"/>
    <col min="11250" max="11250" width="2.75" style="8" customWidth="1"/>
    <col min="11251" max="11253" width="9" style="8" hidden="1" customWidth="1"/>
    <col min="11254" max="11255" width="2.62962962962963" style="8" customWidth="1"/>
    <col min="11256" max="11256" width="2.12962962962963" style="8" customWidth="1"/>
    <col min="11257" max="11257" width="2.62962962962963" style="8" customWidth="1"/>
    <col min="11258" max="11258" width="3" style="8" customWidth="1"/>
    <col min="11259" max="11261" width="9" style="8" hidden="1" customWidth="1"/>
    <col min="11262" max="11263" width="2.62962962962963" style="8" customWidth="1"/>
    <col min="11264" max="11264" width="2.12962962962963" style="8" customWidth="1"/>
    <col min="11265" max="11265" width="2.62962962962963" style="8" customWidth="1"/>
    <col min="11266" max="11266" width="2.37962962962963" style="8" customWidth="1"/>
    <col min="11267" max="11269" width="9" style="8" hidden="1" customWidth="1"/>
    <col min="11270" max="11270" width="2.87962962962963" style="8" customWidth="1"/>
    <col min="11271" max="11271" width="2.62962962962963" style="8" customWidth="1"/>
    <col min="11272" max="11272" width="2.12962962962963" style="8" customWidth="1"/>
    <col min="11273" max="11273" width="2.62962962962963" style="8" customWidth="1"/>
    <col min="11274" max="11274" width="2.37962962962963" style="8" customWidth="1"/>
    <col min="11275" max="11277" width="9" style="8" hidden="1" customWidth="1"/>
    <col min="11278" max="11279" width="2.62962962962963" style="8" customWidth="1"/>
    <col min="11280" max="11280" width="2.12962962962963" style="8" customWidth="1"/>
    <col min="11281" max="11281" width="2.62962962962963" style="8" customWidth="1"/>
    <col min="11282" max="11282" width="2.37962962962963" style="8" customWidth="1"/>
    <col min="11283" max="11285" width="9" style="8" hidden="1" customWidth="1"/>
    <col min="11286" max="11287" width="2.62962962962963" style="8" customWidth="1"/>
    <col min="11288" max="11288" width="2.12962962962963" style="8" customWidth="1"/>
    <col min="11289" max="11290" width="2.62962962962963" style="8" customWidth="1"/>
    <col min="11291" max="11293" width="9" style="8" hidden="1" customWidth="1"/>
    <col min="11294" max="11295" width="2.62962962962963" style="8" customWidth="1"/>
    <col min="11296" max="11296" width="2.12962962962963" style="8" customWidth="1"/>
    <col min="11297" max="11298" width="2.62962962962963" style="8" customWidth="1"/>
    <col min="11299" max="11301" width="9" style="8" hidden="1" customWidth="1"/>
    <col min="11302" max="11302" width="3" style="8" customWidth="1"/>
    <col min="11303" max="11307" width="10.6296296296296" style="8" customWidth="1"/>
    <col min="11308" max="11322" width="2.75" style="8" customWidth="1"/>
    <col min="11323" max="11498" width="9" style="8"/>
    <col min="11499" max="11499" width="11.8796296296296" style="8" customWidth="1"/>
    <col min="11500" max="11501" width="9" style="8" hidden="1" customWidth="1"/>
    <col min="11502" max="11502" width="2.75" style="8" customWidth="1"/>
    <col min="11503" max="11503" width="2.62962962962963" style="8" customWidth="1"/>
    <col min="11504" max="11504" width="2.12962962962963" style="8" customWidth="1"/>
    <col min="11505" max="11505" width="2.37962962962963" style="8" customWidth="1"/>
    <col min="11506" max="11506" width="2.75" style="8" customWidth="1"/>
    <col min="11507" max="11509" width="9" style="8" hidden="1" customWidth="1"/>
    <col min="11510" max="11511" width="2.62962962962963" style="8" customWidth="1"/>
    <col min="11512" max="11512" width="2.12962962962963" style="8" customWidth="1"/>
    <col min="11513" max="11513" width="2.62962962962963" style="8" customWidth="1"/>
    <col min="11514" max="11514" width="3" style="8" customWidth="1"/>
    <col min="11515" max="11517" width="9" style="8" hidden="1" customWidth="1"/>
    <col min="11518" max="11519" width="2.62962962962963" style="8" customWidth="1"/>
    <col min="11520" max="11520" width="2.12962962962963" style="8" customWidth="1"/>
    <col min="11521" max="11521" width="2.62962962962963" style="8" customWidth="1"/>
    <col min="11522" max="11522" width="2.37962962962963" style="8" customWidth="1"/>
    <col min="11523" max="11525" width="9" style="8" hidden="1" customWidth="1"/>
    <col min="11526" max="11526" width="2.87962962962963" style="8" customWidth="1"/>
    <col min="11527" max="11527" width="2.62962962962963" style="8" customWidth="1"/>
    <col min="11528" max="11528" width="2.12962962962963" style="8" customWidth="1"/>
    <col min="11529" max="11529" width="2.62962962962963" style="8" customWidth="1"/>
    <col min="11530" max="11530" width="2.37962962962963" style="8" customWidth="1"/>
    <col min="11531" max="11533" width="9" style="8" hidden="1" customWidth="1"/>
    <col min="11534" max="11535" width="2.62962962962963" style="8" customWidth="1"/>
    <col min="11536" max="11536" width="2.12962962962963" style="8" customWidth="1"/>
    <col min="11537" max="11537" width="2.62962962962963" style="8" customWidth="1"/>
    <col min="11538" max="11538" width="2.37962962962963" style="8" customWidth="1"/>
    <col min="11539" max="11541" width="9" style="8" hidden="1" customWidth="1"/>
    <col min="11542" max="11543" width="2.62962962962963" style="8" customWidth="1"/>
    <col min="11544" max="11544" width="2.12962962962963" style="8" customWidth="1"/>
    <col min="11545" max="11546" width="2.62962962962963" style="8" customWidth="1"/>
    <col min="11547" max="11549" width="9" style="8" hidden="1" customWidth="1"/>
    <col min="11550" max="11551" width="2.62962962962963" style="8" customWidth="1"/>
    <col min="11552" max="11552" width="2.12962962962963" style="8" customWidth="1"/>
    <col min="11553" max="11554" width="2.62962962962963" style="8" customWidth="1"/>
    <col min="11555" max="11557" width="9" style="8" hidden="1" customWidth="1"/>
    <col min="11558" max="11558" width="3" style="8" customWidth="1"/>
    <col min="11559" max="11563" width="10.6296296296296" style="8" customWidth="1"/>
    <col min="11564" max="11578" width="2.75" style="8" customWidth="1"/>
    <col min="11579" max="11754" width="9" style="8"/>
    <col min="11755" max="11755" width="11.8796296296296" style="8" customWidth="1"/>
    <col min="11756" max="11757" width="9" style="8" hidden="1" customWidth="1"/>
    <col min="11758" max="11758" width="2.75" style="8" customWidth="1"/>
    <col min="11759" max="11759" width="2.62962962962963" style="8" customWidth="1"/>
    <col min="11760" max="11760" width="2.12962962962963" style="8" customWidth="1"/>
    <col min="11761" max="11761" width="2.37962962962963" style="8" customWidth="1"/>
    <col min="11762" max="11762" width="2.75" style="8" customWidth="1"/>
    <col min="11763" max="11765" width="9" style="8" hidden="1" customWidth="1"/>
    <col min="11766" max="11767" width="2.62962962962963" style="8" customWidth="1"/>
    <col min="11768" max="11768" width="2.12962962962963" style="8" customWidth="1"/>
    <col min="11769" max="11769" width="2.62962962962963" style="8" customWidth="1"/>
    <col min="11770" max="11770" width="3" style="8" customWidth="1"/>
    <col min="11771" max="11773" width="9" style="8" hidden="1" customWidth="1"/>
    <col min="11774" max="11775" width="2.62962962962963" style="8" customWidth="1"/>
    <col min="11776" max="11776" width="2.12962962962963" style="8" customWidth="1"/>
    <col min="11777" max="11777" width="2.62962962962963" style="8" customWidth="1"/>
    <col min="11778" max="11778" width="2.37962962962963" style="8" customWidth="1"/>
    <col min="11779" max="11781" width="9" style="8" hidden="1" customWidth="1"/>
    <col min="11782" max="11782" width="2.87962962962963" style="8" customWidth="1"/>
    <col min="11783" max="11783" width="2.62962962962963" style="8" customWidth="1"/>
    <col min="11784" max="11784" width="2.12962962962963" style="8" customWidth="1"/>
    <col min="11785" max="11785" width="2.62962962962963" style="8" customWidth="1"/>
    <col min="11786" max="11786" width="2.37962962962963" style="8" customWidth="1"/>
    <col min="11787" max="11789" width="9" style="8" hidden="1" customWidth="1"/>
    <col min="11790" max="11791" width="2.62962962962963" style="8" customWidth="1"/>
    <col min="11792" max="11792" width="2.12962962962963" style="8" customWidth="1"/>
    <col min="11793" max="11793" width="2.62962962962963" style="8" customWidth="1"/>
    <col min="11794" max="11794" width="2.37962962962963" style="8" customWidth="1"/>
    <col min="11795" max="11797" width="9" style="8" hidden="1" customWidth="1"/>
    <col min="11798" max="11799" width="2.62962962962963" style="8" customWidth="1"/>
    <col min="11800" max="11800" width="2.12962962962963" style="8" customWidth="1"/>
    <col min="11801" max="11802" width="2.62962962962963" style="8" customWidth="1"/>
    <col min="11803" max="11805" width="9" style="8" hidden="1" customWidth="1"/>
    <col min="11806" max="11807" width="2.62962962962963" style="8" customWidth="1"/>
    <col min="11808" max="11808" width="2.12962962962963" style="8" customWidth="1"/>
    <col min="11809" max="11810" width="2.62962962962963" style="8" customWidth="1"/>
    <col min="11811" max="11813" width="9" style="8" hidden="1" customWidth="1"/>
    <col min="11814" max="11814" width="3" style="8" customWidth="1"/>
    <col min="11815" max="11819" width="10.6296296296296" style="8" customWidth="1"/>
    <col min="11820" max="11834" width="2.75" style="8" customWidth="1"/>
    <col min="11835" max="12010" width="9" style="8"/>
    <col min="12011" max="12011" width="11.8796296296296" style="8" customWidth="1"/>
    <col min="12012" max="12013" width="9" style="8" hidden="1" customWidth="1"/>
    <col min="12014" max="12014" width="2.75" style="8" customWidth="1"/>
    <col min="12015" max="12015" width="2.62962962962963" style="8" customWidth="1"/>
    <col min="12016" max="12016" width="2.12962962962963" style="8" customWidth="1"/>
    <col min="12017" max="12017" width="2.37962962962963" style="8" customWidth="1"/>
    <col min="12018" max="12018" width="2.75" style="8" customWidth="1"/>
    <col min="12019" max="12021" width="9" style="8" hidden="1" customWidth="1"/>
    <col min="12022" max="12023" width="2.62962962962963" style="8" customWidth="1"/>
    <col min="12024" max="12024" width="2.12962962962963" style="8" customWidth="1"/>
    <col min="12025" max="12025" width="2.62962962962963" style="8" customWidth="1"/>
    <col min="12026" max="12026" width="3" style="8" customWidth="1"/>
    <col min="12027" max="12029" width="9" style="8" hidden="1" customWidth="1"/>
    <col min="12030" max="12031" width="2.62962962962963" style="8" customWidth="1"/>
    <col min="12032" max="12032" width="2.12962962962963" style="8" customWidth="1"/>
    <col min="12033" max="12033" width="2.62962962962963" style="8" customWidth="1"/>
    <col min="12034" max="12034" width="2.37962962962963" style="8" customWidth="1"/>
    <col min="12035" max="12037" width="9" style="8" hidden="1" customWidth="1"/>
    <col min="12038" max="12038" width="2.87962962962963" style="8" customWidth="1"/>
    <col min="12039" max="12039" width="2.62962962962963" style="8" customWidth="1"/>
    <col min="12040" max="12040" width="2.12962962962963" style="8" customWidth="1"/>
    <col min="12041" max="12041" width="2.62962962962963" style="8" customWidth="1"/>
    <col min="12042" max="12042" width="2.37962962962963" style="8" customWidth="1"/>
    <col min="12043" max="12045" width="9" style="8" hidden="1" customWidth="1"/>
    <col min="12046" max="12047" width="2.62962962962963" style="8" customWidth="1"/>
    <col min="12048" max="12048" width="2.12962962962963" style="8" customWidth="1"/>
    <col min="12049" max="12049" width="2.62962962962963" style="8" customWidth="1"/>
    <col min="12050" max="12050" width="2.37962962962963" style="8" customWidth="1"/>
    <col min="12051" max="12053" width="9" style="8" hidden="1" customWidth="1"/>
    <col min="12054" max="12055" width="2.62962962962963" style="8" customWidth="1"/>
    <col min="12056" max="12056" width="2.12962962962963" style="8" customWidth="1"/>
    <col min="12057" max="12058" width="2.62962962962963" style="8" customWidth="1"/>
    <col min="12059" max="12061" width="9" style="8" hidden="1" customWidth="1"/>
    <col min="12062" max="12063" width="2.62962962962963" style="8" customWidth="1"/>
    <col min="12064" max="12064" width="2.12962962962963" style="8" customWidth="1"/>
    <col min="12065" max="12066" width="2.62962962962963" style="8" customWidth="1"/>
    <col min="12067" max="12069" width="9" style="8" hidden="1" customWidth="1"/>
    <col min="12070" max="12070" width="3" style="8" customWidth="1"/>
    <col min="12071" max="12075" width="10.6296296296296" style="8" customWidth="1"/>
    <col min="12076" max="12090" width="2.75" style="8" customWidth="1"/>
    <col min="12091" max="12266" width="9" style="8"/>
    <col min="12267" max="12267" width="11.8796296296296" style="8" customWidth="1"/>
    <col min="12268" max="12269" width="9" style="8" hidden="1" customWidth="1"/>
    <col min="12270" max="12270" width="2.75" style="8" customWidth="1"/>
    <col min="12271" max="12271" width="2.62962962962963" style="8" customWidth="1"/>
    <col min="12272" max="12272" width="2.12962962962963" style="8" customWidth="1"/>
    <col min="12273" max="12273" width="2.37962962962963" style="8" customWidth="1"/>
    <col min="12274" max="12274" width="2.75" style="8" customWidth="1"/>
    <col min="12275" max="12277" width="9" style="8" hidden="1" customWidth="1"/>
    <col min="12278" max="12279" width="2.62962962962963" style="8" customWidth="1"/>
    <col min="12280" max="12280" width="2.12962962962963" style="8" customWidth="1"/>
    <col min="12281" max="12281" width="2.62962962962963" style="8" customWidth="1"/>
    <col min="12282" max="12282" width="3" style="8" customWidth="1"/>
    <col min="12283" max="12285" width="9" style="8" hidden="1" customWidth="1"/>
    <col min="12286" max="12287" width="2.62962962962963" style="8" customWidth="1"/>
    <col min="12288" max="12288" width="2.12962962962963" style="8" customWidth="1"/>
    <col min="12289" max="12289" width="2.62962962962963" style="8" customWidth="1"/>
    <col min="12290" max="12290" width="2.37962962962963" style="8" customWidth="1"/>
    <col min="12291" max="12293" width="9" style="8" hidden="1" customWidth="1"/>
    <col min="12294" max="12294" width="2.87962962962963" style="8" customWidth="1"/>
    <col min="12295" max="12295" width="2.62962962962963" style="8" customWidth="1"/>
    <col min="12296" max="12296" width="2.12962962962963" style="8" customWidth="1"/>
    <col min="12297" max="12297" width="2.62962962962963" style="8" customWidth="1"/>
    <col min="12298" max="12298" width="2.37962962962963" style="8" customWidth="1"/>
    <col min="12299" max="12301" width="9" style="8" hidden="1" customWidth="1"/>
    <col min="12302" max="12303" width="2.62962962962963" style="8" customWidth="1"/>
    <col min="12304" max="12304" width="2.12962962962963" style="8" customWidth="1"/>
    <col min="12305" max="12305" width="2.62962962962963" style="8" customWidth="1"/>
    <col min="12306" max="12306" width="2.37962962962963" style="8" customWidth="1"/>
    <col min="12307" max="12309" width="9" style="8" hidden="1" customWidth="1"/>
    <col min="12310" max="12311" width="2.62962962962963" style="8" customWidth="1"/>
    <col min="12312" max="12312" width="2.12962962962963" style="8" customWidth="1"/>
    <col min="12313" max="12314" width="2.62962962962963" style="8" customWidth="1"/>
    <col min="12315" max="12317" width="9" style="8" hidden="1" customWidth="1"/>
    <col min="12318" max="12319" width="2.62962962962963" style="8" customWidth="1"/>
    <col min="12320" max="12320" width="2.12962962962963" style="8" customWidth="1"/>
    <col min="12321" max="12322" width="2.62962962962963" style="8" customWidth="1"/>
    <col min="12323" max="12325" width="9" style="8" hidden="1" customWidth="1"/>
    <col min="12326" max="12326" width="3" style="8" customWidth="1"/>
    <col min="12327" max="12331" width="10.6296296296296" style="8" customWidth="1"/>
    <col min="12332" max="12346" width="2.75" style="8" customWidth="1"/>
    <col min="12347" max="12522" width="9" style="8"/>
    <col min="12523" max="12523" width="11.8796296296296" style="8" customWidth="1"/>
    <col min="12524" max="12525" width="9" style="8" hidden="1" customWidth="1"/>
    <col min="12526" max="12526" width="2.75" style="8" customWidth="1"/>
    <col min="12527" max="12527" width="2.62962962962963" style="8" customWidth="1"/>
    <col min="12528" max="12528" width="2.12962962962963" style="8" customWidth="1"/>
    <col min="12529" max="12529" width="2.37962962962963" style="8" customWidth="1"/>
    <col min="12530" max="12530" width="2.75" style="8" customWidth="1"/>
    <col min="12531" max="12533" width="9" style="8" hidden="1" customWidth="1"/>
    <col min="12534" max="12535" width="2.62962962962963" style="8" customWidth="1"/>
    <col min="12536" max="12536" width="2.12962962962963" style="8" customWidth="1"/>
    <col min="12537" max="12537" width="2.62962962962963" style="8" customWidth="1"/>
    <col min="12538" max="12538" width="3" style="8" customWidth="1"/>
    <col min="12539" max="12541" width="9" style="8" hidden="1" customWidth="1"/>
    <col min="12542" max="12543" width="2.62962962962963" style="8" customWidth="1"/>
    <col min="12544" max="12544" width="2.12962962962963" style="8" customWidth="1"/>
    <col min="12545" max="12545" width="2.62962962962963" style="8" customWidth="1"/>
    <col min="12546" max="12546" width="2.37962962962963" style="8" customWidth="1"/>
    <col min="12547" max="12549" width="9" style="8" hidden="1" customWidth="1"/>
    <col min="12550" max="12550" width="2.87962962962963" style="8" customWidth="1"/>
    <col min="12551" max="12551" width="2.62962962962963" style="8" customWidth="1"/>
    <col min="12552" max="12552" width="2.12962962962963" style="8" customWidth="1"/>
    <col min="12553" max="12553" width="2.62962962962963" style="8" customWidth="1"/>
    <col min="12554" max="12554" width="2.37962962962963" style="8" customWidth="1"/>
    <col min="12555" max="12557" width="9" style="8" hidden="1" customWidth="1"/>
    <col min="12558" max="12559" width="2.62962962962963" style="8" customWidth="1"/>
    <col min="12560" max="12560" width="2.12962962962963" style="8" customWidth="1"/>
    <col min="12561" max="12561" width="2.62962962962963" style="8" customWidth="1"/>
    <col min="12562" max="12562" width="2.37962962962963" style="8" customWidth="1"/>
    <col min="12563" max="12565" width="9" style="8" hidden="1" customWidth="1"/>
    <col min="12566" max="12567" width="2.62962962962963" style="8" customWidth="1"/>
    <col min="12568" max="12568" width="2.12962962962963" style="8" customWidth="1"/>
    <col min="12569" max="12570" width="2.62962962962963" style="8" customWidth="1"/>
    <col min="12571" max="12573" width="9" style="8" hidden="1" customWidth="1"/>
    <col min="12574" max="12575" width="2.62962962962963" style="8" customWidth="1"/>
    <col min="12576" max="12576" width="2.12962962962963" style="8" customWidth="1"/>
    <col min="12577" max="12578" width="2.62962962962963" style="8" customWidth="1"/>
    <col min="12579" max="12581" width="9" style="8" hidden="1" customWidth="1"/>
    <col min="12582" max="12582" width="3" style="8" customWidth="1"/>
    <col min="12583" max="12587" width="10.6296296296296" style="8" customWidth="1"/>
    <col min="12588" max="12602" width="2.75" style="8" customWidth="1"/>
    <col min="12603" max="12778" width="9" style="8"/>
    <col min="12779" max="12779" width="11.8796296296296" style="8" customWidth="1"/>
    <col min="12780" max="12781" width="9" style="8" hidden="1" customWidth="1"/>
    <col min="12782" max="12782" width="2.75" style="8" customWidth="1"/>
    <col min="12783" max="12783" width="2.62962962962963" style="8" customWidth="1"/>
    <col min="12784" max="12784" width="2.12962962962963" style="8" customWidth="1"/>
    <col min="12785" max="12785" width="2.37962962962963" style="8" customWidth="1"/>
    <col min="12786" max="12786" width="2.75" style="8" customWidth="1"/>
    <col min="12787" max="12789" width="9" style="8" hidden="1" customWidth="1"/>
    <col min="12790" max="12791" width="2.62962962962963" style="8" customWidth="1"/>
    <col min="12792" max="12792" width="2.12962962962963" style="8" customWidth="1"/>
    <col min="12793" max="12793" width="2.62962962962963" style="8" customWidth="1"/>
    <col min="12794" max="12794" width="3" style="8" customWidth="1"/>
    <col min="12795" max="12797" width="9" style="8" hidden="1" customWidth="1"/>
    <col min="12798" max="12799" width="2.62962962962963" style="8" customWidth="1"/>
    <col min="12800" max="12800" width="2.12962962962963" style="8" customWidth="1"/>
    <col min="12801" max="12801" width="2.62962962962963" style="8" customWidth="1"/>
    <col min="12802" max="12802" width="2.37962962962963" style="8" customWidth="1"/>
    <col min="12803" max="12805" width="9" style="8" hidden="1" customWidth="1"/>
    <col min="12806" max="12806" width="2.87962962962963" style="8" customWidth="1"/>
    <col min="12807" max="12807" width="2.62962962962963" style="8" customWidth="1"/>
    <col min="12808" max="12808" width="2.12962962962963" style="8" customWidth="1"/>
    <col min="12809" max="12809" width="2.62962962962963" style="8" customWidth="1"/>
    <col min="12810" max="12810" width="2.37962962962963" style="8" customWidth="1"/>
    <col min="12811" max="12813" width="9" style="8" hidden="1" customWidth="1"/>
    <col min="12814" max="12815" width="2.62962962962963" style="8" customWidth="1"/>
    <col min="12816" max="12816" width="2.12962962962963" style="8" customWidth="1"/>
    <col min="12817" max="12817" width="2.62962962962963" style="8" customWidth="1"/>
    <col min="12818" max="12818" width="2.37962962962963" style="8" customWidth="1"/>
    <col min="12819" max="12821" width="9" style="8" hidden="1" customWidth="1"/>
    <col min="12822" max="12823" width="2.62962962962963" style="8" customWidth="1"/>
    <col min="12824" max="12824" width="2.12962962962963" style="8" customWidth="1"/>
    <col min="12825" max="12826" width="2.62962962962963" style="8" customWidth="1"/>
    <col min="12827" max="12829" width="9" style="8" hidden="1" customWidth="1"/>
    <col min="12830" max="12831" width="2.62962962962963" style="8" customWidth="1"/>
    <col min="12832" max="12832" width="2.12962962962963" style="8" customWidth="1"/>
    <col min="12833" max="12834" width="2.62962962962963" style="8" customWidth="1"/>
    <col min="12835" max="12837" width="9" style="8" hidden="1" customWidth="1"/>
    <col min="12838" max="12838" width="3" style="8" customWidth="1"/>
    <col min="12839" max="12843" width="10.6296296296296" style="8" customWidth="1"/>
    <col min="12844" max="12858" width="2.75" style="8" customWidth="1"/>
    <col min="12859" max="13034" width="9" style="8"/>
    <col min="13035" max="13035" width="11.8796296296296" style="8" customWidth="1"/>
    <col min="13036" max="13037" width="9" style="8" hidden="1" customWidth="1"/>
    <col min="13038" max="13038" width="2.75" style="8" customWidth="1"/>
    <col min="13039" max="13039" width="2.62962962962963" style="8" customWidth="1"/>
    <col min="13040" max="13040" width="2.12962962962963" style="8" customWidth="1"/>
    <col min="13041" max="13041" width="2.37962962962963" style="8" customWidth="1"/>
    <col min="13042" max="13042" width="2.75" style="8" customWidth="1"/>
    <col min="13043" max="13045" width="9" style="8" hidden="1" customWidth="1"/>
    <col min="13046" max="13047" width="2.62962962962963" style="8" customWidth="1"/>
    <col min="13048" max="13048" width="2.12962962962963" style="8" customWidth="1"/>
    <col min="13049" max="13049" width="2.62962962962963" style="8" customWidth="1"/>
    <col min="13050" max="13050" width="3" style="8" customWidth="1"/>
    <col min="13051" max="13053" width="9" style="8" hidden="1" customWidth="1"/>
    <col min="13054" max="13055" width="2.62962962962963" style="8" customWidth="1"/>
    <col min="13056" max="13056" width="2.12962962962963" style="8" customWidth="1"/>
    <col min="13057" max="13057" width="2.62962962962963" style="8" customWidth="1"/>
    <col min="13058" max="13058" width="2.37962962962963" style="8" customWidth="1"/>
    <col min="13059" max="13061" width="9" style="8" hidden="1" customWidth="1"/>
    <col min="13062" max="13062" width="2.87962962962963" style="8" customWidth="1"/>
    <col min="13063" max="13063" width="2.62962962962963" style="8" customWidth="1"/>
    <col min="13064" max="13064" width="2.12962962962963" style="8" customWidth="1"/>
    <col min="13065" max="13065" width="2.62962962962963" style="8" customWidth="1"/>
    <col min="13066" max="13066" width="2.37962962962963" style="8" customWidth="1"/>
    <col min="13067" max="13069" width="9" style="8" hidden="1" customWidth="1"/>
    <col min="13070" max="13071" width="2.62962962962963" style="8" customWidth="1"/>
    <col min="13072" max="13072" width="2.12962962962963" style="8" customWidth="1"/>
    <col min="13073" max="13073" width="2.62962962962963" style="8" customWidth="1"/>
    <col min="13074" max="13074" width="2.37962962962963" style="8" customWidth="1"/>
    <col min="13075" max="13077" width="9" style="8" hidden="1" customWidth="1"/>
    <col min="13078" max="13079" width="2.62962962962963" style="8" customWidth="1"/>
    <col min="13080" max="13080" width="2.12962962962963" style="8" customWidth="1"/>
    <col min="13081" max="13082" width="2.62962962962963" style="8" customWidth="1"/>
    <col min="13083" max="13085" width="9" style="8" hidden="1" customWidth="1"/>
    <col min="13086" max="13087" width="2.62962962962963" style="8" customWidth="1"/>
    <col min="13088" max="13088" width="2.12962962962963" style="8" customWidth="1"/>
    <col min="13089" max="13090" width="2.62962962962963" style="8" customWidth="1"/>
    <col min="13091" max="13093" width="9" style="8" hidden="1" customWidth="1"/>
    <col min="13094" max="13094" width="3" style="8" customWidth="1"/>
    <col min="13095" max="13099" width="10.6296296296296" style="8" customWidth="1"/>
    <col min="13100" max="13114" width="2.75" style="8" customWidth="1"/>
    <col min="13115" max="13290" width="9" style="8"/>
    <col min="13291" max="13291" width="11.8796296296296" style="8" customWidth="1"/>
    <col min="13292" max="13293" width="9" style="8" hidden="1" customWidth="1"/>
    <col min="13294" max="13294" width="2.75" style="8" customWidth="1"/>
    <col min="13295" max="13295" width="2.62962962962963" style="8" customWidth="1"/>
    <col min="13296" max="13296" width="2.12962962962963" style="8" customWidth="1"/>
    <col min="13297" max="13297" width="2.37962962962963" style="8" customWidth="1"/>
    <col min="13298" max="13298" width="2.75" style="8" customWidth="1"/>
    <col min="13299" max="13301" width="9" style="8" hidden="1" customWidth="1"/>
    <col min="13302" max="13303" width="2.62962962962963" style="8" customWidth="1"/>
    <col min="13304" max="13304" width="2.12962962962963" style="8" customWidth="1"/>
    <col min="13305" max="13305" width="2.62962962962963" style="8" customWidth="1"/>
    <col min="13306" max="13306" width="3" style="8" customWidth="1"/>
    <col min="13307" max="13309" width="9" style="8" hidden="1" customWidth="1"/>
    <col min="13310" max="13311" width="2.62962962962963" style="8" customWidth="1"/>
    <col min="13312" max="13312" width="2.12962962962963" style="8" customWidth="1"/>
    <col min="13313" max="13313" width="2.62962962962963" style="8" customWidth="1"/>
    <col min="13314" max="13314" width="2.37962962962963" style="8" customWidth="1"/>
    <col min="13315" max="13317" width="9" style="8" hidden="1" customWidth="1"/>
    <col min="13318" max="13318" width="2.87962962962963" style="8" customWidth="1"/>
    <col min="13319" max="13319" width="2.62962962962963" style="8" customWidth="1"/>
    <col min="13320" max="13320" width="2.12962962962963" style="8" customWidth="1"/>
    <col min="13321" max="13321" width="2.62962962962963" style="8" customWidth="1"/>
    <col min="13322" max="13322" width="2.37962962962963" style="8" customWidth="1"/>
    <col min="13323" max="13325" width="9" style="8" hidden="1" customWidth="1"/>
    <col min="13326" max="13327" width="2.62962962962963" style="8" customWidth="1"/>
    <col min="13328" max="13328" width="2.12962962962963" style="8" customWidth="1"/>
    <col min="13329" max="13329" width="2.62962962962963" style="8" customWidth="1"/>
    <col min="13330" max="13330" width="2.37962962962963" style="8" customWidth="1"/>
    <col min="13331" max="13333" width="9" style="8" hidden="1" customWidth="1"/>
    <col min="13334" max="13335" width="2.62962962962963" style="8" customWidth="1"/>
    <col min="13336" max="13336" width="2.12962962962963" style="8" customWidth="1"/>
    <col min="13337" max="13338" width="2.62962962962963" style="8" customWidth="1"/>
    <col min="13339" max="13341" width="9" style="8" hidden="1" customWidth="1"/>
    <col min="13342" max="13343" width="2.62962962962963" style="8" customWidth="1"/>
    <col min="13344" max="13344" width="2.12962962962963" style="8" customWidth="1"/>
    <col min="13345" max="13346" width="2.62962962962963" style="8" customWidth="1"/>
    <col min="13347" max="13349" width="9" style="8" hidden="1" customWidth="1"/>
    <col min="13350" max="13350" width="3" style="8" customWidth="1"/>
    <col min="13351" max="13355" width="10.6296296296296" style="8" customWidth="1"/>
    <col min="13356" max="13370" width="2.75" style="8" customWidth="1"/>
    <col min="13371" max="13546" width="9" style="8"/>
    <col min="13547" max="13547" width="11.8796296296296" style="8" customWidth="1"/>
    <col min="13548" max="13549" width="9" style="8" hidden="1" customWidth="1"/>
    <col min="13550" max="13550" width="2.75" style="8" customWidth="1"/>
    <col min="13551" max="13551" width="2.62962962962963" style="8" customWidth="1"/>
    <col min="13552" max="13552" width="2.12962962962963" style="8" customWidth="1"/>
    <col min="13553" max="13553" width="2.37962962962963" style="8" customWidth="1"/>
    <col min="13554" max="13554" width="2.75" style="8" customWidth="1"/>
    <col min="13555" max="13557" width="9" style="8" hidden="1" customWidth="1"/>
    <col min="13558" max="13559" width="2.62962962962963" style="8" customWidth="1"/>
    <col min="13560" max="13560" width="2.12962962962963" style="8" customWidth="1"/>
    <col min="13561" max="13561" width="2.62962962962963" style="8" customWidth="1"/>
    <col min="13562" max="13562" width="3" style="8" customWidth="1"/>
    <col min="13563" max="13565" width="9" style="8" hidden="1" customWidth="1"/>
    <col min="13566" max="13567" width="2.62962962962963" style="8" customWidth="1"/>
    <col min="13568" max="13568" width="2.12962962962963" style="8" customWidth="1"/>
    <col min="13569" max="13569" width="2.62962962962963" style="8" customWidth="1"/>
    <col min="13570" max="13570" width="2.37962962962963" style="8" customWidth="1"/>
    <col min="13571" max="13573" width="9" style="8" hidden="1" customWidth="1"/>
    <col min="13574" max="13574" width="2.87962962962963" style="8" customWidth="1"/>
    <col min="13575" max="13575" width="2.62962962962963" style="8" customWidth="1"/>
    <col min="13576" max="13576" width="2.12962962962963" style="8" customWidth="1"/>
    <col min="13577" max="13577" width="2.62962962962963" style="8" customWidth="1"/>
    <col min="13578" max="13578" width="2.37962962962963" style="8" customWidth="1"/>
    <col min="13579" max="13581" width="9" style="8" hidden="1" customWidth="1"/>
    <col min="13582" max="13583" width="2.62962962962963" style="8" customWidth="1"/>
    <col min="13584" max="13584" width="2.12962962962963" style="8" customWidth="1"/>
    <col min="13585" max="13585" width="2.62962962962963" style="8" customWidth="1"/>
    <col min="13586" max="13586" width="2.37962962962963" style="8" customWidth="1"/>
    <col min="13587" max="13589" width="9" style="8" hidden="1" customWidth="1"/>
    <col min="13590" max="13591" width="2.62962962962963" style="8" customWidth="1"/>
    <col min="13592" max="13592" width="2.12962962962963" style="8" customWidth="1"/>
    <col min="13593" max="13594" width="2.62962962962963" style="8" customWidth="1"/>
    <col min="13595" max="13597" width="9" style="8" hidden="1" customWidth="1"/>
    <col min="13598" max="13599" width="2.62962962962963" style="8" customWidth="1"/>
    <col min="13600" max="13600" width="2.12962962962963" style="8" customWidth="1"/>
    <col min="13601" max="13602" width="2.62962962962963" style="8" customWidth="1"/>
    <col min="13603" max="13605" width="9" style="8" hidden="1" customWidth="1"/>
    <col min="13606" max="13606" width="3" style="8" customWidth="1"/>
    <col min="13607" max="13611" width="10.6296296296296" style="8" customWidth="1"/>
    <col min="13612" max="13626" width="2.75" style="8" customWidth="1"/>
    <col min="13627" max="13802" width="9" style="8"/>
    <col min="13803" max="13803" width="11.8796296296296" style="8" customWidth="1"/>
    <col min="13804" max="13805" width="9" style="8" hidden="1" customWidth="1"/>
    <col min="13806" max="13806" width="2.75" style="8" customWidth="1"/>
    <col min="13807" max="13807" width="2.62962962962963" style="8" customWidth="1"/>
    <col min="13808" max="13808" width="2.12962962962963" style="8" customWidth="1"/>
    <col min="13809" max="13809" width="2.37962962962963" style="8" customWidth="1"/>
    <col min="13810" max="13810" width="2.75" style="8" customWidth="1"/>
    <col min="13811" max="13813" width="9" style="8" hidden="1" customWidth="1"/>
    <col min="13814" max="13815" width="2.62962962962963" style="8" customWidth="1"/>
    <col min="13816" max="13816" width="2.12962962962963" style="8" customWidth="1"/>
    <col min="13817" max="13817" width="2.62962962962963" style="8" customWidth="1"/>
    <col min="13818" max="13818" width="3" style="8" customWidth="1"/>
    <col min="13819" max="13821" width="9" style="8" hidden="1" customWidth="1"/>
    <col min="13822" max="13823" width="2.62962962962963" style="8" customWidth="1"/>
    <col min="13824" max="13824" width="2.12962962962963" style="8" customWidth="1"/>
    <col min="13825" max="13825" width="2.62962962962963" style="8" customWidth="1"/>
    <col min="13826" max="13826" width="2.37962962962963" style="8" customWidth="1"/>
    <col min="13827" max="13829" width="9" style="8" hidden="1" customWidth="1"/>
    <col min="13830" max="13830" width="2.87962962962963" style="8" customWidth="1"/>
    <col min="13831" max="13831" width="2.62962962962963" style="8" customWidth="1"/>
    <col min="13832" max="13832" width="2.12962962962963" style="8" customWidth="1"/>
    <col min="13833" max="13833" width="2.62962962962963" style="8" customWidth="1"/>
    <col min="13834" max="13834" width="2.37962962962963" style="8" customWidth="1"/>
    <col min="13835" max="13837" width="9" style="8" hidden="1" customWidth="1"/>
    <col min="13838" max="13839" width="2.62962962962963" style="8" customWidth="1"/>
    <col min="13840" max="13840" width="2.12962962962963" style="8" customWidth="1"/>
    <col min="13841" max="13841" width="2.62962962962963" style="8" customWidth="1"/>
    <col min="13842" max="13842" width="2.37962962962963" style="8" customWidth="1"/>
    <col min="13843" max="13845" width="9" style="8" hidden="1" customWidth="1"/>
    <col min="13846" max="13847" width="2.62962962962963" style="8" customWidth="1"/>
    <col min="13848" max="13848" width="2.12962962962963" style="8" customWidth="1"/>
    <col min="13849" max="13850" width="2.62962962962963" style="8" customWidth="1"/>
    <col min="13851" max="13853" width="9" style="8" hidden="1" customWidth="1"/>
    <col min="13854" max="13855" width="2.62962962962963" style="8" customWidth="1"/>
    <col min="13856" max="13856" width="2.12962962962963" style="8" customWidth="1"/>
    <col min="13857" max="13858" width="2.62962962962963" style="8" customWidth="1"/>
    <col min="13859" max="13861" width="9" style="8" hidden="1" customWidth="1"/>
    <col min="13862" max="13862" width="3" style="8" customWidth="1"/>
    <col min="13863" max="13867" width="10.6296296296296" style="8" customWidth="1"/>
    <col min="13868" max="13882" width="2.75" style="8" customWidth="1"/>
    <col min="13883" max="14058" width="9" style="8"/>
    <col min="14059" max="14059" width="11.8796296296296" style="8" customWidth="1"/>
    <col min="14060" max="14061" width="9" style="8" hidden="1" customWidth="1"/>
    <col min="14062" max="14062" width="2.75" style="8" customWidth="1"/>
    <col min="14063" max="14063" width="2.62962962962963" style="8" customWidth="1"/>
    <col min="14064" max="14064" width="2.12962962962963" style="8" customWidth="1"/>
    <col min="14065" max="14065" width="2.37962962962963" style="8" customWidth="1"/>
    <col min="14066" max="14066" width="2.75" style="8" customWidth="1"/>
    <col min="14067" max="14069" width="9" style="8" hidden="1" customWidth="1"/>
    <col min="14070" max="14071" width="2.62962962962963" style="8" customWidth="1"/>
    <col min="14072" max="14072" width="2.12962962962963" style="8" customWidth="1"/>
    <col min="14073" max="14073" width="2.62962962962963" style="8" customWidth="1"/>
    <col min="14074" max="14074" width="3" style="8" customWidth="1"/>
    <col min="14075" max="14077" width="9" style="8" hidden="1" customWidth="1"/>
    <col min="14078" max="14079" width="2.62962962962963" style="8" customWidth="1"/>
    <col min="14080" max="14080" width="2.12962962962963" style="8" customWidth="1"/>
    <col min="14081" max="14081" width="2.62962962962963" style="8" customWidth="1"/>
    <col min="14082" max="14082" width="2.37962962962963" style="8" customWidth="1"/>
    <col min="14083" max="14085" width="9" style="8" hidden="1" customWidth="1"/>
    <col min="14086" max="14086" width="2.87962962962963" style="8" customWidth="1"/>
    <col min="14087" max="14087" width="2.62962962962963" style="8" customWidth="1"/>
    <col min="14088" max="14088" width="2.12962962962963" style="8" customWidth="1"/>
    <col min="14089" max="14089" width="2.62962962962963" style="8" customWidth="1"/>
    <col min="14090" max="14090" width="2.37962962962963" style="8" customWidth="1"/>
    <col min="14091" max="14093" width="9" style="8" hidden="1" customWidth="1"/>
    <col min="14094" max="14095" width="2.62962962962963" style="8" customWidth="1"/>
    <col min="14096" max="14096" width="2.12962962962963" style="8" customWidth="1"/>
    <col min="14097" max="14097" width="2.62962962962963" style="8" customWidth="1"/>
    <col min="14098" max="14098" width="2.37962962962963" style="8" customWidth="1"/>
    <col min="14099" max="14101" width="9" style="8" hidden="1" customWidth="1"/>
    <col min="14102" max="14103" width="2.62962962962963" style="8" customWidth="1"/>
    <col min="14104" max="14104" width="2.12962962962963" style="8" customWidth="1"/>
    <col min="14105" max="14106" width="2.62962962962963" style="8" customWidth="1"/>
    <col min="14107" max="14109" width="9" style="8" hidden="1" customWidth="1"/>
    <col min="14110" max="14111" width="2.62962962962963" style="8" customWidth="1"/>
    <col min="14112" max="14112" width="2.12962962962963" style="8" customWidth="1"/>
    <col min="14113" max="14114" width="2.62962962962963" style="8" customWidth="1"/>
    <col min="14115" max="14117" width="9" style="8" hidden="1" customWidth="1"/>
    <col min="14118" max="14118" width="3" style="8" customWidth="1"/>
    <col min="14119" max="14123" width="10.6296296296296" style="8" customWidth="1"/>
    <col min="14124" max="14138" width="2.75" style="8" customWidth="1"/>
    <col min="14139" max="14314" width="9" style="8"/>
    <col min="14315" max="14315" width="11.8796296296296" style="8" customWidth="1"/>
    <col min="14316" max="14317" width="9" style="8" hidden="1" customWidth="1"/>
    <col min="14318" max="14318" width="2.75" style="8" customWidth="1"/>
    <col min="14319" max="14319" width="2.62962962962963" style="8" customWidth="1"/>
    <col min="14320" max="14320" width="2.12962962962963" style="8" customWidth="1"/>
    <col min="14321" max="14321" width="2.37962962962963" style="8" customWidth="1"/>
    <col min="14322" max="14322" width="2.75" style="8" customWidth="1"/>
    <col min="14323" max="14325" width="9" style="8" hidden="1" customWidth="1"/>
    <col min="14326" max="14327" width="2.62962962962963" style="8" customWidth="1"/>
    <col min="14328" max="14328" width="2.12962962962963" style="8" customWidth="1"/>
    <col min="14329" max="14329" width="2.62962962962963" style="8" customWidth="1"/>
    <col min="14330" max="14330" width="3" style="8" customWidth="1"/>
    <col min="14331" max="14333" width="9" style="8" hidden="1" customWidth="1"/>
    <col min="14334" max="14335" width="2.62962962962963" style="8" customWidth="1"/>
    <col min="14336" max="14336" width="2.12962962962963" style="8" customWidth="1"/>
    <col min="14337" max="14337" width="2.62962962962963" style="8" customWidth="1"/>
    <col min="14338" max="14338" width="2.37962962962963" style="8" customWidth="1"/>
    <col min="14339" max="14341" width="9" style="8" hidden="1" customWidth="1"/>
    <col min="14342" max="14342" width="2.87962962962963" style="8" customWidth="1"/>
    <col min="14343" max="14343" width="2.62962962962963" style="8" customWidth="1"/>
    <col min="14344" max="14344" width="2.12962962962963" style="8" customWidth="1"/>
    <col min="14345" max="14345" width="2.62962962962963" style="8" customWidth="1"/>
    <col min="14346" max="14346" width="2.37962962962963" style="8" customWidth="1"/>
    <col min="14347" max="14349" width="9" style="8" hidden="1" customWidth="1"/>
    <col min="14350" max="14351" width="2.62962962962963" style="8" customWidth="1"/>
    <col min="14352" max="14352" width="2.12962962962963" style="8" customWidth="1"/>
    <col min="14353" max="14353" width="2.62962962962963" style="8" customWidth="1"/>
    <col min="14354" max="14354" width="2.37962962962963" style="8" customWidth="1"/>
    <col min="14355" max="14357" width="9" style="8" hidden="1" customWidth="1"/>
    <col min="14358" max="14359" width="2.62962962962963" style="8" customWidth="1"/>
    <col min="14360" max="14360" width="2.12962962962963" style="8" customWidth="1"/>
    <col min="14361" max="14362" width="2.62962962962963" style="8" customWidth="1"/>
    <col min="14363" max="14365" width="9" style="8" hidden="1" customWidth="1"/>
    <col min="14366" max="14367" width="2.62962962962963" style="8" customWidth="1"/>
    <col min="14368" max="14368" width="2.12962962962963" style="8" customWidth="1"/>
    <col min="14369" max="14370" width="2.62962962962963" style="8" customWidth="1"/>
    <col min="14371" max="14373" width="9" style="8" hidden="1" customWidth="1"/>
    <col min="14374" max="14374" width="3" style="8" customWidth="1"/>
    <col min="14375" max="14379" width="10.6296296296296" style="8" customWidth="1"/>
    <col min="14380" max="14394" width="2.75" style="8" customWidth="1"/>
    <col min="14395" max="14570" width="9" style="8"/>
    <col min="14571" max="14571" width="11.8796296296296" style="8" customWidth="1"/>
    <col min="14572" max="14573" width="9" style="8" hidden="1" customWidth="1"/>
    <col min="14574" max="14574" width="2.75" style="8" customWidth="1"/>
    <col min="14575" max="14575" width="2.62962962962963" style="8" customWidth="1"/>
    <col min="14576" max="14576" width="2.12962962962963" style="8" customWidth="1"/>
    <col min="14577" max="14577" width="2.37962962962963" style="8" customWidth="1"/>
    <col min="14578" max="14578" width="2.75" style="8" customWidth="1"/>
    <col min="14579" max="14581" width="9" style="8" hidden="1" customWidth="1"/>
    <col min="14582" max="14583" width="2.62962962962963" style="8" customWidth="1"/>
    <col min="14584" max="14584" width="2.12962962962963" style="8" customWidth="1"/>
    <col min="14585" max="14585" width="2.62962962962963" style="8" customWidth="1"/>
    <col min="14586" max="14586" width="3" style="8" customWidth="1"/>
    <col min="14587" max="14589" width="9" style="8" hidden="1" customWidth="1"/>
    <col min="14590" max="14591" width="2.62962962962963" style="8" customWidth="1"/>
    <col min="14592" max="14592" width="2.12962962962963" style="8" customWidth="1"/>
    <col min="14593" max="14593" width="2.62962962962963" style="8" customWidth="1"/>
    <col min="14594" max="14594" width="2.37962962962963" style="8" customWidth="1"/>
    <col min="14595" max="14597" width="9" style="8" hidden="1" customWidth="1"/>
    <col min="14598" max="14598" width="2.87962962962963" style="8" customWidth="1"/>
    <col min="14599" max="14599" width="2.62962962962963" style="8" customWidth="1"/>
    <col min="14600" max="14600" width="2.12962962962963" style="8" customWidth="1"/>
    <col min="14601" max="14601" width="2.62962962962963" style="8" customWidth="1"/>
    <col min="14602" max="14602" width="2.37962962962963" style="8" customWidth="1"/>
    <col min="14603" max="14605" width="9" style="8" hidden="1" customWidth="1"/>
    <col min="14606" max="14607" width="2.62962962962963" style="8" customWidth="1"/>
    <col min="14608" max="14608" width="2.12962962962963" style="8" customWidth="1"/>
    <col min="14609" max="14609" width="2.62962962962963" style="8" customWidth="1"/>
    <col min="14610" max="14610" width="2.37962962962963" style="8" customWidth="1"/>
    <col min="14611" max="14613" width="9" style="8" hidden="1" customWidth="1"/>
    <col min="14614" max="14615" width="2.62962962962963" style="8" customWidth="1"/>
    <col min="14616" max="14616" width="2.12962962962963" style="8" customWidth="1"/>
    <col min="14617" max="14618" width="2.62962962962963" style="8" customWidth="1"/>
    <col min="14619" max="14621" width="9" style="8" hidden="1" customWidth="1"/>
    <col min="14622" max="14623" width="2.62962962962963" style="8" customWidth="1"/>
    <col min="14624" max="14624" width="2.12962962962963" style="8" customWidth="1"/>
    <col min="14625" max="14626" width="2.62962962962963" style="8" customWidth="1"/>
    <col min="14627" max="14629" width="9" style="8" hidden="1" customWidth="1"/>
    <col min="14630" max="14630" width="3" style="8" customWidth="1"/>
    <col min="14631" max="14635" width="10.6296296296296" style="8" customWidth="1"/>
    <col min="14636" max="14650" width="2.75" style="8" customWidth="1"/>
    <col min="14651" max="14826" width="9" style="8"/>
    <col min="14827" max="14827" width="11.8796296296296" style="8" customWidth="1"/>
    <col min="14828" max="14829" width="9" style="8" hidden="1" customWidth="1"/>
    <col min="14830" max="14830" width="2.75" style="8" customWidth="1"/>
    <col min="14831" max="14831" width="2.62962962962963" style="8" customWidth="1"/>
    <col min="14832" max="14832" width="2.12962962962963" style="8" customWidth="1"/>
    <col min="14833" max="14833" width="2.37962962962963" style="8" customWidth="1"/>
    <col min="14834" max="14834" width="2.75" style="8" customWidth="1"/>
    <col min="14835" max="14837" width="9" style="8" hidden="1" customWidth="1"/>
    <col min="14838" max="14839" width="2.62962962962963" style="8" customWidth="1"/>
    <col min="14840" max="14840" width="2.12962962962963" style="8" customWidth="1"/>
    <col min="14841" max="14841" width="2.62962962962963" style="8" customWidth="1"/>
    <col min="14842" max="14842" width="3" style="8" customWidth="1"/>
    <col min="14843" max="14845" width="9" style="8" hidden="1" customWidth="1"/>
    <col min="14846" max="14847" width="2.62962962962963" style="8" customWidth="1"/>
    <col min="14848" max="14848" width="2.12962962962963" style="8" customWidth="1"/>
    <col min="14849" max="14849" width="2.62962962962963" style="8" customWidth="1"/>
    <col min="14850" max="14850" width="2.37962962962963" style="8" customWidth="1"/>
    <col min="14851" max="14853" width="9" style="8" hidden="1" customWidth="1"/>
    <col min="14854" max="14854" width="2.87962962962963" style="8" customWidth="1"/>
    <col min="14855" max="14855" width="2.62962962962963" style="8" customWidth="1"/>
    <col min="14856" max="14856" width="2.12962962962963" style="8" customWidth="1"/>
    <col min="14857" max="14857" width="2.62962962962963" style="8" customWidth="1"/>
    <col min="14858" max="14858" width="2.37962962962963" style="8" customWidth="1"/>
    <col min="14859" max="14861" width="9" style="8" hidden="1" customWidth="1"/>
    <col min="14862" max="14863" width="2.62962962962963" style="8" customWidth="1"/>
    <col min="14864" max="14864" width="2.12962962962963" style="8" customWidth="1"/>
    <col min="14865" max="14865" width="2.62962962962963" style="8" customWidth="1"/>
    <col min="14866" max="14866" width="2.37962962962963" style="8" customWidth="1"/>
    <col min="14867" max="14869" width="9" style="8" hidden="1" customWidth="1"/>
    <col min="14870" max="14871" width="2.62962962962963" style="8" customWidth="1"/>
    <col min="14872" max="14872" width="2.12962962962963" style="8" customWidth="1"/>
    <col min="14873" max="14874" width="2.62962962962963" style="8" customWidth="1"/>
    <col min="14875" max="14877" width="9" style="8" hidden="1" customWidth="1"/>
    <col min="14878" max="14879" width="2.62962962962963" style="8" customWidth="1"/>
    <col min="14880" max="14880" width="2.12962962962963" style="8" customWidth="1"/>
    <col min="14881" max="14882" width="2.62962962962963" style="8" customWidth="1"/>
    <col min="14883" max="14885" width="9" style="8" hidden="1" customWidth="1"/>
    <col min="14886" max="14886" width="3" style="8" customWidth="1"/>
    <col min="14887" max="14891" width="10.6296296296296" style="8" customWidth="1"/>
    <col min="14892" max="14906" width="2.75" style="8" customWidth="1"/>
    <col min="14907" max="15082" width="9" style="8"/>
    <col min="15083" max="15083" width="11.8796296296296" style="8" customWidth="1"/>
    <col min="15084" max="15085" width="9" style="8" hidden="1" customWidth="1"/>
    <col min="15086" max="15086" width="2.75" style="8" customWidth="1"/>
    <col min="15087" max="15087" width="2.62962962962963" style="8" customWidth="1"/>
    <col min="15088" max="15088" width="2.12962962962963" style="8" customWidth="1"/>
    <col min="15089" max="15089" width="2.37962962962963" style="8" customWidth="1"/>
    <col min="15090" max="15090" width="2.75" style="8" customWidth="1"/>
    <col min="15091" max="15093" width="9" style="8" hidden="1" customWidth="1"/>
    <col min="15094" max="15095" width="2.62962962962963" style="8" customWidth="1"/>
    <col min="15096" max="15096" width="2.12962962962963" style="8" customWidth="1"/>
    <col min="15097" max="15097" width="2.62962962962963" style="8" customWidth="1"/>
    <col min="15098" max="15098" width="3" style="8" customWidth="1"/>
    <col min="15099" max="15101" width="9" style="8" hidden="1" customWidth="1"/>
    <col min="15102" max="15103" width="2.62962962962963" style="8" customWidth="1"/>
    <col min="15104" max="15104" width="2.12962962962963" style="8" customWidth="1"/>
    <col min="15105" max="15105" width="2.62962962962963" style="8" customWidth="1"/>
    <col min="15106" max="15106" width="2.37962962962963" style="8" customWidth="1"/>
    <col min="15107" max="15109" width="9" style="8" hidden="1" customWidth="1"/>
    <col min="15110" max="15110" width="2.87962962962963" style="8" customWidth="1"/>
    <col min="15111" max="15111" width="2.62962962962963" style="8" customWidth="1"/>
    <col min="15112" max="15112" width="2.12962962962963" style="8" customWidth="1"/>
    <col min="15113" max="15113" width="2.62962962962963" style="8" customWidth="1"/>
    <col min="15114" max="15114" width="2.37962962962963" style="8" customWidth="1"/>
    <col min="15115" max="15117" width="9" style="8" hidden="1" customWidth="1"/>
    <col min="15118" max="15119" width="2.62962962962963" style="8" customWidth="1"/>
    <col min="15120" max="15120" width="2.12962962962963" style="8" customWidth="1"/>
    <col min="15121" max="15121" width="2.62962962962963" style="8" customWidth="1"/>
    <col min="15122" max="15122" width="2.37962962962963" style="8" customWidth="1"/>
    <col min="15123" max="15125" width="9" style="8" hidden="1" customWidth="1"/>
    <col min="15126" max="15127" width="2.62962962962963" style="8" customWidth="1"/>
    <col min="15128" max="15128" width="2.12962962962963" style="8" customWidth="1"/>
    <col min="15129" max="15130" width="2.62962962962963" style="8" customWidth="1"/>
    <col min="15131" max="15133" width="9" style="8" hidden="1" customWidth="1"/>
    <col min="15134" max="15135" width="2.62962962962963" style="8" customWidth="1"/>
    <col min="15136" max="15136" width="2.12962962962963" style="8" customWidth="1"/>
    <col min="15137" max="15138" width="2.62962962962963" style="8" customWidth="1"/>
    <col min="15139" max="15141" width="9" style="8" hidden="1" customWidth="1"/>
    <col min="15142" max="15142" width="3" style="8" customWidth="1"/>
    <col min="15143" max="15147" width="10.6296296296296" style="8" customWidth="1"/>
    <col min="15148" max="15162" width="2.75" style="8" customWidth="1"/>
    <col min="15163" max="15338" width="9" style="8"/>
    <col min="15339" max="15339" width="11.8796296296296" style="8" customWidth="1"/>
    <col min="15340" max="15341" width="9" style="8" hidden="1" customWidth="1"/>
    <col min="15342" max="15342" width="2.75" style="8" customWidth="1"/>
    <col min="15343" max="15343" width="2.62962962962963" style="8" customWidth="1"/>
    <col min="15344" max="15344" width="2.12962962962963" style="8" customWidth="1"/>
    <col min="15345" max="15345" width="2.37962962962963" style="8" customWidth="1"/>
    <col min="15346" max="15346" width="2.75" style="8" customWidth="1"/>
    <col min="15347" max="15349" width="9" style="8" hidden="1" customWidth="1"/>
    <col min="15350" max="15351" width="2.62962962962963" style="8" customWidth="1"/>
    <col min="15352" max="15352" width="2.12962962962963" style="8" customWidth="1"/>
    <col min="15353" max="15353" width="2.62962962962963" style="8" customWidth="1"/>
    <col min="15354" max="15354" width="3" style="8" customWidth="1"/>
    <col min="15355" max="15357" width="9" style="8" hidden="1" customWidth="1"/>
    <col min="15358" max="15359" width="2.62962962962963" style="8" customWidth="1"/>
    <col min="15360" max="15360" width="2.12962962962963" style="8" customWidth="1"/>
    <col min="15361" max="15361" width="2.62962962962963" style="8" customWidth="1"/>
    <col min="15362" max="15362" width="2.37962962962963" style="8" customWidth="1"/>
    <col min="15363" max="15365" width="9" style="8" hidden="1" customWidth="1"/>
    <col min="15366" max="15366" width="2.87962962962963" style="8" customWidth="1"/>
    <col min="15367" max="15367" width="2.62962962962963" style="8" customWidth="1"/>
    <col min="15368" max="15368" width="2.12962962962963" style="8" customWidth="1"/>
    <col min="15369" max="15369" width="2.62962962962963" style="8" customWidth="1"/>
    <col min="15370" max="15370" width="2.37962962962963" style="8" customWidth="1"/>
    <col min="15371" max="15373" width="9" style="8" hidden="1" customWidth="1"/>
    <col min="15374" max="15375" width="2.62962962962963" style="8" customWidth="1"/>
    <col min="15376" max="15376" width="2.12962962962963" style="8" customWidth="1"/>
    <col min="15377" max="15377" width="2.62962962962963" style="8" customWidth="1"/>
    <col min="15378" max="15378" width="2.37962962962963" style="8" customWidth="1"/>
    <col min="15379" max="15381" width="9" style="8" hidden="1" customWidth="1"/>
    <col min="15382" max="15383" width="2.62962962962963" style="8" customWidth="1"/>
    <col min="15384" max="15384" width="2.12962962962963" style="8" customWidth="1"/>
    <col min="15385" max="15386" width="2.62962962962963" style="8" customWidth="1"/>
    <col min="15387" max="15389" width="9" style="8" hidden="1" customWidth="1"/>
    <col min="15390" max="15391" width="2.62962962962963" style="8" customWidth="1"/>
    <col min="15392" max="15392" width="2.12962962962963" style="8" customWidth="1"/>
    <col min="15393" max="15394" width="2.62962962962963" style="8" customWidth="1"/>
    <col min="15395" max="15397" width="9" style="8" hidden="1" customWidth="1"/>
    <col min="15398" max="15398" width="3" style="8" customWidth="1"/>
    <col min="15399" max="15403" width="10.6296296296296" style="8" customWidth="1"/>
    <col min="15404" max="15418" width="2.75" style="8" customWidth="1"/>
    <col min="15419" max="15594" width="9" style="8"/>
    <col min="15595" max="15595" width="11.8796296296296" style="8" customWidth="1"/>
    <col min="15596" max="15597" width="9" style="8" hidden="1" customWidth="1"/>
    <col min="15598" max="15598" width="2.75" style="8" customWidth="1"/>
    <col min="15599" max="15599" width="2.62962962962963" style="8" customWidth="1"/>
    <col min="15600" max="15600" width="2.12962962962963" style="8" customWidth="1"/>
    <col min="15601" max="15601" width="2.37962962962963" style="8" customWidth="1"/>
    <col min="15602" max="15602" width="2.75" style="8" customWidth="1"/>
    <col min="15603" max="15605" width="9" style="8" hidden="1" customWidth="1"/>
    <col min="15606" max="15607" width="2.62962962962963" style="8" customWidth="1"/>
    <col min="15608" max="15608" width="2.12962962962963" style="8" customWidth="1"/>
    <col min="15609" max="15609" width="2.62962962962963" style="8" customWidth="1"/>
    <col min="15610" max="15610" width="3" style="8" customWidth="1"/>
    <col min="15611" max="15613" width="9" style="8" hidden="1" customWidth="1"/>
    <col min="15614" max="15615" width="2.62962962962963" style="8" customWidth="1"/>
    <col min="15616" max="15616" width="2.12962962962963" style="8" customWidth="1"/>
    <col min="15617" max="15617" width="2.62962962962963" style="8" customWidth="1"/>
    <col min="15618" max="15618" width="2.37962962962963" style="8" customWidth="1"/>
    <col min="15619" max="15621" width="9" style="8" hidden="1" customWidth="1"/>
    <col min="15622" max="15622" width="2.87962962962963" style="8" customWidth="1"/>
    <col min="15623" max="15623" width="2.62962962962963" style="8" customWidth="1"/>
    <col min="15624" max="15624" width="2.12962962962963" style="8" customWidth="1"/>
    <col min="15625" max="15625" width="2.62962962962963" style="8" customWidth="1"/>
    <col min="15626" max="15626" width="2.37962962962963" style="8" customWidth="1"/>
    <col min="15627" max="15629" width="9" style="8" hidden="1" customWidth="1"/>
    <col min="15630" max="15631" width="2.62962962962963" style="8" customWidth="1"/>
    <col min="15632" max="15632" width="2.12962962962963" style="8" customWidth="1"/>
    <col min="15633" max="15633" width="2.62962962962963" style="8" customWidth="1"/>
    <col min="15634" max="15634" width="2.37962962962963" style="8" customWidth="1"/>
    <col min="15635" max="15637" width="9" style="8" hidden="1" customWidth="1"/>
    <col min="15638" max="15639" width="2.62962962962963" style="8" customWidth="1"/>
    <col min="15640" max="15640" width="2.12962962962963" style="8" customWidth="1"/>
    <col min="15641" max="15642" width="2.62962962962963" style="8" customWidth="1"/>
    <col min="15643" max="15645" width="9" style="8" hidden="1" customWidth="1"/>
    <col min="15646" max="15647" width="2.62962962962963" style="8" customWidth="1"/>
    <col min="15648" max="15648" width="2.12962962962963" style="8" customWidth="1"/>
    <col min="15649" max="15650" width="2.62962962962963" style="8" customWidth="1"/>
    <col min="15651" max="15653" width="9" style="8" hidden="1" customWidth="1"/>
    <col min="15654" max="15654" width="3" style="8" customWidth="1"/>
    <col min="15655" max="15659" width="10.6296296296296" style="8" customWidth="1"/>
    <col min="15660" max="15674" width="2.75" style="8" customWidth="1"/>
    <col min="15675" max="15850" width="9" style="8"/>
    <col min="15851" max="15851" width="11.8796296296296" style="8" customWidth="1"/>
    <col min="15852" max="15853" width="9" style="8" hidden="1" customWidth="1"/>
    <col min="15854" max="15854" width="2.75" style="8" customWidth="1"/>
    <col min="15855" max="15855" width="2.62962962962963" style="8" customWidth="1"/>
    <col min="15856" max="15856" width="2.12962962962963" style="8" customWidth="1"/>
    <col min="15857" max="15857" width="2.37962962962963" style="8" customWidth="1"/>
    <col min="15858" max="15858" width="2.75" style="8" customWidth="1"/>
    <col min="15859" max="15861" width="9" style="8" hidden="1" customWidth="1"/>
    <col min="15862" max="15863" width="2.62962962962963" style="8" customWidth="1"/>
    <col min="15864" max="15864" width="2.12962962962963" style="8" customWidth="1"/>
    <col min="15865" max="15865" width="2.62962962962963" style="8" customWidth="1"/>
    <col min="15866" max="15866" width="3" style="8" customWidth="1"/>
    <col min="15867" max="15869" width="9" style="8" hidden="1" customWidth="1"/>
    <col min="15870" max="15871" width="2.62962962962963" style="8" customWidth="1"/>
    <col min="15872" max="15872" width="2.12962962962963" style="8" customWidth="1"/>
    <col min="15873" max="15873" width="2.62962962962963" style="8" customWidth="1"/>
    <col min="15874" max="15874" width="2.37962962962963" style="8" customWidth="1"/>
    <col min="15875" max="15877" width="9" style="8" hidden="1" customWidth="1"/>
    <col min="15878" max="15878" width="2.87962962962963" style="8" customWidth="1"/>
    <col min="15879" max="15879" width="2.62962962962963" style="8" customWidth="1"/>
    <col min="15880" max="15880" width="2.12962962962963" style="8" customWidth="1"/>
    <col min="15881" max="15881" width="2.62962962962963" style="8" customWidth="1"/>
    <col min="15882" max="15882" width="2.37962962962963" style="8" customWidth="1"/>
    <col min="15883" max="15885" width="9" style="8" hidden="1" customWidth="1"/>
    <col min="15886" max="15887" width="2.62962962962963" style="8" customWidth="1"/>
    <col min="15888" max="15888" width="2.12962962962963" style="8" customWidth="1"/>
    <col min="15889" max="15889" width="2.62962962962963" style="8" customWidth="1"/>
    <col min="15890" max="15890" width="2.37962962962963" style="8" customWidth="1"/>
    <col min="15891" max="15893" width="9" style="8" hidden="1" customWidth="1"/>
    <col min="15894" max="15895" width="2.62962962962963" style="8" customWidth="1"/>
    <col min="15896" max="15896" width="2.12962962962963" style="8" customWidth="1"/>
    <col min="15897" max="15898" width="2.62962962962963" style="8" customWidth="1"/>
    <col min="15899" max="15901" width="9" style="8" hidden="1" customWidth="1"/>
    <col min="15902" max="15903" width="2.62962962962963" style="8" customWidth="1"/>
    <col min="15904" max="15904" width="2.12962962962963" style="8" customWidth="1"/>
    <col min="15905" max="15906" width="2.62962962962963" style="8" customWidth="1"/>
    <col min="15907" max="15909" width="9" style="8" hidden="1" customWidth="1"/>
    <col min="15910" max="15910" width="3" style="8" customWidth="1"/>
    <col min="15911" max="15915" width="10.6296296296296" style="8" customWidth="1"/>
    <col min="15916" max="15930" width="2.75" style="8" customWidth="1"/>
    <col min="15931" max="16106" width="9" style="8"/>
    <col min="16107" max="16107" width="11.8796296296296" style="8" customWidth="1"/>
    <col min="16108" max="16109" width="9" style="8" hidden="1" customWidth="1"/>
    <col min="16110" max="16110" width="2.75" style="8" customWidth="1"/>
    <col min="16111" max="16111" width="2.62962962962963" style="8" customWidth="1"/>
    <col min="16112" max="16112" width="2.12962962962963" style="8" customWidth="1"/>
    <col min="16113" max="16113" width="2.37962962962963" style="8" customWidth="1"/>
    <col min="16114" max="16114" width="2.75" style="8" customWidth="1"/>
    <col min="16115" max="16117" width="9" style="8" hidden="1" customWidth="1"/>
    <col min="16118" max="16119" width="2.62962962962963" style="8" customWidth="1"/>
    <col min="16120" max="16120" width="2.12962962962963" style="8" customWidth="1"/>
    <col min="16121" max="16121" width="2.62962962962963" style="8" customWidth="1"/>
    <col min="16122" max="16122" width="3" style="8" customWidth="1"/>
    <col min="16123" max="16125" width="9" style="8" hidden="1" customWidth="1"/>
    <col min="16126" max="16127" width="2.62962962962963" style="8" customWidth="1"/>
    <col min="16128" max="16128" width="2.12962962962963" style="8" customWidth="1"/>
    <col min="16129" max="16129" width="2.62962962962963" style="8" customWidth="1"/>
    <col min="16130" max="16130" width="2.37962962962963" style="8" customWidth="1"/>
    <col min="16131" max="16133" width="9" style="8" hidden="1" customWidth="1"/>
    <col min="16134" max="16134" width="2.87962962962963" style="8" customWidth="1"/>
    <col min="16135" max="16135" width="2.62962962962963" style="8" customWidth="1"/>
    <col min="16136" max="16136" width="2.12962962962963" style="8" customWidth="1"/>
    <col min="16137" max="16137" width="2.62962962962963" style="8" customWidth="1"/>
    <col min="16138" max="16138" width="2.37962962962963" style="8" customWidth="1"/>
    <col min="16139" max="16141" width="9" style="8" hidden="1" customWidth="1"/>
    <col min="16142" max="16143" width="2.62962962962963" style="8" customWidth="1"/>
    <col min="16144" max="16144" width="2.12962962962963" style="8" customWidth="1"/>
    <col min="16145" max="16145" width="2.62962962962963" style="8" customWidth="1"/>
    <col min="16146" max="16146" width="2.37962962962963" style="8" customWidth="1"/>
    <col min="16147" max="16149" width="9" style="8" hidden="1" customWidth="1"/>
    <col min="16150" max="16151" width="2.62962962962963" style="8" customWidth="1"/>
    <col min="16152" max="16152" width="2.12962962962963" style="8" customWidth="1"/>
    <col min="16153" max="16154" width="2.62962962962963" style="8" customWidth="1"/>
    <col min="16155" max="16157" width="9" style="8" hidden="1" customWidth="1"/>
    <col min="16158" max="16159" width="2.62962962962963" style="8" customWidth="1"/>
    <col min="16160" max="16160" width="2.12962962962963" style="8" customWidth="1"/>
    <col min="16161" max="16162" width="2.62962962962963" style="8" customWidth="1"/>
    <col min="16163" max="16165" width="9" style="8" hidden="1" customWidth="1"/>
    <col min="16166" max="16166" width="3" style="8" customWidth="1"/>
    <col min="16167" max="16171" width="10.6296296296296" style="8" customWidth="1"/>
    <col min="16172" max="16186" width="2.75" style="8" customWidth="1"/>
    <col min="16187" max="16384" width="9" style="8"/>
  </cols>
  <sheetData>
    <row r="1" s="1" customFormat="1" ht="22.5" customHeight="1" spans="1:78">
      <c r="A1" s="13" t="s">
        <v>0</v>
      </c>
      <c r="B1" s="14" t="s">
        <v>1</v>
      </c>
      <c r="C1" s="15" t="s">
        <v>2</v>
      </c>
      <c r="D1" s="16">
        <v>17</v>
      </c>
      <c r="E1" s="17"/>
      <c r="F1" s="17"/>
      <c r="G1" s="18" t="s">
        <v>3</v>
      </c>
      <c r="H1" s="19"/>
      <c r="I1" s="16">
        <v>18</v>
      </c>
      <c r="J1" s="17"/>
      <c r="K1" s="17"/>
      <c r="L1" s="18" t="s">
        <v>4</v>
      </c>
      <c r="M1" s="19"/>
      <c r="N1" s="16">
        <v>19</v>
      </c>
      <c r="O1" s="17"/>
      <c r="P1" s="17"/>
      <c r="Q1" s="18" t="s">
        <v>5</v>
      </c>
      <c r="R1" s="19"/>
      <c r="S1" s="16">
        <v>20</v>
      </c>
      <c r="T1" s="17"/>
      <c r="U1" s="17"/>
      <c r="V1" s="18" t="s">
        <v>6</v>
      </c>
      <c r="W1" s="19"/>
      <c r="X1" s="16">
        <v>21</v>
      </c>
      <c r="Y1" s="17"/>
      <c r="Z1" s="17"/>
      <c r="AA1" s="18" t="s">
        <v>7</v>
      </c>
      <c r="AB1" s="19"/>
      <c r="AC1" s="120">
        <v>22</v>
      </c>
      <c r="AD1" s="121"/>
      <c r="AE1" s="121"/>
      <c r="AF1" s="122" t="s">
        <v>8</v>
      </c>
      <c r="AG1" s="150"/>
      <c r="AH1" s="16">
        <v>23</v>
      </c>
      <c r="AI1" s="17"/>
      <c r="AJ1" s="17"/>
      <c r="AK1" s="18" t="s">
        <v>9</v>
      </c>
      <c r="AL1" s="151"/>
      <c r="AM1" s="152" t="e">
        <f>SUM(#REF!/#REF!)</f>
        <v>#REF!</v>
      </c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90" t="s">
        <v>10</v>
      </c>
      <c r="BE1" s="184"/>
      <c r="BF1" s="191"/>
      <c r="BG1" s="191"/>
      <c r="BH1" s="192"/>
      <c r="BI1" s="191"/>
      <c r="BJ1" s="191"/>
      <c r="BK1" s="192"/>
      <c r="BL1" s="191"/>
      <c r="BM1" s="191"/>
      <c r="BN1" s="192"/>
      <c r="BO1" s="191"/>
      <c r="BP1" s="191"/>
      <c r="BQ1" s="192"/>
      <c r="BR1" s="191"/>
      <c r="BS1" s="191"/>
      <c r="BT1" s="192"/>
      <c r="BU1" s="191"/>
      <c r="BV1" s="191"/>
      <c r="BW1" s="192"/>
      <c r="BX1" s="230"/>
      <c r="BY1" s="230"/>
      <c r="BZ1" s="231"/>
    </row>
    <row r="2" s="1" customFormat="1" ht="17.25" customHeight="1" spans="1:77">
      <c r="A2" s="20" t="s">
        <v>11</v>
      </c>
      <c r="B2" s="21"/>
      <c r="D2" s="22">
        <v>200000</v>
      </c>
      <c r="E2" s="23"/>
      <c r="F2" s="23"/>
      <c r="G2" s="23"/>
      <c r="H2" s="24"/>
      <c r="I2" s="22">
        <v>450000</v>
      </c>
      <c r="J2" s="23"/>
      <c r="K2" s="23"/>
      <c r="L2" s="23"/>
      <c r="M2" s="24"/>
      <c r="N2" s="22">
        <v>450000</v>
      </c>
      <c r="O2" s="23"/>
      <c r="P2" s="23"/>
      <c r="Q2" s="23"/>
      <c r="R2" s="24"/>
      <c r="S2" s="22">
        <v>160000</v>
      </c>
      <c r="T2" s="23"/>
      <c r="U2" s="23"/>
      <c r="V2" s="23"/>
      <c r="W2" s="24"/>
      <c r="X2" s="22">
        <v>160000</v>
      </c>
      <c r="Y2" s="23"/>
      <c r="Z2" s="23"/>
      <c r="AA2" s="23"/>
      <c r="AB2" s="24"/>
      <c r="AC2" s="123">
        <v>160000</v>
      </c>
      <c r="AD2" s="124"/>
      <c r="AE2" s="124"/>
      <c r="AF2" s="124"/>
      <c r="AG2" s="153"/>
      <c r="AH2" s="22">
        <v>450000</v>
      </c>
      <c r="AI2" s="23"/>
      <c r="AJ2" s="23"/>
      <c r="AK2" s="23"/>
      <c r="AL2" s="15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90"/>
      <c r="BE2" s="184"/>
      <c r="BF2" s="193"/>
      <c r="BG2" s="194"/>
      <c r="BI2" s="195"/>
      <c r="BJ2" s="196"/>
      <c r="BK2" s="197"/>
      <c r="BL2" s="195"/>
      <c r="BM2" s="196"/>
      <c r="BN2" s="197"/>
      <c r="BO2" s="195"/>
      <c r="BP2" s="196"/>
      <c r="BQ2" s="197"/>
      <c r="BR2" s="195"/>
      <c r="BS2" s="196"/>
      <c r="BT2" s="197"/>
      <c r="BU2" s="195"/>
      <c r="BV2" s="196"/>
      <c r="BW2" s="197"/>
      <c r="BX2" s="232"/>
      <c r="BY2" s="230"/>
    </row>
    <row r="3" s="1" customFormat="1" ht="17.25" customHeight="1" spans="1:77">
      <c r="A3" s="25" t="s">
        <v>12</v>
      </c>
      <c r="B3" s="21"/>
      <c r="D3" s="26">
        <v>60</v>
      </c>
      <c r="E3" s="27"/>
      <c r="F3" s="27"/>
      <c r="G3" s="27"/>
      <c r="H3" s="28"/>
      <c r="I3" s="26">
        <v>180</v>
      </c>
      <c r="J3" s="27"/>
      <c r="K3" s="27"/>
      <c r="L3" s="27"/>
      <c r="M3" s="28"/>
      <c r="N3" s="26">
        <v>180</v>
      </c>
      <c r="O3" s="27"/>
      <c r="P3" s="27"/>
      <c r="Q3" s="27"/>
      <c r="R3" s="28"/>
      <c r="S3" s="26">
        <v>50</v>
      </c>
      <c r="T3" s="27"/>
      <c r="U3" s="27"/>
      <c r="V3" s="27"/>
      <c r="W3" s="28"/>
      <c r="X3" s="26">
        <v>50</v>
      </c>
      <c r="Y3" s="27"/>
      <c r="Z3" s="27"/>
      <c r="AA3" s="27"/>
      <c r="AB3" s="28"/>
      <c r="AC3" s="125">
        <v>50</v>
      </c>
      <c r="AD3" s="126"/>
      <c r="AE3" s="126"/>
      <c r="AF3" s="126"/>
      <c r="AG3" s="155"/>
      <c r="AH3" s="26">
        <v>180</v>
      </c>
      <c r="AI3" s="27"/>
      <c r="AJ3" s="27"/>
      <c r="AK3" s="27"/>
      <c r="AL3" s="156"/>
      <c r="AQ3" s="184"/>
      <c r="AR3" s="184" t="s">
        <v>13</v>
      </c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90"/>
      <c r="BE3" s="184"/>
      <c r="BF3" s="198"/>
      <c r="BG3" s="199"/>
      <c r="BH3" s="200"/>
      <c r="BI3" s="198"/>
      <c r="BJ3" s="199"/>
      <c r="BK3" s="200"/>
      <c r="BL3" s="198"/>
      <c r="BM3" s="199"/>
      <c r="BN3" s="200"/>
      <c r="BO3" s="198"/>
      <c r="BP3" s="199"/>
      <c r="BQ3" s="200"/>
      <c r="BR3" s="198"/>
      <c r="BS3" s="199"/>
      <c r="BT3" s="200"/>
      <c r="BU3" s="198"/>
      <c r="BV3" s="199"/>
      <c r="BW3" s="200"/>
      <c r="BX3" s="232"/>
      <c r="BY3" s="230"/>
    </row>
    <row r="4" s="1" customFormat="1" ht="17.25" customHeight="1" spans="1:81">
      <c r="A4" s="29" t="s">
        <v>14</v>
      </c>
      <c r="B4" s="30"/>
      <c r="C4" s="31"/>
      <c r="D4" s="32">
        <f>SUM(BH5/D2)</f>
        <v>0</v>
      </c>
      <c r="E4" s="33"/>
      <c r="F4" s="33"/>
      <c r="G4" s="33"/>
      <c r="H4" s="34"/>
      <c r="I4" s="32">
        <f>SUM(BK5/I2)</f>
        <v>0</v>
      </c>
      <c r="J4" s="33"/>
      <c r="K4" s="33"/>
      <c r="L4" s="33"/>
      <c r="M4" s="34"/>
      <c r="N4" s="32">
        <f>SUM(BN5/N2)</f>
        <v>0</v>
      </c>
      <c r="O4" s="33"/>
      <c r="P4" s="33"/>
      <c r="Q4" s="33"/>
      <c r="R4" s="34"/>
      <c r="S4" s="32">
        <f>SUM(BQ5/S2)</f>
        <v>0</v>
      </c>
      <c r="T4" s="33"/>
      <c r="U4" s="33"/>
      <c r="V4" s="33"/>
      <c r="W4" s="34"/>
      <c r="X4" s="32" t="e">
        <f>SUM(BT5/U2)</f>
        <v>#DIV/0!</v>
      </c>
      <c r="Y4" s="33"/>
      <c r="Z4" s="33"/>
      <c r="AA4" s="33"/>
      <c r="AB4" s="34"/>
      <c r="AC4" s="127">
        <f>SUM(BW5/AC2)</f>
        <v>0</v>
      </c>
      <c r="AD4" s="128"/>
      <c r="AE4" s="128"/>
      <c r="AF4" s="128"/>
      <c r="AG4" s="157"/>
      <c r="AH4" s="32" t="e">
        <f>SUM(BZ5/AH2)</f>
        <v>#REF!</v>
      </c>
      <c r="AI4" s="33"/>
      <c r="AJ4" s="33"/>
      <c r="AK4" s="33"/>
      <c r="AL4" s="158"/>
      <c r="AM4" s="159" t="s">
        <v>15</v>
      </c>
      <c r="AN4" s="160">
        <f>SUM(D2,I2,N2,S2,U2,AC2,AH2)</f>
        <v>1870000</v>
      </c>
      <c r="AO4" s="185"/>
      <c r="AP4" s="185"/>
      <c r="AQ4" s="184" t="s">
        <v>3</v>
      </c>
      <c r="AR4" s="184">
        <f>SUM(BH5)</f>
        <v>0</v>
      </c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90"/>
      <c r="BE4" s="184"/>
      <c r="BF4" s="193"/>
      <c r="BG4" s="201"/>
      <c r="BH4" s="202"/>
      <c r="BI4" s="193"/>
      <c r="BJ4" s="201"/>
      <c r="BK4" s="202"/>
      <c r="BL4" s="193"/>
      <c r="BM4" s="201"/>
      <c r="BN4" s="202"/>
      <c r="BO4" s="193"/>
      <c r="BP4" s="201"/>
      <c r="BQ4" s="202"/>
      <c r="BR4" s="193"/>
      <c r="BS4" s="201"/>
      <c r="BT4" s="202"/>
      <c r="BU4" s="193"/>
      <c r="BV4" s="201"/>
      <c r="BW4" s="202"/>
      <c r="BX4" s="232"/>
      <c r="BY4" s="233"/>
      <c r="BZ4" s="234"/>
      <c r="CC4" s="185">
        <f>SUM(BH4,BK4,BN4,BQ4,BT4,BW4,BZ4)</f>
        <v>0</v>
      </c>
    </row>
    <row r="5" s="1" customFormat="1" ht="17.25" customHeight="1" spans="1:81">
      <c r="A5" s="35" t="s">
        <v>16</v>
      </c>
      <c r="B5" s="36"/>
      <c r="C5" s="37"/>
      <c r="D5" s="38">
        <f>SUM(BF15:BF58)</f>
        <v>0</v>
      </c>
      <c r="E5" s="39"/>
      <c r="F5" s="39"/>
      <c r="G5" s="39"/>
      <c r="H5" s="40"/>
      <c r="I5" s="38">
        <f>SUM(BI15:BI58)</f>
        <v>0</v>
      </c>
      <c r="J5" s="39"/>
      <c r="K5" s="39"/>
      <c r="L5" s="39"/>
      <c r="M5" s="40"/>
      <c r="N5" s="38">
        <f>SUM(BL15:BL58)</f>
        <v>0</v>
      </c>
      <c r="O5" s="39"/>
      <c r="P5" s="39"/>
      <c r="Q5" s="39"/>
      <c r="R5" s="40"/>
      <c r="S5" s="38">
        <f>SUM(BO15:BO58)</f>
        <v>0</v>
      </c>
      <c r="T5" s="39"/>
      <c r="U5" s="39"/>
      <c r="V5" s="39"/>
      <c r="W5" s="40"/>
      <c r="X5" s="116">
        <f>SUM(BR15:BR58)</f>
        <v>0</v>
      </c>
      <c r="Y5" s="129"/>
      <c r="Z5" s="129"/>
      <c r="AA5" s="129"/>
      <c r="AB5" s="130"/>
      <c r="AC5" s="116">
        <f>SUM(BU15:BU58)</f>
        <v>0</v>
      </c>
      <c r="AD5" s="129"/>
      <c r="AE5" s="129"/>
      <c r="AF5" s="129"/>
      <c r="AG5" s="130"/>
      <c r="AH5" s="116">
        <f>SUM(BU15:BU58)</f>
        <v>0</v>
      </c>
      <c r="AI5" s="129"/>
      <c r="AJ5" s="129"/>
      <c r="AK5" s="129"/>
      <c r="AL5" s="130"/>
      <c r="AM5" s="159" t="s">
        <v>17</v>
      </c>
      <c r="AN5" s="160" t="e">
        <f>SUM(BH5,BK5,BN5,BQ5,BT5,BW5,BZ5)+AN6+AN9</f>
        <v>#REF!</v>
      </c>
      <c r="AO5" s="185"/>
      <c r="AP5" s="185"/>
      <c r="AQ5" s="184" t="s">
        <v>4</v>
      </c>
      <c r="AR5" s="184">
        <f>SUM(BK5)</f>
        <v>0</v>
      </c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90"/>
      <c r="BE5" s="184"/>
      <c r="BF5" s="194"/>
      <c r="BG5" s="194"/>
      <c r="BH5" s="202">
        <f>SUM(BH15:BH91)</f>
        <v>0</v>
      </c>
      <c r="BI5" s="194"/>
      <c r="BJ5" s="194"/>
      <c r="BK5" s="202">
        <f>SUM(BK15:BK91)</f>
        <v>0</v>
      </c>
      <c r="BL5" s="194"/>
      <c r="BM5" s="194"/>
      <c r="BN5" s="202">
        <f>SUM(BN15:BN93)</f>
        <v>0</v>
      </c>
      <c r="BO5" s="194"/>
      <c r="BP5" s="194"/>
      <c r="BQ5" s="202">
        <f>SUM(BQ15:BQ91)</f>
        <v>0</v>
      </c>
      <c r="BR5" s="194"/>
      <c r="BS5" s="194"/>
      <c r="BT5" s="202">
        <f>SUM(BT15:BT91)</f>
        <v>0</v>
      </c>
      <c r="BU5" s="194"/>
      <c r="BV5" s="194"/>
      <c r="BW5" s="202">
        <f>SUM(BW15:BW91)</f>
        <v>0</v>
      </c>
      <c r="BX5" s="230"/>
      <c r="BY5" s="230"/>
      <c r="BZ5" s="202" t="e">
        <f>SUM(BZ15:BZ91)</f>
        <v>#REF!</v>
      </c>
      <c r="CC5" s="185" t="e">
        <f>SUM(BH5,BK5,BN5,BQ5,BT5,BW5,BZ5)</f>
        <v>#REF!</v>
      </c>
    </row>
    <row r="6" s="1" customFormat="1" ht="17.25" customHeight="1" spans="1:78">
      <c r="A6" s="41" t="s">
        <v>18</v>
      </c>
      <c r="B6" s="36"/>
      <c r="C6" s="37"/>
      <c r="D6" s="38">
        <f>SUM(BF59:BF80)</f>
        <v>0</v>
      </c>
      <c r="E6" s="39"/>
      <c r="F6" s="39"/>
      <c r="G6" s="39"/>
      <c r="H6" s="40"/>
      <c r="I6" s="103">
        <f>SUM(BI59:BI80)</f>
        <v>0</v>
      </c>
      <c r="J6" s="39"/>
      <c r="K6" s="39"/>
      <c r="L6" s="39"/>
      <c r="M6" s="40"/>
      <c r="N6" s="103">
        <f>SUM(BL59:BL80)</f>
        <v>0</v>
      </c>
      <c r="O6" s="39"/>
      <c r="P6" s="39"/>
      <c r="Q6" s="39"/>
      <c r="R6" s="40"/>
      <c r="S6" s="103">
        <f>SUM(BO59:BO80)</f>
        <v>0</v>
      </c>
      <c r="T6" s="39"/>
      <c r="U6" s="39"/>
      <c r="V6" s="39"/>
      <c r="W6" s="40"/>
      <c r="X6" s="103">
        <f>SUM(BR59:BR80)</f>
        <v>0</v>
      </c>
      <c r="Y6" s="39"/>
      <c r="Z6" s="39"/>
      <c r="AA6" s="39"/>
      <c r="AB6" s="40"/>
      <c r="AC6" s="103">
        <f>SUM(BU59:BU80)</f>
        <v>0</v>
      </c>
      <c r="AD6" s="39"/>
      <c r="AE6" s="39"/>
      <c r="AF6" s="39"/>
      <c r="AG6" s="40"/>
      <c r="AH6" s="103">
        <f>SUM(BU59:BU80)</f>
        <v>0</v>
      </c>
      <c r="AI6" s="39"/>
      <c r="AJ6" s="39"/>
      <c r="AK6" s="39"/>
      <c r="AL6" s="40"/>
      <c r="AM6" s="159"/>
      <c r="AN6" s="161">
        <f>AN8*250</f>
        <v>0</v>
      </c>
      <c r="AO6" s="1">
        <f>SUM(D7:AL7)</f>
        <v>0</v>
      </c>
      <c r="AQ6" s="184" t="s">
        <v>5</v>
      </c>
      <c r="AR6" s="184">
        <f>SUM(BN5)</f>
        <v>0</v>
      </c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90"/>
      <c r="BE6" s="184"/>
      <c r="BF6" s="194"/>
      <c r="BG6" s="194"/>
      <c r="BH6" s="203"/>
      <c r="BI6" s="194"/>
      <c r="BJ6" s="194"/>
      <c r="BK6" s="203"/>
      <c r="BL6" s="194"/>
      <c r="BM6" s="194"/>
      <c r="BN6" s="203"/>
      <c r="BO6" s="194"/>
      <c r="BP6" s="194"/>
      <c r="BQ6" s="203"/>
      <c r="BR6" s="194"/>
      <c r="BS6" s="194"/>
      <c r="BT6" s="203"/>
      <c r="BU6" s="194"/>
      <c r="BV6" s="194"/>
      <c r="BW6" s="203"/>
      <c r="BX6" s="230"/>
      <c r="BY6" s="230"/>
      <c r="BZ6" s="203"/>
    </row>
    <row r="7" s="1" customFormat="1" ht="17.25" customHeight="1" spans="1:78">
      <c r="A7" s="42" t="s">
        <v>19</v>
      </c>
      <c r="B7" s="36"/>
      <c r="C7" s="43"/>
      <c r="D7" s="44">
        <f>SUM(D5:H6)</f>
        <v>0</v>
      </c>
      <c r="E7" s="45"/>
      <c r="F7" s="45"/>
      <c r="G7" s="45"/>
      <c r="H7" s="46"/>
      <c r="I7" s="44">
        <f>SUM(I5:M6)</f>
        <v>0</v>
      </c>
      <c r="J7" s="45"/>
      <c r="K7" s="45"/>
      <c r="L7" s="45"/>
      <c r="M7" s="46"/>
      <c r="N7" s="44">
        <f>SUM(N5:R6)</f>
        <v>0</v>
      </c>
      <c r="O7" s="45"/>
      <c r="P7" s="45"/>
      <c r="Q7" s="45"/>
      <c r="R7" s="46"/>
      <c r="S7" s="44">
        <f>SUM(S5:W6)</f>
        <v>0</v>
      </c>
      <c r="T7" s="45"/>
      <c r="U7" s="45"/>
      <c r="V7" s="45"/>
      <c r="W7" s="46"/>
      <c r="X7" s="44">
        <f>SUM(U5:AB6)</f>
        <v>0</v>
      </c>
      <c r="Y7" s="45"/>
      <c r="Z7" s="45"/>
      <c r="AA7" s="45"/>
      <c r="AB7" s="46"/>
      <c r="AC7" s="131">
        <f>SUM(AC5:AG6)</f>
        <v>0</v>
      </c>
      <c r="AD7" s="132"/>
      <c r="AE7" s="132"/>
      <c r="AF7" s="132"/>
      <c r="AG7" s="162"/>
      <c r="AH7" s="44">
        <f>SUM(AH5:AL6)</f>
        <v>0</v>
      </c>
      <c r="AI7" s="45"/>
      <c r="AJ7" s="45"/>
      <c r="AK7" s="45"/>
      <c r="AL7" s="163"/>
      <c r="AM7" s="159"/>
      <c r="AN7" s="161"/>
      <c r="AO7" s="186" t="e">
        <f>SUM(AN4/AO6)</f>
        <v>#DIV/0!</v>
      </c>
      <c r="AQ7" s="184" t="s">
        <v>6</v>
      </c>
      <c r="AR7" s="184">
        <f>SUM(BQ5)</f>
        <v>0</v>
      </c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90"/>
      <c r="BE7" s="184"/>
      <c r="BF7" s="204"/>
      <c r="BG7" s="204"/>
      <c r="BH7" s="205"/>
      <c r="BI7" s="204"/>
      <c r="BJ7" s="204"/>
      <c r="BK7" s="205"/>
      <c r="BL7" s="204"/>
      <c r="BM7" s="204"/>
      <c r="BN7" s="205"/>
      <c r="BO7" s="204"/>
      <c r="BP7" s="204"/>
      <c r="BQ7" s="205"/>
      <c r="BR7" s="204"/>
      <c r="BS7" s="204"/>
      <c r="BT7" s="205"/>
      <c r="BU7" s="204"/>
      <c r="BV7" s="204"/>
      <c r="BW7" s="205"/>
      <c r="BX7" s="230"/>
      <c r="BY7" s="230"/>
      <c r="BZ7" s="203"/>
    </row>
    <row r="8" s="1" customFormat="1" ht="17.25" customHeight="1" spans="1:78">
      <c r="A8" s="47" t="s">
        <v>20</v>
      </c>
      <c r="B8" s="48"/>
      <c r="C8" s="49"/>
      <c r="D8" s="50" t="e">
        <f>SUM(D2/D7)</f>
        <v>#DIV/0!</v>
      </c>
      <c r="E8" s="51"/>
      <c r="F8" s="51"/>
      <c r="G8" s="51"/>
      <c r="H8" s="52"/>
      <c r="I8" s="50" t="e">
        <f>SUM(I2/I7)</f>
        <v>#DIV/0!</v>
      </c>
      <c r="J8" s="51"/>
      <c r="K8" s="51"/>
      <c r="L8" s="51"/>
      <c r="M8" s="52"/>
      <c r="N8" s="50" t="e">
        <f>SUM(N2/N7)</f>
        <v>#DIV/0!</v>
      </c>
      <c r="O8" s="51"/>
      <c r="P8" s="51"/>
      <c r="Q8" s="51"/>
      <c r="R8" s="52"/>
      <c r="S8" s="50" t="e">
        <f>SUM(S2/S7)</f>
        <v>#DIV/0!</v>
      </c>
      <c r="T8" s="51"/>
      <c r="U8" s="51"/>
      <c r="V8" s="51"/>
      <c r="W8" s="52"/>
      <c r="X8" s="50" t="e">
        <f>SUM(U2/U7)</f>
        <v>#DIV/0!</v>
      </c>
      <c r="Y8" s="51"/>
      <c r="Z8" s="51"/>
      <c r="AA8" s="51"/>
      <c r="AB8" s="52"/>
      <c r="AC8" s="133" t="e">
        <f>SUM(AC2/AC7)</f>
        <v>#DIV/0!</v>
      </c>
      <c r="AD8" s="134"/>
      <c r="AE8" s="134"/>
      <c r="AF8" s="134"/>
      <c r="AG8" s="164"/>
      <c r="AH8" s="50" t="e">
        <f>SUM(AH2/AH7)</f>
        <v>#DIV/0!</v>
      </c>
      <c r="AI8" s="51"/>
      <c r="AJ8" s="51"/>
      <c r="AK8" s="51"/>
      <c r="AL8" s="165"/>
      <c r="AM8" s="166" t="s">
        <v>21</v>
      </c>
      <c r="AN8" s="167"/>
      <c r="AQ8" s="184" t="s">
        <v>7</v>
      </c>
      <c r="AR8" s="184">
        <f>SUM(BT5)</f>
        <v>0</v>
      </c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90"/>
      <c r="BE8" s="184"/>
      <c r="BF8" s="206"/>
      <c r="BG8" s="206"/>
      <c r="BH8" s="207"/>
      <c r="BI8" s="206"/>
      <c r="BJ8" s="206"/>
      <c r="BK8" s="207"/>
      <c r="BL8" s="206"/>
      <c r="BM8" s="206"/>
      <c r="BN8" s="207"/>
      <c r="BO8" s="206"/>
      <c r="BP8" s="206"/>
      <c r="BQ8" s="207"/>
      <c r="BR8" s="206"/>
      <c r="BS8" s="206"/>
      <c r="BT8" s="207"/>
      <c r="BU8" s="206"/>
      <c r="BV8" s="206"/>
      <c r="BW8" s="207"/>
      <c r="BX8" s="230"/>
      <c r="BY8" s="230"/>
      <c r="BZ8" s="203"/>
    </row>
    <row r="9" s="1" customFormat="1" ht="11.25" customHeight="1" spans="1:78">
      <c r="A9" s="53"/>
      <c r="B9" s="14"/>
      <c r="C9" s="54"/>
      <c r="D9" s="55"/>
      <c r="E9" s="56"/>
      <c r="F9" s="56"/>
      <c r="G9" s="56"/>
      <c r="H9" s="57"/>
      <c r="I9" s="104"/>
      <c r="J9" s="105"/>
      <c r="K9" s="105"/>
      <c r="L9" s="105"/>
      <c r="M9" s="106"/>
      <c r="N9" s="55"/>
      <c r="O9" s="56"/>
      <c r="P9" s="56"/>
      <c r="Q9" s="56"/>
      <c r="R9" s="57"/>
      <c r="S9" s="55"/>
      <c r="T9" s="56"/>
      <c r="U9" s="56"/>
      <c r="V9" s="56"/>
      <c r="W9" s="57"/>
      <c r="X9" s="55"/>
      <c r="Y9" s="56"/>
      <c r="Z9" s="56"/>
      <c r="AA9" s="56"/>
      <c r="AB9" s="57"/>
      <c r="AC9" s="135"/>
      <c r="AD9" s="136"/>
      <c r="AE9" s="136"/>
      <c r="AF9" s="136"/>
      <c r="AG9" s="168"/>
      <c r="AH9" s="169" t="e">
        <f>SUM(AN5/AN4)</f>
        <v>#REF!</v>
      </c>
      <c r="AI9" s="170"/>
      <c r="AJ9" s="170"/>
      <c r="AK9" s="170"/>
      <c r="AL9" s="171"/>
      <c r="AM9" s="172" t="s">
        <v>22</v>
      </c>
      <c r="AN9" s="173">
        <f>AN13*950</f>
        <v>0</v>
      </c>
      <c r="AQ9" s="187" t="s">
        <v>8</v>
      </c>
      <c r="AR9" s="184">
        <f>SUM(BW5)</f>
        <v>0</v>
      </c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90"/>
      <c r="BE9" s="184"/>
      <c r="BF9" s="208"/>
      <c r="BG9" s="208"/>
      <c r="BH9" s="208"/>
      <c r="BI9" s="209"/>
      <c r="BJ9" s="209"/>
      <c r="BK9" s="210"/>
      <c r="BL9" s="209"/>
      <c r="BM9" s="209"/>
      <c r="BN9" s="210"/>
      <c r="BO9" s="209"/>
      <c r="BP9" s="209"/>
      <c r="BQ9" s="210"/>
      <c r="BR9" s="209"/>
      <c r="BS9" s="209"/>
      <c r="BT9" s="210"/>
      <c r="BU9" s="235"/>
      <c r="BV9" s="235"/>
      <c r="BW9" s="236"/>
      <c r="BX9" s="230"/>
      <c r="BY9" s="230"/>
      <c r="BZ9" s="231"/>
    </row>
    <row r="10" s="1" customFormat="1" ht="11.25" customHeight="1" spans="1:78">
      <c r="A10" s="58"/>
      <c r="B10" s="59"/>
      <c r="C10" s="60"/>
      <c r="D10" s="61"/>
      <c r="E10" s="62"/>
      <c r="F10" s="62"/>
      <c r="G10" s="62"/>
      <c r="H10" s="63"/>
      <c r="I10" s="107"/>
      <c r="J10" s="108"/>
      <c r="K10" s="108"/>
      <c r="L10" s="108"/>
      <c r="M10" s="109"/>
      <c r="N10" s="61"/>
      <c r="O10" s="62"/>
      <c r="P10" s="62"/>
      <c r="Q10" s="62"/>
      <c r="R10" s="63"/>
      <c r="S10" s="61"/>
      <c r="T10" s="62"/>
      <c r="U10" s="62"/>
      <c r="V10" s="62"/>
      <c r="W10" s="63"/>
      <c r="X10" s="61"/>
      <c r="Y10" s="62"/>
      <c r="Z10" s="62"/>
      <c r="AA10" s="62"/>
      <c r="AB10" s="63"/>
      <c r="AC10" s="137"/>
      <c r="AD10" s="138"/>
      <c r="AE10" s="138"/>
      <c r="AF10" s="138"/>
      <c r="AG10" s="174"/>
      <c r="AH10" s="175"/>
      <c r="AI10" s="176"/>
      <c r="AJ10" s="176"/>
      <c r="AK10" s="176"/>
      <c r="AL10" s="177"/>
      <c r="AM10" s="178"/>
      <c r="AN10" s="179"/>
      <c r="AQ10" s="187" t="s">
        <v>9</v>
      </c>
      <c r="AR10" s="184" t="e">
        <f>SUM(BZ5)</f>
        <v>#REF!</v>
      </c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90"/>
      <c r="BE10" s="184"/>
      <c r="BF10" s="211"/>
      <c r="BG10" s="211"/>
      <c r="BH10" s="211"/>
      <c r="BI10" s="212"/>
      <c r="BJ10" s="212"/>
      <c r="BK10" s="213"/>
      <c r="BL10" s="212"/>
      <c r="BM10" s="212"/>
      <c r="BN10" s="213"/>
      <c r="BO10" s="212"/>
      <c r="BP10" s="212"/>
      <c r="BQ10" s="213"/>
      <c r="BR10" s="212"/>
      <c r="BS10" s="212"/>
      <c r="BT10" s="213"/>
      <c r="BU10" s="206"/>
      <c r="BV10" s="206"/>
      <c r="BW10" s="207"/>
      <c r="BX10" s="230"/>
      <c r="BY10" s="230"/>
      <c r="BZ10" s="231"/>
    </row>
    <row r="11" s="1" customFormat="1" ht="11.25" customHeight="1" spans="1:78">
      <c r="A11" s="53" t="s">
        <v>23</v>
      </c>
      <c r="B11" s="64"/>
      <c r="C11" s="54"/>
      <c r="D11" s="65"/>
      <c r="E11" s="66"/>
      <c r="F11" s="67"/>
      <c r="G11" s="67"/>
      <c r="H11" s="66"/>
      <c r="I11" s="65"/>
      <c r="J11" s="66"/>
      <c r="K11" s="67"/>
      <c r="L11" s="67"/>
      <c r="M11" s="66"/>
      <c r="N11" s="110"/>
      <c r="O11" s="66"/>
      <c r="P11" s="111"/>
      <c r="Q11" s="111"/>
      <c r="R11" s="66"/>
      <c r="S11" s="117"/>
      <c r="T11" s="66"/>
      <c r="U11" s="118"/>
      <c r="V11" s="118"/>
      <c r="W11" s="66"/>
      <c r="X11" s="65"/>
      <c r="Y11" s="66"/>
      <c r="Z11" s="67"/>
      <c r="AA11" s="67"/>
      <c r="AB11" s="66"/>
      <c r="AC11" s="67"/>
      <c r="AD11" s="66"/>
      <c r="AE11" s="67"/>
      <c r="AF11" s="67"/>
      <c r="AG11" s="66"/>
      <c r="AH11" s="117"/>
      <c r="AI11" s="66"/>
      <c r="AJ11" s="118"/>
      <c r="AK11" s="118"/>
      <c r="AL11" s="180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90"/>
      <c r="BE11" s="184"/>
      <c r="BF11" s="214"/>
      <c r="BG11" s="214"/>
      <c r="BH11" s="214"/>
      <c r="BI11" s="215"/>
      <c r="BJ11" s="215"/>
      <c r="BK11" s="216"/>
      <c r="BL11" s="215"/>
      <c r="BM11" s="215"/>
      <c r="BN11" s="216"/>
      <c r="BO11" s="215"/>
      <c r="BP11" s="215"/>
      <c r="BQ11" s="216"/>
      <c r="BR11" s="67"/>
      <c r="BS11" s="67"/>
      <c r="BT11" s="67"/>
      <c r="BU11" s="215"/>
      <c r="BV11" s="215"/>
      <c r="BW11" s="216"/>
      <c r="BX11" s="230"/>
      <c r="BY11" s="230"/>
      <c r="BZ11" s="231"/>
    </row>
    <row r="12" s="1" customFormat="1" ht="11.25" customHeight="1" spans="1:78">
      <c r="A12" s="58"/>
      <c r="B12" s="68"/>
      <c r="C12" s="60"/>
      <c r="D12" s="69"/>
      <c r="E12" s="70"/>
      <c r="F12" s="71"/>
      <c r="G12" s="71"/>
      <c r="H12" s="70"/>
      <c r="I12" s="69"/>
      <c r="J12" s="70"/>
      <c r="K12" s="71"/>
      <c r="L12" s="71"/>
      <c r="M12" s="70"/>
      <c r="N12" s="76"/>
      <c r="O12" s="70"/>
      <c r="P12" s="77"/>
      <c r="Q12" s="77"/>
      <c r="R12" s="70"/>
      <c r="S12" s="114"/>
      <c r="T12" s="70"/>
      <c r="U12" s="115"/>
      <c r="V12" s="115"/>
      <c r="W12" s="70"/>
      <c r="X12" s="69"/>
      <c r="Y12" s="70"/>
      <c r="Z12" s="71"/>
      <c r="AA12" s="71"/>
      <c r="AB12" s="70"/>
      <c r="AC12" s="71"/>
      <c r="AD12" s="70"/>
      <c r="AE12" s="71"/>
      <c r="AF12" s="71"/>
      <c r="AG12" s="70"/>
      <c r="AH12" s="114"/>
      <c r="AI12" s="70"/>
      <c r="AJ12" s="115"/>
      <c r="AK12" s="115"/>
      <c r="AL12" s="181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90"/>
      <c r="BE12" s="184"/>
      <c r="BF12" s="217"/>
      <c r="BG12" s="217"/>
      <c r="BH12" s="217"/>
      <c r="BI12" s="218"/>
      <c r="BJ12" s="218"/>
      <c r="BK12" s="219"/>
      <c r="BL12" s="218"/>
      <c r="BM12" s="218"/>
      <c r="BN12" s="219"/>
      <c r="BO12" s="218"/>
      <c r="BP12" s="218"/>
      <c r="BQ12" s="219"/>
      <c r="BR12" s="71"/>
      <c r="BS12" s="71"/>
      <c r="BT12" s="71"/>
      <c r="BU12" s="218"/>
      <c r="BV12" s="218"/>
      <c r="BW12" s="219"/>
      <c r="BX12" s="230"/>
      <c r="BY12" s="230"/>
      <c r="BZ12" s="231"/>
    </row>
    <row r="13" s="1" customFormat="1" ht="11.25" customHeight="1" spans="1:78">
      <c r="A13" s="72" t="s">
        <v>24</v>
      </c>
      <c r="B13" s="64"/>
      <c r="C13" s="54">
        <v>1000</v>
      </c>
      <c r="E13" s="73"/>
      <c r="F13" s="74"/>
      <c r="G13" s="74"/>
      <c r="H13" s="66"/>
      <c r="I13" s="112"/>
      <c r="J13" s="73"/>
      <c r="K13" s="113"/>
      <c r="L13" s="113"/>
      <c r="M13" s="73"/>
      <c r="N13" s="112"/>
      <c r="O13" s="73"/>
      <c r="P13" s="113"/>
      <c r="Q13" s="113"/>
      <c r="R13" s="73"/>
      <c r="S13" s="112"/>
      <c r="T13" s="73"/>
      <c r="U13" s="113"/>
      <c r="V13" s="113"/>
      <c r="W13" s="73"/>
      <c r="X13" s="119"/>
      <c r="Y13" s="73"/>
      <c r="Z13" s="139"/>
      <c r="AA13" s="139"/>
      <c r="AB13" s="73"/>
      <c r="AC13" s="112"/>
      <c r="AD13" s="73"/>
      <c r="AE13" s="113"/>
      <c r="AF13" s="113"/>
      <c r="AG13" s="73"/>
      <c r="AH13" s="182"/>
      <c r="AI13" s="73"/>
      <c r="AJ13" s="74"/>
      <c r="AK13" s="74"/>
      <c r="AL13" s="183"/>
      <c r="AM13" s="172" t="s">
        <v>25</v>
      </c>
      <c r="AN13" s="173"/>
      <c r="AQ13" s="188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90"/>
      <c r="BE13" s="184"/>
      <c r="BF13" s="215">
        <f>IF(G13&lt;22,(G13-D14)-(E13/60)+(H13/60),(22-D14)-(E13/60))</f>
        <v>0</v>
      </c>
      <c r="BG13" s="215" t="str">
        <f>IF(G13&gt;=22,(H13/60)+(-22+G13),"")</f>
        <v/>
      </c>
      <c r="BH13" s="216">
        <f>SUM(BF13:BF14)*C13</f>
        <v>0</v>
      </c>
      <c r="BI13" s="220"/>
      <c r="BJ13" s="220"/>
      <c r="BK13" s="221"/>
      <c r="BL13" s="220"/>
      <c r="BM13" s="220"/>
      <c r="BN13" s="221"/>
      <c r="BO13" s="220"/>
      <c r="BP13" s="220"/>
      <c r="BQ13" s="221"/>
      <c r="BR13" s="215"/>
      <c r="BS13" s="215"/>
      <c r="BT13" s="216"/>
      <c r="BU13" s="215"/>
      <c r="BV13" s="215"/>
      <c r="BW13" s="216"/>
      <c r="BX13" s="230"/>
      <c r="BY13" s="230"/>
      <c r="BZ13" s="231"/>
    </row>
    <row r="14" s="1" customFormat="1" ht="11.25" customHeight="1" spans="1:78">
      <c r="A14" s="75"/>
      <c r="B14" s="68"/>
      <c r="C14" s="60">
        <f>C13*1.25</f>
        <v>1250</v>
      </c>
      <c r="D14" s="76"/>
      <c r="E14" s="70"/>
      <c r="F14" s="77"/>
      <c r="G14" s="77"/>
      <c r="H14" s="70"/>
      <c r="I14" s="114"/>
      <c r="J14" s="70"/>
      <c r="K14" s="115"/>
      <c r="L14" s="115"/>
      <c r="M14" s="70"/>
      <c r="N14" s="114"/>
      <c r="O14" s="70"/>
      <c r="P14" s="115"/>
      <c r="Q14" s="115"/>
      <c r="R14" s="70"/>
      <c r="S14" s="114"/>
      <c r="T14" s="70"/>
      <c r="U14" s="115"/>
      <c r="V14" s="115"/>
      <c r="W14" s="70"/>
      <c r="X14" s="69"/>
      <c r="Y14" s="70"/>
      <c r="Z14" s="115"/>
      <c r="AA14" s="71"/>
      <c r="AB14" s="70"/>
      <c r="AC14" s="114"/>
      <c r="AD14" s="70"/>
      <c r="AE14" s="115"/>
      <c r="AF14" s="115"/>
      <c r="AG14" s="70"/>
      <c r="AH14" s="76"/>
      <c r="AI14" s="70"/>
      <c r="AJ14" s="77"/>
      <c r="AK14" s="77"/>
      <c r="AL14" s="181"/>
      <c r="AM14" s="178"/>
      <c r="AN14" s="179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90"/>
      <c r="BE14" s="184"/>
      <c r="BF14" s="215">
        <f>IF(G14&lt;22,(G14-D15)-(E14/60)+(H14/60),(22-D15)-(E14/60))</f>
        <v>0</v>
      </c>
      <c r="BG14" s="218" t="str">
        <f>IF(G14&gt;=22,(H14/60)+(-22+G14),"")</f>
        <v/>
      </c>
      <c r="BH14" s="219">
        <f>SUM(BG13:BG14)*C14</f>
        <v>0</v>
      </c>
      <c r="BI14" s="222"/>
      <c r="BJ14" s="222"/>
      <c r="BK14" s="223"/>
      <c r="BL14" s="222"/>
      <c r="BM14" s="222"/>
      <c r="BN14" s="223"/>
      <c r="BO14" s="222"/>
      <c r="BP14" s="222"/>
      <c r="BQ14" s="223"/>
      <c r="BR14" s="218"/>
      <c r="BS14" s="218"/>
      <c r="BT14" s="219"/>
      <c r="BU14" s="218"/>
      <c r="BV14" s="218"/>
      <c r="BW14" s="219"/>
      <c r="BX14" s="230"/>
      <c r="BY14" s="230"/>
      <c r="BZ14" s="231"/>
    </row>
    <row r="15" ht="12" customHeight="1" spans="1:81">
      <c r="A15" s="78">
        <f>CU3</f>
        <v>0</v>
      </c>
      <c r="B15" s="79"/>
      <c r="C15" s="80">
        <v>1180</v>
      </c>
      <c r="D15" s="81"/>
      <c r="E15" s="66"/>
      <c r="F15" s="73"/>
      <c r="G15" s="73"/>
      <c r="H15" s="66"/>
      <c r="I15" s="81"/>
      <c r="J15" s="66"/>
      <c r="K15" s="73"/>
      <c r="L15" s="73"/>
      <c r="M15" s="66"/>
      <c r="N15" s="81"/>
      <c r="O15" s="66"/>
      <c r="P15" s="73"/>
      <c r="Q15" s="73"/>
      <c r="R15" s="66"/>
      <c r="S15" s="81"/>
      <c r="T15" s="66"/>
      <c r="U15" s="73"/>
      <c r="V15" s="73"/>
      <c r="W15" s="66"/>
      <c r="X15" s="81"/>
      <c r="Y15" s="66"/>
      <c r="Z15" s="73"/>
      <c r="AA15" s="73"/>
      <c r="AB15" s="66"/>
      <c r="AC15" s="140"/>
      <c r="AD15" s="66"/>
      <c r="AE15" s="141"/>
      <c r="AF15" s="66"/>
      <c r="AG15" s="66"/>
      <c r="AH15" s="81"/>
      <c r="AI15" s="66"/>
      <c r="AJ15" s="73"/>
      <c r="AK15" s="73"/>
      <c r="AL15" s="66"/>
      <c r="BD15" s="190"/>
      <c r="BF15" s="224">
        <f>IF(G15&lt;22,(G15-D15)-(E15/60)+(H15/60),(22-D15)-(E15/60))</f>
        <v>0</v>
      </c>
      <c r="BG15" s="224" t="str">
        <f t="shared" ref="BG15:BG22" si="0">IF(G15&gt;=22,(H15/60)+(-22+G15),"")</f>
        <v/>
      </c>
      <c r="BH15" s="225">
        <f t="shared" ref="BH15:BH19" si="1">SUM(BF15:BF16)*C15</f>
        <v>0</v>
      </c>
      <c r="BI15" s="224">
        <f t="shared" ref="BI15:BI22" si="2">IF(L15&lt;22,(L15-I15)-(J15/60)+(M15/60),(22-I15)-(J15/60))</f>
        <v>0</v>
      </c>
      <c r="BJ15" s="224" t="str">
        <f t="shared" ref="BJ15:BJ22" si="3">IF(L15&gt;=22,(M15/60)+(-22+L15),"")</f>
        <v/>
      </c>
      <c r="BK15" s="225">
        <f t="shared" ref="BK15:BK19" si="4">SUM(BI15:BI16)*C15</f>
        <v>0</v>
      </c>
      <c r="BL15" s="224">
        <f t="shared" ref="BL15:BL22" si="5">IF(Q15&lt;22,(Q15-N15)-(O15/60)+(R15/60),(22-N15)-(O15/60))</f>
        <v>0</v>
      </c>
      <c r="BM15" s="224" t="str">
        <f t="shared" ref="BM15:BM22" si="6">IF(Q15&gt;=22,(R15/60)+(-22+Q15),"")</f>
        <v/>
      </c>
      <c r="BN15" s="225">
        <f t="shared" ref="BN15:BN19" si="7">SUM(BL15:BL16)*C15</f>
        <v>0</v>
      </c>
      <c r="BO15" s="224">
        <f t="shared" ref="BO15:BO22" si="8">IF(V15&lt;22,(V15-S15)-(T15/60)+(W15/60),(22-S15)-(T15/60))</f>
        <v>0</v>
      </c>
      <c r="BP15" s="224" t="str">
        <f t="shared" ref="BP15:BP22" si="9">IF(V15&gt;=22,(W15/60)+(-22+V15),"")</f>
        <v/>
      </c>
      <c r="BQ15" s="225">
        <f t="shared" ref="BQ15:BQ19" si="10">SUM(BO15:BO16)*C15</f>
        <v>0</v>
      </c>
      <c r="BR15" s="224">
        <f t="shared" ref="BR15:BR22" si="11">IF(AA15&lt;22,(AA15-U15)-(Y15/60)+(AB15/60),(22-U15)-(Y15/60))</f>
        <v>0</v>
      </c>
      <c r="BS15" s="224" t="str">
        <f t="shared" ref="BS15:BS22" si="12">IF(AA15&gt;=22,(AB15/60)+(-22+AA15),"")</f>
        <v/>
      </c>
      <c r="BT15" s="225">
        <f t="shared" ref="BT15:BT19" si="13">SUM(BR15:BR16)*C15</f>
        <v>0</v>
      </c>
      <c r="BU15" s="224">
        <f t="shared" ref="BU15:BU22" si="14">IF(AF15&lt;22,(AF15-AC15)-(AD15/60)+(AG15/60),(22-AC15)-(AD15/60))</f>
        <v>0</v>
      </c>
      <c r="BV15" s="224" t="str">
        <f t="shared" ref="BV15:BV22" si="15">IF(AF15&gt;=22,(AG15/60)+(-22+AF15),"")</f>
        <v/>
      </c>
      <c r="BW15" s="225">
        <f t="shared" ref="BW15:BW19" si="16">SUM(BU15:BU16)*C15</f>
        <v>0</v>
      </c>
      <c r="BX15" s="237">
        <f t="shared" ref="BX15:BX22" si="17">IF(AK15&lt;22,(AK15-AH15)-(AI15/60)+(AL15/60),(22-AH15)-(AI15/60))</f>
        <v>0</v>
      </c>
      <c r="BY15" s="238" t="str">
        <f t="shared" ref="BY15:BY22" si="18">IF(AK15&gt;=22,(AL15/60)+(-22+AK15),"")</f>
        <v/>
      </c>
      <c r="BZ15" s="239">
        <f t="shared" ref="BZ15:BZ19" si="19">SUM(BU15:BU16)*C16</f>
        <v>0</v>
      </c>
      <c r="CA15" s="237"/>
      <c r="CB15" s="237"/>
      <c r="CC15" s="240">
        <f t="shared" ref="CC15:CC19" si="20">SUM(BH15:BH16,BK15:BK16,BN15:BN16,BQ15:BQ16,BT15:BT16,BW15:BW16,BZ15:BZ16)</f>
        <v>0</v>
      </c>
    </row>
    <row r="16" ht="12" customHeight="1" spans="1:81">
      <c r="A16" s="82"/>
      <c r="B16" s="83"/>
      <c r="C16" s="84">
        <f>C15*1.25</f>
        <v>1475</v>
      </c>
      <c r="D16" s="81"/>
      <c r="E16" s="73"/>
      <c r="F16" s="73"/>
      <c r="G16" s="73"/>
      <c r="H16" s="73"/>
      <c r="I16" s="81"/>
      <c r="J16" s="73"/>
      <c r="K16" s="73"/>
      <c r="L16" s="73"/>
      <c r="M16" s="73"/>
      <c r="N16" s="81"/>
      <c r="O16" s="73"/>
      <c r="P16" s="73"/>
      <c r="Q16" s="73"/>
      <c r="R16" s="73"/>
      <c r="S16" s="81"/>
      <c r="T16" s="73"/>
      <c r="U16" s="73"/>
      <c r="V16" s="73"/>
      <c r="W16" s="73"/>
      <c r="X16" s="81"/>
      <c r="Y16" s="73"/>
      <c r="Z16" s="73"/>
      <c r="AA16" s="73"/>
      <c r="AB16" s="73"/>
      <c r="AC16" s="140"/>
      <c r="AD16" s="73"/>
      <c r="AE16" s="141"/>
      <c r="AF16" s="73"/>
      <c r="AG16" s="73"/>
      <c r="AH16" s="81"/>
      <c r="AI16" s="73"/>
      <c r="AJ16" s="73"/>
      <c r="AK16" s="73"/>
      <c r="AL16" s="73"/>
      <c r="BD16" s="190"/>
      <c r="BF16" s="226">
        <f t="shared" ref="BF15:BF22" si="21">IF(G16&lt;22,(G16-D16)-(E16/60)+(H16/60),(22-D16)-(E16/60))</f>
        <v>0</v>
      </c>
      <c r="BG16" s="226" t="str">
        <f t="shared" si="0"/>
        <v/>
      </c>
      <c r="BH16" s="227">
        <f t="shared" ref="BH16:BH20" si="22">SUM(BG15:BG16)*C16</f>
        <v>0</v>
      </c>
      <c r="BI16" s="226">
        <f t="shared" si="2"/>
        <v>0</v>
      </c>
      <c r="BJ16" s="226" t="str">
        <f t="shared" si="3"/>
        <v/>
      </c>
      <c r="BK16" s="227">
        <f t="shared" ref="BK16:BK20" si="23">SUM(BJ15:BJ16)*C16</f>
        <v>0</v>
      </c>
      <c r="BL16" s="226">
        <f t="shared" si="5"/>
        <v>0</v>
      </c>
      <c r="BM16" s="226" t="str">
        <f t="shared" si="6"/>
        <v/>
      </c>
      <c r="BN16" s="227">
        <f t="shared" ref="BN16:BN20" si="24">SUM(BM15:BM16)*C16</f>
        <v>0</v>
      </c>
      <c r="BO16" s="226">
        <f t="shared" si="8"/>
        <v>0</v>
      </c>
      <c r="BP16" s="226" t="str">
        <f t="shared" si="9"/>
        <v/>
      </c>
      <c r="BQ16" s="227">
        <f t="shared" ref="BQ16:BQ20" si="25">SUM(BP15:BP16)*C16</f>
        <v>0</v>
      </c>
      <c r="BR16" s="226">
        <f t="shared" si="11"/>
        <v>0</v>
      </c>
      <c r="BS16" s="226" t="str">
        <f t="shared" si="12"/>
        <v/>
      </c>
      <c r="BT16" s="227">
        <f t="shared" ref="BT16:BT20" si="26">SUM(BS15:BS16)*C16</f>
        <v>0</v>
      </c>
      <c r="BU16" s="228">
        <f t="shared" si="14"/>
        <v>0</v>
      </c>
      <c r="BV16" s="228" t="str">
        <f t="shared" si="15"/>
        <v/>
      </c>
      <c r="BW16" s="229">
        <f t="shared" ref="BW16:BW20" si="27">SUM(BV15:BV16)*C16</f>
        <v>0</v>
      </c>
      <c r="BX16" s="237">
        <f t="shared" si="17"/>
        <v>0</v>
      </c>
      <c r="BY16" s="238" t="str">
        <f t="shared" si="18"/>
        <v/>
      </c>
      <c r="BZ16" s="239">
        <f>SUM(BY15:BY16)*C16</f>
        <v>0</v>
      </c>
      <c r="CA16" s="237"/>
      <c r="CB16" s="237"/>
      <c r="CC16" s="240">
        <f t="shared" ref="CC16:CC20" si="28">SUM(BH16,BK16,BN16,BQ16,BT16,BW16,BZ16)</f>
        <v>0</v>
      </c>
    </row>
    <row r="17" s="2" customFormat="1" ht="12" customHeight="1" spans="1:81">
      <c r="A17" s="78">
        <f>CU4</f>
        <v>0</v>
      </c>
      <c r="B17" s="79"/>
      <c r="C17" s="85">
        <v>1140</v>
      </c>
      <c r="D17" s="86"/>
      <c r="E17" s="66"/>
      <c r="F17" s="66"/>
      <c r="G17" s="66"/>
      <c r="H17" s="66"/>
      <c r="I17" s="86"/>
      <c r="J17" s="66"/>
      <c r="K17" s="66"/>
      <c r="L17" s="66"/>
      <c r="M17" s="66"/>
      <c r="N17" s="86"/>
      <c r="O17" s="66"/>
      <c r="P17" s="66"/>
      <c r="Q17" s="66"/>
      <c r="R17" s="66"/>
      <c r="S17" s="86"/>
      <c r="T17" s="66"/>
      <c r="U17" s="66"/>
      <c r="V17" s="66"/>
      <c r="W17" s="66"/>
      <c r="X17" s="86"/>
      <c r="Y17" s="66"/>
      <c r="Z17" s="66"/>
      <c r="AA17" s="66"/>
      <c r="AB17" s="66"/>
      <c r="AC17" s="142"/>
      <c r="AD17" s="66"/>
      <c r="AE17" s="143"/>
      <c r="AF17" s="66"/>
      <c r="AG17" s="66"/>
      <c r="AH17" s="91"/>
      <c r="AI17" s="66"/>
      <c r="AJ17" s="92"/>
      <c r="AK17" s="92"/>
      <c r="AL17" s="66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90"/>
      <c r="BE17" s="189"/>
      <c r="BF17" s="224">
        <f t="shared" si="21"/>
        <v>0</v>
      </c>
      <c r="BG17" s="224" t="str">
        <f t="shared" si="0"/>
        <v/>
      </c>
      <c r="BH17" s="225">
        <f t="shared" si="1"/>
        <v>0</v>
      </c>
      <c r="BI17" s="224">
        <f t="shared" si="2"/>
        <v>0</v>
      </c>
      <c r="BJ17" s="224" t="str">
        <f t="shared" si="3"/>
        <v/>
      </c>
      <c r="BK17" s="225">
        <f t="shared" si="4"/>
        <v>0</v>
      </c>
      <c r="BL17" s="224">
        <f t="shared" si="5"/>
        <v>0</v>
      </c>
      <c r="BM17" s="224" t="str">
        <f t="shared" si="6"/>
        <v/>
      </c>
      <c r="BN17" s="225">
        <f t="shared" si="7"/>
        <v>0</v>
      </c>
      <c r="BO17" s="224">
        <f t="shared" si="8"/>
        <v>0</v>
      </c>
      <c r="BP17" s="224" t="str">
        <f t="shared" si="9"/>
        <v/>
      </c>
      <c r="BQ17" s="225">
        <f t="shared" si="10"/>
        <v>0</v>
      </c>
      <c r="BR17" s="224">
        <f t="shared" si="11"/>
        <v>0</v>
      </c>
      <c r="BS17" s="224" t="str">
        <f t="shared" si="12"/>
        <v/>
      </c>
      <c r="BT17" s="225">
        <f t="shared" si="13"/>
        <v>0</v>
      </c>
      <c r="BU17" s="224">
        <f t="shared" si="14"/>
        <v>0</v>
      </c>
      <c r="BV17" s="224" t="str">
        <f t="shared" si="15"/>
        <v/>
      </c>
      <c r="BW17" s="225">
        <f t="shared" si="16"/>
        <v>0</v>
      </c>
      <c r="BX17" s="226">
        <f t="shared" si="17"/>
        <v>0</v>
      </c>
      <c r="BY17" s="226" t="str">
        <f t="shared" si="18"/>
        <v/>
      </c>
      <c r="BZ17" s="227">
        <f t="shared" si="19"/>
        <v>0</v>
      </c>
      <c r="CA17" s="226"/>
      <c r="CB17" s="226"/>
      <c r="CC17" s="240">
        <f t="shared" si="20"/>
        <v>0</v>
      </c>
    </row>
    <row r="18" s="2" customFormat="1" ht="12" customHeight="1" spans="1:81">
      <c r="A18" s="82"/>
      <c r="B18" s="83"/>
      <c r="C18" s="85">
        <f t="shared" ref="C18:C22" si="29">C17*1.25</f>
        <v>1425</v>
      </c>
      <c r="D18" s="87"/>
      <c r="E18" s="73"/>
      <c r="F18" s="88"/>
      <c r="G18" s="88"/>
      <c r="H18" s="73"/>
      <c r="I18" s="87"/>
      <c r="J18" s="73"/>
      <c r="K18" s="88"/>
      <c r="L18" s="88"/>
      <c r="M18" s="73"/>
      <c r="N18" s="87"/>
      <c r="O18" s="73"/>
      <c r="P18" s="88"/>
      <c r="Q18" s="88"/>
      <c r="R18" s="73"/>
      <c r="S18" s="87"/>
      <c r="T18" s="73"/>
      <c r="U18" s="88"/>
      <c r="V18" s="88"/>
      <c r="W18" s="73"/>
      <c r="X18" s="87"/>
      <c r="Y18" s="73"/>
      <c r="Z18" s="88"/>
      <c r="AA18" s="88"/>
      <c r="AB18" s="73"/>
      <c r="AC18" s="144"/>
      <c r="AD18" s="73"/>
      <c r="AE18" s="145"/>
      <c r="AF18" s="73"/>
      <c r="AG18" s="73"/>
      <c r="AH18" s="93"/>
      <c r="AI18" s="73"/>
      <c r="AJ18" s="94"/>
      <c r="AK18" s="94"/>
      <c r="AL18" s="73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90"/>
      <c r="BE18" s="189"/>
      <c r="BF18" s="228">
        <f t="shared" si="21"/>
        <v>0</v>
      </c>
      <c r="BG18" s="228" t="str">
        <f t="shared" si="0"/>
        <v/>
      </c>
      <c r="BH18" s="229">
        <f t="shared" si="22"/>
        <v>0</v>
      </c>
      <c r="BI18" s="228">
        <f t="shared" si="2"/>
        <v>0</v>
      </c>
      <c r="BJ18" s="228" t="str">
        <f t="shared" si="3"/>
        <v/>
      </c>
      <c r="BK18" s="229">
        <f t="shared" si="23"/>
        <v>0</v>
      </c>
      <c r="BL18" s="228">
        <f t="shared" si="5"/>
        <v>0</v>
      </c>
      <c r="BM18" s="228" t="str">
        <f t="shared" si="6"/>
        <v/>
      </c>
      <c r="BN18" s="229">
        <f t="shared" si="24"/>
        <v>0</v>
      </c>
      <c r="BO18" s="228">
        <f t="shared" si="8"/>
        <v>0</v>
      </c>
      <c r="BP18" s="228" t="str">
        <f t="shared" si="9"/>
        <v/>
      </c>
      <c r="BQ18" s="229">
        <f t="shared" si="25"/>
        <v>0</v>
      </c>
      <c r="BR18" s="228">
        <f t="shared" si="11"/>
        <v>0</v>
      </c>
      <c r="BS18" s="228" t="str">
        <f t="shared" si="12"/>
        <v/>
      </c>
      <c r="BT18" s="229">
        <f t="shared" si="26"/>
        <v>0</v>
      </c>
      <c r="BU18" s="228">
        <f t="shared" si="14"/>
        <v>0</v>
      </c>
      <c r="BV18" s="228" t="str">
        <f t="shared" si="15"/>
        <v/>
      </c>
      <c r="BW18" s="229">
        <f t="shared" si="27"/>
        <v>0</v>
      </c>
      <c r="BX18" s="226">
        <f t="shared" si="17"/>
        <v>0</v>
      </c>
      <c r="BY18" s="226" t="str">
        <f t="shared" si="18"/>
        <v/>
      </c>
      <c r="BZ18" s="227">
        <f>SUM(BY17:BY18)*C18</f>
        <v>0</v>
      </c>
      <c r="CA18" s="226"/>
      <c r="CB18" s="226"/>
      <c r="CC18" s="240">
        <f t="shared" si="28"/>
        <v>0</v>
      </c>
    </row>
    <row r="19" ht="12" customHeight="1" spans="1:81">
      <c r="A19" s="78">
        <f>CU5</f>
        <v>0</v>
      </c>
      <c r="B19" s="79"/>
      <c r="C19" s="80">
        <v>1160</v>
      </c>
      <c r="D19" s="86"/>
      <c r="E19" s="66"/>
      <c r="F19" s="66"/>
      <c r="G19" s="66"/>
      <c r="H19" s="66"/>
      <c r="I19" s="86"/>
      <c r="J19" s="66"/>
      <c r="K19" s="66"/>
      <c r="L19" s="66"/>
      <c r="M19" s="66"/>
      <c r="N19" s="86"/>
      <c r="O19" s="66"/>
      <c r="P19" s="66"/>
      <c r="Q19" s="66"/>
      <c r="R19" s="66"/>
      <c r="S19" s="86"/>
      <c r="T19" s="66"/>
      <c r="U19" s="66"/>
      <c r="V19" s="66"/>
      <c r="W19" s="66"/>
      <c r="X19" s="86"/>
      <c r="Y19" s="66"/>
      <c r="Z19" s="66"/>
      <c r="AA19" s="66"/>
      <c r="AB19" s="66"/>
      <c r="AC19" s="142"/>
      <c r="AD19" s="66"/>
      <c r="AE19" s="143"/>
      <c r="AF19" s="66"/>
      <c r="AG19" s="66"/>
      <c r="AH19" s="86"/>
      <c r="AI19" s="66"/>
      <c r="AJ19" s="66"/>
      <c r="AK19" s="66"/>
      <c r="AL19" s="66"/>
      <c r="BD19" s="190"/>
      <c r="BF19" s="224">
        <f t="shared" si="21"/>
        <v>0</v>
      </c>
      <c r="BG19" s="224" t="str">
        <f t="shared" si="0"/>
        <v/>
      </c>
      <c r="BH19" s="225">
        <f t="shared" si="1"/>
        <v>0</v>
      </c>
      <c r="BI19" s="224">
        <f t="shared" si="2"/>
        <v>0</v>
      </c>
      <c r="BJ19" s="224" t="str">
        <f t="shared" si="3"/>
        <v/>
      </c>
      <c r="BK19" s="225">
        <f t="shared" si="4"/>
        <v>0</v>
      </c>
      <c r="BL19" s="224">
        <f t="shared" si="5"/>
        <v>0</v>
      </c>
      <c r="BM19" s="224" t="str">
        <f t="shared" si="6"/>
        <v/>
      </c>
      <c r="BN19" s="225">
        <f t="shared" si="7"/>
        <v>0</v>
      </c>
      <c r="BO19" s="224">
        <f t="shared" si="8"/>
        <v>0</v>
      </c>
      <c r="BP19" s="224" t="str">
        <f t="shared" si="9"/>
        <v/>
      </c>
      <c r="BQ19" s="225">
        <f t="shared" si="10"/>
        <v>0</v>
      </c>
      <c r="BR19" s="224">
        <f t="shared" si="11"/>
        <v>0</v>
      </c>
      <c r="BS19" s="224" t="str">
        <f t="shared" si="12"/>
        <v/>
      </c>
      <c r="BT19" s="225">
        <f t="shared" si="13"/>
        <v>0</v>
      </c>
      <c r="BU19" s="224">
        <f t="shared" si="14"/>
        <v>0</v>
      </c>
      <c r="BV19" s="224" t="str">
        <f t="shared" si="15"/>
        <v/>
      </c>
      <c r="BW19" s="225">
        <f t="shared" si="16"/>
        <v>0</v>
      </c>
      <c r="BX19" s="237">
        <f t="shared" si="17"/>
        <v>0</v>
      </c>
      <c r="BY19" s="238" t="str">
        <f t="shared" si="18"/>
        <v/>
      </c>
      <c r="BZ19" s="239">
        <f t="shared" si="19"/>
        <v>0</v>
      </c>
      <c r="CA19" s="237"/>
      <c r="CB19" s="237"/>
      <c r="CC19" s="240" t="e">
        <f t="shared" si="20"/>
        <v>#REF!</v>
      </c>
    </row>
    <row r="20" ht="12" customHeight="1" spans="1:81">
      <c r="A20" s="82"/>
      <c r="B20" s="83"/>
      <c r="C20" s="84">
        <f t="shared" si="29"/>
        <v>1450</v>
      </c>
      <c r="D20" s="81"/>
      <c r="E20" s="73"/>
      <c r="F20" s="73"/>
      <c r="G20" s="73"/>
      <c r="H20" s="73"/>
      <c r="I20" s="81"/>
      <c r="J20" s="73"/>
      <c r="K20" s="73"/>
      <c r="L20" s="73"/>
      <c r="M20" s="73"/>
      <c r="N20" s="81"/>
      <c r="O20" s="73"/>
      <c r="P20" s="73"/>
      <c r="Q20" s="73"/>
      <c r="R20" s="73"/>
      <c r="S20" s="81"/>
      <c r="T20" s="73"/>
      <c r="U20" s="73"/>
      <c r="V20" s="73"/>
      <c r="W20" s="73"/>
      <c r="X20" s="81"/>
      <c r="Y20" s="73"/>
      <c r="Z20" s="73"/>
      <c r="AA20" s="73"/>
      <c r="AB20" s="73"/>
      <c r="AC20" s="140"/>
      <c r="AD20" s="73"/>
      <c r="AE20" s="141"/>
      <c r="AF20" s="73"/>
      <c r="AG20" s="73"/>
      <c r="AH20" s="81"/>
      <c r="AI20" s="73"/>
      <c r="AJ20" s="73"/>
      <c r="AK20" s="73"/>
      <c r="AL20" s="73"/>
      <c r="BD20" s="190"/>
      <c r="BF20" s="226">
        <f t="shared" si="21"/>
        <v>0</v>
      </c>
      <c r="BG20" s="226" t="str">
        <f t="shared" si="0"/>
        <v/>
      </c>
      <c r="BH20" s="227">
        <f t="shared" si="22"/>
        <v>0</v>
      </c>
      <c r="BI20" s="226">
        <f t="shared" si="2"/>
        <v>0</v>
      </c>
      <c r="BJ20" s="226" t="str">
        <f t="shared" si="3"/>
        <v/>
      </c>
      <c r="BK20" s="227">
        <f t="shared" si="23"/>
        <v>0</v>
      </c>
      <c r="BL20" s="226">
        <f t="shared" si="5"/>
        <v>0</v>
      </c>
      <c r="BM20" s="226" t="str">
        <f t="shared" si="6"/>
        <v/>
      </c>
      <c r="BN20" s="227">
        <f t="shared" si="24"/>
        <v>0</v>
      </c>
      <c r="BO20" s="226">
        <f t="shared" si="8"/>
        <v>0</v>
      </c>
      <c r="BP20" s="226" t="str">
        <f t="shared" si="9"/>
        <v/>
      </c>
      <c r="BQ20" s="227">
        <f t="shared" si="25"/>
        <v>0</v>
      </c>
      <c r="BR20" s="226">
        <f t="shared" si="11"/>
        <v>0</v>
      </c>
      <c r="BS20" s="226" t="str">
        <f t="shared" si="12"/>
        <v/>
      </c>
      <c r="BT20" s="227">
        <f t="shared" si="26"/>
        <v>0</v>
      </c>
      <c r="BU20" s="228">
        <f t="shared" si="14"/>
        <v>0</v>
      </c>
      <c r="BV20" s="228" t="str">
        <f t="shared" si="15"/>
        <v/>
      </c>
      <c r="BW20" s="229">
        <f t="shared" si="27"/>
        <v>0</v>
      </c>
      <c r="BX20" s="237">
        <f t="shared" si="17"/>
        <v>0</v>
      </c>
      <c r="BY20" s="238" t="str">
        <f t="shared" si="18"/>
        <v/>
      </c>
      <c r="BZ20" s="239" t="e">
        <f>SUM(BU20:BU22)*#REF!</f>
        <v>#REF!</v>
      </c>
      <c r="CA20" s="237"/>
      <c r="CB20" s="237"/>
      <c r="CC20" s="240" t="e">
        <f t="shared" si="28"/>
        <v>#REF!</v>
      </c>
    </row>
    <row r="21" s="2" customFormat="1" ht="12" customHeight="1" spans="1:81">
      <c r="A21" s="78">
        <f>CU6</f>
        <v>0</v>
      </c>
      <c r="B21" s="79"/>
      <c r="C21" s="85">
        <v>1050</v>
      </c>
      <c r="D21" s="86"/>
      <c r="E21" s="66"/>
      <c r="F21" s="66"/>
      <c r="G21" s="66"/>
      <c r="H21" s="66"/>
      <c r="I21" s="86"/>
      <c r="J21" s="66"/>
      <c r="K21" s="66"/>
      <c r="L21" s="66"/>
      <c r="M21" s="66"/>
      <c r="N21" s="86"/>
      <c r="O21" s="66"/>
      <c r="P21" s="66"/>
      <c r="Q21" s="66"/>
      <c r="R21" s="66"/>
      <c r="S21" s="86"/>
      <c r="T21" s="66"/>
      <c r="U21" s="66"/>
      <c r="V21" s="66"/>
      <c r="W21" s="66"/>
      <c r="X21" s="86"/>
      <c r="Y21" s="66"/>
      <c r="Z21" s="66"/>
      <c r="AA21" s="66"/>
      <c r="AB21" s="66"/>
      <c r="AC21" s="142"/>
      <c r="AD21" s="66"/>
      <c r="AE21" s="143"/>
      <c r="AF21" s="66"/>
      <c r="AG21" s="66"/>
      <c r="AH21" s="91"/>
      <c r="AI21" s="66"/>
      <c r="AJ21" s="92"/>
      <c r="AK21" s="92"/>
      <c r="AL21" s="66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90"/>
      <c r="BE21" s="189"/>
      <c r="BF21" s="224">
        <f t="shared" si="21"/>
        <v>0</v>
      </c>
      <c r="BG21" s="224" t="str">
        <f t="shared" si="0"/>
        <v/>
      </c>
      <c r="BH21" s="225">
        <f t="shared" ref="BH21:BH25" si="30">SUM(BF21:BF22)*C21</f>
        <v>0</v>
      </c>
      <c r="BI21" s="224">
        <f t="shared" si="2"/>
        <v>0</v>
      </c>
      <c r="BJ21" s="224" t="str">
        <f t="shared" si="3"/>
        <v/>
      </c>
      <c r="BK21" s="225">
        <f t="shared" ref="BK21:BK25" si="31">SUM(BI21:BI22)*C21</f>
        <v>0</v>
      </c>
      <c r="BL21" s="224">
        <f t="shared" si="5"/>
        <v>0</v>
      </c>
      <c r="BM21" s="224" t="str">
        <f t="shared" si="6"/>
        <v/>
      </c>
      <c r="BN21" s="225">
        <f t="shared" ref="BN21:BN25" si="32">SUM(BL21:BL22)*C21</f>
        <v>0</v>
      </c>
      <c r="BO21" s="224">
        <f t="shared" si="8"/>
        <v>0</v>
      </c>
      <c r="BP21" s="224" t="str">
        <f t="shared" si="9"/>
        <v/>
      </c>
      <c r="BQ21" s="225">
        <f t="shared" ref="BQ21:BQ25" si="33">SUM(BO21:BO22)*C21</f>
        <v>0</v>
      </c>
      <c r="BR21" s="224">
        <f t="shared" si="11"/>
        <v>0</v>
      </c>
      <c r="BS21" s="224" t="str">
        <f t="shared" si="12"/>
        <v/>
      </c>
      <c r="BT21" s="225">
        <f t="shared" ref="BT21:BT25" si="34">SUM(BR21:BR22)*C21</f>
        <v>0</v>
      </c>
      <c r="BU21" s="224">
        <f t="shared" si="14"/>
        <v>0</v>
      </c>
      <c r="BV21" s="224" t="str">
        <f t="shared" si="15"/>
        <v/>
      </c>
      <c r="BW21" s="225">
        <f t="shared" ref="BW21:BW25" si="35">SUM(BU21:BU22)*C21</f>
        <v>0</v>
      </c>
      <c r="BX21" s="226">
        <f t="shared" si="17"/>
        <v>0</v>
      </c>
      <c r="BY21" s="226" t="str">
        <f t="shared" si="18"/>
        <v/>
      </c>
      <c r="BZ21" s="227">
        <f>SUM(BU21:BU22)*C22</f>
        <v>0</v>
      </c>
      <c r="CA21" s="226"/>
      <c r="CB21" s="226"/>
      <c r="CC21" s="240">
        <f>SUM(BH21:BH22,BK21:BK22,BN21:BN22,BQ21:BQ22,BT21:BT22,BW21:BW22,BZ21:BZ22)</f>
        <v>0</v>
      </c>
    </row>
    <row r="22" s="2" customFormat="1" ht="12" customHeight="1" spans="1:81">
      <c r="A22" s="82"/>
      <c r="B22" s="79"/>
      <c r="C22" s="85">
        <f t="shared" si="29"/>
        <v>1312.5</v>
      </c>
      <c r="D22" s="87"/>
      <c r="E22" s="73"/>
      <c r="F22" s="88"/>
      <c r="G22" s="88"/>
      <c r="H22" s="73"/>
      <c r="I22" s="87"/>
      <c r="J22" s="73"/>
      <c r="K22" s="88"/>
      <c r="L22" s="88"/>
      <c r="M22" s="73"/>
      <c r="N22" s="87"/>
      <c r="O22" s="73"/>
      <c r="P22" s="88"/>
      <c r="Q22" s="88"/>
      <c r="R22" s="73"/>
      <c r="S22" s="87"/>
      <c r="T22" s="73"/>
      <c r="U22" s="88"/>
      <c r="V22" s="88"/>
      <c r="W22" s="73"/>
      <c r="X22" s="87"/>
      <c r="Y22" s="73"/>
      <c r="Z22" s="88"/>
      <c r="AA22" s="88"/>
      <c r="AB22" s="73"/>
      <c r="AC22" s="144"/>
      <c r="AD22" s="73"/>
      <c r="AE22" s="145"/>
      <c r="AF22" s="73"/>
      <c r="AG22" s="73"/>
      <c r="AH22" s="93"/>
      <c r="AI22" s="73"/>
      <c r="AJ22" s="94"/>
      <c r="AK22" s="94"/>
      <c r="AL22" s="73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90"/>
      <c r="BE22" s="189"/>
      <c r="BF22" s="228">
        <f t="shared" si="21"/>
        <v>0</v>
      </c>
      <c r="BG22" s="228" t="str">
        <f t="shared" si="0"/>
        <v/>
      </c>
      <c r="BH22" s="229">
        <f t="shared" ref="BH22:BH26" si="36">SUM(BG21:BG22)*C22</f>
        <v>0</v>
      </c>
      <c r="BI22" s="228">
        <f t="shared" si="2"/>
        <v>0</v>
      </c>
      <c r="BJ22" s="228" t="str">
        <f t="shared" si="3"/>
        <v/>
      </c>
      <c r="BK22" s="229">
        <f t="shared" ref="BK22:BK26" si="37">SUM(BJ21:BJ22)*C22</f>
        <v>0</v>
      </c>
      <c r="BL22" s="228">
        <f t="shared" si="5"/>
        <v>0</v>
      </c>
      <c r="BM22" s="228" t="str">
        <f t="shared" si="6"/>
        <v/>
      </c>
      <c r="BN22" s="229">
        <f t="shared" ref="BN22:BN26" si="38">SUM(BM21:BM22)*C22</f>
        <v>0</v>
      </c>
      <c r="BO22" s="228">
        <f t="shared" si="8"/>
        <v>0</v>
      </c>
      <c r="BP22" s="228" t="str">
        <f t="shared" si="9"/>
        <v/>
      </c>
      <c r="BQ22" s="229">
        <f t="shared" ref="BQ22:BQ26" si="39">SUM(BP21:BP22)*C22</f>
        <v>0</v>
      </c>
      <c r="BR22" s="228">
        <f t="shared" si="11"/>
        <v>0</v>
      </c>
      <c r="BS22" s="228" t="str">
        <f t="shared" si="12"/>
        <v/>
      </c>
      <c r="BT22" s="229">
        <f t="shared" ref="BT22:BT26" si="40">SUM(BS21:BS22)*C22</f>
        <v>0</v>
      </c>
      <c r="BU22" s="228">
        <f t="shared" si="14"/>
        <v>0</v>
      </c>
      <c r="BV22" s="228" t="str">
        <f t="shared" si="15"/>
        <v/>
      </c>
      <c r="BW22" s="229">
        <f t="shared" ref="BW22:BW26" si="41">SUM(BV21:BV22)*C22</f>
        <v>0</v>
      </c>
      <c r="BX22" s="226">
        <f t="shared" si="17"/>
        <v>0</v>
      </c>
      <c r="BY22" s="226" t="str">
        <f t="shared" si="18"/>
        <v/>
      </c>
      <c r="BZ22" s="227">
        <f>SUM(BY21:BY22)*C22</f>
        <v>0</v>
      </c>
      <c r="CA22" s="226"/>
      <c r="CB22" s="226"/>
      <c r="CC22" s="240">
        <f>SUM(BH22,BK22,BN22,BQ22,BT22,BW22,BZ22)</f>
        <v>0</v>
      </c>
    </row>
    <row r="23" s="2" customFormat="1" ht="12" customHeight="1" spans="1:81">
      <c r="A23" s="78">
        <f>CU7</f>
        <v>0</v>
      </c>
      <c r="B23" s="79"/>
      <c r="C23" s="85">
        <v>1070</v>
      </c>
      <c r="D23" s="81"/>
      <c r="E23" s="66"/>
      <c r="F23" s="73"/>
      <c r="G23" s="73"/>
      <c r="H23" s="66"/>
      <c r="I23" s="81"/>
      <c r="J23" s="66"/>
      <c r="K23" s="73"/>
      <c r="L23" s="73"/>
      <c r="M23" s="66"/>
      <c r="N23" s="81"/>
      <c r="O23" s="66"/>
      <c r="P23" s="73"/>
      <c r="Q23" s="73"/>
      <c r="R23" s="66"/>
      <c r="S23" s="81"/>
      <c r="T23" s="66"/>
      <c r="U23" s="73"/>
      <c r="V23" s="73"/>
      <c r="W23" s="66"/>
      <c r="X23" s="81"/>
      <c r="Y23" s="66"/>
      <c r="Z23" s="73"/>
      <c r="AA23" s="73"/>
      <c r="AB23" s="66"/>
      <c r="AC23" s="140"/>
      <c r="AD23" s="66"/>
      <c r="AE23" s="141"/>
      <c r="AF23" s="66"/>
      <c r="AG23" s="66"/>
      <c r="AH23" s="91"/>
      <c r="AI23" s="66"/>
      <c r="AJ23" s="92"/>
      <c r="AK23" s="92"/>
      <c r="AL23" s="66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90"/>
      <c r="BE23" s="189"/>
      <c r="BF23" s="226">
        <f t="shared" ref="BF23:BF50" si="42">IF(G23&lt;22,(G23-D23)-(E23/60)+(H23/60),(22-D23)-(E23/60))</f>
        <v>0</v>
      </c>
      <c r="BG23" s="226" t="str">
        <f t="shared" ref="BG23:BG50" si="43">IF(G23&gt;=22,(H23/60)+(-22+G23),"")</f>
        <v/>
      </c>
      <c r="BH23" s="227">
        <f t="shared" si="30"/>
        <v>0</v>
      </c>
      <c r="BI23" s="226">
        <f t="shared" ref="BI23:BI41" si="44">IF(L23&lt;22,(L23-I23)-(J23/60)+(M23/60),(22-I23)-(J23/60))</f>
        <v>0</v>
      </c>
      <c r="BJ23" s="226" t="str">
        <f t="shared" ref="BJ23:BJ50" si="45">IF(L23&gt;=22,(M23/60)+(-22+L23),"")</f>
        <v/>
      </c>
      <c r="BK23" s="227">
        <f t="shared" si="31"/>
        <v>0</v>
      </c>
      <c r="BL23" s="226">
        <f t="shared" ref="BL23:BL50" si="46">IF(Q23&lt;22,(Q23-N23)-(O23/60)+(R23/60),(22-N23)-(O23/60))</f>
        <v>0</v>
      </c>
      <c r="BM23" s="226" t="str">
        <f t="shared" ref="BM23:BM50" si="47">IF(Q23&gt;=22,(R23/60)+(-22+Q23),"")</f>
        <v/>
      </c>
      <c r="BN23" s="227">
        <f t="shared" si="32"/>
        <v>0</v>
      </c>
      <c r="BO23" s="226">
        <f t="shared" ref="BO23:BO50" si="48">IF(V23&lt;22,(V23-S23)-(T23/60)+(W23/60),(22-S23)-(T23/60))</f>
        <v>0</v>
      </c>
      <c r="BP23" s="226" t="str">
        <f t="shared" ref="BP23:BP50" si="49">IF(V23&gt;=22,(W23/60)+(-22+V23),"")</f>
        <v/>
      </c>
      <c r="BQ23" s="227">
        <f t="shared" si="33"/>
        <v>0</v>
      </c>
      <c r="BR23" s="226">
        <f t="shared" ref="BR23:BR50" si="50">IF(AA23&lt;22,(AA23-U23)-(Y23/60)+(AB23/60),(22-U23)-(Y23/60))</f>
        <v>0</v>
      </c>
      <c r="BS23" s="226" t="str">
        <f t="shared" ref="BS23:BS50" si="51">IF(AA23&gt;=22,(AB23/60)+(-22+AA23),"")</f>
        <v/>
      </c>
      <c r="BT23" s="227">
        <f t="shared" si="34"/>
        <v>0</v>
      </c>
      <c r="BU23" s="224">
        <f t="shared" ref="BU23:BU50" si="52">IF(AF23&lt;22,(AF23-AC23)-(AD23/60)+(AG23/60),(22-AC23)-(AD23/60))</f>
        <v>0</v>
      </c>
      <c r="BV23" s="224" t="str">
        <f t="shared" ref="BV23:BV50" si="53">IF(AF23&gt;=22,(AG23/60)+(-22+AF23),"")</f>
        <v/>
      </c>
      <c r="BW23" s="225">
        <f t="shared" si="35"/>
        <v>0</v>
      </c>
      <c r="BX23" s="226">
        <f>IF(AK41&lt;22,(AK41-AH41)-(AI41/60)+(AL41/60),(22-AH41)-(AI41/60))</f>
        <v>0</v>
      </c>
      <c r="BY23" s="226" t="str">
        <f>IF(AK41&gt;=22,(AL41/60)+(-22+AK41),"")</f>
        <v/>
      </c>
      <c r="BZ23" s="227">
        <f>SUM(BU23:BU24)*C41</f>
        <v>0</v>
      </c>
      <c r="CA23" s="226"/>
      <c r="CB23" s="226"/>
      <c r="CC23" s="240">
        <f t="shared" ref="CC23:CC27" si="54">SUM(BH23,BK23,BN23,BQ23,BT23,BW23,BZ23)</f>
        <v>0</v>
      </c>
    </row>
    <row r="24" s="2" customFormat="1" ht="12" customHeight="1" spans="1:81">
      <c r="A24" s="82"/>
      <c r="B24" s="83"/>
      <c r="C24" s="89">
        <f t="shared" ref="C24:C28" si="55">C23*1.25</f>
        <v>1337.5</v>
      </c>
      <c r="D24" s="87"/>
      <c r="E24" s="73"/>
      <c r="F24" s="88"/>
      <c r="G24" s="88"/>
      <c r="H24" s="73"/>
      <c r="I24" s="87"/>
      <c r="J24" s="73"/>
      <c r="K24" s="88"/>
      <c r="L24" s="88"/>
      <c r="M24" s="73"/>
      <c r="N24" s="87"/>
      <c r="O24" s="73"/>
      <c r="P24" s="88"/>
      <c r="Q24" s="88"/>
      <c r="R24" s="73"/>
      <c r="S24" s="87"/>
      <c r="T24" s="73"/>
      <c r="U24" s="88"/>
      <c r="V24" s="88"/>
      <c r="W24" s="73"/>
      <c r="X24" s="87"/>
      <c r="Y24" s="73"/>
      <c r="Z24" s="88"/>
      <c r="AA24" s="88"/>
      <c r="AB24" s="73"/>
      <c r="AC24" s="144"/>
      <c r="AD24" s="73"/>
      <c r="AE24" s="145"/>
      <c r="AF24" s="73"/>
      <c r="AG24" s="73"/>
      <c r="AH24" s="93"/>
      <c r="AI24" s="73"/>
      <c r="AJ24" s="94"/>
      <c r="AK24" s="94"/>
      <c r="AL24" s="73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90"/>
      <c r="BE24" s="189"/>
      <c r="BF24" s="228">
        <f t="shared" si="42"/>
        <v>0</v>
      </c>
      <c r="BG24" s="228" t="str">
        <f t="shared" si="43"/>
        <v/>
      </c>
      <c r="BH24" s="229">
        <f t="shared" si="36"/>
        <v>0</v>
      </c>
      <c r="BI24" s="228">
        <f t="shared" si="44"/>
        <v>0</v>
      </c>
      <c r="BJ24" s="228" t="str">
        <f t="shared" si="45"/>
        <v/>
      </c>
      <c r="BK24" s="229">
        <f t="shared" si="37"/>
        <v>0</v>
      </c>
      <c r="BL24" s="228">
        <f t="shared" si="46"/>
        <v>0</v>
      </c>
      <c r="BM24" s="228" t="str">
        <f t="shared" si="47"/>
        <v/>
      </c>
      <c r="BN24" s="229">
        <f t="shared" si="38"/>
        <v>0</v>
      </c>
      <c r="BO24" s="228">
        <f t="shared" si="48"/>
        <v>0</v>
      </c>
      <c r="BP24" s="228" t="str">
        <f t="shared" si="49"/>
        <v/>
      </c>
      <c r="BQ24" s="229">
        <f t="shared" si="39"/>
        <v>0</v>
      </c>
      <c r="BR24" s="228">
        <f t="shared" si="50"/>
        <v>0</v>
      </c>
      <c r="BS24" s="228" t="str">
        <f t="shared" si="51"/>
        <v/>
      </c>
      <c r="BT24" s="229">
        <f t="shared" si="40"/>
        <v>0</v>
      </c>
      <c r="BU24" s="228">
        <f t="shared" si="52"/>
        <v>0</v>
      </c>
      <c r="BV24" s="228" t="str">
        <f t="shared" si="53"/>
        <v/>
      </c>
      <c r="BW24" s="229">
        <f t="shared" si="41"/>
        <v>0</v>
      </c>
      <c r="BX24" s="226">
        <f>IF(AK42&lt;22,(AK42-AH42)-(AI42/60)+(AL42/60),(22-AH42)-(AI42/60))</f>
        <v>0</v>
      </c>
      <c r="BY24" s="226" t="str">
        <f>IF(AK42&gt;=22,(AL42/60)+(-22+AK42),"")</f>
        <v/>
      </c>
      <c r="BZ24" s="227">
        <f>SUM(BY23:BY24)*C42</f>
        <v>0</v>
      </c>
      <c r="CA24" s="226"/>
      <c r="CB24" s="226"/>
      <c r="CC24" s="240">
        <f t="shared" ref="CC24:CC27" si="56">SUM(BH24:BH25,BK24:BK25,BN24:BN25,BQ24:BQ25,BT24:BT25,BW24:BW25,BZ24:BZ25)</f>
        <v>0</v>
      </c>
    </row>
    <row r="25" s="2" customFormat="1" ht="12" customHeight="1" spans="1:81">
      <c r="A25" s="78">
        <f>CU8</f>
        <v>0</v>
      </c>
      <c r="B25" s="79"/>
      <c r="C25" s="90">
        <v>1110</v>
      </c>
      <c r="D25" s="91"/>
      <c r="E25" s="66"/>
      <c r="F25" s="92"/>
      <c r="G25" s="92"/>
      <c r="H25" s="66"/>
      <c r="I25" s="91"/>
      <c r="J25" s="66"/>
      <c r="K25" s="92"/>
      <c r="L25" s="92"/>
      <c r="M25" s="66"/>
      <c r="N25" s="91"/>
      <c r="O25" s="66"/>
      <c r="P25" s="92"/>
      <c r="Q25" s="92"/>
      <c r="R25" s="66"/>
      <c r="S25" s="86"/>
      <c r="T25" s="66"/>
      <c r="U25" s="66"/>
      <c r="V25" s="66"/>
      <c r="W25" s="66"/>
      <c r="X25" s="86"/>
      <c r="Y25" s="66"/>
      <c r="Z25" s="66"/>
      <c r="AA25" s="66"/>
      <c r="AB25" s="66"/>
      <c r="AC25" s="146"/>
      <c r="AD25" s="66"/>
      <c r="AE25" s="147"/>
      <c r="AF25" s="66"/>
      <c r="AG25" s="66"/>
      <c r="AH25" s="86"/>
      <c r="AI25" s="66"/>
      <c r="AJ25" s="66"/>
      <c r="AK25" s="66"/>
      <c r="AL25" s="66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90"/>
      <c r="BE25" s="189"/>
      <c r="BF25" s="224">
        <f t="shared" si="42"/>
        <v>0</v>
      </c>
      <c r="BG25" s="224" t="str">
        <f t="shared" si="43"/>
        <v/>
      </c>
      <c r="BH25" s="225">
        <f t="shared" si="30"/>
        <v>0</v>
      </c>
      <c r="BI25" s="224">
        <f t="shared" si="44"/>
        <v>0</v>
      </c>
      <c r="BJ25" s="224" t="str">
        <f t="shared" si="45"/>
        <v/>
      </c>
      <c r="BK25" s="225">
        <f t="shared" si="31"/>
        <v>0</v>
      </c>
      <c r="BL25" s="224">
        <f t="shared" si="46"/>
        <v>0</v>
      </c>
      <c r="BM25" s="224" t="str">
        <f t="shared" si="47"/>
        <v/>
      </c>
      <c r="BN25" s="225">
        <f t="shared" si="32"/>
        <v>0</v>
      </c>
      <c r="BO25" s="224">
        <f t="shared" si="48"/>
        <v>0</v>
      </c>
      <c r="BP25" s="224" t="str">
        <f t="shared" si="49"/>
        <v/>
      </c>
      <c r="BQ25" s="225">
        <f t="shared" si="33"/>
        <v>0</v>
      </c>
      <c r="BR25" s="224">
        <f t="shared" si="50"/>
        <v>0</v>
      </c>
      <c r="BS25" s="224" t="str">
        <f t="shared" si="51"/>
        <v/>
      </c>
      <c r="BT25" s="225">
        <f t="shared" si="34"/>
        <v>0</v>
      </c>
      <c r="BU25" s="224">
        <f t="shared" si="52"/>
        <v>0</v>
      </c>
      <c r="BV25" s="224" t="str">
        <f t="shared" si="53"/>
        <v/>
      </c>
      <c r="BW25" s="225">
        <f t="shared" si="35"/>
        <v>0</v>
      </c>
      <c r="BX25" s="226">
        <f t="shared" ref="BX25:BX28" si="57">IF(AK25&lt;22,(AK25-AH25)-(AI25/60)+(AL25/60),(22-AH25)-(AI25/60))</f>
        <v>0</v>
      </c>
      <c r="BY25" s="226" t="str">
        <f t="shared" ref="BY25:BY28" si="58">IF(AK25&gt;=22,(AL25/60)+(-22+AK25),"")</f>
        <v/>
      </c>
      <c r="BZ25" s="227">
        <f>SUM(BU25:BU26)*C25</f>
        <v>0</v>
      </c>
      <c r="CA25" s="226"/>
      <c r="CB25" s="226"/>
      <c r="CC25" s="240">
        <f t="shared" si="56"/>
        <v>0</v>
      </c>
    </row>
    <row r="26" s="2" customFormat="1" ht="12" customHeight="1" spans="1:81">
      <c r="A26" s="82"/>
      <c r="B26" s="79"/>
      <c r="C26" s="89">
        <f t="shared" si="55"/>
        <v>1387.5</v>
      </c>
      <c r="D26" s="93"/>
      <c r="E26" s="73"/>
      <c r="F26" s="94"/>
      <c r="G26" s="94"/>
      <c r="H26" s="73"/>
      <c r="I26" s="93"/>
      <c r="J26" s="73"/>
      <c r="K26" s="94"/>
      <c r="L26" s="94"/>
      <c r="M26" s="73"/>
      <c r="N26" s="93"/>
      <c r="O26" s="73"/>
      <c r="P26" s="94"/>
      <c r="Q26" s="94"/>
      <c r="R26" s="73"/>
      <c r="S26" s="81"/>
      <c r="T26" s="73"/>
      <c r="U26" s="73"/>
      <c r="V26" s="73"/>
      <c r="W26" s="73"/>
      <c r="X26" s="81"/>
      <c r="Y26" s="73"/>
      <c r="Z26" s="73"/>
      <c r="AA26" s="73"/>
      <c r="AB26" s="73"/>
      <c r="AC26" s="148"/>
      <c r="AD26" s="73"/>
      <c r="AE26" s="149"/>
      <c r="AF26" s="73"/>
      <c r="AG26" s="73"/>
      <c r="AH26" s="81"/>
      <c r="AI26" s="73"/>
      <c r="AJ26" s="73"/>
      <c r="AK26" s="73"/>
      <c r="AL26" s="73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90"/>
      <c r="BE26" s="189"/>
      <c r="BF26" s="228">
        <f t="shared" si="42"/>
        <v>0</v>
      </c>
      <c r="BG26" s="228" t="str">
        <f t="shared" si="43"/>
        <v/>
      </c>
      <c r="BH26" s="229">
        <f t="shared" si="36"/>
        <v>0</v>
      </c>
      <c r="BI26" s="228">
        <f t="shared" si="44"/>
        <v>0</v>
      </c>
      <c r="BJ26" s="228" t="str">
        <f t="shared" si="45"/>
        <v/>
      </c>
      <c r="BK26" s="229">
        <f t="shared" si="37"/>
        <v>0</v>
      </c>
      <c r="BL26" s="226">
        <f t="shared" si="46"/>
        <v>0</v>
      </c>
      <c r="BM26" s="226" t="str">
        <f t="shared" si="47"/>
        <v/>
      </c>
      <c r="BN26" s="227">
        <f t="shared" si="38"/>
        <v>0</v>
      </c>
      <c r="BO26" s="226">
        <f t="shared" si="48"/>
        <v>0</v>
      </c>
      <c r="BP26" s="226" t="str">
        <f t="shared" si="49"/>
        <v/>
      </c>
      <c r="BQ26" s="227">
        <f t="shared" si="39"/>
        <v>0</v>
      </c>
      <c r="BR26" s="226">
        <f t="shared" si="50"/>
        <v>0</v>
      </c>
      <c r="BS26" s="226" t="str">
        <f t="shared" si="51"/>
        <v/>
      </c>
      <c r="BT26" s="227">
        <f t="shared" si="40"/>
        <v>0</v>
      </c>
      <c r="BU26" s="228">
        <f t="shared" si="52"/>
        <v>0</v>
      </c>
      <c r="BV26" s="228" t="str">
        <f t="shared" si="53"/>
        <v/>
      </c>
      <c r="BW26" s="229">
        <f t="shared" si="41"/>
        <v>0</v>
      </c>
      <c r="BX26" s="226">
        <f t="shared" si="57"/>
        <v>0</v>
      </c>
      <c r="BY26" s="226" t="str">
        <f t="shared" si="58"/>
        <v/>
      </c>
      <c r="BZ26" s="227">
        <f>SUM(BY25:BY26)*C26</f>
        <v>0</v>
      </c>
      <c r="CA26" s="226"/>
      <c r="CB26" s="226"/>
      <c r="CC26" s="240">
        <f>SUM(BH26,BK26,BN26,BQ26,BT26,BW26,BZ26)</f>
        <v>0</v>
      </c>
    </row>
    <row r="27" s="2" customFormat="1" ht="11.25" customHeight="1" spans="1:81">
      <c r="A27" s="78">
        <f>CU9</f>
        <v>0</v>
      </c>
      <c r="B27" s="79"/>
      <c r="C27" s="80">
        <v>1100</v>
      </c>
      <c r="D27" s="86"/>
      <c r="E27" s="66"/>
      <c r="F27" s="66"/>
      <c r="G27" s="66"/>
      <c r="H27" s="66"/>
      <c r="I27" s="86"/>
      <c r="J27" s="66"/>
      <c r="K27" s="66"/>
      <c r="L27" s="66"/>
      <c r="M27" s="66"/>
      <c r="N27" s="91"/>
      <c r="O27" s="66"/>
      <c r="P27" s="92"/>
      <c r="Q27" s="92"/>
      <c r="R27" s="66"/>
      <c r="S27" s="91"/>
      <c r="T27" s="66"/>
      <c r="U27" s="92"/>
      <c r="V27" s="92"/>
      <c r="W27" s="66"/>
      <c r="X27" s="91"/>
      <c r="Y27" s="66"/>
      <c r="Z27" s="92"/>
      <c r="AA27" s="92"/>
      <c r="AB27" s="66"/>
      <c r="AC27" s="142"/>
      <c r="AD27" s="66"/>
      <c r="AE27" s="143"/>
      <c r="AF27" s="66"/>
      <c r="AG27" s="66"/>
      <c r="AH27" s="86"/>
      <c r="AI27" s="66"/>
      <c r="AJ27" s="66"/>
      <c r="AK27" s="66"/>
      <c r="AL27" s="66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90"/>
      <c r="BE27" s="189"/>
      <c r="BF27" s="224">
        <f t="shared" si="42"/>
        <v>0</v>
      </c>
      <c r="BG27" s="224" t="str">
        <f t="shared" si="43"/>
        <v/>
      </c>
      <c r="BH27" s="225">
        <f t="shared" ref="BH27:BH31" si="59">SUM(BF27:BF28)*C27</f>
        <v>0</v>
      </c>
      <c r="BI27" s="224">
        <f t="shared" si="44"/>
        <v>0</v>
      </c>
      <c r="BJ27" s="224" t="str">
        <f t="shared" si="45"/>
        <v/>
      </c>
      <c r="BK27" s="225">
        <f t="shared" ref="BK27:BK31" si="60">SUM(BI27:BI28)*C27</f>
        <v>0</v>
      </c>
      <c r="BL27" s="224">
        <f t="shared" si="46"/>
        <v>0</v>
      </c>
      <c r="BM27" s="224" t="str">
        <f t="shared" si="47"/>
        <v/>
      </c>
      <c r="BN27" s="225">
        <f t="shared" ref="BN27:BN31" si="61">SUM(BL27:BL28)*C27</f>
        <v>0</v>
      </c>
      <c r="BO27" s="224">
        <f t="shared" si="48"/>
        <v>0</v>
      </c>
      <c r="BP27" s="224" t="str">
        <f t="shared" si="49"/>
        <v/>
      </c>
      <c r="BQ27" s="225">
        <f t="shared" ref="BQ27:BQ31" si="62">SUM(BO27:BO28)*C27</f>
        <v>0</v>
      </c>
      <c r="BR27" s="224">
        <f t="shared" si="50"/>
        <v>0</v>
      </c>
      <c r="BS27" s="224" t="str">
        <f t="shared" si="51"/>
        <v/>
      </c>
      <c r="BT27" s="225">
        <f t="shared" ref="BT27:BT31" si="63">SUM(BR27:BR28)*C27</f>
        <v>0</v>
      </c>
      <c r="BU27" s="224">
        <f t="shared" si="52"/>
        <v>0</v>
      </c>
      <c r="BV27" s="224" t="str">
        <f t="shared" si="53"/>
        <v/>
      </c>
      <c r="BW27" s="225">
        <f t="shared" ref="BW27:BW31" si="64">SUM(BU27:BU28)*C27</f>
        <v>0</v>
      </c>
      <c r="BX27" s="226">
        <f t="shared" si="57"/>
        <v>0</v>
      </c>
      <c r="BY27" s="226" t="str">
        <f t="shared" si="58"/>
        <v/>
      </c>
      <c r="BZ27" s="227">
        <f>SUM(BU27:BU28)*C27</f>
        <v>0</v>
      </c>
      <c r="CA27" s="226"/>
      <c r="CB27" s="226"/>
      <c r="CC27" s="240">
        <f>SUM(BH27:BH28,BK27:BK28,BN27:BN28,BQ27:BQ28,BT27:BT28,BW27:BW28,BZ27:BZ28)</f>
        <v>0</v>
      </c>
    </row>
    <row r="28" s="2" customFormat="1" ht="11.25" customHeight="1" spans="1:81">
      <c r="A28" s="82"/>
      <c r="B28" s="79"/>
      <c r="C28" s="95">
        <f t="shared" si="55"/>
        <v>1375</v>
      </c>
      <c r="D28" s="81"/>
      <c r="E28" s="73"/>
      <c r="F28" s="73"/>
      <c r="G28" s="73"/>
      <c r="H28" s="73"/>
      <c r="I28" s="81"/>
      <c r="J28" s="73"/>
      <c r="K28" s="73"/>
      <c r="L28" s="73"/>
      <c r="M28" s="73"/>
      <c r="N28" s="93"/>
      <c r="O28" s="73"/>
      <c r="P28" s="94"/>
      <c r="Q28" s="94"/>
      <c r="R28" s="73"/>
      <c r="S28" s="93"/>
      <c r="T28" s="73"/>
      <c r="U28" s="94"/>
      <c r="V28" s="94"/>
      <c r="W28" s="73"/>
      <c r="X28" s="93"/>
      <c r="Y28" s="73"/>
      <c r="Z28" s="94"/>
      <c r="AA28" s="94"/>
      <c r="AB28" s="73"/>
      <c r="AC28" s="140"/>
      <c r="AD28" s="73"/>
      <c r="AE28" s="141"/>
      <c r="AF28" s="73"/>
      <c r="AG28" s="73"/>
      <c r="AH28" s="81"/>
      <c r="AI28" s="73"/>
      <c r="AJ28" s="73"/>
      <c r="AK28" s="73"/>
      <c r="AL28" s="73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90"/>
      <c r="BE28" s="189"/>
      <c r="BF28" s="226">
        <f t="shared" si="42"/>
        <v>0</v>
      </c>
      <c r="BG28" s="226" t="str">
        <f t="shared" si="43"/>
        <v/>
      </c>
      <c r="BH28" s="227">
        <f t="shared" ref="BH28:BH32" si="65">SUM(BG27:BG28)*C28</f>
        <v>0</v>
      </c>
      <c r="BI28" s="226">
        <f t="shared" si="44"/>
        <v>0</v>
      </c>
      <c r="BJ28" s="226" t="str">
        <f t="shared" si="45"/>
        <v/>
      </c>
      <c r="BK28" s="227">
        <f t="shared" ref="BK28:BK32" si="66">SUM(BJ27:BJ28)*C28</f>
        <v>0</v>
      </c>
      <c r="BL28" s="228">
        <f t="shared" si="46"/>
        <v>0</v>
      </c>
      <c r="BM28" s="228" t="str">
        <f t="shared" si="47"/>
        <v/>
      </c>
      <c r="BN28" s="229">
        <f t="shared" ref="BN28:BN32" si="67">SUM(BM27:BM28)*C28</f>
        <v>0</v>
      </c>
      <c r="BO28" s="228">
        <f t="shared" si="48"/>
        <v>0</v>
      </c>
      <c r="BP28" s="228" t="str">
        <f t="shared" si="49"/>
        <v/>
      </c>
      <c r="BQ28" s="229">
        <f t="shared" ref="BQ28:BQ32" si="68">SUM(BP27:BP28)*C28</f>
        <v>0</v>
      </c>
      <c r="BR28" s="226">
        <f t="shared" si="50"/>
        <v>0</v>
      </c>
      <c r="BS28" s="226" t="str">
        <f t="shared" si="51"/>
        <v/>
      </c>
      <c r="BT28" s="227">
        <f t="shared" ref="BT28:BT32" si="69">SUM(BS27:BS28)*C28</f>
        <v>0</v>
      </c>
      <c r="BU28" s="228">
        <f t="shared" si="52"/>
        <v>0</v>
      </c>
      <c r="BV28" s="228" t="str">
        <f t="shared" si="53"/>
        <v/>
      </c>
      <c r="BW28" s="229">
        <f t="shared" ref="BW28:BW32" si="70">SUM(BV27:BV28)*C28</f>
        <v>0</v>
      </c>
      <c r="BX28" s="226">
        <f t="shared" si="57"/>
        <v>0</v>
      </c>
      <c r="BY28" s="226" t="str">
        <f t="shared" si="58"/>
        <v/>
      </c>
      <c r="BZ28" s="227">
        <f>SUM(BY27:BY28)*C28</f>
        <v>0</v>
      </c>
      <c r="CA28" s="226"/>
      <c r="CB28" s="226"/>
      <c r="CC28" s="240">
        <f t="shared" ref="CC23:CC28" si="71">SUM(BH28,BK28,BN28,BQ28,BT28,BW28,BZ28)</f>
        <v>0</v>
      </c>
    </row>
    <row r="29" ht="12" customHeight="1" spans="1:81">
      <c r="A29" s="78">
        <f>CU10</f>
        <v>0</v>
      </c>
      <c r="B29" s="79"/>
      <c r="C29" s="96">
        <v>1100</v>
      </c>
      <c r="D29" s="86"/>
      <c r="E29" s="66"/>
      <c r="F29" s="66"/>
      <c r="G29" s="66"/>
      <c r="H29" s="66"/>
      <c r="I29" s="86"/>
      <c r="J29" s="66"/>
      <c r="K29" s="66"/>
      <c r="L29" s="66"/>
      <c r="M29" s="66"/>
      <c r="N29" s="91"/>
      <c r="O29" s="66"/>
      <c r="P29" s="92"/>
      <c r="Q29" s="92"/>
      <c r="R29" s="66"/>
      <c r="S29" s="91"/>
      <c r="T29" s="66"/>
      <c r="U29" s="92"/>
      <c r="V29" s="92"/>
      <c r="W29" s="66"/>
      <c r="X29" s="91"/>
      <c r="Y29" s="66"/>
      <c r="Z29" s="92"/>
      <c r="AA29" s="92"/>
      <c r="AB29" s="66"/>
      <c r="AC29" s="142"/>
      <c r="AD29" s="66"/>
      <c r="AE29" s="143"/>
      <c r="AF29" s="66"/>
      <c r="AG29" s="66"/>
      <c r="AH29" s="86"/>
      <c r="AI29" s="66"/>
      <c r="AJ29" s="66"/>
      <c r="AK29" s="66"/>
      <c r="AL29" s="66"/>
      <c r="BD29" s="190"/>
      <c r="BF29" s="224">
        <f t="shared" si="42"/>
        <v>0</v>
      </c>
      <c r="BG29" s="224" t="str">
        <f t="shared" si="43"/>
        <v/>
      </c>
      <c r="BH29" s="225">
        <f t="shared" si="59"/>
        <v>0</v>
      </c>
      <c r="BI29" s="224">
        <f t="shared" si="44"/>
        <v>0</v>
      </c>
      <c r="BJ29" s="224" t="str">
        <f t="shared" si="45"/>
        <v/>
      </c>
      <c r="BK29" s="225">
        <f t="shared" si="60"/>
        <v>0</v>
      </c>
      <c r="BL29" s="224">
        <f t="shared" si="46"/>
        <v>0</v>
      </c>
      <c r="BM29" s="224" t="str">
        <f t="shared" si="47"/>
        <v/>
      </c>
      <c r="BN29" s="225">
        <f t="shared" si="61"/>
        <v>0</v>
      </c>
      <c r="BO29" s="224">
        <f t="shared" si="48"/>
        <v>0</v>
      </c>
      <c r="BP29" s="224" t="str">
        <f t="shared" si="49"/>
        <v/>
      </c>
      <c r="BQ29" s="225">
        <f t="shared" si="62"/>
        <v>0</v>
      </c>
      <c r="BR29" s="224">
        <f t="shared" si="50"/>
        <v>0</v>
      </c>
      <c r="BS29" s="224" t="str">
        <f t="shared" si="51"/>
        <v/>
      </c>
      <c r="BT29" s="225">
        <f t="shared" si="63"/>
        <v>0</v>
      </c>
      <c r="BU29" s="224">
        <f t="shared" si="52"/>
        <v>0</v>
      </c>
      <c r="BV29" s="224" t="str">
        <f t="shared" si="53"/>
        <v/>
      </c>
      <c r="BW29" s="225">
        <f t="shared" si="64"/>
        <v>0</v>
      </c>
      <c r="BX29" s="237">
        <f t="shared" ref="BX29:BX38" si="72">IF(AK27&lt;22,(AK27-AH27)-(AI27/60)+(AL27/60),(22-AH27)-(AI27/60))</f>
        <v>0</v>
      </c>
      <c r="BY29" s="238" t="str">
        <f t="shared" ref="BY29:BY38" si="73">IF(AK27&gt;=22,(AL27/60)+(-22+AK27),"")</f>
        <v/>
      </c>
      <c r="BZ29" s="239">
        <f>SUM(BU29:BU30)*C28</f>
        <v>0</v>
      </c>
      <c r="CA29" s="237"/>
      <c r="CB29" s="237"/>
      <c r="CC29" s="240">
        <f t="shared" ref="CC23:CC29" si="74">SUM(BH29:BH30,BK29:BK30,BN29:BN30,BQ29:BQ30,BT29:BT30,BW29:BW30,BZ29:BZ30)</f>
        <v>0</v>
      </c>
    </row>
    <row r="30" ht="12" customHeight="1" spans="1:81">
      <c r="A30" s="82"/>
      <c r="B30" s="83"/>
      <c r="C30" s="84">
        <f t="shared" ref="C30:C34" si="75">C29*1.25</f>
        <v>1375</v>
      </c>
      <c r="D30" s="81"/>
      <c r="E30" s="73"/>
      <c r="F30" s="73"/>
      <c r="G30" s="73"/>
      <c r="H30" s="73"/>
      <c r="I30" s="81"/>
      <c r="J30" s="73"/>
      <c r="K30" s="73"/>
      <c r="L30" s="73"/>
      <c r="M30" s="73"/>
      <c r="N30" s="93"/>
      <c r="O30" s="73"/>
      <c r="P30" s="94"/>
      <c r="Q30" s="94"/>
      <c r="R30" s="73"/>
      <c r="S30" s="93"/>
      <c r="T30" s="73"/>
      <c r="U30" s="94"/>
      <c r="V30" s="94"/>
      <c r="W30" s="73"/>
      <c r="X30" s="93"/>
      <c r="Y30" s="73"/>
      <c r="Z30" s="94"/>
      <c r="AA30" s="94"/>
      <c r="AB30" s="73"/>
      <c r="AC30" s="140"/>
      <c r="AD30" s="73"/>
      <c r="AE30" s="141"/>
      <c r="AF30" s="73"/>
      <c r="AG30" s="73"/>
      <c r="AH30" s="81"/>
      <c r="AI30" s="73"/>
      <c r="AJ30" s="73"/>
      <c r="AK30" s="73"/>
      <c r="AL30" s="73"/>
      <c r="BD30" s="190"/>
      <c r="BF30" s="226">
        <f t="shared" si="42"/>
        <v>0</v>
      </c>
      <c r="BG30" s="226" t="str">
        <f t="shared" si="43"/>
        <v/>
      </c>
      <c r="BH30" s="227">
        <f>SUM(BG29:BG30)*C30</f>
        <v>0</v>
      </c>
      <c r="BI30" s="226">
        <f t="shared" si="44"/>
        <v>0</v>
      </c>
      <c r="BJ30" s="226" t="str">
        <f t="shared" si="45"/>
        <v/>
      </c>
      <c r="BK30" s="227">
        <f t="shared" si="66"/>
        <v>0</v>
      </c>
      <c r="BL30" s="228">
        <f t="shared" si="46"/>
        <v>0</v>
      </c>
      <c r="BM30" s="228" t="str">
        <f t="shared" si="47"/>
        <v/>
      </c>
      <c r="BN30" s="229">
        <f t="shared" si="67"/>
        <v>0</v>
      </c>
      <c r="BO30" s="228">
        <f t="shared" si="48"/>
        <v>0</v>
      </c>
      <c r="BP30" s="228" t="str">
        <f t="shared" si="49"/>
        <v/>
      </c>
      <c r="BQ30" s="229">
        <f t="shared" si="68"/>
        <v>0</v>
      </c>
      <c r="BR30" s="226">
        <f t="shared" si="50"/>
        <v>0</v>
      </c>
      <c r="BS30" s="226" t="str">
        <f t="shared" si="51"/>
        <v/>
      </c>
      <c r="BT30" s="227">
        <f t="shared" si="69"/>
        <v>0</v>
      </c>
      <c r="BU30" s="228">
        <f t="shared" si="52"/>
        <v>0</v>
      </c>
      <c r="BV30" s="228" t="str">
        <f t="shared" si="53"/>
        <v/>
      </c>
      <c r="BW30" s="229">
        <f t="shared" si="70"/>
        <v>0</v>
      </c>
      <c r="BX30" s="237">
        <f t="shared" si="72"/>
        <v>0</v>
      </c>
      <c r="BY30" s="238" t="str">
        <f t="shared" si="73"/>
        <v/>
      </c>
      <c r="BZ30" s="239">
        <f>SUM(BY29:BY30)*C28</f>
        <v>0</v>
      </c>
      <c r="CA30" s="237"/>
      <c r="CB30" s="237"/>
      <c r="CC30" s="240">
        <f t="shared" ref="CC30" si="76">SUM(BH30,BK30,BN30,BQ30,BT30,BW30,BZ30)</f>
        <v>0</v>
      </c>
    </row>
    <row r="31" s="2" customFormat="1" ht="12" customHeight="1" spans="1:81">
      <c r="A31" s="78">
        <f>CU11</f>
        <v>0</v>
      </c>
      <c r="B31" s="79"/>
      <c r="C31" s="80">
        <v>1050</v>
      </c>
      <c r="D31" s="86"/>
      <c r="E31" s="66"/>
      <c r="F31" s="66"/>
      <c r="G31" s="66"/>
      <c r="H31" s="66"/>
      <c r="I31" s="86"/>
      <c r="J31" s="66"/>
      <c r="K31" s="66"/>
      <c r="L31" s="66"/>
      <c r="M31" s="66"/>
      <c r="N31" s="86"/>
      <c r="O31" s="66"/>
      <c r="P31" s="66"/>
      <c r="Q31" s="66"/>
      <c r="R31" s="66"/>
      <c r="S31" s="86"/>
      <c r="T31" s="66"/>
      <c r="U31" s="66"/>
      <c r="V31" s="66"/>
      <c r="W31" s="66"/>
      <c r="X31" s="86"/>
      <c r="Y31" s="66"/>
      <c r="Z31" s="66"/>
      <c r="AA31" s="66"/>
      <c r="AB31" s="66"/>
      <c r="AC31" s="142"/>
      <c r="AD31" s="66"/>
      <c r="AE31" s="143"/>
      <c r="AF31" s="66"/>
      <c r="AG31" s="66"/>
      <c r="AH31" s="86"/>
      <c r="AI31" s="66"/>
      <c r="AJ31" s="66"/>
      <c r="AK31" s="66"/>
      <c r="AL31" s="66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90"/>
      <c r="BE31" s="189"/>
      <c r="BF31" s="224">
        <f t="shared" si="42"/>
        <v>0</v>
      </c>
      <c r="BG31" s="224" t="str">
        <f t="shared" si="43"/>
        <v/>
      </c>
      <c r="BH31" s="225">
        <f t="shared" si="59"/>
        <v>0</v>
      </c>
      <c r="BI31" s="224">
        <f t="shared" si="44"/>
        <v>0</v>
      </c>
      <c r="BJ31" s="224" t="str">
        <f t="shared" si="45"/>
        <v/>
      </c>
      <c r="BK31" s="225">
        <f t="shared" si="60"/>
        <v>0</v>
      </c>
      <c r="BL31" s="224">
        <f t="shared" si="46"/>
        <v>0</v>
      </c>
      <c r="BM31" s="224" t="str">
        <f t="shared" si="47"/>
        <v/>
      </c>
      <c r="BN31" s="225">
        <f t="shared" si="61"/>
        <v>0</v>
      </c>
      <c r="BO31" s="224">
        <f t="shared" si="48"/>
        <v>0</v>
      </c>
      <c r="BP31" s="224" t="str">
        <f t="shared" si="49"/>
        <v/>
      </c>
      <c r="BQ31" s="225">
        <f t="shared" si="62"/>
        <v>0</v>
      </c>
      <c r="BR31" s="224">
        <f t="shared" si="50"/>
        <v>0</v>
      </c>
      <c r="BS31" s="224" t="str">
        <f t="shared" si="51"/>
        <v/>
      </c>
      <c r="BT31" s="225">
        <f t="shared" si="63"/>
        <v>0</v>
      </c>
      <c r="BU31" s="224">
        <f t="shared" si="52"/>
        <v>0</v>
      </c>
      <c r="BV31" s="224" t="str">
        <f t="shared" si="53"/>
        <v/>
      </c>
      <c r="BW31" s="225">
        <f t="shared" si="64"/>
        <v>0</v>
      </c>
      <c r="BX31" s="226">
        <f>IF(AK31&lt;22,(AK31-AH31)-(AI31/60)+(AL31/60),(22-AH31)-(AI31/60))</f>
        <v>0</v>
      </c>
      <c r="BY31" s="226" t="str">
        <f>IF(AK31&gt;=22,(AL31/60)+(-22+AK31),"")</f>
        <v/>
      </c>
      <c r="BZ31" s="227">
        <f>SUM(BU31:BU32)*C31</f>
        <v>0</v>
      </c>
      <c r="CA31" s="226"/>
      <c r="CB31" s="226"/>
      <c r="CC31" s="240">
        <f t="shared" ref="CC31:CC35" si="77">SUM(BH31:BH32,BK31:BK32,BN31:BN32,BQ31:BQ32,BT31:BT32,BW31:BW32,BZ31:BZ32)</f>
        <v>0</v>
      </c>
    </row>
    <row r="32" s="2" customFormat="1" ht="12" customHeight="1" spans="1:81">
      <c r="A32" s="82"/>
      <c r="B32" s="79"/>
      <c r="C32" s="84">
        <f t="shared" si="75"/>
        <v>1312.5</v>
      </c>
      <c r="D32" s="87"/>
      <c r="E32" s="73"/>
      <c r="F32" s="88"/>
      <c r="G32" s="88"/>
      <c r="H32" s="73"/>
      <c r="I32" s="87"/>
      <c r="J32" s="73"/>
      <c r="K32" s="88"/>
      <c r="L32" s="88"/>
      <c r="M32" s="73"/>
      <c r="N32" s="87"/>
      <c r="O32" s="73"/>
      <c r="P32" s="88"/>
      <c r="Q32" s="88"/>
      <c r="R32" s="73"/>
      <c r="S32" s="87"/>
      <c r="T32" s="73"/>
      <c r="U32" s="88"/>
      <c r="V32" s="88"/>
      <c r="W32" s="73"/>
      <c r="X32" s="87"/>
      <c r="Y32" s="73"/>
      <c r="Z32" s="88"/>
      <c r="AA32" s="88"/>
      <c r="AB32" s="73"/>
      <c r="AC32" s="144"/>
      <c r="AD32" s="73"/>
      <c r="AE32" s="145"/>
      <c r="AF32" s="73"/>
      <c r="AG32" s="73"/>
      <c r="AH32" s="87"/>
      <c r="AI32" s="73"/>
      <c r="AJ32" s="88"/>
      <c r="AK32" s="88"/>
      <c r="AL32" s="73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90"/>
      <c r="BE32" s="189"/>
      <c r="BF32" s="228">
        <f t="shared" si="42"/>
        <v>0</v>
      </c>
      <c r="BG32" s="228" t="str">
        <f t="shared" si="43"/>
        <v/>
      </c>
      <c r="BH32" s="229">
        <f t="shared" si="65"/>
        <v>0</v>
      </c>
      <c r="BI32" s="228">
        <f t="shared" si="44"/>
        <v>0</v>
      </c>
      <c r="BJ32" s="228" t="str">
        <f t="shared" si="45"/>
        <v/>
      </c>
      <c r="BK32" s="229">
        <f t="shared" si="66"/>
        <v>0</v>
      </c>
      <c r="BL32" s="228">
        <f t="shared" si="46"/>
        <v>0</v>
      </c>
      <c r="BM32" s="228" t="str">
        <f t="shared" si="47"/>
        <v/>
      </c>
      <c r="BN32" s="229">
        <f t="shared" si="67"/>
        <v>0</v>
      </c>
      <c r="BO32" s="228">
        <f t="shared" si="48"/>
        <v>0</v>
      </c>
      <c r="BP32" s="228" t="str">
        <f t="shared" si="49"/>
        <v/>
      </c>
      <c r="BQ32" s="229">
        <f t="shared" si="68"/>
        <v>0</v>
      </c>
      <c r="BR32" s="228">
        <f t="shared" si="50"/>
        <v>0</v>
      </c>
      <c r="BS32" s="228" t="str">
        <f t="shared" si="51"/>
        <v/>
      </c>
      <c r="BT32" s="229">
        <f t="shared" si="69"/>
        <v>0</v>
      </c>
      <c r="BU32" s="228">
        <f t="shared" si="52"/>
        <v>0</v>
      </c>
      <c r="BV32" s="228" t="str">
        <f t="shared" si="53"/>
        <v/>
      </c>
      <c r="BW32" s="229">
        <f t="shared" si="70"/>
        <v>0</v>
      </c>
      <c r="BX32" s="226">
        <f>IF(AK32&lt;22,(AK32-AH32)-(AI32/60)+(AL32/60),(22-AH32)-(AI32/60))</f>
        <v>0</v>
      </c>
      <c r="BY32" s="226" t="str">
        <f>IF(AK32&gt;=22,(AL32/60)+(-22+AK32),"")</f>
        <v/>
      </c>
      <c r="BZ32" s="227">
        <f>SUM(BY31:BY32)*C32</f>
        <v>0</v>
      </c>
      <c r="CA32" s="226"/>
      <c r="CB32" s="226"/>
      <c r="CC32" s="240">
        <f t="shared" ref="CC32:CC50" si="78">SUM(BH32,BK32,BN32,BQ32,BT32,BW32,BZ32)</f>
        <v>0</v>
      </c>
    </row>
    <row r="33" ht="12" customHeight="1" spans="1:81">
      <c r="A33" s="78">
        <f>CU12</f>
        <v>0</v>
      </c>
      <c r="B33" s="79"/>
      <c r="C33" s="80">
        <v>1100</v>
      </c>
      <c r="D33" s="86"/>
      <c r="E33" s="66"/>
      <c r="F33" s="66"/>
      <c r="G33" s="66"/>
      <c r="H33" s="66"/>
      <c r="I33" s="86"/>
      <c r="J33" s="66"/>
      <c r="K33" s="66"/>
      <c r="L33" s="66"/>
      <c r="M33" s="66"/>
      <c r="N33" s="86"/>
      <c r="O33" s="66"/>
      <c r="P33" s="66"/>
      <c r="Q33" s="66"/>
      <c r="R33" s="66"/>
      <c r="S33" s="86"/>
      <c r="T33" s="66"/>
      <c r="U33" s="66"/>
      <c r="V33" s="66"/>
      <c r="W33" s="66"/>
      <c r="X33" s="86"/>
      <c r="Y33" s="66"/>
      <c r="Z33" s="66"/>
      <c r="AA33" s="66"/>
      <c r="AB33" s="66"/>
      <c r="AC33" s="142"/>
      <c r="AD33" s="66"/>
      <c r="AE33" s="143"/>
      <c r="AF33" s="66"/>
      <c r="AG33" s="66"/>
      <c r="AH33" s="86"/>
      <c r="AI33" s="66"/>
      <c r="AJ33" s="66"/>
      <c r="AK33" s="66"/>
      <c r="AL33" s="66"/>
      <c r="BD33" s="190"/>
      <c r="BF33" s="224">
        <f t="shared" si="42"/>
        <v>0</v>
      </c>
      <c r="BG33" s="224" t="str">
        <f t="shared" si="43"/>
        <v/>
      </c>
      <c r="BH33" s="225">
        <f t="shared" ref="BH33:BH37" si="79">SUM(BF33:BF34)*C33</f>
        <v>0</v>
      </c>
      <c r="BI33" s="224">
        <f t="shared" si="44"/>
        <v>0</v>
      </c>
      <c r="BJ33" s="224" t="str">
        <f t="shared" si="45"/>
        <v/>
      </c>
      <c r="BK33" s="225">
        <f t="shared" ref="BK33:BK37" si="80">SUM(BI33:BI34)*C33</f>
        <v>0</v>
      </c>
      <c r="BL33" s="224">
        <f t="shared" si="46"/>
        <v>0</v>
      </c>
      <c r="BM33" s="224" t="str">
        <f t="shared" si="47"/>
        <v/>
      </c>
      <c r="BN33" s="225">
        <f t="shared" ref="BN33:BN37" si="81">SUM(BL33:BL34)*C33</f>
        <v>0</v>
      </c>
      <c r="BO33" s="224">
        <f t="shared" si="48"/>
        <v>0</v>
      </c>
      <c r="BP33" s="224" t="str">
        <f t="shared" si="49"/>
        <v/>
      </c>
      <c r="BQ33" s="225">
        <f t="shared" ref="BQ33:BQ37" si="82">SUM(BO33:BO34)*C33</f>
        <v>0</v>
      </c>
      <c r="BR33" s="224">
        <f t="shared" si="50"/>
        <v>0</v>
      </c>
      <c r="BS33" s="224" t="str">
        <f t="shared" si="51"/>
        <v/>
      </c>
      <c r="BT33" s="225">
        <f t="shared" ref="BT33:BT37" si="83">SUM(BR33:BR34)*C33</f>
        <v>0</v>
      </c>
      <c r="BU33" s="224">
        <f t="shared" si="52"/>
        <v>0</v>
      </c>
      <c r="BV33" s="224" t="str">
        <f t="shared" si="53"/>
        <v/>
      </c>
      <c r="BW33" s="225">
        <f t="shared" ref="BW33:BW37" si="84">SUM(BU33:BU34)*C33</f>
        <v>0</v>
      </c>
      <c r="BX33" s="237">
        <f t="shared" si="72"/>
        <v>0</v>
      </c>
      <c r="BY33" s="238" t="str">
        <f t="shared" si="73"/>
        <v/>
      </c>
      <c r="BZ33" s="239">
        <f t="shared" ref="BZ33:BZ37" si="85">SUM(BU33:BU34)*C32</f>
        <v>0</v>
      </c>
      <c r="CA33" s="237"/>
      <c r="CB33" s="237"/>
      <c r="CC33" s="240">
        <f t="shared" si="77"/>
        <v>0</v>
      </c>
    </row>
    <row r="34" ht="12" customHeight="1" spans="1:81">
      <c r="A34" s="82"/>
      <c r="B34" s="79"/>
      <c r="C34" s="84">
        <f t="shared" si="75"/>
        <v>1375</v>
      </c>
      <c r="D34" s="87"/>
      <c r="E34" s="88"/>
      <c r="F34" s="88"/>
      <c r="G34" s="88"/>
      <c r="H34" s="88"/>
      <c r="I34" s="87"/>
      <c r="J34" s="88"/>
      <c r="K34" s="88"/>
      <c r="L34" s="88"/>
      <c r="M34" s="88"/>
      <c r="N34" s="87"/>
      <c r="O34" s="88"/>
      <c r="P34" s="88"/>
      <c r="Q34" s="88"/>
      <c r="R34" s="88"/>
      <c r="S34" s="87"/>
      <c r="T34" s="88"/>
      <c r="U34" s="88"/>
      <c r="V34" s="88"/>
      <c r="W34" s="88"/>
      <c r="X34" s="87"/>
      <c r="Y34" s="88"/>
      <c r="Z34" s="88"/>
      <c r="AA34" s="88"/>
      <c r="AB34" s="88"/>
      <c r="AC34" s="144"/>
      <c r="AD34" s="88"/>
      <c r="AE34" s="145"/>
      <c r="AF34" s="73"/>
      <c r="AG34" s="88"/>
      <c r="AH34" s="87"/>
      <c r="AI34" s="88"/>
      <c r="AJ34" s="88"/>
      <c r="AK34" s="88"/>
      <c r="AL34" s="88"/>
      <c r="BD34" s="190"/>
      <c r="BF34" s="228">
        <f t="shared" si="42"/>
        <v>0</v>
      </c>
      <c r="BG34" s="228" t="str">
        <f t="shared" si="43"/>
        <v/>
      </c>
      <c r="BH34" s="229">
        <f t="shared" ref="BH34:BH38" si="86">SUM(BG33:BG34)*C34</f>
        <v>0</v>
      </c>
      <c r="BI34" s="228">
        <f t="shared" si="44"/>
        <v>0</v>
      </c>
      <c r="BJ34" s="228" t="str">
        <f t="shared" si="45"/>
        <v/>
      </c>
      <c r="BK34" s="229">
        <f t="shared" ref="BK34:BK38" si="87">SUM(BJ33:BJ34)*C34</f>
        <v>0</v>
      </c>
      <c r="BL34" s="228">
        <f t="shared" si="46"/>
        <v>0</v>
      </c>
      <c r="BM34" s="228" t="str">
        <f t="shared" si="47"/>
        <v/>
      </c>
      <c r="BN34" s="229">
        <f t="shared" ref="BN34:BN38" si="88">SUM(BM33:BM34)*C34</f>
        <v>0</v>
      </c>
      <c r="BO34" s="228">
        <f t="shared" si="48"/>
        <v>0</v>
      </c>
      <c r="BP34" s="228" t="str">
        <f t="shared" si="49"/>
        <v/>
      </c>
      <c r="BQ34" s="229">
        <f t="shared" ref="BQ34:BQ38" si="89">SUM(BP33:BP34)*C34</f>
        <v>0</v>
      </c>
      <c r="BR34" s="228">
        <f t="shared" si="50"/>
        <v>0</v>
      </c>
      <c r="BS34" s="228" t="str">
        <f t="shared" si="51"/>
        <v/>
      </c>
      <c r="BT34" s="229">
        <f t="shared" ref="BT34:BT38" si="90">SUM(BS33:BS34)*C34</f>
        <v>0</v>
      </c>
      <c r="BU34" s="228">
        <f t="shared" si="52"/>
        <v>0</v>
      </c>
      <c r="BV34" s="228" t="str">
        <f t="shared" si="53"/>
        <v/>
      </c>
      <c r="BW34" s="229">
        <f t="shared" ref="BW34:BW38" si="91">SUM(BV33:BV34)*C34</f>
        <v>0</v>
      </c>
      <c r="BX34" s="237">
        <f t="shared" si="72"/>
        <v>0</v>
      </c>
      <c r="BY34" s="238" t="str">
        <f t="shared" si="73"/>
        <v/>
      </c>
      <c r="BZ34" s="239">
        <f t="shared" ref="BZ34:BZ38" si="92">SUM(BY33:BY34)*C32</f>
        <v>0</v>
      </c>
      <c r="CA34" s="237"/>
      <c r="CB34" s="237"/>
      <c r="CC34" s="240">
        <f t="shared" ref="CC34:CC50" si="93">SUM(BH34,BK34,BN34,BQ34,BT34,BW34,BZ34)</f>
        <v>0</v>
      </c>
    </row>
    <row r="35" ht="12" customHeight="1" spans="1:81">
      <c r="A35" s="78">
        <f>CU13</f>
        <v>0</v>
      </c>
      <c r="B35" s="79"/>
      <c r="C35" s="80">
        <v>1100</v>
      </c>
      <c r="D35" s="86"/>
      <c r="E35" s="66"/>
      <c r="F35" s="66"/>
      <c r="G35" s="66"/>
      <c r="H35" s="66"/>
      <c r="I35" s="86"/>
      <c r="J35" s="66"/>
      <c r="K35" s="66"/>
      <c r="L35" s="66"/>
      <c r="M35" s="66"/>
      <c r="N35" s="86"/>
      <c r="O35" s="66"/>
      <c r="P35" s="66"/>
      <c r="Q35" s="66"/>
      <c r="R35" s="66"/>
      <c r="S35" s="86"/>
      <c r="T35" s="66"/>
      <c r="U35" s="66"/>
      <c r="V35" s="66"/>
      <c r="W35" s="66"/>
      <c r="X35" s="86"/>
      <c r="Y35" s="66"/>
      <c r="Z35" s="66"/>
      <c r="AA35" s="66"/>
      <c r="AB35" s="66"/>
      <c r="AC35" s="142"/>
      <c r="AD35" s="66"/>
      <c r="AE35" s="143"/>
      <c r="AF35" s="66"/>
      <c r="AG35" s="66"/>
      <c r="AH35" s="86"/>
      <c r="AI35" s="66"/>
      <c r="AJ35" s="66"/>
      <c r="AK35" s="66"/>
      <c r="AL35" s="66"/>
      <c r="BD35" s="190"/>
      <c r="BF35" s="224">
        <f t="shared" si="42"/>
        <v>0</v>
      </c>
      <c r="BG35" s="224" t="str">
        <f t="shared" si="43"/>
        <v/>
      </c>
      <c r="BH35" s="225">
        <f t="shared" si="79"/>
        <v>0</v>
      </c>
      <c r="BI35" s="224">
        <f t="shared" si="44"/>
        <v>0</v>
      </c>
      <c r="BJ35" s="224" t="str">
        <f t="shared" si="45"/>
        <v/>
      </c>
      <c r="BK35" s="225">
        <f t="shared" si="80"/>
        <v>0</v>
      </c>
      <c r="BL35" s="224">
        <f t="shared" si="46"/>
        <v>0</v>
      </c>
      <c r="BM35" s="224" t="str">
        <f t="shared" si="47"/>
        <v/>
      </c>
      <c r="BN35" s="225">
        <f t="shared" si="81"/>
        <v>0</v>
      </c>
      <c r="BO35" s="224">
        <f t="shared" si="48"/>
        <v>0</v>
      </c>
      <c r="BP35" s="224" t="str">
        <f t="shared" si="49"/>
        <v/>
      </c>
      <c r="BQ35" s="225">
        <f t="shared" si="82"/>
        <v>0</v>
      </c>
      <c r="BR35" s="224">
        <f t="shared" si="50"/>
        <v>0</v>
      </c>
      <c r="BS35" s="224" t="str">
        <f t="shared" si="51"/>
        <v/>
      </c>
      <c r="BT35" s="225">
        <f t="shared" si="83"/>
        <v>0</v>
      </c>
      <c r="BU35" s="224">
        <f t="shared" si="52"/>
        <v>0</v>
      </c>
      <c r="BV35" s="224" t="str">
        <f t="shared" si="53"/>
        <v/>
      </c>
      <c r="BW35" s="225">
        <f t="shared" si="84"/>
        <v>0</v>
      </c>
      <c r="BX35" s="237">
        <f t="shared" si="72"/>
        <v>0</v>
      </c>
      <c r="BY35" s="238" t="str">
        <f t="shared" si="73"/>
        <v/>
      </c>
      <c r="BZ35" s="239">
        <f t="shared" si="85"/>
        <v>0</v>
      </c>
      <c r="CA35" s="237"/>
      <c r="CB35" s="237"/>
      <c r="CC35" s="240">
        <f t="shared" si="77"/>
        <v>0</v>
      </c>
    </row>
    <row r="36" ht="12" customHeight="1" spans="1:81">
      <c r="A36" s="82"/>
      <c r="B36" s="79"/>
      <c r="C36" s="84">
        <f t="shared" ref="C36:C40" si="94">C35*1.25</f>
        <v>1375</v>
      </c>
      <c r="D36" s="87"/>
      <c r="E36" s="73"/>
      <c r="F36" s="88"/>
      <c r="G36" s="88"/>
      <c r="H36" s="73"/>
      <c r="I36" s="87"/>
      <c r="J36" s="73"/>
      <c r="K36" s="88"/>
      <c r="L36" s="88"/>
      <c r="M36" s="73"/>
      <c r="N36" s="87"/>
      <c r="O36" s="73"/>
      <c r="P36" s="88"/>
      <c r="Q36" s="88"/>
      <c r="R36" s="73"/>
      <c r="S36" s="87"/>
      <c r="T36" s="73"/>
      <c r="U36" s="88"/>
      <c r="V36" s="88"/>
      <c r="W36" s="73"/>
      <c r="X36" s="87"/>
      <c r="Y36" s="73"/>
      <c r="Z36" s="88"/>
      <c r="AA36" s="88"/>
      <c r="AB36" s="73"/>
      <c r="AC36" s="144"/>
      <c r="AD36" s="73"/>
      <c r="AE36" s="145"/>
      <c r="AF36" s="73"/>
      <c r="AG36" s="73"/>
      <c r="AH36" s="87"/>
      <c r="AI36" s="73"/>
      <c r="AJ36" s="88"/>
      <c r="AK36" s="88"/>
      <c r="AL36" s="73"/>
      <c r="BD36" s="190"/>
      <c r="BF36" s="228">
        <f t="shared" si="42"/>
        <v>0</v>
      </c>
      <c r="BG36" s="228" t="str">
        <f t="shared" si="43"/>
        <v/>
      </c>
      <c r="BH36" s="229">
        <f t="shared" si="86"/>
        <v>0</v>
      </c>
      <c r="BI36" s="228">
        <f t="shared" si="44"/>
        <v>0</v>
      </c>
      <c r="BJ36" s="228" t="str">
        <f t="shared" si="45"/>
        <v/>
      </c>
      <c r="BK36" s="229">
        <f t="shared" si="87"/>
        <v>0</v>
      </c>
      <c r="BL36" s="228">
        <f t="shared" si="46"/>
        <v>0</v>
      </c>
      <c r="BM36" s="228" t="str">
        <f t="shared" si="47"/>
        <v/>
      </c>
      <c r="BN36" s="229">
        <f t="shared" si="88"/>
        <v>0</v>
      </c>
      <c r="BO36" s="228">
        <f t="shared" si="48"/>
        <v>0</v>
      </c>
      <c r="BP36" s="228" t="str">
        <f t="shared" si="49"/>
        <v/>
      </c>
      <c r="BQ36" s="229">
        <f t="shared" si="89"/>
        <v>0</v>
      </c>
      <c r="BR36" s="228">
        <f t="shared" si="50"/>
        <v>0</v>
      </c>
      <c r="BS36" s="228" t="str">
        <f t="shared" si="51"/>
        <v/>
      </c>
      <c r="BT36" s="229">
        <f t="shared" si="90"/>
        <v>0</v>
      </c>
      <c r="BU36" s="228">
        <f t="shared" si="52"/>
        <v>0</v>
      </c>
      <c r="BV36" s="228" t="str">
        <f t="shared" si="53"/>
        <v/>
      </c>
      <c r="BW36" s="229">
        <f t="shared" si="91"/>
        <v>0</v>
      </c>
      <c r="BX36" s="237">
        <f t="shared" si="72"/>
        <v>0</v>
      </c>
      <c r="BY36" s="238" t="str">
        <f t="shared" si="73"/>
        <v/>
      </c>
      <c r="BZ36" s="239">
        <f t="shared" si="92"/>
        <v>0</v>
      </c>
      <c r="CA36" s="237"/>
      <c r="CB36" s="237"/>
      <c r="CC36" s="240">
        <f t="shared" ref="CC36:CC50" si="95">SUM(BH36,BK36,BN36,BQ36,BT36,BW36,BZ36)</f>
        <v>0</v>
      </c>
    </row>
    <row r="37" ht="12" customHeight="1" spans="1:81">
      <c r="A37" s="78">
        <f>CU14</f>
        <v>0</v>
      </c>
      <c r="B37" s="79"/>
      <c r="C37" s="80">
        <v>1100</v>
      </c>
      <c r="D37" s="86"/>
      <c r="E37" s="66"/>
      <c r="F37" s="66"/>
      <c r="G37" s="66"/>
      <c r="H37" s="66"/>
      <c r="I37" s="86"/>
      <c r="J37" s="66"/>
      <c r="K37" s="66"/>
      <c r="L37" s="66"/>
      <c r="M37" s="66"/>
      <c r="N37" s="86"/>
      <c r="O37" s="66"/>
      <c r="P37" s="66"/>
      <c r="Q37" s="66"/>
      <c r="R37" s="66"/>
      <c r="S37" s="86"/>
      <c r="T37" s="66"/>
      <c r="U37" s="66"/>
      <c r="V37" s="66"/>
      <c r="W37" s="66"/>
      <c r="X37" s="86"/>
      <c r="Y37" s="66"/>
      <c r="Z37" s="66"/>
      <c r="AA37" s="66"/>
      <c r="AB37" s="66"/>
      <c r="AC37" s="142"/>
      <c r="AD37" s="66"/>
      <c r="AE37" s="143"/>
      <c r="AF37" s="66"/>
      <c r="AG37" s="66"/>
      <c r="AH37" s="86"/>
      <c r="AI37" s="66"/>
      <c r="AJ37" s="66"/>
      <c r="AK37" s="66"/>
      <c r="AL37" s="66"/>
      <c r="BD37" s="190"/>
      <c r="BF37" s="224">
        <f t="shared" si="42"/>
        <v>0</v>
      </c>
      <c r="BG37" s="224" t="str">
        <f t="shared" si="43"/>
        <v/>
      </c>
      <c r="BH37" s="225">
        <f t="shared" si="79"/>
        <v>0</v>
      </c>
      <c r="BI37" s="224">
        <f t="shared" si="44"/>
        <v>0</v>
      </c>
      <c r="BJ37" s="224" t="str">
        <f t="shared" si="45"/>
        <v/>
      </c>
      <c r="BK37" s="225">
        <f t="shared" si="80"/>
        <v>0</v>
      </c>
      <c r="BL37" s="224">
        <f t="shared" si="46"/>
        <v>0</v>
      </c>
      <c r="BM37" s="224" t="str">
        <f t="shared" si="47"/>
        <v/>
      </c>
      <c r="BN37" s="225">
        <f t="shared" si="81"/>
        <v>0</v>
      </c>
      <c r="BO37" s="224">
        <f t="shared" si="48"/>
        <v>0</v>
      </c>
      <c r="BP37" s="224" t="str">
        <f t="shared" si="49"/>
        <v/>
      </c>
      <c r="BQ37" s="225">
        <f t="shared" si="82"/>
        <v>0</v>
      </c>
      <c r="BR37" s="224">
        <f t="shared" si="50"/>
        <v>0</v>
      </c>
      <c r="BS37" s="224" t="str">
        <f t="shared" si="51"/>
        <v/>
      </c>
      <c r="BT37" s="225">
        <f t="shared" si="83"/>
        <v>0</v>
      </c>
      <c r="BU37" s="224">
        <f t="shared" si="52"/>
        <v>0</v>
      </c>
      <c r="BV37" s="224" t="str">
        <f t="shared" si="53"/>
        <v/>
      </c>
      <c r="BW37" s="225">
        <f t="shared" si="84"/>
        <v>0</v>
      </c>
      <c r="BX37" s="237">
        <f t="shared" si="72"/>
        <v>0</v>
      </c>
      <c r="BY37" s="238" t="str">
        <f t="shared" si="73"/>
        <v/>
      </c>
      <c r="BZ37" s="239">
        <f t="shared" si="85"/>
        <v>0</v>
      </c>
      <c r="CA37" s="237"/>
      <c r="CB37" s="237"/>
      <c r="CC37" s="240">
        <f t="shared" ref="CC37:CC41" si="96">SUM(BH37:BH38,BK37:BK38,BN37:BN38,BQ37:BQ38,BT37:BT38,BW37:BW38,BZ37:BZ38)</f>
        <v>0</v>
      </c>
    </row>
    <row r="38" ht="12" customHeight="1" spans="1:81">
      <c r="A38" s="82"/>
      <c r="B38" s="79"/>
      <c r="C38" s="84">
        <f t="shared" si="94"/>
        <v>1375</v>
      </c>
      <c r="D38" s="87"/>
      <c r="E38" s="73"/>
      <c r="F38" s="88"/>
      <c r="G38" s="88"/>
      <c r="H38" s="73"/>
      <c r="I38" s="87"/>
      <c r="J38" s="73"/>
      <c r="K38" s="88"/>
      <c r="L38" s="88"/>
      <c r="M38" s="73"/>
      <c r="N38" s="87"/>
      <c r="O38" s="73"/>
      <c r="P38" s="88"/>
      <c r="Q38" s="88"/>
      <c r="R38" s="73"/>
      <c r="S38" s="87"/>
      <c r="T38" s="73"/>
      <c r="U38" s="88"/>
      <c r="V38" s="88"/>
      <c r="W38" s="73"/>
      <c r="X38" s="87"/>
      <c r="Y38" s="73"/>
      <c r="Z38" s="88"/>
      <c r="AA38" s="88"/>
      <c r="AB38" s="73"/>
      <c r="AC38" s="144"/>
      <c r="AD38" s="73"/>
      <c r="AE38" s="145"/>
      <c r="AF38" s="73"/>
      <c r="AG38" s="73"/>
      <c r="AH38" s="87"/>
      <c r="AI38" s="73"/>
      <c r="AJ38" s="88"/>
      <c r="AK38" s="88"/>
      <c r="AL38" s="73"/>
      <c r="BD38" s="190"/>
      <c r="BF38" s="228">
        <f t="shared" si="42"/>
        <v>0</v>
      </c>
      <c r="BG38" s="228" t="str">
        <f t="shared" si="43"/>
        <v/>
      </c>
      <c r="BH38" s="229">
        <f t="shared" si="86"/>
        <v>0</v>
      </c>
      <c r="BI38" s="228">
        <f t="shared" si="44"/>
        <v>0</v>
      </c>
      <c r="BJ38" s="228" t="str">
        <f t="shared" si="45"/>
        <v/>
      </c>
      <c r="BK38" s="229">
        <f t="shared" si="87"/>
        <v>0</v>
      </c>
      <c r="BL38" s="228">
        <f t="shared" si="46"/>
        <v>0</v>
      </c>
      <c r="BM38" s="228" t="str">
        <f t="shared" si="47"/>
        <v/>
      </c>
      <c r="BN38" s="229">
        <f t="shared" si="88"/>
        <v>0</v>
      </c>
      <c r="BO38" s="228">
        <f t="shared" si="48"/>
        <v>0</v>
      </c>
      <c r="BP38" s="228" t="str">
        <f t="shared" si="49"/>
        <v/>
      </c>
      <c r="BQ38" s="229">
        <f t="shared" si="89"/>
        <v>0</v>
      </c>
      <c r="BR38" s="228">
        <f t="shared" si="50"/>
        <v>0</v>
      </c>
      <c r="BS38" s="228" t="str">
        <f t="shared" si="51"/>
        <v/>
      </c>
      <c r="BT38" s="229">
        <f t="shared" si="90"/>
        <v>0</v>
      </c>
      <c r="BU38" s="228">
        <f t="shared" si="52"/>
        <v>0</v>
      </c>
      <c r="BV38" s="228" t="str">
        <f t="shared" si="53"/>
        <v/>
      </c>
      <c r="BW38" s="229">
        <f t="shared" si="91"/>
        <v>0</v>
      </c>
      <c r="BX38" s="237">
        <f t="shared" si="72"/>
        <v>0</v>
      </c>
      <c r="BY38" s="238" t="str">
        <f t="shared" si="73"/>
        <v/>
      </c>
      <c r="BZ38" s="239">
        <f t="shared" si="92"/>
        <v>0</v>
      </c>
      <c r="CA38" s="237"/>
      <c r="CB38" s="237"/>
      <c r="CC38" s="240">
        <f t="shared" ref="CC38:CC50" si="97">SUM(BH38,BK38,BN38,BQ38,BT38,BW38,BZ38)</f>
        <v>0</v>
      </c>
    </row>
    <row r="39" ht="12" customHeight="1" spans="1:81">
      <c r="A39" s="78">
        <f>CU15</f>
        <v>0</v>
      </c>
      <c r="B39" s="79"/>
      <c r="C39" s="80">
        <v>1110</v>
      </c>
      <c r="D39" s="91"/>
      <c r="E39" s="66"/>
      <c r="F39" s="92"/>
      <c r="G39" s="92"/>
      <c r="H39" s="66"/>
      <c r="I39" s="86"/>
      <c r="J39" s="66"/>
      <c r="K39" s="66"/>
      <c r="L39" s="66"/>
      <c r="M39" s="66"/>
      <c r="N39" s="81"/>
      <c r="O39" s="66"/>
      <c r="P39" s="73"/>
      <c r="Q39" s="73"/>
      <c r="R39" s="66"/>
      <c r="S39" s="86"/>
      <c r="T39" s="66"/>
      <c r="U39" s="66"/>
      <c r="V39" s="66"/>
      <c r="W39" s="66"/>
      <c r="X39" s="86"/>
      <c r="Y39" s="66"/>
      <c r="Z39" s="66"/>
      <c r="AA39" s="66"/>
      <c r="AB39" s="66"/>
      <c r="AC39" s="146"/>
      <c r="AD39" s="66"/>
      <c r="AE39" s="147"/>
      <c r="AF39" s="66"/>
      <c r="AG39" s="66"/>
      <c r="AH39" s="86"/>
      <c r="AI39" s="66"/>
      <c r="AJ39" s="66"/>
      <c r="AK39" s="66"/>
      <c r="AL39" s="66"/>
      <c r="BD39" s="190"/>
      <c r="BF39" s="224">
        <f t="shared" si="42"/>
        <v>0</v>
      </c>
      <c r="BG39" s="224" t="str">
        <f t="shared" si="43"/>
        <v/>
      </c>
      <c r="BH39" s="225">
        <f t="shared" ref="BH39:BH43" si="98">SUM(BF39:BF40)*C39</f>
        <v>0</v>
      </c>
      <c r="BI39" s="224">
        <f t="shared" si="44"/>
        <v>0</v>
      </c>
      <c r="BJ39" s="224" t="str">
        <f t="shared" si="45"/>
        <v/>
      </c>
      <c r="BK39" s="225">
        <f t="shared" ref="BK39:BK43" si="99">SUM(BI39:BI40)*C39</f>
        <v>0</v>
      </c>
      <c r="BL39" s="224">
        <f t="shared" si="46"/>
        <v>0</v>
      </c>
      <c r="BM39" s="224" t="str">
        <f t="shared" si="47"/>
        <v/>
      </c>
      <c r="BN39" s="225">
        <f t="shared" ref="BN39:BN43" si="100">SUM(BL39:BL40)*C39</f>
        <v>0</v>
      </c>
      <c r="BO39" s="224">
        <f t="shared" si="48"/>
        <v>0</v>
      </c>
      <c r="BP39" s="224" t="str">
        <f t="shared" si="49"/>
        <v/>
      </c>
      <c r="BQ39" s="225">
        <f t="shared" ref="BQ39:BQ43" si="101">SUM(BO39:BO40)*C39</f>
        <v>0</v>
      </c>
      <c r="BR39" s="224">
        <f t="shared" si="50"/>
        <v>0</v>
      </c>
      <c r="BS39" s="224" t="str">
        <f t="shared" si="51"/>
        <v/>
      </c>
      <c r="BT39" s="225">
        <f t="shared" ref="BT39:BT43" si="102">SUM(BR39:BR40)*C39</f>
        <v>0</v>
      </c>
      <c r="BU39" s="224">
        <f t="shared" si="52"/>
        <v>0</v>
      </c>
      <c r="BV39" s="224" t="str">
        <f t="shared" si="53"/>
        <v/>
      </c>
      <c r="BW39" s="225">
        <f t="shared" ref="BW39:BW43" si="103">SUM(BU39:BU40)*C39</f>
        <v>0</v>
      </c>
      <c r="BX39" s="237">
        <f t="shared" ref="BX39:BX58" si="104">IF(AK39&lt;22,(AK39-AH39)-(AI39/60)+(AL39/60),(22-AH39)-(AI39/60))</f>
        <v>0</v>
      </c>
      <c r="BY39" s="238" t="str">
        <f t="shared" ref="BY39:BY48" si="105">IF(AK39&gt;=22,(AL39/60)+(-22+AK39),"")</f>
        <v/>
      </c>
      <c r="BZ39" s="239">
        <f t="shared" ref="BZ39:BZ43" si="106">SUM(BU39:BU40)*C39</f>
        <v>0</v>
      </c>
      <c r="CA39" s="237"/>
      <c r="CB39" s="237"/>
      <c r="CC39" s="240">
        <f t="shared" si="96"/>
        <v>0</v>
      </c>
    </row>
    <row r="40" ht="12" customHeight="1" spans="1:81">
      <c r="A40" s="82"/>
      <c r="B40" s="79"/>
      <c r="C40" s="84">
        <f t="shared" si="94"/>
        <v>1387.5</v>
      </c>
      <c r="D40" s="93"/>
      <c r="E40" s="73"/>
      <c r="F40" s="94"/>
      <c r="G40" s="94"/>
      <c r="H40" s="73"/>
      <c r="I40" s="81"/>
      <c r="J40" s="73"/>
      <c r="K40" s="73"/>
      <c r="L40" s="73"/>
      <c r="M40" s="73"/>
      <c r="N40" s="81"/>
      <c r="O40" s="73"/>
      <c r="P40" s="73"/>
      <c r="Q40" s="73"/>
      <c r="R40" s="73"/>
      <c r="S40" s="81"/>
      <c r="T40" s="73"/>
      <c r="U40" s="73"/>
      <c r="V40" s="73"/>
      <c r="W40" s="73"/>
      <c r="X40" s="81"/>
      <c r="Y40" s="73"/>
      <c r="Z40" s="73"/>
      <c r="AA40" s="73"/>
      <c r="AB40" s="73"/>
      <c r="AC40" s="148"/>
      <c r="AD40" s="73"/>
      <c r="AE40" s="149"/>
      <c r="AF40" s="73"/>
      <c r="AG40" s="73"/>
      <c r="AH40" s="81"/>
      <c r="AI40" s="73"/>
      <c r="AJ40" s="73"/>
      <c r="AK40" s="73"/>
      <c r="AL40" s="73"/>
      <c r="BD40" s="190"/>
      <c r="BF40" s="228">
        <f t="shared" si="42"/>
        <v>0</v>
      </c>
      <c r="BG40" s="228" t="str">
        <f t="shared" si="43"/>
        <v/>
      </c>
      <c r="BH40" s="229">
        <f t="shared" ref="BH40:BH44" si="107">SUM(BG39:BG40)*C40</f>
        <v>0</v>
      </c>
      <c r="BI40" s="228">
        <f t="shared" si="44"/>
        <v>0</v>
      </c>
      <c r="BJ40" s="228" t="str">
        <f t="shared" si="45"/>
        <v/>
      </c>
      <c r="BK40" s="229">
        <f t="shared" ref="BK40:BK44" si="108">SUM(BJ39:BJ40)*C40</f>
        <v>0</v>
      </c>
      <c r="BL40" s="226">
        <f t="shared" si="46"/>
        <v>0</v>
      </c>
      <c r="BM40" s="226" t="str">
        <f t="shared" si="47"/>
        <v/>
      </c>
      <c r="BN40" s="227">
        <f t="shared" ref="BN40:BN44" si="109">SUM(BM39:BM40)*C40</f>
        <v>0</v>
      </c>
      <c r="BO40" s="226">
        <f t="shared" si="48"/>
        <v>0</v>
      </c>
      <c r="BP40" s="226" t="str">
        <f t="shared" si="49"/>
        <v/>
      </c>
      <c r="BQ40" s="227">
        <f t="shared" ref="BQ40:BQ44" si="110">SUM(BP39:BP40)*C40</f>
        <v>0</v>
      </c>
      <c r="BR40" s="226">
        <f t="shared" si="50"/>
        <v>0</v>
      </c>
      <c r="BS40" s="226" t="str">
        <f t="shared" si="51"/>
        <v/>
      </c>
      <c r="BT40" s="227">
        <f t="shared" ref="BT40:BT44" si="111">SUM(BS39:BS40)*C40</f>
        <v>0</v>
      </c>
      <c r="BU40" s="228">
        <f t="shared" si="52"/>
        <v>0</v>
      </c>
      <c r="BV40" s="228" t="str">
        <f t="shared" si="53"/>
        <v/>
      </c>
      <c r="BW40" s="229">
        <f t="shared" ref="BW40:BW44" si="112">SUM(BV39:BV40)*C40</f>
        <v>0</v>
      </c>
      <c r="BX40" s="237">
        <f t="shared" si="104"/>
        <v>0</v>
      </c>
      <c r="BY40" s="238" t="str">
        <f t="shared" si="105"/>
        <v/>
      </c>
      <c r="BZ40" s="239">
        <f t="shared" ref="BZ40:BZ44" si="113">SUM(BY39:BY40)*C40</f>
        <v>0</v>
      </c>
      <c r="CA40" s="237"/>
      <c r="CB40" s="237"/>
      <c r="CC40" s="240">
        <f t="shared" si="93"/>
        <v>0</v>
      </c>
    </row>
    <row r="41" ht="12" customHeight="1" spans="1:81">
      <c r="A41" s="78">
        <f>CU16</f>
        <v>0</v>
      </c>
      <c r="B41" s="79"/>
      <c r="C41" s="80">
        <v>1050</v>
      </c>
      <c r="D41" s="86"/>
      <c r="E41" s="66"/>
      <c r="F41" s="66"/>
      <c r="G41" s="66"/>
      <c r="H41" s="66"/>
      <c r="I41" s="91"/>
      <c r="J41" s="66"/>
      <c r="K41" s="92"/>
      <c r="L41" s="92"/>
      <c r="M41" s="66"/>
      <c r="N41" s="91"/>
      <c r="O41" s="66"/>
      <c r="P41" s="92"/>
      <c r="Q41" s="92"/>
      <c r="R41" s="66"/>
      <c r="S41" s="86"/>
      <c r="T41" s="66"/>
      <c r="U41" s="66"/>
      <c r="V41" s="66"/>
      <c r="W41" s="66"/>
      <c r="X41" s="86"/>
      <c r="Y41" s="66"/>
      <c r="Z41" s="66"/>
      <c r="AA41" s="66"/>
      <c r="AB41" s="66"/>
      <c r="AC41" s="146"/>
      <c r="AD41" s="66"/>
      <c r="AE41" s="147"/>
      <c r="AF41" s="66"/>
      <c r="AG41" s="66"/>
      <c r="AH41" s="86"/>
      <c r="AI41" s="66"/>
      <c r="AJ41" s="66"/>
      <c r="AK41" s="66"/>
      <c r="AL41" s="66"/>
      <c r="BD41" s="190"/>
      <c r="BF41" s="224">
        <f t="shared" si="42"/>
        <v>0</v>
      </c>
      <c r="BG41" s="224" t="str">
        <f t="shared" si="43"/>
        <v/>
      </c>
      <c r="BH41" s="225">
        <f t="shared" si="98"/>
        <v>0</v>
      </c>
      <c r="BI41" s="224">
        <f t="shared" si="44"/>
        <v>0</v>
      </c>
      <c r="BJ41" s="224" t="str">
        <f t="shared" si="45"/>
        <v/>
      </c>
      <c r="BK41" s="225">
        <f t="shared" si="99"/>
        <v>0</v>
      </c>
      <c r="BL41" s="224">
        <f t="shared" si="46"/>
        <v>0</v>
      </c>
      <c r="BM41" s="224" t="str">
        <f t="shared" si="47"/>
        <v/>
      </c>
      <c r="BN41" s="225">
        <f t="shared" si="100"/>
        <v>0</v>
      </c>
      <c r="BO41" s="224">
        <f t="shared" si="48"/>
        <v>0</v>
      </c>
      <c r="BP41" s="224" t="str">
        <f t="shared" si="49"/>
        <v/>
      </c>
      <c r="BQ41" s="225">
        <f t="shared" si="101"/>
        <v>0</v>
      </c>
      <c r="BR41" s="224">
        <f t="shared" si="50"/>
        <v>0</v>
      </c>
      <c r="BS41" s="224" t="str">
        <f t="shared" si="51"/>
        <v/>
      </c>
      <c r="BT41" s="225">
        <f t="shared" si="102"/>
        <v>0</v>
      </c>
      <c r="BU41" s="224">
        <f t="shared" si="52"/>
        <v>0</v>
      </c>
      <c r="BV41" s="224" t="str">
        <f t="shared" si="53"/>
        <v/>
      </c>
      <c r="BW41" s="225">
        <f t="shared" si="103"/>
        <v>0</v>
      </c>
      <c r="BX41" s="237">
        <f t="shared" si="104"/>
        <v>0</v>
      </c>
      <c r="BY41" s="238" t="str">
        <f t="shared" si="105"/>
        <v/>
      </c>
      <c r="BZ41" s="239">
        <f t="shared" si="106"/>
        <v>0</v>
      </c>
      <c r="CA41" s="237"/>
      <c r="CB41" s="237"/>
      <c r="CC41" s="240">
        <f t="shared" si="96"/>
        <v>0</v>
      </c>
    </row>
    <row r="42" ht="12" customHeight="1" spans="1:81">
      <c r="A42" s="82"/>
      <c r="B42" s="79"/>
      <c r="C42" s="95">
        <f t="shared" ref="C42:C46" si="114">C41*1.25</f>
        <v>1312.5</v>
      </c>
      <c r="D42" s="87"/>
      <c r="E42" s="73"/>
      <c r="F42" s="88"/>
      <c r="G42" s="88"/>
      <c r="H42" s="73"/>
      <c r="I42" s="93"/>
      <c r="J42" s="73"/>
      <c r="K42" s="94"/>
      <c r="L42" s="94"/>
      <c r="M42" s="73"/>
      <c r="N42" s="93"/>
      <c r="O42" s="73"/>
      <c r="P42" s="94"/>
      <c r="Q42" s="94"/>
      <c r="R42" s="73"/>
      <c r="S42" s="87"/>
      <c r="T42" s="73"/>
      <c r="U42" s="88"/>
      <c r="V42" s="88"/>
      <c r="W42" s="73"/>
      <c r="X42" s="87"/>
      <c r="Y42" s="73"/>
      <c r="Z42" s="88"/>
      <c r="AA42" s="88"/>
      <c r="AB42" s="73"/>
      <c r="AC42" s="148"/>
      <c r="AD42" s="73"/>
      <c r="AE42" s="149"/>
      <c r="AF42" s="73"/>
      <c r="AG42" s="73"/>
      <c r="AH42" s="87"/>
      <c r="AI42" s="73"/>
      <c r="AJ42" s="88"/>
      <c r="AK42" s="88"/>
      <c r="AL42" s="73"/>
      <c r="BD42" s="190"/>
      <c r="BF42" s="228">
        <f t="shared" si="42"/>
        <v>0</v>
      </c>
      <c r="BG42" s="228" t="str">
        <f t="shared" si="43"/>
        <v/>
      </c>
      <c r="BH42" s="229">
        <f t="shared" si="107"/>
        <v>0</v>
      </c>
      <c r="BI42" s="228"/>
      <c r="BJ42" s="228" t="str">
        <f t="shared" si="45"/>
        <v/>
      </c>
      <c r="BK42" s="229">
        <f t="shared" si="108"/>
        <v>0</v>
      </c>
      <c r="BL42" s="228">
        <f t="shared" si="46"/>
        <v>0</v>
      </c>
      <c r="BM42" s="228" t="str">
        <f t="shared" si="47"/>
        <v/>
      </c>
      <c r="BN42" s="229">
        <f t="shared" si="109"/>
        <v>0</v>
      </c>
      <c r="BO42" s="228">
        <f t="shared" si="48"/>
        <v>0</v>
      </c>
      <c r="BP42" s="228" t="str">
        <f t="shared" si="49"/>
        <v/>
      </c>
      <c r="BQ42" s="229">
        <f t="shared" si="110"/>
        <v>0</v>
      </c>
      <c r="BR42" s="228">
        <f t="shared" si="50"/>
        <v>0</v>
      </c>
      <c r="BS42" s="228" t="str">
        <f t="shared" si="51"/>
        <v/>
      </c>
      <c r="BT42" s="229">
        <f t="shared" si="111"/>
        <v>0</v>
      </c>
      <c r="BU42" s="228">
        <f t="shared" si="52"/>
        <v>0</v>
      </c>
      <c r="BV42" s="228" t="str">
        <f t="shared" si="53"/>
        <v/>
      </c>
      <c r="BW42" s="229">
        <f t="shared" si="112"/>
        <v>0</v>
      </c>
      <c r="BX42" s="237">
        <f t="shared" si="104"/>
        <v>0</v>
      </c>
      <c r="BY42" s="238" t="str">
        <f t="shared" si="105"/>
        <v/>
      </c>
      <c r="BZ42" s="239">
        <f t="shared" si="113"/>
        <v>0</v>
      </c>
      <c r="CA42" s="237"/>
      <c r="CB42" s="237"/>
      <c r="CC42" s="240">
        <f t="shared" si="95"/>
        <v>0</v>
      </c>
    </row>
    <row r="43" ht="12" customHeight="1" spans="1:81">
      <c r="A43" s="78">
        <f>CU17</f>
        <v>0</v>
      </c>
      <c r="B43" s="79"/>
      <c r="C43" s="80">
        <v>1050</v>
      </c>
      <c r="D43" s="86"/>
      <c r="E43" s="66"/>
      <c r="F43" s="66"/>
      <c r="G43" s="66"/>
      <c r="H43" s="66"/>
      <c r="I43" s="91"/>
      <c r="J43" s="66"/>
      <c r="K43" s="92"/>
      <c r="L43" s="92"/>
      <c r="M43" s="66"/>
      <c r="N43" s="91"/>
      <c r="O43" s="66"/>
      <c r="P43" s="92"/>
      <c r="Q43" s="92"/>
      <c r="R43" s="66"/>
      <c r="S43" s="86"/>
      <c r="T43" s="66"/>
      <c r="U43" s="66"/>
      <c r="V43" s="66"/>
      <c r="W43" s="66"/>
      <c r="X43" s="86"/>
      <c r="Y43" s="66"/>
      <c r="Z43" s="66"/>
      <c r="AA43" s="66"/>
      <c r="AB43" s="66"/>
      <c r="AC43" s="146"/>
      <c r="AD43" s="66"/>
      <c r="AE43" s="147"/>
      <c r="AF43" s="66"/>
      <c r="AG43" s="66"/>
      <c r="AH43" s="86"/>
      <c r="AI43" s="66"/>
      <c r="AJ43" s="66"/>
      <c r="AK43" s="66"/>
      <c r="AL43" s="66"/>
      <c r="BD43" s="190"/>
      <c r="BF43" s="224">
        <f t="shared" si="42"/>
        <v>0</v>
      </c>
      <c r="BG43" s="224" t="str">
        <f t="shared" si="43"/>
        <v/>
      </c>
      <c r="BH43" s="225">
        <f t="shared" si="98"/>
        <v>0</v>
      </c>
      <c r="BI43" s="224">
        <f t="shared" ref="BI43:BI50" si="115">IF(L43&lt;22,(L43-I43)-(J43/60)+(M43/60),(22-I43)-(J43/60))</f>
        <v>0</v>
      </c>
      <c r="BJ43" s="224" t="str">
        <f t="shared" si="45"/>
        <v/>
      </c>
      <c r="BK43" s="225">
        <f t="shared" si="99"/>
        <v>0</v>
      </c>
      <c r="BL43" s="224">
        <f t="shared" si="46"/>
        <v>0</v>
      </c>
      <c r="BM43" s="224" t="str">
        <f t="shared" si="47"/>
        <v/>
      </c>
      <c r="BN43" s="225">
        <f t="shared" si="100"/>
        <v>0</v>
      </c>
      <c r="BO43" s="224">
        <f t="shared" si="48"/>
        <v>0</v>
      </c>
      <c r="BP43" s="224" t="str">
        <f t="shared" si="49"/>
        <v/>
      </c>
      <c r="BQ43" s="225">
        <f t="shared" si="101"/>
        <v>0</v>
      </c>
      <c r="BR43" s="224">
        <f t="shared" si="50"/>
        <v>0</v>
      </c>
      <c r="BS43" s="224" t="str">
        <f t="shared" si="51"/>
        <v/>
      </c>
      <c r="BT43" s="225">
        <f t="shared" si="102"/>
        <v>0</v>
      </c>
      <c r="BU43" s="224">
        <f t="shared" si="52"/>
        <v>0</v>
      </c>
      <c r="BV43" s="224" t="str">
        <f t="shared" si="53"/>
        <v/>
      </c>
      <c r="BW43" s="225">
        <f t="shared" si="103"/>
        <v>0</v>
      </c>
      <c r="BX43" s="237">
        <f t="shared" si="104"/>
        <v>0</v>
      </c>
      <c r="BY43" s="238" t="str">
        <f t="shared" si="105"/>
        <v/>
      </c>
      <c r="BZ43" s="239">
        <f t="shared" si="106"/>
        <v>0</v>
      </c>
      <c r="CA43" s="237"/>
      <c r="CB43" s="237"/>
      <c r="CC43" s="240">
        <f t="shared" ref="CC43:CC47" si="116">SUM(BH43:BH44,BK43:BK44,BN43:BN44,BQ43:BQ44,BT43:BT44,BW43:BW44,BZ43:BZ44)</f>
        <v>0</v>
      </c>
    </row>
    <row r="44" ht="12" customHeight="1" spans="1:81">
      <c r="A44" s="82"/>
      <c r="B44" s="79"/>
      <c r="C44" s="95">
        <f t="shared" si="114"/>
        <v>1312.5</v>
      </c>
      <c r="D44" s="87"/>
      <c r="E44" s="73"/>
      <c r="F44" s="88"/>
      <c r="G44" s="88"/>
      <c r="H44" s="73"/>
      <c r="I44" s="93"/>
      <c r="J44" s="73"/>
      <c r="K44" s="94"/>
      <c r="L44" s="94"/>
      <c r="M44" s="73"/>
      <c r="N44" s="93"/>
      <c r="O44" s="73"/>
      <c r="P44" s="94"/>
      <c r="Q44" s="94"/>
      <c r="R44" s="73"/>
      <c r="S44" s="87"/>
      <c r="T44" s="73"/>
      <c r="U44" s="88"/>
      <c r="V44" s="88"/>
      <c r="W44" s="73"/>
      <c r="X44" s="87"/>
      <c r="Y44" s="73"/>
      <c r="Z44" s="88"/>
      <c r="AA44" s="88"/>
      <c r="AB44" s="73"/>
      <c r="AC44" s="148"/>
      <c r="AD44" s="73"/>
      <c r="AE44" s="149"/>
      <c r="AF44" s="73"/>
      <c r="AG44" s="73"/>
      <c r="AH44" s="87"/>
      <c r="AI44" s="73"/>
      <c r="AJ44" s="88"/>
      <c r="AK44" s="88"/>
      <c r="AL44" s="73"/>
      <c r="BD44" s="190"/>
      <c r="BF44" s="228">
        <f t="shared" si="42"/>
        <v>0</v>
      </c>
      <c r="BG44" s="228" t="str">
        <f t="shared" si="43"/>
        <v/>
      </c>
      <c r="BH44" s="229">
        <f t="shared" si="107"/>
        <v>0</v>
      </c>
      <c r="BI44" s="228"/>
      <c r="BJ44" s="228" t="str">
        <f t="shared" si="45"/>
        <v/>
      </c>
      <c r="BK44" s="229">
        <f t="shared" si="108"/>
        <v>0</v>
      </c>
      <c r="BL44" s="228">
        <f t="shared" si="46"/>
        <v>0</v>
      </c>
      <c r="BM44" s="228" t="str">
        <f t="shared" si="47"/>
        <v/>
      </c>
      <c r="BN44" s="229">
        <f t="shared" si="109"/>
        <v>0</v>
      </c>
      <c r="BO44" s="228">
        <f t="shared" si="48"/>
        <v>0</v>
      </c>
      <c r="BP44" s="228" t="str">
        <f t="shared" si="49"/>
        <v/>
      </c>
      <c r="BQ44" s="229">
        <f t="shared" si="110"/>
        <v>0</v>
      </c>
      <c r="BR44" s="228">
        <f t="shared" si="50"/>
        <v>0</v>
      </c>
      <c r="BS44" s="228" t="str">
        <f t="shared" si="51"/>
        <v/>
      </c>
      <c r="BT44" s="229">
        <f t="shared" si="111"/>
        <v>0</v>
      </c>
      <c r="BU44" s="228">
        <f t="shared" si="52"/>
        <v>0</v>
      </c>
      <c r="BV44" s="228" t="str">
        <f t="shared" si="53"/>
        <v/>
      </c>
      <c r="BW44" s="229">
        <f t="shared" si="112"/>
        <v>0</v>
      </c>
      <c r="BX44" s="237">
        <f t="shared" si="104"/>
        <v>0</v>
      </c>
      <c r="BY44" s="238" t="str">
        <f t="shared" si="105"/>
        <v/>
      </c>
      <c r="BZ44" s="239">
        <f t="shared" si="113"/>
        <v>0</v>
      </c>
      <c r="CA44" s="237"/>
      <c r="CB44" s="237"/>
      <c r="CC44" s="240">
        <f t="shared" ref="CC44:CC50" si="117">SUM(BH44,BK44,BN44,BQ44,BT44,BW44,BZ44)</f>
        <v>0</v>
      </c>
    </row>
    <row r="45" s="2" customFormat="1" ht="12" customHeight="1" spans="1:81">
      <c r="A45" s="78">
        <f>CU18</f>
        <v>0</v>
      </c>
      <c r="B45" s="79"/>
      <c r="C45" s="85">
        <v>1100</v>
      </c>
      <c r="D45" s="86"/>
      <c r="E45" s="66"/>
      <c r="F45" s="66"/>
      <c r="G45" s="66"/>
      <c r="H45" s="66"/>
      <c r="I45" s="86"/>
      <c r="J45" s="66"/>
      <c r="K45" s="66"/>
      <c r="L45" s="66"/>
      <c r="M45" s="66"/>
      <c r="N45" s="86"/>
      <c r="O45" s="66"/>
      <c r="P45" s="66"/>
      <c r="Q45" s="66"/>
      <c r="R45" s="66"/>
      <c r="S45" s="86"/>
      <c r="T45" s="66"/>
      <c r="U45" s="66"/>
      <c r="V45" s="66"/>
      <c r="W45" s="66"/>
      <c r="X45" s="86"/>
      <c r="Y45" s="66"/>
      <c r="Z45" s="66"/>
      <c r="AA45" s="66"/>
      <c r="AB45" s="66"/>
      <c r="AC45" s="142"/>
      <c r="AD45" s="66"/>
      <c r="AE45" s="143"/>
      <c r="AF45" s="66"/>
      <c r="AG45" s="66"/>
      <c r="AH45" s="91"/>
      <c r="AI45" s="66"/>
      <c r="AJ45" s="92"/>
      <c r="AK45" s="92"/>
      <c r="AL45" s="66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90"/>
      <c r="BE45" s="189"/>
      <c r="BF45" s="224">
        <f t="shared" si="42"/>
        <v>0</v>
      </c>
      <c r="BG45" s="224" t="str">
        <f t="shared" si="43"/>
        <v/>
      </c>
      <c r="BH45" s="225">
        <f t="shared" ref="BH45:BH49" si="118">SUM(BF45:BF46)*C45</f>
        <v>0</v>
      </c>
      <c r="BI45" s="224">
        <f t="shared" si="115"/>
        <v>0</v>
      </c>
      <c r="BJ45" s="224" t="str">
        <f t="shared" si="45"/>
        <v/>
      </c>
      <c r="BK45" s="225">
        <f t="shared" ref="BK45:BK49" si="119">SUM(BI45:BI46)*C45</f>
        <v>0</v>
      </c>
      <c r="BL45" s="224">
        <f t="shared" si="46"/>
        <v>0</v>
      </c>
      <c r="BM45" s="224" t="str">
        <f t="shared" si="47"/>
        <v/>
      </c>
      <c r="BN45" s="225">
        <f t="shared" ref="BN45:BN49" si="120">SUM(BL45:BL46)*C45</f>
        <v>0</v>
      </c>
      <c r="BO45" s="224">
        <f t="shared" si="48"/>
        <v>0</v>
      </c>
      <c r="BP45" s="224" t="str">
        <f t="shared" si="49"/>
        <v/>
      </c>
      <c r="BQ45" s="225">
        <f t="shared" ref="BQ45:BQ49" si="121">SUM(BO45:BO46)*C45</f>
        <v>0</v>
      </c>
      <c r="BR45" s="224">
        <f t="shared" si="50"/>
        <v>0</v>
      </c>
      <c r="BS45" s="224" t="str">
        <f t="shared" si="51"/>
        <v/>
      </c>
      <c r="BT45" s="225">
        <f t="shared" ref="BT45:BT49" si="122">SUM(BR45:BR46)*C45</f>
        <v>0</v>
      </c>
      <c r="BU45" s="224">
        <f t="shared" si="52"/>
        <v>0</v>
      </c>
      <c r="BV45" s="224" t="str">
        <f t="shared" si="53"/>
        <v/>
      </c>
      <c r="BW45" s="225">
        <f t="shared" ref="BW45:BW49" si="123">SUM(BU45:BU46)*C45</f>
        <v>0</v>
      </c>
      <c r="BX45" s="226">
        <f t="shared" si="104"/>
        <v>0</v>
      </c>
      <c r="BY45" s="226" t="str">
        <f t="shared" si="105"/>
        <v/>
      </c>
      <c r="BZ45" s="227">
        <f>SUM(BU45:BU46)*C46</f>
        <v>0</v>
      </c>
      <c r="CA45" s="226"/>
      <c r="CB45" s="226"/>
      <c r="CC45" s="240">
        <f t="shared" si="116"/>
        <v>0</v>
      </c>
    </row>
    <row r="46" s="2" customFormat="1" ht="12" customHeight="1" spans="1:81">
      <c r="A46" s="82"/>
      <c r="B46" s="79"/>
      <c r="C46" s="85">
        <f t="shared" si="114"/>
        <v>1375</v>
      </c>
      <c r="D46" s="87"/>
      <c r="E46" s="73"/>
      <c r="F46" s="88"/>
      <c r="G46" s="88"/>
      <c r="H46" s="73"/>
      <c r="I46" s="87"/>
      <c r="J46" s="73"/>
      <c r="K46" s="88"/>
      <c r="L46" s="88"/>
      <c r="M46" s="73"/>
      <c r="N46" s="87"/>
      <c r="O46" s="73"/>
      <c r="P46" s="88"/>
      <c r="Q46" s="88"/>
      <c r="R46" s="73"/>
      <c r="S46" s="87"/>
      <c r="T46" s="73"/>
      <c r="U46" s="88"/>
      <c r="V46" s="88"/>
      <c r="W46" s="73"/>
      <c r="X46" s="87"/>
      <c r="Y46" s="73"/>
      <c r="Z46" s="88"/>
      <c r="AA46" s="88"/>
      <c r="AB46" s="73"/>
      <c r="AC46" s="144"/>
      <c r="AD46" s="73"/>
      <c r="AE46" s="145"/>
      <c r="AF46" s="73"/>
      <c r="AG46" s="73"/>
      <c r="AH46" s="93"/>
      <c r="AI46" s="73"/>
      <c r="AJ46" s="94"/>
      <c r="AK46" s="94"/>
      <c r="AL46" s="73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90"/>
      <c r="BE46" s="189"/>
      <c r="BF46" s="228">
        <f t="shared" si="42"/>
        <v>0</v>
      </c>
      <c r="BG46" s="228" t="str">
        <f t="shared" si="43"/>
        <v/>
      </c>
      <c r="BH46" s="229">
        <f t="shared" ref="BH46:BH50" si="124">SUM(BG45:BG46)*C46</f>
        <v>0</v>
      </c>
      <c r="BI46" s="228">
        <f t="shared" si="115"/>
        <v>0</v>
      </c>
      <c r="BJ46" s="228" t="str">
        <f t="shared" si="45"/>
        <v/>
      </c>
      <c r="BK46" s="229">
        <f t="shared" ref="BK46:BK50" si="125">SUM(BJ45:BJ46)*C46</f>
        <v>0</v>
      </c>
      <c r="BL46" s="228">
        <f t="shared" si="46"/>
        <v>0</v>
      </c>
      <c r="BM46" s="228" t="str">
        <f t="shared" si="47"/>
        <v/>
      </c>
      <c r="BN46" s="229">
        <f t="shared" ref="BN46:BN50" si="126">SUM(BM45:BM46)*C46</f>
        <v>0</v>
      </c>
      <c r="BO46" s="228">
        <f t="shared" si="48"/>
        <v>0</v>
      </c>
      <c r="BP46" s="228" t="str">
        <f t="shared" si="49"/>
        <v/>
      </c>
      <c r="BQ46" s="229">
        <f t="shared" ref="BQ46:BQ50" si="127">SUM(BP45:BP46)*C46</f>
        <v>0</v>
      </c>
      <c r="BR46" s="228">
        <f t="shared" si="50"/>
        <v>0</v>
      </c>
      <c r="BS46" s="228" t="str">
        <f t="shared" si="51"/>
        <v/>
      </c>
      <c r="BT46" s="229">
        <f t="shared" ref="BT46:BT50" si="128">SUM(BS45:BS46)*C46</f>
        <v>0</v>
      </c>
      <c r="BU46" s="228">
        <f t="shared" si="52"/>
        <v>0</v>
      </c>
      <c r="BV46" s="228" t="str">
        <f t="shared" si="53"/>
        <v/>
      </c>
      <c r="BW46" s="229">
        <f t="shared" ref="BW46:BW50" si="129">SUM(BV45:BV46)*C46</f>
        <v>0</v>
      </c>
      <c r="BX46" s="226">
        <f t="shared" si="104"/>
        <v>0</v>
      </c>
      <c r="BY46" s="226" t="str">
        <f t="shared" si="105"/>
        <v/>
      </c>
      <c r="BZ46" s="227">
        <f t="shared" ref="BZ46:BZ50" si="130">SUM(BY45:BY46)*C46</f>
        <v>0</v>
      </c>
      <c r="CA46" s="226"/>
      <c r="CB46" s="226"/>
      <c r="CC46" s="240">
        <f t="shared" si="93"/>
        <v>0</v>
      </c>
    </row>
    <row r="47" ht="12" customHeight="1" spans="1:81">
      <c r="A47" s="78">
        <f>CU19</f>
        <v>0</v>
      </c>
      <c r="B47" s="79"/>
      <c r="C47" s="80">
        <v>1050</v>
      </c>
      <c r="D47" s="86"/>
      <c r="E47" s="66"/>
      <c r="F47" s="66"/>
      <c r="G47" s="66"/>
      <c r="H47" s="66"/>
      <c r="I47" s="86"/>
      <c r="J47" s="66"/>
      <c r="K47" s="66"/>
      <c r="L47" s="66"/>
      <c r="M47" s="66"/>
      <c r="N47" s="86"/>
      <c r="O47" s="66"/>
      <c r="P47" s="66"/>
      <c r="Q47" s="66"/>
      <c r="R47" s="66"/>
      <c r="S47" s="86"/>
      <c r="T47" s="66"/>
      <c r="U47" s="66"/>
      <c r="V47" s="66"/>
      <c r="W47" s="66"/>
      <c r="X47" s="86"/>
      <c r="Y47" s="66"/>
      <c r="Z47" s="66"/>
      <c r="AA47" s="66"/>
      <c r="AB47" s="66"/>
      <c r="AC47" s="142"/>
      <c r="AD47" s="66"/>
      <c r="AE47" s="143"/>
      <c r="AF47" s="66"/>
      <c r="AG47" s="66"/>
      <c r="AH47" s="86"/>
      <c r="AI47" s="66"/>
      <c r="AJ47" s="66"/>
      <c r="AK47" s="66"/>
      <c r="AL47" s="66"/>
      <c r="BD47" s="190"/>
      <c r="BF47" s="224">
        <f t="shared" si="42"/>
        <v>0</v>
      </c>
      <c r="BG47" s="224" t="str">
        <f t="shared" si="43"/>
        <v/>
      </c>
      <c r="BH47" s="225">
        <f t="shared" si="118"/>
        <v>0</v>
      </c>
      <c r="BI47" s="224">
        <f t="shared" si="115"/>
        <v>0</v>
      </c>
      <c r="BJ47" s="224" t="str">
        <f t="shared" si="45"/>
        <v/>
      </c>
      <c r="BK47" s="225">
        <f t="shared" si="119"/>
        <v>0</v>
      </c>
      <c r="BL47" s="224">
        <f t="shared" si="46"/>
        <v>0</v>
      </c>
      <c r="BM47" s="224" t="str">
        <f t="shared" si="47"/>
        <v/>
      </c>
      <c r="BN47" s="225">
        <f t="shared" si="120"/>
        <v>0</v>
      </c>
      <c r="BO47" s="224">
        <f t="shared" si="48"/>
        <v>0</v>
      </c>
      <c r="BP47" s="224" t="str">
        <f t="shared" si="49"/>
        <v/>
      </c>
      <c r="BQ47" s="225">
        <f t="shared" si="121"/>
        <v>0</v>
      </c>
      <c r="BR47" s="224">
        <f t="shared" si="50"/>
        <v>0</v>
      </c>
      <c r="BS47" s="224" t="str">
        <f t="shared" si="51"/>
        <v/>
      </c>
      <c r="BT47" s="225">
        <f t="shared" si="122"/>
        <v>0</v>
      </c>
      <c r="BU47" s="224">
        <f t="shared" si="52"/>
        <v>0</v>
      </c>
      <c r="BV47" s="224" t="str">
        <f t="shared" si="53"/>
        <v/>
      </c>
      <c r="BW47" s="225">
        <f t="shared" si="123"/>
        <v>0</v>
      </c>
      <c r="BX47" s="237">
        <f t="shared" si="104"/>
        <v>0</v>
      </c>
      <c r="BY47" s="238" t="str">
        <f t="shared" si="105"/>
        <v/>
      </c>
      <c r="BZ47" s="239">
        <f>SUM(BU47:BU48)*C48</f>
        <v>0</v>
      </c>
      <c r="CA47" s="237"/>
      <c r="CB47" s="237"/>
      <c r="CC47" s="240">
        <f t="shared" si="116"/>
        <v>0</v>
      </c>
    </row>
    <row r="48" ht="12" customHeight="1" spans="1:81">
      <c r="A48" s="82"/>
      <c r="B48" s="79"/>
      <c r="C48" s="84">
        <f t="shared" ref="C48:C52" si="131">C47*1.25</f>
        <v>1312.5</v>
      </c>
      <c r="D48" s="81"/>
      <c r="E48" s="73"/>
      <c r="F48" s="73"/>
      <c r="G48" s="73"/>
      <c r="H48" s="73"/>
      <c r="I48" s="81"/>
      <c r="J48" s="73"/>
      <c r="K48" s="73"/>
      <c r="L48" s="73"/>
      <c r="M48" s="73"/>
      <c r="N48" s="81"/>
      <c r="O48" s="73"/>
      <c r="P48" s="73"/>
      <c r="Q48" s="73"/>
      <c r="R48" s="73"/>
      <c r="S48" s="81"/>
      <c r="T48" s="73"/>
      <c r="U48" s="73"/>
      <c r="V48" s="73"/>
      <c r="W48" s="73"/>
      <c r="X48" s="81"/>
      <c r="Y48" s="73"/>
      <c r="Z48" s="73"/>
      <c r="AA48" s="73"/>
      <c r="AB48" s="73"/>
      <c r="AC48" s="140"/>
      <c r="AD48" s="73"/>
      <c r="AE48" s="141"/>
      <c r="AF48" s="88"/>
      <c r="AG48" s="73"/>
      <c r="AH48" s="81"/>
      <c r="AI48" s="73"/>
      <c r="AJ48" s="73"/>
      <c r="AK48" s="73"/>
      <c r="AL48" s="73"/>
      <c r="BD48" s="190"/>
      <c r="BF48" s="226">
        <f t="shared" si="42"/>
        <v>0</v>
      </c>
      <c r="BG48" s="226" t="str">
        <f t="shared" si="43"/>
        <v/>
      </c>
      <c r="BH48" s="227">
        <f t="shared" si="124"/>
        <v>0</v>
      </c>
      <c r="BI48" s="226">
        <f t="shared" si="115"/>
        <v>0</v>
      </c>
      <c r="BJ48" s="226" t="str">
        <f t="shared" si="45"/>
        <v/>
      </c>
      <c r="BK48" s="227">
        <f t="shared" si="125"/>
        <v>0</v>
      </c>
      <c r="BL48" s="226">
        <f t="shared" si="46"/>
        <v>0</v>
      </c>
      <c r="BM48" s="226" t="str">
        <f t="shared" si="47"/>
        <v/>
      </c>
      <c r="BN48" s="227">
        <f t="shared" si="126"/>
        <v>0</v>
      </c>
      <c r="BO48" s="226">
        <f t="shared" si="48"/>
        <v>0</v>
      </c>
      <c r="BP48" s="226" t="str">
        <f t="shared" si="49"/>
        <v/>
      </c>
      <c r="BQ48" s="227">
        <f t="shared" si="127"/>
        <v>0</v>
      </c>
      <c r="BR48" s="226">
        <f t="shared" si="50"/>
        <v>0</v>
      </c>
      <c r="BS48" s="226" t="str">
        <f t="shared" si="51"/>
        <v/>
      </c>
      <c r="BT48" s="227">
        <f t="shared" si="128"/>
        <v>0</v>
      </c>
      <c r="BU48" s="228">
        <f t="shared" si="52"/>
        <v>0</v>
      </c>
      <c r="BV48" s="228" t="str">
        <f t="shared" si="53"/>
        <v/>
      </c>
      <c r="BW48" s="229">
        <f t="shared" si="129"/>
        <v>0</v>
      </c>
      <c r="BX48" s="237">
        <f t="shared" si="104"/>
        <v>0</v>
      </c>
      <c r="BY48" s="238" t="str">
        <f t="shared" si="105"/>
        <v/>
      </c>
      <c r="BZ48" s="239">
        <f t="shared" si="130"/>
        <v>0</v>
      </c>
      <c r="CA48" s="237"/>
      <c r="CB48" s="237"/>
      <c r="CC48" s="240">
        <f t="shared" si="95"/>
        <v>0</v>
      </c>
    </row>
    <row r="49" ht="12" customHeight="1" spans="1:81">
      <c r="A49" s="78">
        <f>CU20</f>
        <v>0</v>
      </c>
      <c r="B49" s="79"/>
      <c r="C49" s="80">
        <v>1051</v>
      </c>
      <c r="D49" s="86"/>
      <c r="E49" s="66"/>
      <c r="F49" s="66"/>
      <c r="G49" s="66"/>
      <c r="H49" s="66"/>
      <c r="I49" s="86"/>
      <c r="J49" s="66"/>
      <c r="K49" s="66"/>
      <c r="L49" s="66"/>
      <c r="M49" s="66"/>
      <c r="N49" s="86"/>
      <c r="O49" s="66"/>
      <c r="P49" s="66"/>
      <c r="Q49" s="66"/>
      <c r="R49" s="66"/>
      <c r="S49" s="86"/>
      <c r="T49" s="66"/>
      <c r="U49" s="66"/>
      <c r="V49" s="66"/>
      <c r="W49" s="66"/>
      <c r="X49" s="86"/>
      <c r="Y49" s="66"/>
      <c r="Z49" s="66"/>
      <c r="AA49" s="66"/>
      <c r="AB49" s="66"/>
      <c r="AC49" s="142"/>
      <c r="AD49" s="66"/>
      <c r="AE49" s="143"/>
      <c r="AF49" s="66"/>
      <c r="AG49" s="66"/>
      <c r="AH49" s="86"/>
      <c r="AI49" s="66"/>
      <c r="AJ49" s="66"/>
      <c r="AK49" s="66"/>
      <c r="AL49" s="66"/>
      <c r="BD49" s="190"/>
      <c r="BF49" s="224">
        <f t="shared" si="42"/>
        <v>0</v>
      </c>
      <c r="BG49" s="224" t="str">
        <f t="shared" si="43"/>
        <v/>
      </c>
      <c r="BH49" s="225">
        <f t="shared" si="118"/>
        <v>0</v>
      </c>
      <c r="BI49" s="224">
        <f t="shared" si="115"/>
        <v>0</v>
      </c>
      <c r="BJ49" s="224" t="str">
        <f t="shared" si="45"/>
        <v/>
      </c>
      <c r="BK49" s="225">
        <f t="shared" si="119"/>
        <v>0</v>
      </c>
      <c r="BL49" s="224">
        <f t="shared" si="46"/>
        <v>0</v>
      </c>
      <c r="BM49" s="224" t="str">
        <f t="shared" si="47"/>
        <v/>
      </c>
      <c r="BN49" s="225">
        <f t="shared" si="120"/>
        <v>0</v>
      </c>
      <c r="BO49" s="224">
        <f t="shared" si="48"/>
        <v>0</v>
      </c>
      <c r="BP49" s="224" t="str">
        <f t="shared" si="49"/>
        <v/>
      </c>
      <c r="BQ49" s="225">
        <f t="shared" si="121"/>
        <v>0</v>
      </c>
      <c r="BR49" s="224">
        <f t="shared" si="50"/>
        <v>0</v>
      </c>
      <c r="BS49" s="224" t="str">
        <f t="shared" si="51"/>
        <v/>
      </c>
      <c r="BT49" s="225">
        <f t="shared" si="122"/>
        <v>0</v>
      </c>
      <c r="BU49" s="224">
        <f t="shared" si="52"/>
        <v>0</v>
      </c>
      <c r="BV49" s="224" t="str">
        <f t="shared" si="53"/>
        <v/>
      </c>
      <c r="BW49" s="225">
        <f t="shared" si="123"/>
        <v>0</v>
      </c>
      <c r="BX49" s="237">
        <f t="shared" si="104"/>
        <v>0</v>
      </c>
      <c r="BY49" s="238"/>
      <c r="BZ49" s="239">
        <f>SUM(BU49:BU50)*C49</f>
        <v>0</v>
      </c>
      <c r="CA49" s="237"/>
      <c r="CB49" s="237"/>
      <c r="CC49" s="240">
        <f>SUM(BH49:BH50,BK49:BK50,BN49:BN50,BQ49:BQ50,BT49:BT50,BW49:BW50,BZ49:BZ50)</f>
        <v>0</v>
      </c>
    </row>
    <row r="50" ht="12" customHeight="1" spans="1:81">
      <c r="A50" s="82"/>
      <c r="B50" s="79"/>
      <c r="C50" s="84">
        <f t="shared" si="131"/>
        <v>1313.75</v>
      </c>
      <c r="D50" s="81"/>
      <c r="E50" s="73"/>
      <c r="F50" s="73"/>
      <c r="G50" s="73"/>
      <c r="H50" s="73"/>
      <c r="I50" s="81"/>
      <c r="J50" s="73"/>
      <c r="K50" s="73"/>
      <c r="L50" s="73"/>
      <c r="M50" s="73"/>
      <c r="N50" s="81"/>
      <c r="O50" s="73"/>
      <c r="P50" s="73"/>
      <c r="Q50" s="73"/>
      <c r="R50" s="73"/>
      <c r="S50" s="81"/>
      <c r="T50" s="73"/>
      <c r="U50" s="73"/>
      <c r="V50" s="73"/>
      <c r="W50" s="73"/>
      <c r="X50" s="81"/>
      <c r="Y50" s="73"/>
      <c r="Z50" s="73"/>
      <c r="AA50" s="73"/>
      <c r="AB50" s="73"/>
      <c r="AC50" s="140"/>
      <c r="AD50" s="73"/>
      <c r="AE50" s="141"/>
      <c r="AF50" s="73"/>
      <c r="AG50" s="73"/>
      <c r="AH50" s="81"/>
      <c r="AI50" s="73"/>
      <c r="AJ50" s="73"/>
      <c r="AK50" s="73"/>
      <c r="AL50" s="73"/>
      <c r="BD50" s="190"/>
      <c r="BF50" s="226">
        <f t="shared" si="42"/>
        <v>0</v>
      </c>
      <c r="BG50" s="226" t="str">
        <f t="shared" si="43"/>
        <v/>
      </c>
      <c r="BH50" s="227">
        <f t="shared" si="124"/>
        <v>0</v>
      </c>
      <c r="BI50" s="226">
        <f t="shared" si="115"/>
        <v>0</v>
      </c>
      <c r="BJ50" s="226" t="str">
        <f t="shared" si="45"/>
        <v/>
      </c>
      <c r="BK50" s="227">
        <f t="shared" si="125"/>
        <v>0</v>
      </c>
      <c r="BL50" s="226">
        <f t="shared" si="46"/>
        <v>0</v>
      </c>
      <c r="BM50" s="226" t="str">
        <f t="shared" si="47"/>
        <v/>
      </c>
      <c r="BN50" s="227">
        <f t="shared" si="126"/>
        <v>0</v>
      </c>
      <c r="BO50" s="226">
        <f t="shared" si="48"/>
        <v>0</v>
      </c>
      <c r="BP50" s="226" t="str">
        <f t="shared" si="49"/>
        <v/>
      </c>
      <c r="BQ50" s="227">
        <f t="shared" si="127"/>
        <v>0</v>
      </c>
      <c r="BR50" s="226">
        <f t="shared" si="50"/>
        <v>0</v>
      </c>
      <c r="BS50" s="226" t="str">
        <f t="shared" si="51"/>
        <v/>
      </c>
      <c r="BT50" s="227">
        <f t="shared" si="128"/>
        <v>0</v>
      </c>
      <c r="BU50" s="228">
        <f t="shared" si="52"/>
        <v>0</v>
      </c>
      <c r="BV50" s="228" t="str">
        <f t="shared" si="53"/>
        <v/>
      </c>
      <c r="BW50" s="229">
        <f t="shared" si="129"/>
        <v>0</v>
      </c>
      <c r="BX50" s="237">
        <f t="shared" si="104"/>
        <v>0</v>
      </c>
      <c r="BY50" s="238"/>
      <c r="BZ50" s="239">
        <f t="shared" si="130"/>
        <v>0</v>
      </c>
      <c r="CA50" s="237"/>
      <c r="CB50" s="237"/>
      <c r="CC50" s="240">
        <f t="shared" ref="CC50" si="132">SUM(BH50,BK50,BN50,BQ50,BT50,BW50,BZ50)</f>
        <v>0</v>
      </c>
    </row>
    <row r="51" ht="12" customHeight="1" spans="1:81">
      <c r="A51" s="78">
        <f>CU21</f>
        <v>0</v>
      </c>
      <c r="B51" s="97"/>
      <c r="C51" s="98">
        <v>1070</v>
      </c>
      <c r="D51" s="86"/>
      <c r="E51" s="66"/>
      <c r="F51" s="66"/>
      <c r="G51" s="66"/>
      <c r="H51" s="66"/>
      <c r="I51" s="86"/>
      <c r="J51" s="66"/>
      <c r="K51" s="66"/>
      <c r="L51" s="66"/>
      <c r="M51" s="66"/>
      <c r="N51" s="86"/>
      <c r="O51" s="66"/>
      <c r="P51" s="66"/>
      <c r="Q51" s="66"/>
      <c r="R51" s="66"/>
      <c r="S51" s="86"/>
      <c r="T51" s="66"/>
      <c r="U51" s="66"/>
      <c r="V51" s="66"/>
      <c r="W51" s="66"/>
      <c r="X51" s="86"/>
      <c r="Y51" s="66"/>
      <c r="Z51" s="66"/>
      <c r="AA51" s="66"/>
      <c r="AB51" s="66"/>
      <c r="AC51" s="142"/>
      <c r="AD51" s="66"/>
      <c r="AE51" s="143"/>
      <c r="AF51" s="66"/>
      <c r="AG51" s="66"/>
      <c r="AH51" s="86"/>
      <c r="AI51" s="66"/>
      <c r="AJ51" s="66"/>
      <c r="AK51" s="66"/>
      <c r="AL51" s="66"/>
      <c r="BD51" s="190"/>
      <c r="BF51" s="226">
        <f t="shared" ref="BF51:BF58" si="133">IF(G51&lt;22,(G51-D51)-(E51/60)+(H51/60),(22-D51)-(E51/60))</f>
        <v>0</v>
      </c>
      <c r="BG51" s="226" t="str">
        <f t="shared" ref="BG51:BG58" si="134">IF(G51&gt;=22,(H51/60)+(-22+G51),"")</f>
        <v/>
      </c>
      <c r="BH51" s="227">
        <f t="shared" ref="BH51:BH55" si="135">SUM(BF51:BF52)*C51</f>
        <v>0</v>
      </c>
      <c r="BI51" s="226">
        <f t="shared" ref="BI51:BI58" si="136">IF(L51&lt;22,(L51-I51)-(J51/60)+(M51/60),(22-I51)-(J51/60))</f>
        <v>0</v>
      </c>
      <c r="BJ51" s="226" t="str">
        <f t="shared" ref="BJ51:BJ58" si="137">IF(L51&gt;=22,(M51/60)+(-22+L51),"")</f>
        <v/>
      </c>
      <c r="BK51" s="227">
        <f t="shared" ref="BK51:BK55" si="138">SUM(BI51:BI52)*C51</f>
        <v>0</v>
      </c>
      <c r="BL51" s="226">
        <f t="shared" ref="BL51:BL58" si="139">IF(Q51&lt;22,(Q51-N51)-(O51/60)+(R51/60),(22-N51)-(O51/60))</f>
        <v>0</v>
      </c>
      <c r="BM51" s="226" t="str">
        <f t="shared" ref="BM51:BM58" si="140">IF(Q51&gt;=22,(R51/60)+(-22+Q51),"")</f>
        <v/>
      </c>
      <c r="BN51" s="227">
        <f t="shared" ref="BN51:BN55" si="141">SUM(BL51:BL52)*C51</f>
        <v>0</v>
      </c>
      <c r="BO51" s="226">
        <f t="shared" ref="BO51:BO58" si="142">IF(V51&lt;22,(V51-S51)-(T51/60)+(W51/60),(22-S51)-(T51/60))</f>
        <v>0</v>
      </c>
      <c r="BP51" s="226" t="str">
        <f t="shared" ref="BP51:BP58" si="143">IF(V51&gt;=22,(W51/60)+(-22+V51),"")</f>
        <v/>
      </c>
      <c r="BQ51" s="227">
        <f t="shared" ref="BQ51:BQ55" si="144">SUM(BO51:BO52)*C51</f>
        <v>0</v>
      </c>
      <c r="BR51" s="226">
        <f t="shared" ref="BR51:BR58" si="145">IF(AA51&lt;22,(AA51-U51)-(Y51/60)+(AB51/60),(22-U51)-(Y51/60))</f>
        <v>0</v>
      </c>
      <c r="BS51" s="226" t="str">
        <f t="shared" ref="BS51:BS58" si="146">IF(AA51&gt;=22,(AB51/60)+(-22+AA51),"")</f>
        <v/>
      </c>
      <c r="BT51" s="227">
        <f t="shared" ref="BT51:BT55" si="147">SUM(BR51:BR52)*C51</f>
        <v>0</v>
      </c>
      <c r="BU51" s="226">
        <f t="shared" ref="BU51:BU58" si="148">IF(AF51&lt;22,(AF51-AC51)-(AD51/60)+(AG51/60),(22-AC51)-(AD51/60))</f>
        <v>0</v>
      </c>
      <c r="BV51" s="226" t="str">
        <f t="shared" ref="BV51:BV58" si="149">IF(AF51&gt;=22,(AG51/60)+(-22+AF51),"")</f>
        <v/>
      </c>
      <c r="BW51" s="227">
        <f t="shared" ref="BW51:BW55" si="150">SUM(BU51:BU52)*C51</f>
        <v>0</v>
      </c>
      <c r="BX51" s="237">
        <f t="shared" si="104"/>
        <v>0</v>
      </c>
      <c r="BY51" s="238" t="str">
        <f t="shared" ref="BY51:BY56" si="151">IF(AK51&gt;=22,(AL51/60)+(-22+AK51),"")</f>
        <v/>
      </c>
      <c r="BZ51" s="239">
        <f>SUM(BU51:BU52)*BR51</f>
        <v>0</v>
      </c>
      <c r="CA51" s="237"/>
      <c r="CB51" s="237"/>
      <c r="CC51" s="240">
        <f t="shared" ref="CC51:CC55" si="152">SUM(BH51:BH52,BK51:BK52,BN51:BN52,BQ51:BQ52,BT51:BT52,BW51:BW52,BZ51:BZ52)</f>
        <v>0</v>
      </c>
    </row>
    <row r="52" ht="12" customHeight="1" spans="1:81">
      <c r="A52" s="82"/>
      <c r="B52" s="99"/>
      <c r="C52" s="84">
        <f t="shared" si="131"/>
        <v>1337.5</v>
      </c>
      <c r="D52" s="81"/>
      <c r="E52" s="73"/>
      <c r="F52" s="73"/>
      <c r="G52" s="73"/>
      <c r="H52" s="73"/>
      <c r="I52" s="81"/>
      <c r="J52" s="73"/>
      <c r="K52" s="73"/>
      <c r="L52" s="73"/>
      <c r="M52" s="73"/>
      <c r="N52" s="81"/>
      <c r="O52" s="73"/>
      <c r="P52" s="73"/>
      <c r="Q52" s="73"/>
      <c r="R52" s="73"/>
      <c r="S52" s="81"/>
      <c r="T52" s="73"/>
      <c r="U52" s="73"/>
      <c r="V52" s="73"/>
      <c r="W52" s="73"/>
      <c r="X52" s="81"/>
      <c r="Y52" s="73"/>
      <c r="Z52" s="73"/>
      <c r="AA52" s="73"/>
      <c r="AB52" s="73"/>
      <c r="AC52" s="140"/>
      <c r="AD52" s="73"/>
      <c r="AE52" s="141"/>
      <c r="AF52" s="73"/>
      <c r="AG52" s="73"/>
      <c r="AH52" s="81"/>
      <c r="AI52" s="73"/>
      <c r="AJ52" s="73"/>
      <c r="AK52" s="73"/>
      <c r="AL52" s="73"/>
      <c r="BD52" s="190"/>
      <c r="BF52" s="226">
        <f t="shared" si="133"/>
        <v>0</v>
      </c>
      <c r="BG52" s="226" t="str">
        <f t="shared" si="134"/>
        <v/>
      </c>
      <c r="BH52" s="227">
        <f t="shared" ref="BH52:BH56" si="153">SUM(BG51:BG52)*C52</f>
        <v>0</v>
      </c>
      <c r="BI52" s="226">
        <f t="shared" si="136"/>
        <v>0</v>
      </c>
      <c r="BJ52" s="226" t="str">
        <f t="shared" si="137"/>
        <v/>
      </c>
      <c r="BK52" s="227">
        <f t="shared" ref="BK52:BK56" si="154">SUM(BJ51:BJ52)*C52</f>
        <v>0</v>
      </c>
      <c r="BL52" s="226">
        <f t="shared" si="139"/>
        <v>0</v>
      </c>
      <c r="BM52" s="226" t="str">
        <f t="shared" si="140"/>
        <v/>
      </c>
      <c r="BN52" s="227">
        <f t="shared" ref="BN52:BN56" si="155">SUM(BM51:BM52)*C52</f>
        <v>0</v>
      </c>
      <c r="BO52" s="226">
        <f t="shared" si="142"/>
        <v>0</v>
      </c>
      <c r="BP52" s="226" t="str">
        <f t="shared" si="143"/>
        <v/>
      </c>
      <c r="BQ52" s="227">
        <f t="shared" ref="BQ52:BQ56" si="156">SUM(BP51:BP52)*C52</f>
        <v>0</v>
      </c>
      <c r="BR52" s="226">
        <f t="shared" si="145"/>
        <v>0</v>
      </c>
      <c r="BS52" s="226" t="str">
        <f t="shared" si="146"/>
        <v/>
      </c>
      <c r="BT52" s="227">
        <f t="shared" ref="BT52:BT56" si="157">SUM(BS51:BS52)*C52</f>
        <v>0</v>
      </c>
      <c r="BU52" s="226">
        <f t="shared" si="148"/>
        <v>0</v>
      </c>
      <c r="BV52" s="226" t="str">
        <f t="shared" si="149"/>
        <v/>
      </c>
      <c r="BW52" s="227">
        <f t="shared" ref="BW52:BW56" si="158">SUM(BV51:BV52)*C52</f>
        <v>0</v>
      </c>
      <c r="BX52" s="237">
        <f t="shared" si="104"/>
        <v>0</v>
      </c>
      <c r="BY52" s="238" t="str">
        <f t="shared" si="151"/>
        <v/>
      </c>
      <c r="BZ52" s="239">
        <f>SUM(BY51:BY52)*BR52</f>
        <v>0</v>
      </c>
      <c r="CA52" s="237"/>
      <c r="CB52" s="237"/>
      <c r="CC52" s="240">
        <f t="shared" ref="CC52:CC56" si="159">SUM(BH52,BK52,BN52,BQ52,BT52,BW52,BZ52)</f>
        <v>0</v>
      </c>
    </row>
    <row r="53" ht="12" customHeight="1" spans="1:81">
      <c r="A53" s="78">
        <f>CU22</f>
        <v>0</v>
      </c>
      <c r="B53" s="79"/>
      <c r="C53" s="80">
        <v>1070</v>
      </c>
      <c r="D53" s="86"/>
      <c r="E53" s="66"/>
      <c r="F53" s="66"/>
      <c r="G53" s="66"/>
      <c r="H53" s="66"/>
      <c r="I53" s="86"/>
      <c r="J53" s="66"/>
      <c r="K53" s="66"/>
      <c r="L53" s="66"/>
      <c r="M53" s="66"/>
      <c r="N53" s="86"/>
      <c r="O53" s="66"/>
      <c r="P53" s="66"/>
      <c r="Q53" s="66"/>
      <c r="R53" s="66"/>
      <c r="S53" s="86"/>
      <c r="T53" s="66"/>
      <c r="U53" s="66"/>
      <c r="V53" s="66"/>
      <c r="W53" s="66"/>
      <c r="X53" s="86"/>
      <c r="Y53" s="66"/>
      <c r="Z53" s="66"/>
      <c r="AA53" s="66"/>
      <c r="AB53" s="66"/>
      <c r="AC53" s="142"/>
      <c r="AD53" s="66"/>
      <c r="AE53" s="143"/>
      <c r="AF53" s="66"/>
      <c r="AG53" s="66"/>
      <c r="AH53" s="86"/>
      <c r="AI53" s="66"/>
      <c r="AJ53" s="66"/>
      <c r="AK53" s="66"/>
      <c r="AL53" s="66"/>
      <c r="BD53" s="190"/>
      <c r="BF53" s="224">
        <f t="shared" si="133"/>
        <v>0</v>
      </c>
      <c r="BG53" s="224" t="str">
        <f t="shared" si="134"/>
        <v/>
      </c>
      <c r="BH53" s="225">
        <f t="shared" si="135"/>
        <v>0</v>
      </c>
      <c r="BI53" s="224">
        <f t="shared" si="136"/>
        <v>0</v>
      </c>
      <c r="BJ53" s="224" t="str">
        <f t="shared" si="137"/>
        <v/>
      </c>
      <c r="BK53" s="225">
        <f t="shared" si="138"/>
        <v>0</v>
      </c>
      <c r="BL53" s="224">
        <f t="shared" si="139"/>
        <v>0</v>
      </c>
      <c r="BM53" s="224" t="str">
        <f t="shared" si="140"/>
        <v/>
      </c>
      <c r="BN53" s="225">
        <f t="shared" si="141"/>
        <v>0</v>
      </c>
      <c r="BO53" s="224">
        <f t="shared" si="142"/>
        <v>0</v>
      </c>
      <c r="BP53" s="224" t="str">
        <f t="shared" si="143"/>
        <v/>
      </c>
      <c r="BQ53" s="225">
        <f t="shared" si="144"/>
        <v>0</v>
      </c>
      <c r="BR53" s="224">
        <f t="shared" si="145"/>
        <v>0</v>
      </c>
      <c r="BS53" s="224" t="str">
        <f t="shared" si="146"/>
        <v/>
      </c>
      <c r="BT53" s="225">
        <f t="shared" si="147"/>
        <v>0</v>
      </c>
      <c r="BU53" s="224">
        <f t="shared" si="148"/>
        <v>0</v>
      </c>
      <c r="BV53" s="224" t="str">
        <f t="shared" si="149"/>
        <v/>
      </c>
      <c r="BW53" s="225">
        <f t="shared" si="150"/>
        <v>0</v>
      </c>
      <c r="BX53" s="237">
        <f t="shared" si="104"/>
        <v>0</v>
      </c>
      <c r="BY53" s="238" t="str">
        <f t="shared" si="151"/>
        <v/>
      </c>
      <c r="BZ53" s="239">
        <f t="shared" ref="BZ53:BZ57" si="160">SUM(BU53:BU54)*C53</f>
        <v>0</v>
      </c>
      <c r="CA53" s="237"/>
      <c r="CB53" s="237"/>
      <c r="CC53" s="240">
        <f t="shared" si="152"/>
        <v>0</v>
      </c>
    </row>
    <row r="54" ht="12" customHeight="1" spans="1:81">
      <c r="A54" s="82"/>
      <c r="B54" s="79"/>
      <c r="C54" s="84">
        <f t="shared" ref="C54:C58" si="161">C53*1.25</f>
        <v>1337.5</v>
      </c>
      <c r="D54" s="81"/>
      <c r="E54" s="73"/>
      <c r="F54" s="73"/>
      <c r="G54" s="73"/>
      <c r="H54" s="73"/>
      <c r="I54" s="81"/>
      <c r="J54" s="73"/>
      <c r="K54" s="73"/>
      <c r="L54" s="73"/>
      <c r="M54" s="73"/>
      <c r="N54" s="81"/>
      <c r="O54" s="73"/>
      <c r="P54" s="73"/>
      <c r="Q54" s="73"/>
      <c r="R54" s="73"/>
      <c r="S54" s="81"/>
      <c r="T54" s="73"/>
      <c r="U54" s="73"/>
      <c r="V54" s="73"/>
      <c r="W54" s="73"/>
      <c r="X54" s="81"/>
      <c r="Y54" s="73"/>
      <c r="Z54" s="73"/>
      <c r="AA54" s="73"/>
      <c r="AB54" s="73"/>
      <c r="AC54" s="140"/>
      <c r="AD54" s="73"/>
      <c r="AE54" s="141"/>
      <c r="AF54" s="73"/>
      <c r="AG54" s="73"/>
      <c r="AH54" s="81"/>
      <c r="AI54" s="73"/>
      <c r="AJ54" s="73"/>
      <c r="AK54" s="73"/>
      <c r="AL54" s="73"/>
      <c r="BD54" s="190"/>
      <c r="BF54" s="226">
        <f t="shared" si="133"/>
        <v>0</v>
      </c>
      <c r="BG54" s="226" t="str">
        <f t="shared" si="134"/>
        <v/>
      </c>
      <c r="BH54" s="227">
        <f t="shared" si="153"/>
        <v>0</v>
      </c>
      <c r="BI54" s="226">
        <f t="shared" si="136"/>
        <v>0</v>
      </c>
      <c r="BJ54" s="226" t="str">
        <f t="shared" si="137"/>
        <v/>
      </c>
      <c r="BK54" s="227">
        <f t="shared" si="154"/>
        <v>0</v>
      </c>
      <c r="BL54" s="226">
        <f t="shared" si="139"/>
        <v>0</v>
      </c>
      <c r="BM54" s="226" t="str">
        <f t="shared" si="140"/>
        <v/>
      </c>
      <c r="BN54" s="227">
        <f t="shared" si="155"/>
        <v>0</v>
      </c>
      <c r="BO54" s="226">
        <f t="shared" si="142"/>
        <v>0</v>
      </c>
      <c r="BP54" s="226" t="str">
        <f t="shared" si="143"/>
        <v/>
      </c>
      <c r="BQ54" s="227">
        <f t="shared" si="156"/>
        <v>0</v>
      </c>
      <c r="BR54" s="226">
        <f t="shared" si="145"/>
        <v>0</v>
      </c>
      <c r="BS54" s="226" t="str">
        <f t="shared" si="146"/>
        <v/>
      </c>
      <c r="BT54" s="227">
        <f t="shared" si="157"/>
        <v>0</v>
      </c>
      <c r="BU54" s="228">
        <f t="shared" si="148"/>
        <v>0</v>
      </c>
      <c r="BV54" s="228" t="str">
        <f t="shared" si="149"/>
        <v/>
      </c>
      <c r="BW54" s="229">
        <f t="shared" si="158"/>
        <v>0</v>
      </c>
      <c r="BX54" s="237">
        <f t="shared" si="104"/>
        <v>0</v>
      </c>
      <c r="BY54" s="238" t="str">
        <f t="shared" si="151"/>
        <v/>
      </c>
      <c r="BZ54" s="239">
        <f t="shared" ref="BZ54:BZ58" si="162">SUM(BY53:BY54)*C54</f>
        <v>0</v>
      </c>
      <c r="CA54" s="237"/>
      <c r="CB54" s="237"/>
      <c r="CC54" s="240">
        <f t="shared" si="159"/>
        <v>0</v>
      </c>
    </row>
    <row r="55" ht="12" customHeight="1" spans="1:81">
      <c r="A55" s="78">
        <f>CU23</f>
        <v>0</v>
      </c>
      <c r="B55" s="79"/>
      <c r="C55" s="80">
        <v>1070</v>
      </c>
      <c r="D55" s="86"/>
      <c r="E55" s="66"/>
      <c r="F55" s="66"/>
      <c r="G55" s="66"/>
      <c r="H55" s="66"/>
      <c r="I55" s="86"/>
      <c r="J55" s="66"/>
      <c r="K55" s="66"/>
      <c r="L55" s="66"/>
      <c r="M55" s="66"/>
      <c r="N55" s="86"/>
      <c r="O55" s="66"/>
      <c r="P55" s="66"/>
      <c r="Q55" s="66"/>
      <c r="R55" s="66"/>
      <c r="S55" s="86"/>
      <c r="T55" s="66"/>
      <c r="U55" s="66"/>
      <c r="V55" s="66"/>
      <c r="W55" s="66"/>
      <c r="X55" s="86"/>
      <c r="Y55" s="66"/>
      <c r="Z55" s="66"/>
      <c r="AA55" s="66"/>
      <c r="AB55" s="66"/>
      <c r="AC55" s="142"/>
      <c r="AD55" s="66"/>
      <c r="AE55" s="143"/>
      <c r="AF55" s="143"/>
      <c r="AG55" s="66"/>
      <c r="AH55" s="86"/>
      <c r="AI55" s="66"/>
      <c r="AJ55" s="66"/>
      <c r="AK55" s="66"/>
      <c r="AL55" s="66"/>
      <c r="BD55" s="190"/>
      <c r="BF55" s="224">
        <f t="shared" si="133"/>
        <v>0</v>
      </c>
      <c r="BG55" s="224" t="str">
        <f t="shared" si="134"/>
        <v/>
      </c>
      <c r="BH55" s="225">
        <f t="shared" si="135"/>
        <v>0</v>
      </c>
      <c r="BI55" s="224">
        <f t="shared" si="136"/>
        <v>0</v>
      </c>
      <c r="BJ55" s="224" t="str">
        <f t="shared" si="137"/>
        <v/>
      </c>
      <c r="BK55" s="225">
        <f t="shared" si="138"/>
        <v>0</v>
      </c>
      <c r="BL55" s="224">
        <f t="shared" si="139"/>
        <v>0</v>
      </c>
      <c r="BM55" s="224" t="str">
        <f t="shared" si="140"/>
        <v/>
      </c>
      <c r="BN55" s="225">
        <f t="shared" si="141"/>
        <v>0</v>
      </c>
      <c r="BO55" s="224">
        <f t="shared" si="142"/>
        <v>0</v>
      </c>
      <c r="BP55" s="224" t="str">
        <f t="shared" si="143"/>
        <v/>
      </c>
      <c r="BQ55" s="225">
        <f t="shared" si="144"/>
        <v>0</v>
      </c>
      <c r="BR55" s="224">
        <f t="shared" si="145"/>
        <v>0</v>
      </c>
      <c r="BS55" s="224" t="str">
        <f t="shared" si="146"/>
        <v/>
      </c>
      <c r="BT55" s="225">
        <f t="shared" si="147"/>
        <v>0</v>
      </c>
      <c r="BU55" s="224">
        <f t="shared" si="148"/>
        <v>0</v>
      </c>
      <c r="BV55" s="224" t="str">
        <f t="shared" si="149"/>
        <v/>
      </c>
      <c r="BW55" s="225">
        <f t="shared" si="150"/>
        <v>0</v>
      </c>
      <c r="BX55" s="237">
        <f t="shared" si="104"/>
        <v>0</v>
      </c>
      <c r="BY55" s="238" t="str">
        <f t="shared" si="151"/>
        <v/>
      </c>
      <c r="BZ55" s="239">
        <f t="shared" si="160"/>
        <v>0</v>
      </c>
      <c r="CA55" s="237"/>
      <c r="CB55" s="237"/>
      <c r="CC55" s="240">
        <f t="shared" si="152"/>
        <v>0</v>
      </c>
    </row>
    <row r="56" ht="12" customHeight="1" spans="1:81">
      <c r="A56" s="82"/>
      <c r="B56" s="79"/>
      <c r="C56" s="84">
        <f t="shared" si="161"/>
        <v>1337.5</v>
      </c>
      <c r="D56" s="81"/>
      <c r="E56" s="73"/>
      <c r="F56" s="73"/>
      <c r="G56" s="73"/>
      <c r="H56" s="73"/>
      <c r="I56" s="81"/>
      <c r="J56" s="73"/>
      <c r="K56" s="73"/>
      <c r="L56" s="73"/>
      <c r="M56" s="73"/>
      <c r="N56" s="81"/>
      <c r="O56" s="73"/>
      <c r="P56" s="73"/>
      <c r="Q56" s="73"/>
      <c r="R56" s="73"/>
      <c r="S56" s="81"/>
      <c r="T56" s="73"/>
      <c r="U56" s="73"/>
      <c r="V56" s="73"/>
      <c r="W56" s="73"/>
      <c r="X56" s="81"/>
      <c r="Y56" s="73"/>
      <c r="Z56" s="73"/>
      <c r="AA56" s="73"/>
      <c r="AB56" s="73"/>
      <c r="AC56" s="140"/>
      <c r="AD56" s="73"/>
      <c r="AE56" s="141"/>
      <c r="AF56" s="141"/>
      <c r="AG56" s="73"/>
      <c r="AH56" s="81"/>
      <c r="AI56" s="73"/>
      <c r="AJ56" s="73"/>
      <c r="AK56" s="73"/>
      <c r="AL56" s="73"/>
      <c r="BD56" s="190"/>
      <c r="BF56" s="226">
        <f t="shared" si="133"/>
        <v>0</v>
      </c>
      <c r="BG56" s="226" t="str">
        <f t="shared" si="134"/>
        <v/>
      </c>
      <c r="BH56" s="227">
        <f t="shared" si="153"/>
        <v>0</v>
      </c>
      <c r="BI56" s="226">
        <f t="shared" si="136"/>
        <v>0</v>
      </c>
      <c r="BJ56" s="226" t="str">
        <f t="shared" si="137"/>
        <v/>
      </c>
      <c r="BK56" s="227">
        <f t="shared" si="154"/>
        <v>0</v>
      </c>
      <c r="BL56" s="226">
        <f t="shared" si="139"/>
        <v>0</v>
      </c>
      <c r="BM56" s="226" t="str">
        <f t="shared" si="140"/>
        <v/>
      </c>
      <c r="BN56" s="227">
        <f t="shared" si="155"/>
        <v>0</v>
      </c>
      <c r="BO56" s="226">
        <f t="shared" si="142"/>
        <v>0</v>
      </c>
      <c r="BP56" s="226" t="str">
        <f t="shared" si="143"/>
        <v/>
      </c>
      <c r="BQ56" s="227">
        <f t="shared" si="156"/>
        <v>0</v>
      </c>
      <c r="BR56" s="226">
        <f t="shared" si="145"/>
        <v>0</v>
      </c>
      <c r="BS56" s="226" t="str">
        <f t="shared" si="146"/>
        <v/>
      </c>
      <c r="BT56" s="227">
        <f t="shared" si="157"/>
        <v>0</v>
      </c>
      <c r="BU56" s="226">
        <f t="shared" si="148"/>
        <v>0</v>
      </c>
      <c r="BV56" s="226" t="str">
        <f t="shared" si="149"/>
        <v/>
      </c>
      <c r="BW56" s="227">
        <f t="shared" si="158"/>
        <v>0</v>
      </c>
      <c r="BX56" s="237">
        <f t="shared" si="104"/>
        <v>0</v>
      </c>
      <c r="BY56" s="238" t="str">
        <f t="shared" si="151"/>
        <v/>
      </c>
      <c r="BZ56" s="239">
        <f t="shared" si="162"/>
        <v>0</v>
      </c>
      <c r="CA56" s="237"/>
      <c r="CB56" s="237"/>
      <c r="CC56" s="240">
        <f t="shared" si="159"/>
        <v>0</v>
      </c>
    </row>
    <row r="57" ht="12" customHeight="1" spans="1:81">
      <c r="A57" s="78">
        <f>CU24</f>
        <v>0</v>
      </c>
      <c r="B57" s="79"/>
      <c r="C57" s="80">
        <v>1071</v>
      </c>
      <c r="D57" s="86"/>
      <c r="E57" s="66"/>
      <c r="F57" s="66"/>
      <c r="G57" s="66"/>
      <c r="H57" s="66"/>
      <c r="I57" s="86"/>
      <c r="J57" s="66"/>
      <c r="K57" s="66"/>
      <c r="L57" s="66"/>
      <c r="M57" s="66"/>
      <c r="N57" s="86"/>
      <c r="O57" s="66"/>
      <c r="P57" s="66"/>
      <c r="Q57" s="66"/>
      <c r="R57" s="66"/>
      <c r="S57" s="86"/>
      <c r="T57" s="66"/>
      <c r="U57" s="66"/>
      <c r="V57" s="66"/>
      <c r="W57" s="66"/>
      <c r="X57" s="86"/>
      <c r="Y57" s="66"/>
      <c r="Z57" s="66"/>
      <c r="AA57" s="66"/>
      <c r="AB57" s="66"/>
      <c r="AC57" s="142"/>
      <c r="AD57" s="66"/>
      <c r="AE57" s="143"/>
      <c r="AF57" s="143"/>
      <c r="AG57" s="66"/>
      <c r="AH57" s="86"/>
      <c r="AI57" s="66"/>
      <c r="AJ57" s="66"/>
      <c r="AK57" s="66"/>
      <c r="AL57" s="66"/>
      <c r="BD57" s="190"/>
      <c r="BF57" s="224">
        <f t="shared" si="133"/>
        <v>0</v>
      </c>
      <c r="BG57" s="224" t="str">
        <f t="shared" si="134"/>
        <v/>
      </c>
      <c r="BH57" s="225">
        <f t="shared" ref="BH57:BH61" si="163">SUM(BF57:BF58)*C57</f>
        <v>0</v>
      </c>
      <c r="BI57" s="224">
        <f t="shared" si="136"/>
        <v>0</v>
      </c>
      <c r="BJ57" s="224" t="str">
        <f t="shared" si="137"/>
        <v/>
      </c>
      <c r="BK57" s="225">
        <f t="shared" ref="BK57:BK61" si="164">SUM(BI57:BI58)*C57</f>
        <v>0</v>
      </c>
      <c r="BL57" s="224">
        <f t="shared" si="139"/>
        <v>0</v>
      </c>
      <c r="BM57" s="224" t="str">
        <f t="shared" si="140"/>
        <v/>
      </c>
      <c r="BN57" s="225">
        <f t="shared" ref="BN57:BN61" si="165">SUM(BL57:BL58)*C57</f>
        <v>0</v>
      </c>
      <c r="BO57" s="224">
        <f t="shared" si="142"/>
        <v>0</v>
      </c>
      <c r="BP57" s="224" t="str">
        <f t="shared" si="143"/>
        <v/>
      </c>
      <c r="BQ57" s="225">
        <f t="shared" ref="BQ57:BQ61" si="166">SUM(BO57:BO58)*C57</f>
        <v>0</v>
      </c>
      <c r="BR57" s="224">
        <f t="shared" si="145"/>
        <v>0</v>
      </c>
      <c r="BS57" s="224" t="str">
        <f t="shared" si="146"/>
        <v/>
      </c>
      <c r="BT57" s="225">
        <f t="shared" ref="BT57:BT61" si="167">SUM(BR57:BR58)*C57</f>
        <v>0</v>
      </c>
      <c r="BU57" s="224">
        <f t="shared" si="148"/>
        <v>0</v>
      </c>
      <c r="BV57" s="224" t="str">
        <f t="shared" si="149"/>
        <v/>
      </c>
      <c r="BW57" s="225">
        <f>SUM(BU57:BU58)*C57</f>
        <v>0</v>
      </c>
      <c r="BX57" s="237">
        <f t="shared" si="104"/>
        <v>0</v>
      </c>
      <c r="BY57" s="238"/>
      <c r="BZ57" s="239">
        <f t="shared" si="160"/>
        <v>0</v>
      </c>
      <c r="CA57" s="237"/>
      <c r="CB57" s="237"/>
      <c r="CC57" s="240">
        <f t="shared" ref="CC57:CC61" si="168">SUM(BH57:BH58,BK57:BK58,BN57:BN58,BQ57:BQ58,BT57:BT58,BW57:BW58,BZ57:BZ58)</f>
        <v>0</v>
      </c>
    </row>
    <row r="58" ht="12" customHeight="1" spans="1:81">
      <c r="A58" s="82"/>
      <c r="B58" s="79"/>
      <c r="C58" s="84">
        <f t="shared" si="161"/>
        <v>1338.75</v>
      </c>
      <c r="D58" s="81"/>
      <c r="E58" s="73"/>
      <c r="F58" s="73"/>
      <c r="G58" s="73"/>
      <c r="H58" s="73"/>
      <c r="I58" s="81"/>
      <c r="J58" s="73"/>
      <c r="K58" s="73"/>
      <c r="L58" s="73"/>
      <c r="M58" s="73"/>
      <c r="N58" s="81"/>
      <c r="O58" s="73"/>
      <c r="P58" s="73"/>
      <c r="Q58" s="73"/>
      <c r="R58" s="73"/>
      <c r="S58" s="81"/>
      <c r="T58" s="73"/>
      <c r="U58" s="73"/>
      <c r="V58" s="73"/>
      <c r="W58" s="73"/>
      <c r="X58" s="81"/>
      <c r="Y58" s="73"/>
      <c r="Z58" s="73"/>
      <c r="AA58" s="73"/>
      <c r="AB58" s="73"/>
      <c r="AC58" s="140"/>
      <c r="AD58" s="73"/>
      <c r="AE58" s="141"/>
      <c r="AF58" s="141"/>
      <c r="AG58" s="73"/>
      <c r="AH58" s="81"/>
      <c r="AI58" s="73"/>
      <c r="AJ58" s="73"/>
      <c r="AK58" s="73"/>
      <c r="AL58" s="73"/>
      <c r="BD58" s="190"/>
      <c r="BF58" s="226">
        <f t="shared" si="133"/>
        <v>0</v>
      </c>
      <c r="BG58" s="226" t="str">
        <f t="shared" si="134"/>
        <v/>
      </c>
      <c r="BH58" s="227">
        <f t="shared" ref="BH58:BH62" si="169">SUM(BG57:BG58)*C58</f>
        <v>0</v>
      </c>
      <c r="BI58" s="226">
        <f t="shared" si="136"/>
        <v>0</v>
      </c>
      <c r="BJ58" s="226" t="str">
        <f t="shared" si="137"/>
        <v/>
      </c>
      <c r="BK58" s="227">
        <f t="shared" ref="BK58:BK62" si="170">SUM(BJ57:BJ58)*C58</f>
        <v>0</v>
      </c>
      <c r="BL58" s="226">
        <f t="shared" si="139"/>
        <v>0</v>
      </c>
      <c r="BM58" s="226" t="str">
        <f t="shared" si="140"/>
        <v/>
      </c>
      <c r="BN58" s="227">
        <f t="shared" ref="BN58:BN62" si="171">SUM(BM57:BM58)*C58</f>
        <v>0</v>
      </c>
      <c r="BO58" s="226">
        <f t="shared" si="142"/>
        <v>0</v>
      </c>
      <c r="BP58" s="226" t="str">
        <f t="shared" si="143"/>
        <v/>
      </c>
      <c r="BQ58" s="227">
        <f t="shared" ref="BQ58:BQ62" si="172">SUM(BP57:BP58)*C58</f>
        <v>0</v>
      </c>
      <c r="BR58" s="226">
        <f t="shared" si="145"/>
        <v>0</v>
      </c>
      <c r="BS58" s="226" t="str">
        <f t="shared" si="146"/>
        <v/>
      </c>
      <c r="BT58" s="227">
        <f t="shared" ref="BT58:BT62" si="173">SUM(BS57:BS58)*C58</f>
        <v>0</v>
      </c>
      <c r="BU58" s="226">
        <f t="shared" si="148"/>
        <v>0</v>
      </c>
      <c r="BV58" s="226" t="str">
        <f t="shared" si="149"/>
        <v/>
      </c>
      <c r="BW58" s="227">
        <f t="shared" ref="BW58:BW62" si="174">SUM(BV57:BV58)*C58</f>
        <v>0</v>
      </c>
      <c r="BX58" s="237">
        <f t="shared" si="104"/>
        <v>0</v>
      </c>
      <c r="BY58" s="238"/>
      <c r="BZ58" s="239">
        <f t="shared" si="162"/>
        <v>0</v>
      </c>
      <c r="CA58" s="237"/>
      <c r="CB58" s="237"/>
      <c r="CC58" s="240">
        <f t="shared" ref="CC58:CC62" si="175">SUM(BH58,BK58,BN58,BQ58,BT58,BW58,BZ58)</f>
        <v>0</v>
      </c>
    </row>
    <row r="59" ht="12" customHeight="1" spans="1:81">
      <c r="A59" s="78">
        <f>CU25</f>
        <v>0</v>
      </c>
      <c r="B59" s="79"/>
      <c r="C59" s="80">
        <v>1050</v>
      </c>
      <c r="D59" s="86"/>
      <c r="E59" s="66"/>
      <c r="F59" s="66"/>
      <c r="G59" s="66"/>
      <c r="H59" s="66"/>
      <c r="I59" s="86"/>
      <c r="J59" s="66"/>
      <c r="K59" s="66"/>
      <c r="L59" s="66"/>
      <c r="M59" s="66"/>
      <c r="N59" s="86"/>
      <c r="O59" s="66"/>
      <c r="P59" s="66"/>
      <c r="Q59" s="66"/>
      <c r="R59" s="66"/>
      <c r="S59" s="86"/>
      <c r="T59" s="66"/>
      <c r="U59" s="66"/>
      <c r="V59" s="66"/>
      <c r="W59" s="66"/>
      <c r="X59" s="86"/>
      <c r="Y59" s="66"/>
      <c r="Z59" s="66"/>
      <c r="AA59" s="66"/>
      <c r="AB59" s="66"/>
      <c r="AC59" s="142"/>
      <c r="AD59" s="66"/>
      <c r="AE59" s="143"/>
      <c r="AF59" s="143"/>
      <c r="AG59" s="66"/>
      <c r="AH59" s="86"/>
      <c r="AI59" s="66"/>
      <c r="AJ59" s="66"/>
      <c r="AK59" s="66"/>
      <c r="AL59" s="66"/>
      <c r="BD59" s="190"/>
      <c r="BF59" s="224">
        <f t="shared" ref="BF59:BF80" si="176">IF(G59&lt;22,(G59-D59)-(E59/60)+(H59/60),(22-D59)-(E59/60))</f>
        <v>0</v>
      </c>
      <c r="BG59" s="224" t="str">
        <f t="shared" ref="BG59:BG80" si="177">IF(G59&gt;=22,(H59/60)+(-22+G59),"")</f>
        <v/>
      </c>
      <c r="BH59" s="225">
        <f t="shared" si="163"/>
        <v>0</v>
      </c>
      <c r="BI59" s="224">
        <f t="shared" ref="BI59:BI80" si="178">IF(L59&lt;22,(L59-I59)-(J59/60)+(M59/60),(22-I59)-(J59/60))</f>
        <v>0</v>
      </c>
      <c r="BJ59" s="224" t="str">
        <f t="shared" ref="BJ59:BJ80" si="179">IF(L59&gt;=22,(M59/60)+(-22+L59),"")</f>
        <v/>
      </c>
      <c r="BK59" s="225">
        <f t="shared" si="164"/>
        <v>0</v>
      </c>
      <c r="BL59" s="224">
        <f t="shared" ref="BL59:BL80" si="180">IF(Q59&lt;22,(Q59-N59)-(O59/60)+(R59/60),(22-N59)-(O59/60))</f>
        <v>0</v>
      </c>
      <c r="BM59" s="224" t="str">
        <f t="shared" ref="BM59:BM80" si="181">IF(Q59&gt;=22,(R59/60)+(-22+Q59),"")</f>
        <v/>
      </c>
      <c r="BN59" s="225">
        <f t="shared" si="165"/>
        <v>0</v>
      </c>
      <c r="BO59" s="224">
        <f t="shared" ref="BO59:BO80" si="182">IF(V59&lt;22,(V59-S59)-(T59/60)+(W59/60),(22-S59)-(T59/60))</f>
        <v>0</v>
      </c>
      <c r="BP59" s="224" t="str">
        <f t="shared" ref="BP59:BP80" si="183">IF(V59&gt;=22,(W59/60)+(-22+V59),"")</f>
        <v/>
      </c>
      <c r="BQ59" s="225">
        <f t="shared" si="166"/>
        <v>0</v>
      </c>
      <c r="BR59" s="224">
        <f t="shared" ref="BR59:BR80" si="184">IF(AA59&lt;22,(AA59-U59)-(Y59/60)+(AB59/60),(22-U59)-(Y59/60))</f>
        <v>0</v>
      </c>
      <c r="BS59" s="224" t="str">
        <f t="shared" ref="BS59:BS80" si="185">IF(AA59&gt;=22,(AB59/60)+(-22+AA59),"")</f>
        <v/>
      </c>
      <c r="BT59" s="225">
        <f t="shared" si="167"/>
        <v>0</v>
      </c>
      <c r="BU59" s="224">
        <f t="shared" ref="BU59:BU80" si="186">IF(AF59&lt;22,(AF59-AC59)-(AD59/60)+(AG59/60),(22-AC59)-(AD59/60))</f>
        <v>0</v>
      </c>
      <c r="BV59" s="224" t="str">
        <f t="shared" ref="BV59:BV80" si="187">IF(AF59&gt;=22,(AG59/60)+(-22+AF59),"")</f>
        <v/>
      </c>
      <c r="BW59" s="225">
        <f>SUM(BU59:BU60)*C59</f>
        <v>0</v>
      </c>
      <c r="BX59" s="237">
        <f t="shared" ref="BX59:BX80" si="188">IF(AK59&lt;22,(AK59-AH59)-(AI59/60)+(AL59/60),(22-AH59)-(AI59/60))</f>
        <v>0</v>
      </c>
      <c r="BY59" s="238" t="str">
        <f t="shared" ref="BY59:BY80" si="189">IF(AK59&gt;=22,(AL59/60)+(-22+AK59),"")</f>
        <v/>
      </c>
      <c r="BZ59" s="239">
        <f t="shared" ref="BZ59:BZ63" si="190">SUM(BU59:BU60)*C60</f>
        <v>0</v>
      </c>
      <c r="CA59" s="237"/>
      <c r="CB59" s="237"/>
      <c r="CC59" s="240">
        <f t="shared" si="168"/>
        <v>0</v>
      </c>
    </row>
    <row r="60" ht="12" customHeight="1" spans="1:81">
      <c r="A60" s="82"/>
      <c r="B60" s="83"/>
      <c r="C60" s="95">
        <f t="shared" ref="C60:C64" si="191">C59*1.25</f>
        <v>1312.5</v>
      </c>
      <c r="D60" s="87"/>
      <c r="E60" s="73"/>
      <c r="F60" s="88"/>
      <c r="G60" s="88"/>
      <c r="H60" s="73"/>
      <c r="I60" s="87"/>
      <c r="J60" s="73"/>
      <c r="K60" s="88"/>
      <c r="L60" s="88"/>
      <c r="M60" s="73"/>
      <c r="N60" s="87"/>
      <c r="O60" s="73"/>
      <c r="P60" s="88"/>
      <c r="Q60" s="88"/>
      <c r="R60" s="73"/>
      <c r="S60" s="87"/>
      <c r="T60" s="73"/>
      <c r="U60" s="88"/>
      <c r="V60" s="88"/>
      <c r="W60" s="73"/>
      <c r="X60" s="87"/>
      <c r="Y60" s="73"/>
      <c r="Z60" s="88"/>
      <c r="AA60" s="88"/>
      <c r="AB60" s="73"/>
      <c r="AC60" s="144"/>
      <c r="AD60" s="73"/>
      <c r="AE60" s="145"/>
      <c r="AF60" s="145"/>
      <c r="AG60" s="73"/>
      <c r="AH60" s="87"/>
      <c r="AI60" s="73"/>
      <c r="AJ60" s="88"/>
      <c r="AK60" s="88"/>
      <c r="AL60" s="73"/>
      <c r="BD60" s="190"/>
      <c r="BF60" s="228">
        <f t="shared" si="176"/>
        <v>0</v>
      </c>
      <c r="BG60" s="228" t="str">
        <f t="shared" si="177"/>
        <v/>
      </c>
      <c r="BH60" s="229">
        <f t="shared" si="169"/>
        <v>0</v>
      </c>
      <c r="BI60" s="228">
        <f t="shared" si="178"/>
        <v>0</v>
      </c>
      <c r="BJ60" s="228" t="str">
        <f t="shared" si="179"/>
        <v/>
      </c>
      <c r="BK60" s="229">
        <f t="shared" si="170"/>
        <v>0</v>
      </c>
      <c r="BL60" s="228">
        <f t="shared" si="180"/>
        <v>0</v>
      </c>
      <c r="BM60" s="228" t="str">
        <f t="shared" si="181"/>
        <v/>
      </c>
      <c r="BN60" s="229">
        <f t="shared" si="171"/>
        <v>0</v>
      </c>
      <c r="BO60" s="228">
        <f t="shared" si="182"/>
        <v>0</v>
      </c>
      <c r="BP60" s="228" t="str">
        <f t="shared" si="183"/>
        <v/>
      </c>
      <c r="BQ60" s="229">
        <f t="shared" si="172"/>
        <v>0</v>
      </c>
      <c r="BR60" s="228">
        <f t="shared" si="184"/>
        <v>0</v>
      </c>
      <c r="BS60" s="228" t="str">
        <f t="shared" si="185"/>
        <v/>
      </c>
      <c r="BT60" s="229">
        <f t="shared" si="173"/>
        <v>0</v>
      </c>
      <c r="BU60" s="228">
        <f t="shared" si="186"/>
        <v>0</v>
      </c>
      <c r="BV60" s="228" t="str">
        <f t="shared" si="187"/>
        <v/>
      </c>
      <c r="BW60" s="229">
        <f t="shared" si="174"/>
        <v>0</v>
      </c>
      <c r="BX60" s="237">
        <f t="shared" si="188"/>
        <v>0</v>
      </c>
      <c r="BY60" s="238" t="str">
        <f t="shared" si="189"/>
        <v/>
      </c>
      <c r="BZ60" s="239">
        <f t="shared" ref="BZ60:BZ64" si="192">SUM(BY59:BY60)*C60</f>
        <v>0</v>
      </c>
      <c r="CA60" s="237"/>
      <c r="CB60" s="237"/>
      <c r="CC60" s="240">
        <f t="shared" si="175"/>
        <v>0</v>
      </c>
    </row>
    <row r="61" s="2" customFormat="1" ht="11.25" customHeight="1" spans="1:81">
      <c r="A61" s="78">
        <f>CU26</f>
        <v>0</v>
      </c>
      <c r="B61" s="100"/>
      <c r="C61" s="101">
        <v>1050</v>
      </c>
      <c r="D61" s="81"/>
      <c r="E61" s="66"/>
      <c r="F61" s="73"/>
      <c r="G61" s="73"/>
      <c r="H61" s="66"/>
      <c r="I61" s="81"/>
      <c r="J61" s="66"/>
      <c r="K61" s="73"/>
      <c r="L61" s="73"/>
      <c r="M61" s="66"/>
      <c r="N61" s="81"/>
      <c r="O61" s="66"/>
      <c r="P61" s="73"/>
      <c r="Q61" s="73"/>
      <c r="R61" s="66"/>
      <c r="S61" s="81"/>
      <c r="T61" s="66"/>
      <c r="U61" s="73"/>
      <c r="V61" s="73"/>
      <c r="W61" s="66"/>
      <c r="X61" s="81"/>
      <c r="Y61" s="66"/>
      <c r="Z61" s="73"/>
      <c r="AA61" s="73"/>
      <c r="AB61" s="66"/>
      <c r="AC61" s="140"/>
      <c r="AD61" s="66"/>
      <c r="AE61" s="141"/>
      <c r="AF61" s="141"/>
      <c r="AG61" s="66"/>
      <c r="AH61" s="81"/>
      <c r="AI61" s="66"/>
      <c r="AJ61" s="73"/>
      <c r="AK61" s="73"/>
      <c r="AL61" s="66"/>
      <c r="AV61" s="189"/>
      <c r="AW61" s="189"/>
      <c r="AX61" s="189"/>
      <c r="AY61" s="189"/>
      <c r="AZ61" s="189"/>
      <c r="BA61" s="189"/>
      <c r="BB61" s="189"/>
      <c r="BC61" s="189"/>
      <c r="BD61" s="190"/>
      <c r="BE61" s="189"/>
      <c r="BF61" s="224">
        <f t="shared" si="176"/>
        <v>0</v>
      </c>
      <c r="BG61" s="224" t="str">
        <f t="shared" si="177"/>
        <v/>
      </c>
      <c r="BH61" s="225">
        <f t="shared" si="163"/>
        <v>0</v>
      </c>
      <c r="BI61" s="226">
        <f t="shared" si="178"/>
        <v>0</v>
      </c>
      <c r="BJ61" s="226" t="str">
        <f t="shared" si="179"/>
        <v/>
      </c>
      <c r="BK61" s="227">
        <f t="shared" si="164"/>
        <v>0</v>
      </c>
      <c r="BL61" s="226">
        <f t="shared" si="180"/>
        <v>0</v>
      </c>
      <c r="BM61" s="226" t="str">
        <f t="shared" si="181"/>
        <v/>
      </c>
      <c r="BN61" s="227">
        <f t="shared" si="165"/>
        <v>0</v>
      </c>
      <c r="BO61" s="226">
        <f t="shared" si="182"/>
        <v>0</v>
      </c>
      <c r="BP61" s="226" t="str">
        <f t="shared" si="183"/>
        <v/>
      </c>
      <c r="BQ61" s="227">
        <f t="shared" si="166"/>
        <v>0</v>
      </c>
      <c r="BR61" s="226">
        <f t="shared" si="184"/>
        <v>0</v>
      </c>
      <c r="BS61" s="226" t="str">
        <f t="shared" si="185"/>
        <v/>
      </c>
      <c r="BT61" s="227">
        <f t="shared" si="167"/>
        <v>0</v>
      </c>
      <c r="BU61" s="226">
        <f t="shared" si="186"/>
        <v>0</v>
      </c>
      <c r="BV61" s="226" t="str">
        <f t="shared" si="187"/>
        <v/>
      </c>
      <c r="BW61" s="227">
        <f>SUM(BU61:BU62)*C62</f>
        <v>0</v>
      </c>
      <c r="BX61" s="226">
        <f t="shared" si="188"/>
        <v>0</v>
      </c>
      <c r="BY61" s="226" t="str">
        <f t="shared" si="189"/>
        <v/>
      </c>
      <c r="BZ61" s="227">
        <f t="shared" si="190"/>
        <v>0</v>
      </c>
      <c r="CA61" s="226"/>
      <c r="CB61" s="226"/>
      <c r="CC61" s="240">
        <f t="shared" si="168"/>
        <v>0</v>
      </c>
    </row>
    <row r="62" s="2" customFormat="1" ht="11.25" customHeight="1" spans="1:81">
      <c r="A62" s="82"/>
      <c r="B62" s="100"/>
      <c r="C62" s="85">
        <f t="shared" si="191"/>
        <v>1312.5</v>
      </c>
      <c r="D62" s="87"/>
      <c r="E62" s="73"/>
      <c r="F62" s="88"/>
      <c r="G62" s="88"/>
      <c r="H62" s="73"/>
      <c r="I62" s="87"/>
      <c r="J62" s="73"/>
      <c r="K62" s="88"/>
      <c r="L62" s="88"/>
      <c r="M62" s="73"/>
      <c r="N62" s="87"/>
      <c r="O62" s="73"/>
      <c r="P62" s="88"/>
      <c r="Q62" s="88"/>
      <c r="R62" s="73"/>
      <c r="S62" s="87"/>
      <c r="T62" s="73"/>
      <c r="U62" s="88"/>
      <c r="V62" s="88"/>
      <c r="W62" s="73"/>
      <c r="X62" s="87"/>
      <c r="Y62" s="73"/>
      <c r="Z62" s="88"/>
      <c r="AA62" s="88"/>
      <c r="AB62" s="73"/>
      <c r="AC62" s="144"/>
      <c r="AD62" s="73"/>
      <c r="AE62" s="145"/>
      <c r="AF62" s="145"/>
      <c r="AG62" s="73"/>
      <c r="AH62" s="87"/>
      <c r="AI62" s="73"/>
      <c r="AJ62" s="88"/>
      <c r="AK62" s="88"/>
      <c r="AL62" s="73"/>
      <c r="AV62" s="189"/>
      <c r="AW62" s="189"/>
      <c r="AX62" s="189"/>
      <c r="AY62" s="189"/>
      <c r="AZ62" s="189"/>
      <c r="BA62" s="189"/>
      <c r="BB62" s="189"/>
      <c r="BC62" s="189"/>
      <c r="BD62" s="190"/>
      <c r="BE62" s="189"/>
      <c r="BF62" s="228">
        <f t="shared" si="176"/>
        <v>0</v>
      </c>
      <c r="BG62" s="228" t="str">
        <f t="shared" si="177"/>
        <v/>
      </c>
      <c r="BH62" s="229">
        <f t="shared" si="169"/>
        <v>0</v>
      </c>
      <c r="BI62" s="226">
        <f t="shared" si="178"/>
        <v>0</v>
      </c>
      <c r="BJ62" s="226" t="str">
        <f t="shared" si="179"/>
        <v/>
      </c>
      <c r="BK62" s="227">
        <f t="shared" si="170"/>
        <v>0</v>
      </c>
      <c r="BL62" s="226">
        <f t="shared" si="180"/>
        <v>0</v>
      </c>
      <c r="BM62" s="226" t="str">
        <f t="shared" si="181"/>
        <v/>
      </c>
      <c r="BN62" s="227">
        <f t="shared" si="171"/>
        <v>0</v>
      </c>
      <c r="BO62" s="226">
        <f t="shared" si="182"/>
        <v>0</v>
      </c>
      <c r="BP62" s="226" t="str">
        <f t="shared" si="183"/>
        <v/>
      </c>
      <c r="BQ62" s="227">
        <f t="shared" si="172"/>
        <v>0</v>
      </c>
      <c r="BR62" s="226">
        <f t="shared" si="184"/>
        <v>0</v>
      </c>
      <c r="BS62" s="226" t="str">
        <f t="shared" si="185"/>
        <v/>
      </c>
      <c r="BT62" s="227">
        <f t="shared" si="173"/>
        <v>0</v>
      </c>
      <c r="BU62" s="226">
        <f t="shared" si="186"/>
        <v>0</v>
      </c>
      <c r="BV62" s="226" t="str">
        <f t="shared" si="187"/>
        <v/>
      </c>
      <c r="BW62" s="227">
        <f t="shared" si="174"/>
        <v>0</v>
      </c>
      <c r="BX62" s="226">
        <f t="shared" si="188"/>
        <v>0</v>
      </c>
      <c r="BY62" s="226" t="str">
        <f t="shared" si="189"/>
        <v/>
      </c>
      <c r="BZ62" s="227">
        <f t="shared" si="192"/>
        <v>0</v>
      </c>
      <c r="CA62" s="226"/>
      <c r="CB62" s="226"/>
      <c r="CC62" s="240">
        <f t="shared" si="175"/>
        <v>0</v>
      </c>
    </row>
    <row r="63" s="2" customFormat="1" ht="12" customHeight="1" spans="1:81">
      <c r="A63" s="78">
        <f>CU27</f>
        <v>0</v>
      </c>
      <c r="B63" s="79"/>
      <c r="C63" s="102">
        <v>1060</v>
      </c>
      <c r="D63" s="86"/>
      <c r="E63" s="66"/>
      <c r="F63" s="66"/>
      <c r="G63" s="66"/>
      <c r="H63" s="66"/>
      <c r="I63" s="86"/>
      <c r="J63" s="66"/>
      <c r="K63" s="66"/>
      <c r="L63" s="66"/>
      <c r="M63" s="66"/>
      <c r="N63" s="86"/>
      <c r="O63" s="66"/>
      <c r="P63" s="66"/>
      <c r="Q63" s="66"/>
      <c r="R63" s="66"/>
      <c r="S63" s="86"/>
      <c r="T63" s="66"/>
      <c r="U63" s="66"/>
      <c r="V63" s="66"/>
      <c r="W63" s="66"/>
      <c r="X63" s="86"/>
      <c r="Y63" s="66"/>
      <c r="Z63" s="66"/>
      <c r="AA63" s="66"/>
      <c r="AB63" s="66"/>
      <c r="AC63" s="142"/>
      <c r="AD63" s="66"/>
      <c r="AE63" s="143"/>
      <c r="AF63" s="143"/>
      <c r="AG63" s="66"/>
      <c r="AH63" s="86"/>
      <c r="AI63" s="66"/>
      <c r="AJ63" s="66"/>
      <c r="AK63" s="66"/>
      <c r="AL63" s="66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90"/>
      <c r="BE63" s="189"/>
      <c r="BF63" s="224">
        <f t="shared" si="176"/>
        <v>0</v>
      </c>
      <c r="BG63" s="224" t="str">
        <f t="shared" si="177"/>
        <v/>
      </c>
      <c r="BH63" s="225">
        <f t="shared" ref="BH63:BH67" si="193">SUM(BF63:BF64)*C63</f>
        <v>0</v>
      </c>
      <c r="BI63" s="224">
        <f t="shared" si="178"/>
        <v>0</v>
      </c>
      <c r="BJ63" s="224" t="str">
        <f t="shared" si="179"/>
        <v/>
      </c>
      <c r="BK63" s="225">
        <f t="shared" ref="BK63:BK67" si="194">SUM(BI63:BI64)*C63</f>
        <v>0</v>
      </c>
      <c r="BL63" s="224">
        <f t="shared" si="180"/>
        <v>0</v>
      </c>
      <c r="BM63" s="224" t="str">
        <f t="shared" si="181"/>
        <v/>
      </c>
      <c r="BN63" s="225">
        <f t="shared" ref="BN63:BN67" si="195">SUM(BL63:BL64)*C63</f>
        <v>0</v>
      </c>
      <c r="BO63" s="224">
        <f t="shared" si="182"/>
        <v>0</v>
      </c>
      <c r="BP63" s="224" t="str">
        <f t="shared" si="183"/>
        <v/>
      </c>
      <c r="BQ63" s="225">
        <f t="shared" ref="BQ63:BQ67" si="196">SUM(BO63:BO64)*C63</f>
        <v>0</v>
      </c>
      <c r="BR63" s="224">
        <f t="shared" si="184"/>
        <v>0</v>
      </c>
      <c r="BS63" s="224" t="str">
        <f t="shared" si="185"/>
        <v/>
      </c>
      <c r="BT63" s="225">
        <f t="shared" ref="BT63:BT67" si="197">SUM(BR63:BR64)*C63</f>
        <v>0</v>
      </c>
      <c r="BU63" s="224">
        <f t="shared" si="186"/>
        <v>0</v>
      </c>
      <c r="BV63" s="224" t="str">
        <f t="shared" si="187"/>
        <v/>
      </c>
      <c r="BW63" s="225">
        <f t="shared" ref="BW63:BW67" si="198">SUM(BU63:BU64)*C63</f>
        <v>0</v>
      </c>
      <c r="BX63" s="226">
        <f t="shared" si="188"/>
        <v>0</v>
      </c>
      <c r="BY63" s="226" t="str">
        <f t="shared" si="189"/>
        <v/>
      </c>
      <c r="BZ63" s="227">
        <f t="shared" si="190"/>
        <v>0</v>
      </c>
      <c r="CA63" s="226"/>
      <c r="CB63" s="226"/>
      <c r="CC63" s="240">
        <f t="shared" ref="CC63:CC80" si="199">SUM(BH63:BH64,BK63:BK64,BN63:BN64,BQ63:BQ64,BT63:BT64,BW63:BW64,BZ63:BZ64)</f>
        <v>0</v>
      </c>
    </row>
    <row r="64" s="2" customFormat="1" ht="12" customHeight="1" spans="1:81">
      <c r="A64" s="82"/>
      <c r="B64" s="83"/>
      <c r="C64" s="89">
        <f t="shared" si="191"/>
        <v>1325</v>
      </c>
      <c r="D64" s="87"/>
      <c r="E64" s="73"/>
      <c r="F64" s="88"/>
      <c r="G64" s="88"/>
      <c r="H64" s="73"/>
      <c r="I64" s="87"/>
      <c r="J64" s="73"/>
      <c r="K64" s="88"/>
      <c r="L64" s="88"/>
      <c r="M64" s="73"/>
      <c r="N64" s="87"/>
      <c r="O64" s="73"/>
      <c r="P64" s="88"/>
      <c r="Q64" s="88"/>
      <c r="R64" s="73"/>
      <c r="S64" s="87"/>
      <c r="T64" s="73"/>
      <c r="U64" s="88"/>
      <c r="V64" s="88"/>
      <c r="W64" s="73"/>
      <c r="X64" s="87"/>
      <c r="Y64" s="73"/>
      <c r="Z64" s="88"/>
      <c r="AA64" s="88"/>
      <c r="AB64" s="73"/>
      <c r="AC64" s="144"/>
      <c r="AD64" s="73"/>
      <c r="AE64" s="145"/>
      <c r="AF64" s="145"/>
      <c r="AG64" s="73"/>
      <c r="AH64" s="87"/>
      <c r="AI64" s="73"/>
      <c r="AJ64" s="88"/>
      <c r="AK64" s="88"/>
      <c r="AL64" s="73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90"/>
      <c r="BE64" s="189"/>
      <c r="BF64" s="228">
        <f t="shared" si="176"/>
        <v>0</v>
      </c>
      <c r="BG64" s="228" t="str">
        <f t="shared" si="177"/>
        <v/>
      </c>
      <c r="BH64" s="229">
        <f t="shared" ref="BH64:BH68" si="200">SUM(BG63:BG64)*C64</f>
        <v>0</v>
      </c>
      <c r="BI64" s="226">
        <f t="shared" si="178"/>
        <v>0</v>
      </c>
      <c r="BJ64" s="226" t="str">
        <f t="shared" si="179"/>
        <v/>
      </c>
      <c r="BK64" s="227">
        <f t="shared" ref="BK64:BK68" si="201">SUM(BJ63:BJ64)*C64</f>
        <v>0</v>
      </c>
      <c r="BL64" s="226">
        <f t="shared" si="180"/>
        <v>0</v>
      </c>
      <c r="BM64" s="226" t="str">
        <f t="shared" si="181"/>
        <v/>
      </c>
      <c r="BN64" s="227">
        <f t="shared" ref="BN64:BN68" si="202">SUM(BM63:BM64)*C64</f>
        <v>0</v>
      </c>
      <c r="BO64" s="226">
        <f t="shared" si="182"/>
        <v>0</v>
      </c>
      <c r="BP64" s="226" t="str">
        <f t="shared" si="183"/>
        <v/>
      </c>
      <c r="BQ64" s="227">
        <f t="shared" ref="BQ64:BQ68" si="203">SUM(BP63:BP64)*C64</f>
        <v>0</v>
      </c>
      <c r="BR64" s="226">
        <f t="shared" si="184"/>
        <v>0</v>
      </c>
      <c r="BS64" s="226" t="str">
        <f t="shared" si="185"/>
        <v/>
      </c>
      <c r="BT64" s="227">
        <f t="shared" ref="BT64:BT68" si="204">SUM(BS63:BS64)*C64</f>
        <v>0</v>
      </c>
      <c r="BU64" s="228">
        <f t="shared" si="186"/>
        <v>0</v>
      </c>
      <c r="BV64" s="228" t="str">
        <f t="shared" si="187"/>
        <v/>
      </c>
      <c r="BW64" s="229">
        <f t="shared" ref="BW64:BW68" si="205">SUM(BV63:BV64)*C64</f>
        <v>0</v>
      </c>
      <c r="BX64" s="226">
        <f t="shared" si="188"/>
        <v>0</v>
      </c>
      <c r="BY64" s="226" t="str">
        <f t="shared" si="189"/>
        <v/>
      </c>
      <c r="BZ64" s="227">
        <f t="shared" si="192"/>
        <v>0</v>
      </c>
      <c r="CA64" s="226"/>
      <c r="CB64" s="226"/>
      <c r="CC64" s="240">
        <f t="shared" ref="CC64:CC80" si="206">SUM(BH64,BK64,BN64,BQ64,BT64,BW64,BZ64)</f>
        <v>0</v>
      </c>
    </row>
    <row r="65" ht="12" hidden="1" customHeight="1" spans="1:81">
      <c r="A65" s="78">
        <f>CU42</f>
        <v>0</v>
      </c>
      <c r="B65" s="241"/>
      <c r="C65" s="242">
        <v>1050</v>
      </c>
      <c r="D65" s="86"/>
      <c r="E65" s="66"/>
      <c r="F65" s="66"/>
      <c r="G65" s="66"/>
      <c r="H65" s="66"/>
      <c r="I65" s="86"/>
      <c r="J65" s="66"/>
      <c r="K65" s="66"/>
      <c r="L65" s="66"/>
      <c r="M65" s="66"/>
      <c r="N65" s="86"/>
      <c r="O65" s="66"/>
      <c r="P65" s="66"/>
      <c r="Q65" s="66"/>
      <c r="R65" s="66"/>
      <c r="S65" s="86"/>
      <c r="T65" s="66"/>
      <c r="U65" s="66"/>
      <c r="V65" s="66"/>
      <c r="W65" s="66"/>
      <c r="X65" s="86"/>
      <c r="Y65" s="66"/>
      <c r="Z65" s="66"/>
      <c r="AA65" s="66"/>
      <c r="AB65" s="66"/>
      <c r="AC65" s="142"/>
      <c r="AD65" s="66"/>
      <c r="AE65" s="143"/>
      <c r="AF65" s="143"/>
      <c r="AG65" s="66"/>
      <c r="AH65" s="86"/>
      <c r="AI65" s="66"/>
      <c r="AJ65" s="66"/>
      <c r="AK65" s="66"/>
      <c r="AL65" s="66"/>
      <c r="BD65" s="190"/>
      <c r="BF65" s="224">
        <f t="shared" si="176"/>
        <v>0</v>
      </c>
      <c r="BG65" s="224" t="str">
        <f t="shared" si="177"/>
        <v/>
      </c>
      <c r="BH65" s="225">
        <f t="shared" si="193"/>
        <v>0</v>
      </c>
      <c r="BI65" s="224">
        <f t="shared" si="178"/>
        <v>0</v>
      </c>
      <c r="BJ65" s="224" t="str">
        <f t="shared" si="179"/>
        <v/>
      </c>
      <c r="BK65" s="225">
        <f t="shared" si="194"/>
        <v>0</v>
      </c>
      <c r="BL65" s="224">
        <f t="shared" si="180"/>
        <v>0</v>
      </c>
      <c r="BM65" s="224" t="str">
        <f t="shared" si="181"/>
        <v/>
      </c>
      <c r="BN65" s="225">
        <f t="shared" si="195"/>
        <v>0</v>
      </c>
      <c r="BO65" s="224">
        <f t="shared" si="182"/>
        <v>0</v>
      </c>
      <c r="BP65" s="224" t="str">
        <f t="shared" si="183"/>
        <v/>
      </c>
      <c r="BQ65" s="225">
        <f t="shared" si="196"/>
        <v>0</v>
      </c>
      <c r="BR65" s="224">
        <f t="shared" si="184"/>
        <v>0</v>
      </c>
      <c r="BS65" s="224" t="str">
        <f t="shared" si="185"/>
        <v/>
      </c>
      <c r="BT65" s="225">
        <f t="shared" si="197"/>
        <v>0</v>
      </c>
      <c r="BU65" s="224">
        <f t="shared" si="186"/>
        <v>0</v>
      </c>
      <c r="BV65" s="224" t="str">
        <f t="shared" si="187"/>
        <v/>
      </c>
      <c r="BW65" s="225">
        <f t="shared" si="198"/>
        <v>0</v>
      </c>
      <c r="BX65" s="237">
        <f t="shared" si="188"/>
        <v>0</v>
      </c>
      <c r="BY65" s="238" t="str">
        <f t="shared" si="189"/>
        <v/>
      </c>
      <c r="BZ65" s="239">
        <f t="shared" ref="BZ65:BZ69" si="207">SUM(BU65:BU66)*C66</f>
        <v>0</v>
      </c>
      <c r="CA65" s="237"/>
      <c r="CB65" s="237"/>
      <c r="CC65" s="240">
        <f t="shared" ref="CC65:CC80" si="208">SUM(BH65:BH66,BK65:BK66,BN65:BN66,BQ65:BQ66,BT65:BT66,BW65:BW66,BZ65:BZ66)</f>
        <v>0</v>
      </c>
    </row>
    <row r="66" ht="12" hidden="1" customHeight="1" spans="1:81">
      <c r="A66" s="82"/>
      <c r="B66" s="241"/>
      <c r="C66" s="89">
        <f t="shared" ref="C66:C70" si="209">C65*1.25</f>
        <v>1312.5</v>
      </c>
      <c r="D66" s="87"/>
      <c r="E66" s="66"/>
      <c r="F66" s="88"/>
      <c r="G66" s="88"/>
      <c r="H66" s="66"/>
      <c r="I66" s="87"/>
      <c r="J66" s="66"/>
      <c r="K66" s="88"/>
      <c r="L66" s="88"/>
      <c r="M66" s="66"/>
      <c r="N66" s="87"/>
      <c r="O66" s="66"/>
      <c r="P66" s="88"/>
      <c r="Q66" s="88"/>
      <c r="R66" s="66"/>
      <c r="S66" s="87"/>
      <c r="T66" s="66"/>
      <c r="U66" s="88"/>
      <c r="V66" s="88"/>
      <c r="W66" s="66"/>
      <c r="X66" s="87"/>
      <c r="Y66" s="66"/>
      <c r="Z66" s="88"/>
      <c r="AA66" s="88"/>
      <c r="AB66" s="66"/>
      <c r="AC66" s="144"/>
      <c r="AD66" s="66"/>
      <c r="AE66" s="145"/>
      <c r="AF66" s="145"/>
      <c r="AG66" s="66"/>
      <c r="AH66" s="87"/>
      <c r="AI66" s="66"/>
      <c r="AJ66" s="88"/>
      <c r="AK66" s="88"/>
      <c r="AL66" s="66"/>
      <c r="BD66" s="190"/>
      <c r="BF66" s="228">
        <f t="shared" si="176"/>
        <v>0</v>
      </c>
      <c r="BG66" s="228" t="str">
        <f t="shared" si="177"/>
        <v/>
      </c>
      <c r="BH66" s="229">
        <f t="shared" si="200"/>
        <v>0</v>
      </c>
      <c r="BI66" s="228">
        <f t="shared" si="178"/>
        <v>0</v>
      </c>
      <c r="BJ66" s="228" t="str">
        <f t="shared" si="179"/>
        <v/>
      </c>
      <c r="BK66" s="229">
        <f t="shared" si="201"/>
        <v>0</v>
      </c>
      <c r="BL66" s="228">
        <f t="shared" si="180"/>
        <v>0</v>
      </c>
      <c r="BM66" s="228" t="str">
        <f t="shared" si="181"/>
        <v/>
      </c>
      <c r="BN66" s="229">
        <f t="shared" si="202"/>
        <v>0</v>
      </c>
      <c r="BO66" s="228">
        <f t="shared" si="182"/>
        <v>0</v>
      </c>
      <c r="BP66" s="228" t="str">
        <f t="shared" si="183"/>
        <v/>
      </c>
      <c r="BQ66" s="229">
        <f t="shared" si="203"/>
        <v>0</v>
      </c>
      <c r="BR66" s="228">
        <f t="shared" si="184"/>
        <v>0</v>
      </c>
      <c r="BS66" s="228" t="str">
        <f t="shared" si="185"/>
        <v/>
      </c>
      <c r="BT66" s="229">
        <f t="shared" si="204"/>
        <v>0</v>
      </c>
      <c r="BU66" s="228">
        <f t="shared" si="186"/>
        <v>0</v>
      </c>
      <c r="BV66" s="228" t="str">
        <f t="shared" si="187"/>
        <v/>
      </c>
      <c r="BW66" s="229">
        <f t="shared" si="205"/>
        <v>0</v>
      </c>
      <c r="BX66" s="237">
        <f t="shared" si="188"/>
        <v>0</v>
      </c>
      <c r="BY66" s="238" t="str">
        <f t="shared" si="189"/>
        <v/>
      </c>
      <c r="BZ66" s="239">
        <f t="shared" ref="BZ66:BZ70" si="210">SUM(BY65:BY66)*C66</f>
        <v>0</v>
      </c>
      <c r="CA66" s="237"/>
      <c r="CB66" s="237"/>
      <c r="CC66" s="240">
        <f t="shared" ref="CC66:CC80" si="211">SUM(BH66,BK66,BN66,BQ66,BT66,BW66,BZ66)</f>
        <v>0</v>
      </c>
    </row>
    <row r="67" s="2" customFormat="1" ht="12" hidden="1" customHeight="1" spans="1:81">
      <c r="A67" s="78">
        <f>CU43</f>
        <v>0</v>
      </c>
      <c r="B67" s="79"/>
      <c r="C67" s="102">
        <v>1000</v>
      </c>
      <c r="D67" s="86"/>
      <c r="E67" s="66"/>
      <c r="F67" s="66"/>
      <c r="G67" s="66"/>
      <c r="H67" s="66"/>
      <c r="I67" s="86"/>
      <c r="J67" s="66"/>
      <c r="K67" s="66"/>
      <c r="L67" s="66"/>
      <c r="M67" s="66"/>
      <c r="N67" s="86"/>
      <c r="O67" s="66"/>
      <c r="P67" s="66"/>
      <c r="Q67" s="66"/>
      <c r="R67" s="66"/>
      <c r="S67" s="86"/>
      <c r="T67" s="66"/>
      <c r="U67" s="66"/>
      <c r="V67" s="66"/>
      <c r="W67" s="66"/>
      <c r="X67" s="86"/>
      <c r="Y67" s="66"/>
      <c r="Z67" s="66"/>
      <c r="AA67" s="66"/>
      <c r="AB67" s="66"/>
      <c r="AC67" s="142"/>
      <c r="AD67" s="66"/>
      <c r="AE67" s="143"/>
      <c r="AF67" s="143"/>
      <c r="AG67" s="66"/>
      <c r="AH67" s="86"/>
      <c r="AI67" s="66"/>
      <c r="AJ67" s="66"/>
      <c r="AK67" s="66"/>
      <c r="AL67" s="66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90"/>
      <c r="BE67" s="189"/>
      <c r="BF67" s="224">
        <f t="shared" si="176"/>
        <v>0</v>
      </c>
      <c r="BG67" s="224" t="str">
        <f t="shared" si="177"/>
        <v/>
      </c>
      <c r="BH67" s="225">
        <f t="shared" si="193"/>
        <v>0</v>
      </c>
      <c r="BI67" s="224">
        <f t="shared" si="178"/>
        <v>0</v>
      </c>
      <c r="BJ67" s="224" t="str">
        <f t="shared" si="179"/>
        <v/>
      </c>
      <c r="BK67" s="225">
        <f t="shared" si="194"/>
        <v>0</v>
      </c>
      <c r="BL67" s="224">
        <f t="shared" si="180"/>
        <v>0</v>
      </c>
      <c r="BM67" s="224" t="str">
        <f t="shared" si="181"/>
        <v/>
      </c>
      <c r="BN67" s="225">
        <f t="shared" si="195"/>
        <v>0</v>
      </c>
      <c r="BO67" s="224">
        <f t="shared" si="182"/>
        <v>0</v>
      </c>
      <c r="BP67" s="224" t="str">
        <f t="shared" si="183"/>
        <v/>
      </c>
      <c r="BQ67" s="225">
        <f t="shared" si="196"/>
        <v>0</v>
      </c>
      <c r="BR67" s="224">
        <f t="shared" si="184"/>
        <v>0</v>
      </c>
      <c r="BS67" s="224" t="str">
        <f t="shared" si="185"/>
        <v/>
      </c>
      <c r="BT67" s="225">
        <f t="shared" si="197"/>
        <v>0</v>
      </c>
      <c r="BU67" s="224">
        <f t="shared" si="186"/>
        <v>0</v>
      </c>
      <c r="BV67" s="224" t="str">
        <f t="shared" si="187"/>
        <v/>
      </c>
      <c r="BW67" s="225">
        <f t="shared" si="198"/>
        <v>0</v>
      </c>
      <c r="BX67" s="226">
        <f t="shared" si="188"/>
        <v>0</v>
      </c>
      <c r="BY67" s="226" t="str">
        <f t="shared" si="189"/>
        <v/>
      </c>
      <c r="BZ67" s="227">
        <f t="shared" si="207"/>
        <v>0</v>
      </c>
      <c r="CA67" s="226"/>
      <c r="CB67" s="226"/>
      <c r="CC67" s="240">
        <f t="shared" ref="CC67:CC80" si="212">SUM(BH67:BH68,BK67:BK68,BN67:BN68,BQ67:BQ68,BT67:BT68,BW67:BW68,BZ67:BZ68)</f>
        <v>0</v>
      </c>
    </row>
    <row r="68" s="2" customFormat="1" ht="12" hidden="1" customHeight="1" spans="1:81">
      <c r="A68" s="82"/>
      <c r="B68" s="79"/>
      <c r="C68" s="85">
        <f t="shared" si="209"/>
        <v>1250</v>
      </c>
      <c r="D68" s="81"/>
      <c r="E68" s="66"/>
      <c r="F68" s="73"/>
      <c r="G68" s="73"/>
      <c r="H68" s="66"/>
      <c r="I68" s="81"/>
      <c r="J68" s="66"/>
      <c r="K68" s="73"/>
      <c r="L68" s="73"/>
      <c r="M68" s="66"/>
      <c r="N68" s="81"/>
      <c r="O68" s="66"/>
      <c r="P68" s="73"/>
      <c r="Q68" s="73"/>
      <c r="R68" s="66"/>
      <c r="S68" s="81"/>
      <c r="T68" s="66"/>
      <c r="U68" s="73"/>
      <c r="V68" s="73"/>
      <c r="W68" s="66"/>
      <c r="X68" s="81"/>
      <c r="Y68" s="66"/>
      <c r="Z68" s="73"/>
      <c r="AA68" s="73"/>
      <c r="AB68" s="66"/>
      <c r="AC68" s="140"/>
      <c r="AD68" s="66"/>
      <c r="AE68" s="141"/>
      <c r="AF68" s="141"/>
      <c r="AG68" s="66"/>
      <c r="AH68" s="81"/>
      <c r="AI68" s="66"/>
      <c r="AJ68" s="73"/>
      <c r="AK68" s="73"/>
      <c r="AL68" s="66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90"/>
      <c r="BE68" s="189"/>
      <c r="BF68" s="226">
        <f t="shared" si="176"/>
        <v>0</v>
      </c>
      <c r="BG68" s="226" t="str">
        <f t="shared" si="177"/>
        <v/>
      </c>
      <c r="BH68" s="227">
        <f t="shared" si="200"/>
        <v>0</v>
      </c>
      <c r="BI68" s="226">
        <f t="shared" si="178"/>
        <v>0</v>
      </c>
      <c r="BJ68" s="226" t="str">
        <f t="shared" si="179"/>
        <v/>
      </c>
      <c r="BK68" s="227">
        <f t="shared" si="201"/>
        <v>0</v>
      </c>
      <c r="BL68" s="228">
        <f t="shared" si="180"/>
        <v>0</v>
      </c>
      <c r="BM68" s="228" t="str">
        <f t="shared" si="181"/>
        <v/>
      </c>
      <c r="BN68" s="229">
        <f t="shared" si="202"/>
        <v>0</v>
      </c>
      <c r="BO68" s="226">
        <f t="shared" si="182"/>
        <v>0</v>
      </c>
      <c r="BP68" s="226" t="str">
        <f t="shared" si="183"/>
        <v/>
      </c>
      <c r="BQ68" s="227">
        <f t="shared" si="203"/>
        <v>0</v>
      </c>
      <c r="BR68" s="226">
        <f t="shared" si="184"/>
        <v>0</v>
      </c>
      <c r="BS68" s="226" t="str">
        <f t="shared" si="185"/>
        <v/>
      </c>
      <c r="BT68" s="227">
        <f t="shared" si="204"/>
        <v>0</v>
      </c>
      <c r="BU68" s="228">
        <f t="shared" si="186"/>
        <v>0</v>
      </c>
      <c r="BV68" s="228" t="str">
        <f t="shared" si="187"/>
        <v/>
      </c>
      <c r="BW68" s="229">
        <f t="shared" si="205"/>
        <v>0</v>
      </c>
      <c r="BX68" s="226">
        <f t="shared" si="188"/>
        <v>0</v>
      </c>
      <c r="BY68" s="226" t="str">
        <f t="shared" si="189"/>
        <v/>
      </c>
      <c r="BZ68" s="227">
        <f t="shared" si="210"/>
        <v>0</v>
      </c>
      <c r="CA68" s="226"/>
      <c r="CB68" s="226"/>
      <c r="CC68" s="240">
        <f t="shared" ref="CC68:CC80" si="213">SUM(BH68,BK68,BN68,BQ68,BT68,BW68,BZ68)</f>
        <v>0</v>
      </c>
    </row>
    <row r="69" ht="12" customHeight="1" spans="1:81">
      <c r="A69" s="78">
        <f>CU28</f>
        <v>0</v>
      </c>
      <c r="B69" s="241"/>
      <c r="C69" s="242">
        <v>1020</v>
      </c>
      <c r="D69" s="86"/>
      <c r="E69" s="66"/>
      <c r="F69" s="66"/>
      <c r="G69" s="66"/>
      <c r="H69" s="66"/>
      <c r="I69" s="86"/>
      <c r="J69" s="66"/>
      <c r="K69" s="66"/>
      <c r="L69" s="66"/>
      <c r="M69" s="66"/>
      <c r="N69" s="86"/>
      <c r="O69" s="66"/>
      <c r="P69" s="66"/>
      <c r="Q69" s="66"/>
      <c r="R69" s="66"/>
      <c r="S69" s="86"/>
      <c r="T69" s="66"/>
      <c r="U69" s="66"/>
      <c r="V69" s="66"/>
      <c r="W69" s="66"/>
      <c r="X69" s="86"/>
      <c r="Y69" s="66"/>
      <c r="Z69" s="66"/>
      <c r="AA69" s="66"/>
      <c r="AB69" s="66"/>
      <c r="AC69" s="142"/>
      <c r="AD69" s="66"/>
      <c r="AE69" s="143"/>
      <c r="AF69" s="143"/>
      <c r="AG69" s="66"/>
      <c r="AH69" s="86"/>
      <c r="AI69" s="66"/>
      <c r="AJ69" s="66"/>
      <c r="AK69" s="66"/>
      <c r="AL69" s="66"/>
      <c r="BD69" s="190"/>
      <c r="BF69" s="224">
        <f t="shared" si="176"/>
        <v>0</v>
      </c>
      <c r="BG69" s="224" t="str">
        <f t="shared" si="177"/>
        <v/>
      </c>
      <c r="BH69" s="225">
        <f t="shared" ref="BH69:BH73" si="214">SUM(BF69:BF70)*C69</f>
        <v>0</v>
      </c>
      <c r="BI69" s="224">
        <f t="shared" si="178"/>
        <v>0</v>
      </c>
      <c r="BJ69" s="224" t="str">
        <f t="shared" si="179"/>
        <v/>
      </c>
      <c r="BK69" s="225">
        <f t="shared" ref="BK69:BK73" si="215">SUM(BI69:BI70)*C69</f>
        <v>0</v>
      </c>
      <c r="BL69" s="224">
        <f t="shared" si="180"/>
        <v>0</v>
      </c>
      <c r="BM69" s="224" t="str">
        <f t="shared" si="181"/>
        <v/>
      </c>
      <c r="BN69" s="225">
        <f t="shared" ref="BN69:BN73" si="216">SUM(BL69:BL70)*C69</f>
        <v>0</v>
      </c>
      <c r="BO69" s="224">
        <f t="shared" si="182"/>
        <v>0</v>
      </c>
      <c r="BP69" s="224" t="str">
        <f t="shared" si="183"/>
        <v/>
      </c>
      <c r="BQ69" s="225">
        <f t="shared" ref="BQ69:BQ73" si="217">SUM(BO69:BO70)*C69</f>
        <v>0</v>
      </c>
      <c r="BR69" s="224">
        <f t="shared" si="184"/>
        <v>0</v>
      </c>
      <c r="BS69" s="224" t="str">
        <f t="shared" si="185"/>
        <v/>
      </c>
      <c r="BT69" s="225">
        <f t="shared" ref="BT69:BT73" si="218">SUM(BR69:BR70)*C69</f>
        <v>0</v>
      </c>
      <c r="BU69" s="224">
        <f t="shared" si="186"/>
        <v>0</v>
      </c>
      <c r="BV69" s="224" t="str">
        <f t="shared" si="187"/>
        <v/>
      </c>
      <c r="BW69" s="225">
        <f t="shared" ref="BW69:BW73" si="219">SUM(BU69:BU70)*C69</f>
        <v>0</v>
      </c>
      <c r="BX69" s="237">
        <f t="shared" si="188"/>
        <v>0</v>
      </c>
      <c r="BY69" s="238" t="str">
        <f t="shared" si="189"/>
        <v/>
      </c>
      <c r="BZ69" s="239">
        <f t="shared" si="207"/>
        <v>0</v>
      </c>
      <c r="CA69" s="237"/>
      <c r="CB69" s="237"/>
      <c r="CC69" s="240">
        <f t="shared" ref="CC69:CC80" si="220">SUM(BH69:BH70,BK69:BK70,BN69:BN70,BQ69:BQ70,BT69:BT70,BW69:BW70,BZ69:BZ70)</f>
        <v>0</v>
      </c>
    </row>
    <row r="70" ht="12" customHeight="1" spans="1:81">
      <c r="A70" s="82"/>
      <c r="B70" s="241"/>
      <c r="C70" s="89">
        <f t="shared" si="209"/>
        <v>1275</v>
      </c>
      <c r="D70" s="87"/>
      <c r="E70" s="73"/>
      <c r="F70" s="88"/>
      <c r="G70" s="88"/>
      <c r="H70" s="73"/>
      <c r="I70" s="87"/>
      <c r="J70" s="73"/>
      <c r="K70" s="88"/>
      <c r="L70" s="88"/>
      <c r="M70" s="73"/>
      <c r="N70" s="87"/>
      <c r="O70" s="73"/>
      <c r="P70" s="88"/>
      <c r="Q70" s="88"/>
      <c r="R70" s="73"/>
      <c r="S70" s="87"/>
      <c r="T70" s="73"/>
      <c r="U70" s="88"/>
      <c r="V70" s="88"/>
      <c r="W70" s="73"/>
      <c r="X70" s="87"/>
      <c r="Y70" s="73"/>
      <c r="Z70" s="88"/>
      <c r="AA70" s="88"/>
      <c r="AB70" s="73"/>
      <c r="AC70" s="144"/>
      <c r="AD70" s="73"/>
      <c r="AE70" s="145"/>
      <c r="AF70" s="145"/>
      <c r="AG70" s="73"/>
      <c r="AH70" s="87"/>
      <c r="AI70" s="73"/>
      <c r="AJ70" s="88"/>
      <c r="AK70" s="88"/>
      <c r="AL70" s="73"/>
      <c r="BD70" s="190"/>
      <c r="BF70" s="228">
        <f t="shared" si="176"/>
        <v>0</v>
      </c>
      <c r="BG70" s="228" t="str">
        <f t="shared" si="177"/>
        <v/>
      </c>
      <c r="BH70" s="229">
        <f t="shared" ref="BH70:BH74" si="221">SUM(BG69:BG70)*C70</f>
        <v>0</v>
      </c>
      <c r="BI70" s="228">
        <f t="shared" si="178"/>
        <v>0</v>
      </c>
      <c r="BJ70" s="228" t="str">
        <f t="shared" si="179"/>
        <v/>
      </c>
      <c r="BK70" s="229">
        <f t="shared" ref="BK70:BK74" si="222">SUM(BJ69:BJ70)*C70</f>
        <v>0</v>
      </c>
      <c r="BL70" s="228">
        <f t="shared" si="180"/>
        <v>0</v>
      </c>
      <c r="BM70" s="228" t="str">
        <f t="shared" si="181"/>
        <v/>
      </c>
      <c r="BN70" s="229">
        <f t="shared" ref="BN70:BN74" si="223">SUM(BM69:BM70)*C70</f>
        <v>0</v>
      </c>
      <c r="BO70" s="228">
        <f t="shared" si="182"/>
        <v>0</v>
      </c>
      <c r="BP70" s="228" t="str">
        <f t="shared" si="183"/>
        <v/>
      </c>
      <c r="BQ70" s="229">
        <f t="shared" ref="BQ70:BQ74" si="224">SUM(BP69:BP70)*C70</f>
        <v>0</v>
      </c>
      <c r="BR70" s="228">
        <f t="shared" si="184"/>
        <v>0</v>
      </c>
      <c r="BS70" s="228" t="str">
        <f t="shared" si="185"/>
        <v/>
      </c>
      <c r="BT70" s="229">
        <f t="shared" ref="BT70:BT74" si="225">SUM(BS69:BS70)*C70</f>
        <v>0</v>
      </c>
      <c r="BU70" s="228">
        <f t="shared" si="186"/>
        <v>0</v>
      </c>
      <c r="BV70" s="228" t="str">
        <f t="shared" si="187"/>
        <v/>
      </c>
      <c r="BW70" s="229">
        <f t="shared" ref="BW70:BW74" si="226">SUM(BV69:BV70)*C70</f>
        <v>0</v>
      </c>
      <c r="BX70" s="237">
        <f t="shared" si="188"/>
        <v>0</v>
      </c>
      <c r="BY70" s="238" t="str">
        <f t="shared" si="189"/>
        <v/>
      </c>
      <c r="BZ70" s="239">
        <f t="shared" si="210"/>
        <v>0</v>
      </c>
      <c r="CA70" s="237"/>
      <c r="CB70" s="237"/>
      <c r="CC70" s="240">
        <f t="shared" ref="CC70:CC80" si="227">SUM(BH70,BK70,BN70,BQ70,BT70,BW70,BZ70)</f>
        <v>0</v>
      </c>
    </row>
    <row r="71" s="2" customFormat="1" ht="12" customHeight="1" spans="1:81">
      <c r="A71" s="78">
        <f>CU29</f>
        <v>0</v>
      </c>
      <c r="B71" s="79"/>
      <c r="C71" s="102">
        <v>1020</v>
      </c>
      <c r="D71" s="86"/>
      <c r="E71" s="66"/>
      <c r="F71" s="66"/>
      <c r="G71" s="66"/>
      <c r="H71" s="66"/>
      <c r="I71" s="86"/>
      <c r="J71" s="66"/>
      <c r="K71" s="66"/>
      <c r="L71" s="66"/>
      <c r="M71" s="66"/>
      <c r="N71" s="86"/>
      <c r="O71" s="66"/>
      <c r="P71" s="66"/>
      <c r="Q71" s="66"/>
      <c r="R71" s="66"/>
      <c r="S71" s="86"/>
      <c r="T71" s="66"/>
      <c r="U71" s="66"/>
      <c r="V71" s="66"/>
      <c r="W71" s="66"/>
      <c r="X71" s="86"/>
      <c r="Y71" s="66"/>
      <c r="Z71" s="66"/>
      <c r="AA71" s="66"/>
      <c r="AB71" s="66"/>
      <c r="AC71" s="142"/>
      <c r="AD71" s="66"/>
      <c r="AE71" s="143"/>
      <c r="AF71" s="143"/>
      <c r="AG71" s="66"/>
      <c r="AH71" s="86"/>
      <c r="AI71" s="66"/>
      <c r="AJ71" s="66"/>
      <c r="AK71" s="66"/>
      <c r="AL71" s="66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90"/>
      <c r="BE71" s="189"/>
      <c r="BF71" s="224">
        <f t="shared" si="176"/>
        <v>0</v>
      </c>
      <c r="BG71" s="224" t="str">
        <f t="shared" si="177"/>
        <v/>
      </c>
      <c r="BH71" s="225">
        <f t="shared" si="214"/>
        <v>0</v>
      </c>
      <c r="BI71" s="224">
        <f t="shared" si="178"/>
        <v>0</v>
      </c>
      <c r="BJ71" s="224" t="str">
        <f t="shared" si="179"/>
        <v/>
      </c>
      <c r="BK71" s="225">
        <f t="shared" si="215"/>
        <v>0</v>
      </c>
      <c r="BL71" s="224">
        <f t="shared" si="180"/>
        <v>0</v>
      </c>
      <c r="BM71" s="224" t="str">
        <f t="shared" si="181"/>
        <v/>
      </c>
      <c r="BN71" s="225">
        <f t="shared" si="216"/>
        <v>0</v>
      </c>
      <c r="BO71" s="224">
        <f t="shared" si="182"/>
        <v>0</v>
      </c>
      <c r="BP71" s="224" t="str">
        <f t="shared" si="183"/>
        <v/>
      </c>
      <c r="BQ71" s="225">
        <f t="shared" si="217"/>
        <v>0</v>
      </c>
      <c r="BR71" s="224">
        <f t="shared" si="184"/>
        <v>0</v>
      </c>
      <c r="BS71" s="224" t="str">
        <f t="shared" si="185"/>
        <v/>
      </c>
      <c r="BT71" s="225">
        <f t="shared" si="218"/>
        <v>0</v>
      </c>
      <c r="BU71" s="224">
        <f t="shared" si="186"/>
        <v>0</v>
      </c>
      <c r="BV71" s="224" t="str">
        <f t="shared" si="187"/>
        <v/>
      </c>
      <c r="BW71" s="225">
        <f t="shared" si="219"/>
        <v>0</v>
      </c>
      <c r="BX71" s="226">
        <f t="shared" si="188"/>
        <v>0</v>
      </c>
      <c r="BY71" s="226" t="str">
        <f t="shared" si="189"/>
        <v/>
      </c>
      <c r="BZ71" s="227">
        <f t="shared" ref="BZ71:BZ75" si="228">SUM(BU71:BU72)*C72</f>
        <v>0</v>
      </c>
      <c r="CA71" s="226"/>
      <c r="CB71" s="226"/>
      <c r="CC71" s="240">
        <f t="shared" ref="CC71:CC80" si="229">SUM(BH71:BH72,BK71:BK72,BN71:BN72,BQ71:BQ72,BT71:BT72,BW71:BW72,BZ71:BZ72)</f>
        <v>0</v>
      </c>
    </row>
    <row r="72" s="2" customFormat="1" ht="12" customHeight="1" spans="1:81">
      <c r="A72" s="82"/>
      <c r="B72" s="79"/>
      <c r="C72" s="85">
        <f t="shared" ref="C72:C76" si="230">C71*1.25</f>
        <v>1275</v>
      </c>
      <c r="D72" s="87"/>
      <c r="E72" s="73"/>
      <c r="F72" s="88"/>
      <c r="G72" s="88"/>
      <c r="H72" s="73"/>
      <c r="I72" s="87"/>
      <c r="J72" s="73"/>
      <c r="K72" s="88"/>
      <c r="L72" s="88"/>
      <c r="M72" s="73"/>
      <c r="N72" s="87"/>
      <c r="O72" s="73"/>
      <c r="P72" s="88"/>
      <c r="Q72" s="88"/>
      <c r="R72" s="73"/>
      <c r="S72" s="87"/>
      <c r="T72" s="73"/>
      <c r="U72" s="88"/>
      <c r="V72" s="88"/>
      <c r="W72" s="73"/>
      <c r="X72" s="87"/>
      <c r="Y72" s="73"/>
      <c r="Z72" s="88"/>
      <c r="AA72" s="88"/>
      <c r="AB72" s="73"/>
      <c r="AC72" s="144"/>
      <c r="AD72" s="73"/>
      <c r="AE72" s="145"/>
      <c r="AF72" s="145"/>
      <c r="AG72" s="73"/>
      <c r="AH72" s="87"/>
      <c r="AI72" s="73"/>
      <c r="AJ72" s="88"/>
      <c r="AK72" s="88"/>
      <c r="AL72" s="73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  <c r="BB72" s="189"/>
      <c r="BC72" s="189"/>
      <c r="BD72" s="190"/>
      <c r="BE72" s="189"/>
      <c r="BF72" s="226">
        <f t="shared" si="176"/>
        <v>0</v>
      </c>
      <c r="BG72" s="226" t="str">
        <f t="shared" si="177"/>
        <v/>
      </c>
      <c r="BH72" s="227">
        <f t="shared" si="221"/>
        <v>0</v>
      </c>
      <c r="BI72" s="226">
        <f t="shared" si="178"/>
        <v>0</v>
      </c>
      <c r="BJ72" s="226" t="str">
        <f t="shared" si="179"/>
        <v/>
      </c>
      <c r="BK72" s="227">
        <f t="shared" si="222"/>
        <v>0</v>
      </c>
      <c r="BL72" s="228">
        <f t="shared" si="180"/>
        <v>0</v>
      </c>
      <c r="BM72" s="228" t="str">
        <f t="shared" si="181"/>
        <v/>
      </c>
      <c r="BN72" s="229">
        <f t="shared" si="223"/>
        <v>0</v>
      </c>
      <c r="BO72" s="226">
        <f t="shared" si="182"/>
        <v>0</v>
      </c>
      <c r="BP72" s="226" t="str">
        <f t="shared" si="183"/>
        <v/>
      </c>
      <c r="BQ72" s="227">
        <f t="shared" si="224"/>
        <v>0</v>
      </c>
      <c r="BR72" s="226">
        <f t="shared" si="184"/>
        <v>0</v>
      </c>
      <c r="BS72" s="226" t="str">
        <f t="shared" si="185"/>
        <v/>
      </c>
      <c r="BT72" s="227">
        <f t="shared" si="225"/>
        <v>0</v>
      </c>
      <c r="BU72" s="228">
        <f t="shared" si="186"/>
        <v>0</v>
      </c>
      <c r="BV72" s="228" t="str">
        <f t="shared" si="187"/>
        <v/>
      </c>
      <c r="BW72" s="229">
        <f t="shared" si="226"/>
        <v>0</v>
      </c>
      <c r="BX72" s="226">
        <f t="shared" si="188"/>
        <v>0</v>
      </c>
      <c r="BY72" s="226" t="str">
        <f t="shared" si="189"/>
        <v/>
      </c>
      <c r="BZ72" s="227">
        <f t="shared" ref="BZ72:BZ76" si="231">SUM(BY71:BY72)*C72</f>
        <v>0</v>
      </c>
      <c r="CA72" s="226"/>
      <c r="CB72" s="226"/>
      <c r="CC72" s="240">
        <f t="shared" ref="CC72:CC80" si="232">SUM(BH72,BK72,BN72,BQ72,BT72,BW72,BZ72)</f>
        <v>0</v>
      </c>
    </row>
    <row r="73" ht="12" customHeight="1" spans="1:81">
      <c r="A73" s="78">
        <f>CU30</f>
        <v>0</v>
      </c>
      <c r="B73" s="79"/>
      <c r="C73" s="80">
        <v>1020</v>
      </c>
      <c r="D73" s="86"/>
      <c r="E73" s="66"/>
      <c r="F73" s="66"/>
      <c r="G73" s="66"/>
      <c r="H73" s="66"/>
      <c r="I73" s="86"/>
      <c r="J73" s="66"/>
      <c r="K73" s="66"/>
      <c r="L73" s="66"/>
      <c r="M73" s="66"/>
      <c r="N73" s="86"/>
      <c r="O73" s="66"/>
      <c r="P73" s="66"/>
      <c r="Q73" s="66"/>
      <c r="R73" s="66"/>
      <c r="S73" s="86"/>
      <c r="T73" s="66"/>
      <c r="U73" s="66"/>
      <c r="V73" s="66"/>
      <c r="W73" s="66"/>
      <c r="X73" s="86"/>
      <c r="Y73" s="66"/>
      <c r="Z73" s="66"/>
      <c r="AA73" s="66"/>
      <c r="AB73" s="66"/>
      <c r="AC73" s="142"/>
      <c r="AD73" s="66"/>
      <c r="AE73" s="143"/>
      <c r="AF73" s="143"/>
      <c r="AG73" s="66"/>
      <c r="AH73" s="86"/>
      <c r="AI73" s="66"/>
      <c r="AJ73" s="66"/>
      <c r="AK73" s="66"/>
      <c r="AL73" s="66"/>
      <c r="BD73" s="190"/>
      <c r="BF73" s="224">
        <f t="shared" si="176"/>
        <v>0</v>
      </c>
      <c r="BG73" s="224" t="str">
        <f t="shared" si="177"/>
        <v/>
      </c>
      <c r="BH73" s="225">
        <f t="shared" si="214"/>
        <v>0</v>
      </c>
      <c r="BI73" s="224">
        <f t="shared" si="178"/>
        <v>0</v>
      </c>
      <c r="BJ73" s="224" t="str">
        <f t="shared" si="179"/>
        <v/>
      </c>
      <c r="BK73" s="225">
        <f t="shared" si="215"/>
        <v>0</v>
      </c>
      <c r="BL73" s="224">
        <f t="shared" si="180"/>
        <v>0</v>
      </c>
      <c r="BM73" s="224" t="str">
        <f t="shared" si="181"/>
        <v/>
      </c>
      <c r="BN73" s="225">
        <f t="shared" si="216"/>
        <v>0</v>
      </c>
      <c r="BO73" s="224">
        <f t="shared" si="182"/>
        <v>0</v>
      </c>
      <c r="BP73" s="224" t="str">
        <f t="shared" si="183"/>
        <v/>
      </c>
      <c r="BQ73" s="225">
        <f t="shared" si="217"/>
        <v>0</v>
      </c>
      <c r="BR73" s="224">
        <f t="shared" si="184"/>
        <v>0</v>
      </c>
      <c r="BS73" s="224" t="str">
        <f t="shared" si="185"/>
        <v/>
      </c>
      <c r="BT73" s="225">
        <f t="shared" si="218"/>
        <v>0</v>
      </c>
      <c r="BU73" s="224">
        <f t="shared" si="186"/>
        <v>0</v>
      </c>
      <c r="BV73" s="224" t="str">
        <f t="shared" si="187"/>
        <v/>
      </c>
      <c r="BW73" s="225">
        <f t="shared" si="219"/>
        <v>0</v>
      </c>
      <c r="BX73" s="237">
        <f t="shared" si="188"/>
        <v>0</v>
      </c>
      <c r="BY73" s="238" t="str">
        <f t="shared" si="189"/>
        <v/>
      </c>
      <c r="BZ73" s="239">
        <f t="shared" si="228"/>
        <v>0</v>
      </c>
      <c r="CA73" s="237"/>
      <c r="CB73" s="237"/>
      <c r="CC73" s="240">
        <f t="shared" ref="CC73:CC80" si="233">SUM(BH73:BH74,BK73:BK74,BN73:BN74,BQ73:BQ74,BT73:BT74,BW73:BW74,BZ73:BZ74)</f>
        <v>0</v>
      </c>
    </row>
    <row r="74" ht="12" customHeight="1" spans="1:81">
      <c r="A74" s="82"/>
      <c r="B74" s="79"/>
      <c r="C74" s="84">
        <f t="shared" si="230"/>
        <v>1275</v>
      </c>
      <c r="D74" s="87"/>
      <c r="E74" s="73"/>
      <c r="F74" s="88"/>
      <c r="G74" s="88"/>
      <c r="H74" s="73"/>
      <c r="I74" s="87"/>
      <c r="J74" s="73"/>
      <c r="K74" s="88"/>
      <c r="L74" s="88"/>
      <c r="M74" s="73"/>
      <c r="N74" s="87"/>
      <c r="O74" s="73"/>
      <c r="P74" s="88"/>
      <c r="Q74" s="88"/>
      <c r="R74" s="73"/>
      <c r="S74" s="87"/>
      <c r="T74" s="73"/>
      <c r="U74" s="88"/>
      <c r="V74" s="88"/>
      <c r="W74" s="73"/>
      <c r="X74" s="87"/>
      <c r="Y74" s="73"/>
      <c r="Z74" s="88"/>
      <c r="AA74" s="88"/>
      <c r="AB74" s="73"/>
      <c r="AC74" s="144"/>
      <c r="AD74" s="73"/>
      <c r="AE74" s="145"/>
      <c r="AF74" s="145"/>
      <c r="AG74" s="73"/>
      <c r="AH74" s="87"/>
      <c r="AI74" s="73"/>
      <c r="AJ74" s="88"/>
      <c r="AK74" s="88"/>
      <c r="AL74" s="73"/>
      <c r="BD74" s="190"/>
      <c r="BF74" s="226">
        <f t="shared" si="176"/>
        <v>0</v>
      </c>
      <c r="BG74" s="226" t="str">
        <f t="shared" si="177"/>
        <v/>
      </c>
      <c r="BH74" s="227">
        <f t="shared" si="221"/>
        <v>0</v>
      </c>
      <c r="BI74" s="226">
        <f t="shared" si="178"/>
        <v>0</v>
      </c>
      <c r="BJ74" s="226" t="str">
        <f t="shared" si="179"/>
        <v/>
      </c>
      <c r="BK74" s="227">
        <f t="shared" si="222"/>
        <v>0</v>
      </c>
      <c r="BL74" s="226">
        <f t="shared" si="180"/>
        <v>0</v>
      </c>
      <c r="BM74" s="226" t="str">
        <f t="shared" si="181"/>
        <v/>
      </c>
      <c r="BN74" s="227">
        <f t="shared" si="223"/>
        <v>0</v>
      </c>
      <c r="BO74" s="226">
        <f t="shared" si="182"/>
        <v>0</v>
      </c>
      <c r="BP74" s="226" t="str">
        <f t="shared" si="183"/>
        <v/>
      </c>
      <c r="BQ74" s="227">
        <f t="shared" si="224"/>
        <v>0</v>
      </c>
      <c r="BR74" s="226">
        <f t="shared" si="184"/>
        <v>0</v>
      </c>
      <c r="BS74" s="226" t="str">
        <f t="shared" si="185"/>
        <v/>
      </c>
      <c r="BT74" s="227">
        <f t="shared" si="225"/>
        <v>0</v>
      </c>
      <c r="BU74" s="228">
        <f t="shared" si="186"/>
        <v>0</v>
      </c>
      <c r="BV74" s="228" t="str">
        <f t="shared" si="187"/>
        <v/>
      </c>
      <c r="BW74" s="229">
        <f t="shared" si="226"/>
        <v>0</v>
      </c>
      <c r="BX74" s="237">
        <f t="shared" si="188"/>
        <v>0</v>
      </c>
      <c r="BY74" s="238" t="str">
        <f t="shared" si="189"/>
        <v/>
      </c>
      <c r="BZ74" s="239">
        <f t="shared" si="231"/>
        <v>0</v>
      </c>
      <c r="CA74" s="237"/>
      <c r="CB74" s="237"/>
      <c r="CC74" s="240">
        <f t="shared" ref="CC74:CC80" si="234">SUM(BH74,BK74,BN74,BQ74,BT74,BW74,BZ74)</f>
        <v>0</v>
      </c>
    </row>
    <row r="75" ht="12" customHeight="1" spans="1:81">
      <c r="A75" s="78">
        <f>CU31</f>
        <v>0</v>
      </c>
      <c r="B75" s="79"/>
      <c r="C75" s="80">
        <v>1050</v>
      </c>
      <c r="D75" s="86"/>
      <c r="E75" s="66"/>
      <c r="F75" s="66"/>
      <c r="G75" s="66"/>
      <c r="H75" s="66"/>
      <c r="I75" s="86"/>
      <c r="J75" s="66"/>
      <c r="K75" s="66"/>
      <c r="L75" s="66"/>
      <c r="M75" s="66"/>
      <c r="N75" s="86"/>
      <c r="O75" s="66"/>
      <c r="P75" s="66"/>
      <c r="Q75" s="66"/>
      <c r="R75" s="66"/>
      <c r="S75" s="86"/>
      <c r="T75" s="66"/>
      <c r="U75" s="66"/>
      <c r="V75" s="66"/>
      <c r="W75" s="66"/>
      <c r="X75" s="86"/>
      <c r="Y75" s="66"/>
      <c r="Z75" s="66"/>
      <c r="AA75" s="66"/>
      <c r="AB75" s="66"/>
      <c r="AC75" s="142"/>
      <c r="AD75" s="66"/>
      <c r="AE75" s="143"/>
      <c r="AF75" s="143"/>
      <c r="AG75" s="66"/>
      <c r="AH75" s="86"/>
      <c r="AI75" s="66"/>
      <c r="AJ75" s="66"/>
      <c r="AK75" s="66"/>
      <c r="AL75" s="66"/>
      <c r="BD75" s="190"/>
      <c r="BF75" s="224">
        <f t="shared" si="176"/>
        <v>0</v>
      </c>
      <c r="BG75" s="224" t="str">
        <f t="shared" si="177"/>
        <v/>
      </c>
      <c r="BH75" s="225">
        <f t="shared" ref="BH75:BH79" si="235">SUM(BF75:BF76)*C75</f>
        <v>0</v>
      </c>
      <c r="BI75" s="224">
        <f t="shared" si="178"/>
        <v>0</v>
      </c>
      <c r="BJ75" s="224" t="str">
        <f t="shared" si="179"/>
        <v/>
      </c>
      <c r="BK75" s="225">
        <f t="shared" ref="BK75:BK79" si="236">SUM(BI75:BI76)*C75</f>
        <v>0</v>
      </c>
      <c r="BL75" s="224">
        <f t="shared" si="180"/>
        <v>0</v>
      </c>
      <c r="BM75" s="224" t="str">
        <f t="shared" si="181"/>
        <v/>
      </c>
      <c r="BN75" s="225">
        <f t="shared" ref="BN75:BN79" si="237">SUM(BL75:BL76)*C75</f>
        <v>0</v>
      </c>
      <c r="BO75" s="224">
        <f t="shared" si="182"/>
        <v>0</v>
      </c>
      <c r="BP75" s="224" t="str">
        <f t="shared" si="183"/>
        <v/>
      </c>
      <c r="BQ75" s="225">
        <f t="shared" ref="BQ75:BQ79" si="238">SUM(BO75:BO76)*C75</f>
        <v>0</v>
      </c>
      <c r="BR75" s="224">
        <f t="shared" si="184"/>
        <v>0</v>
      </c>
      <c r="BS75" s="224" t="str">
        <f t="shared" si="185"/>
        <v/>
      </c>
      <c r="BT75" s="225">
        <f t="shared" ref="BT75:BT79" si="239">SUM(BR75:BR76)*C75</f>
        <v>0</v>
      </c>
      <c r="BU75" s="224">
        <f t="shared" si="186"/>
        <v>0</v>
      </c>
      <c r="BV75" s="224" t="str">
        <f t="shared" si="187"/>
        <v/>
      </c>
      <c r="BW75" s="225">
        <f t="shared" ref="BW75:BW79" si="240">SUM(BU75:BU76)*C75</f>
        <v>0</v>
      </c>
      <c r="BX75" s="237">
        <f t="shared" si="188"/>
        <v>0</v>
      </c>
      <c r="BY75" s="238" t="str">
        <f t="shared" si="189"/>
        <v/>
      </c>
      <c r="BZ75" s="239">
        <f t="shared" si="228"/>
        <v>0</v>
      </c>
      <c r="CA75" s="237"/>
      <c r="CB75" s="237"/>
      <c r="CC75" s="240">
        <f t="shared" ref="CC75:CC80" si="241">SUM(BH75:BH76,BK75:BK76,BN75:BN76,BQ75:BQ76,BT75:BT76,BW75:BW76,BZ75:BZ76)</f>
        <v>0</v>
      </c>
    </row>
    <row r="76" ht="12" customHeight="1" spans="1:81">
      <c r="A76" s="82"/>
      <c r="B76" s="79"/>
      <c r="C76" s="84">
        <f t="shared" si="230"/>
        <v>1312.5</v>
      </c>
      <c r="D76" s="87"/>
      <c r="E76" s="73"/>
      <c r="F76" s="88"/>
      <c r="G76" s="88"/>
      <c r="H76" s="73"/>
      <c r="I76" s="87"/>
      <c r="J76" s="73"/>
      <c r="K76" s="88"/>
      <c r="L76" s="88"/>
      <c r="M76" s="73"/>
      <c r="N76" s="87"/>
      <c r="O76" s="73"/>
      <c r="P76" s="88"/>
      <c r="Q76" s="88"/>
      <c r="R76" s="73"/>
      <c r="S76" s="87"/>
      <c r="T76" s="73"/>
      <c r="U76" s="88"/>
      <c r="V76" s="88"/>
      <c r="W76" s="73"/>
      <c r="X76" s="87"/>
      <c r="Y76" s="73"/>
      <c r="Z76" s="88"/>
      <c r="AA76" s="88"/>
      <c r="AB76" s="73"/>
      <c r="AC76" s="144"/>
      <c r="AD76" s="73"/>
      <c r="AE76" s="145"/>
      <c r="AF76" s="145"/>
      <c r="AG76" s="73"/>
      <c r="AH76" s="87"/>
      <c r="AI76" s="73"/>
      <c r="AJ76" s="88"/>
      <c r="AK76" s="88"/>
      <c r="AL76" s="73"/>
      <c r="BD76" s="190"/>
      <c r="BF76" s="226">
        <f t="shared" si="176"/>
        <v>0</v>
      </c>
      <c r="BG76" s="226" t="str">
        <f t="shared" si="177"/>
        <v/>
      </c>
      <c r="BH76" s="227">
        <f t="shared" ref="BH76:BH80" si="242">SUM(BG75:BG76)*C76</f>
        <v>0</v>
      </c>
      <c r="BI76" s="226">
        <f t="shared" si="178"/>
        <v>0</v>
      </c>
      <c r="BJ76" s="226" t="str">
        <f t="shared" si="179"/>
        <v/>
      </c>
      <c r="BK76" s="227">
        <f t="shared" ref="BK76:BK80" si="243">SUM(BJ75:BJ76)*C76</f>
        <v>0</v>
      </c>
      <c r="BL76" s="226">
        <f t="shared" si="180"/>
        <v>0</v>
      </c>
      <c r="BM76" s="226" t="str">
        <f t="shared" si="181"/>
        <v/>
      </c>
      <c r="BN76" s="227">
        <f t="shared" ref="BN76:BN80" si="244">SUM(BM75:BM76)*C76</f>
        <v>0</v>
      </c>
      <c r="BO76" s="226">
        <f t="shared" si="182"/>
        <v>0</v>
      </c>
      <c r="BP76" s="226" t="str">
        <f t="shared" si="183"/>
        <v/>
      </c>
      <c r="BQ76" s="227">
        <f t="shared" ref="BQ76:BQ80" si="245">SUM(BP75:BP76)*C76</f>
        <v>0</v>
      </c>
      <c r="BR76" s="226">
        <f t="shared" si="184"/>
        <v>0</v>
      </c>
      <c r="BS76" s="226" t="str">
        <f t="shared" si="185"/>
        <v/>
      </c>
      <c r="BT76" s="227">
        <f t="shared" ref="BT76:BT80" si="246">SUM(BS75:BS76)*C76</f>
        <v>0</v>
      </c>
      <c r="BU76" s="228">
        <f t="shared" si="186"/>
        <v>0</v>
      </c>
      <c r="BV76" s="228" t="str">
        <f t="shared" si="187"/>
        <v/>
      </c>
      <c r="BW76" s="229">
        <f t="shared" ref="BW76:BW80" si="247">SUM(BV75:BV76)*C76</f>
        <v>0</v>
      </c>
      <c r="BX76" s="237">
        <f t="shared" si="188"/>
        <v>0</v>
      </c>
      <c r="BY76" s="238" t="str">
        <f t="shared" si="189"/>
        <v/>
      </c>
      <c r="BZ76" s="239">
        <f t="shared" si="231"/>
        <v>0</v>
      </c>
      <c r="CA76" s="237"/>
      <c r="CB76" s="237"/>
      <c r="CC76" s="240">
        <f t="shared" ref="CC76:CC80" si="248">SUM(BH76,BK76,BN76,BQ76,BT76,BW76,BZ76)</f>
        <v>0</v>
      </c>
    </row>
    <row r="77" ht="12" hidden="1" customHeight="1" spans="1:81">
      <c r="A77" s="78">
        <f>CU39</f>
        <v>0</v>
      </c>
      <c r="B77" s="79"/>
      <c r="C77" s="80">
        <v>1050</v>
      </c>
      <c r="D77" s="86"/>
      <c r="E77" s="66"/>
      <c r="F77" s="66"/>
      <c r="G77" s="66"/>
      <c r="H77" s="66"/>
      <c r="I77" s="86"/>
      <c r="J77" s="66"/>
      <c r="K77" s="66"/>
      <c r="L77" s="66"/>
      <c r="M77" s="66"/>
      <c r="N77" s="86"/>
      <c r="O77" s="66"/>
      <c r="P77" s="66"/>
      <c r="Q77" s="66"/>
      <c r="R77" s="66"/>
      <c r="S77" s="86"/>
      <c r="T77" s="66"/>
      <c r="U77" s="66"/>
      <c r="V77" s="66"/>
      <c r="W77" s="66"/>
      <c r="X77" s="86"/>
      <c r="Y77" s="66"/>
      <c r="Z77" s="66"/>
      <c r="AA77" s="66"/>
      <c r="AB77" s="66"/>
      <c r="AC77" s="142"/>
      <c r="AD77" s="66"/>
      <c r="AE77" s="143"/>
      <c r="AF77" s="143"/>
      <c r="AG77" s="66"/>
      <c r="AH77" s="86"/>
      <c r="AI77" s="66"/>
      <c r="AJ77" s="66"/>
      <c r="AK77" s="66"/>
      <c r="AL77" s="66"/>
      <c r="BD77" s="190"/>
      <c r="BF77" s="224">
        <f t="shared" si="176"/>
        <v>0</v>
      </c>
      <c r="BG77" s="224" t="str">
        <f t="shared" si="177"/>
        <v/>
      </c>
      <c r="BH77" s="225">
        <f t="shared" si="235"/>
        <v>0</v>
      </c>
      <c r="BI77" s="224">
        <f t="shared" si="178"/>
        <v>0</v>
      </c>
      <c r="BJ77" s="224" t="str">
        <f t="shared" si="179"/>
        <v/>
      </c>
      <c r="BK77" s="225">
        <f t="shared" si="236"/>
        <v>0</v>
      </c>
      <c r="BL77" s="224">
        <f t="shared" si="180"/>
        <v>0</v>
      </c>
      <c r="BM77" s="224" t="str">
        <f t="shared" si="181"/>
        <v/>
      </c>
      <c r="BN77" s="225">
        <f t="shared" si="237"/>
        <v>0</v>
      </c>
      <c r="BO77" s="224">
        <f t="shared" si="182"/>
        <v>0</v>
      </c>
      <c r="BP77" s="224" t="str">
        <f t="shared" si="183"/>
        <v/>
      </c>
      <c r="BQ77" s="225">
        <f t="shared" si="238"/>
        <v>0</v>
      </c>
      <c r="BR77" s="224">
        <f t="shared" si="184"/>
        <v>0</v>
      </c>
      <c r="BS77" s="224" t="str">
        <f t="shared" si="185"/>
        <v/>
      </c>
      <c r="BT77" s="225">
        <f t="shared" si="239"/>
        <v>0</v>
      </c>
      <c r="BU77" s="224">
        <f t="shared" si="186"/>
        <v>0</v>
      </c>
      <c r="BV77" s="224" t="str">
        <f t="shared" si="187"/>
        <v/>
      </c>
      <c r="BW77" s="225">
        <f t="shared" si="240"/>
        <v>0</v>
      </c>
      <c r="BX77" s="237">
        <f t="shared" si="188"/>
        <v>0</v>
      </c>
      <c r="BY77" s="238" t="str">
        <f t="shared" si="189"/>
        <v/>
      </c>
      <c r="BZ77" s="239">
        <f t="shared" ref="BZ77:BZ82" si="249">SUM(BU77:BU78)*C78</f>
        <v>0</v>
      </c>
      <c r="CA77" s="237"/>
      <c r="CB77" s="237"/>
      <c r="CC77" s="240">
        <f t="shared" ref="CC77:CC80" si="250">SUM(BH77:BH78,BK77:BK78,BN77:BN78,BQ77:BQ78,BT77:BT78,BW77:BW78,BZ77:BZ78)</f>
        <v>0</v>
      </c>
    </row>
    <row r="78" ht="12" hidden="1" customHeight="1" spans="1:81">
      <c r="A78" s="82"/>
      <c r="B78" s="79"/>
      <c r="C78" s="84">
        <f t="shared" ref="C78:C83" si="251">C77*1.25</f>
        <v>1312.5</v>
      </c>
      <c r="D78" s="81"/>
      <c r="E78" s="66"/>
      <c r="F78" s="73"/>
      <c r="G78" s="73"/>
      <c r="H78" s="66"/>
      <c r="I78" s="81"/>
      <c r="J78" s="66"/>
      <c r="K78" s="73"/>
      <c r="L78" s="73"/>
      <c r="M78" s="66"/>
      <c r="N78" s="81"/>
      <c r="O78" s="66"/>
      <c r="P78" s="73"/>
      <c r="Q78" s="73"/>
      <c r="R78" s="66"/>
      <c r="S78" s="81"/>
      <c r="T78" s="66"/>
      <c r="U78" s="73"/>
      <c r="V78" s="73"/>
      <c r="W78" s="66"/>
      <c r="X78" s="81"/>
      <c r="Y78" s="66"/>
      <c r="Z78" s="73"/>
      <c r="AA78" s="73"/>
      <c r="AB78" s="66"/>
      <c r="AC78" s="140"/>
      <c r="AD78" s="66"/>
      <c r="AE78" s="141"/>
      <c r="AF78" s="141"/>
      <c r="AG78" s="66"/>
      <c r="AH78" s="81"/>
      <c r="AI78" s="66"/>
      <c r="AJ78" s="73"/>
      <c r="AK78" s="73"/>
      <c r="AL78" s="66"/>
      <c r="BD78" s="190"/>
      <c r="BF78" s="226">
        <f t="shared" si="176"/>
        <v>0</v>
      </c>
      <c r="BG78" s="226" t="str">
        <f t="shared" si="177"/>
        <v/>
      </c>
      <c r="BH78" s="227">
        <f t="shared" si="242"/>
        <v>0</v>
      </c>
      <c r="BI78" s="226">
        <f t="shared" si="178"/>
        <v>0</v>
      </c>
      <c r="BJ78" s="226" t="str">
        <f t="shared" si="179"/>
        <v/>
      </c>
      <c r="BK78" s="227">
        <f t="shared" si="243"/>
        <v>0</v>
      </c>
      <c r="BL78" s="226">
        <f t="shared" si="180"/>
        <v>0</v>
      </c>
      <c r="BM78" s="226" t="str">
        <f t="shared" si="181"/>
        <v/>
      </c>
      <c r="BN78" s="227">
        <f t="shared" si="244"/>
        <v>0</v>
      </c>
      <c r="BO78" s="226">
        <f t="shared" si="182"/>
        <v>0</v>
      </c>
      <c r="BP78" s="226" t="str">
        <f t="shared" si="183"/>
        <v/>
      </c>
      <c r="BQ78" s="227">
        <f t="shared" si="245"/>
        <v>0</v>
      </c>
      <c r="BR78" s="226">
        <f t="shared" si="184"/>
        <v>0</v>
      </c>
      <c r="BS78" s="226" t="str">
        <f t="shared" si="185"/>
        <v/>
      </c>
      <c r="BT78" s="227">
        <f t="shared" si="246"/>
        <v>0</v>
      </c>
      <c r="BU78" s="228">
        <f t="shared" si="186"/>
        <v>0</v>
      </c>
      <c r="BV78" s="228" t="str">
        <f t="shared" si="187"/>
        <v/>
      </c>
      <c r="BW78" s="229">
        <f t="shared" si="247"/>
        <v>0</v>
      </c>
      <c r="BX78" s="237">
        <f t="shared" si="188"/>
        <v>0</v>
      </c>
      <c r="BY78" s="238" t="str">
        <f t="shared" si="189"/>
        <v/>
      </c>
      <c r="BZ78" s="239">
        <f t="shared" ref="BZ78:BZ83" si="252">SUM(BY77:BY78)*C78</f>
        <v>0</v>
      </c>
      <c r="CA78" s="237"/>
      <c r="CB78" s="237"/>
      <c r="CC78" s="240">
        <f t="shared" ref="CC78:CC80" si="253">SUM(BH78,BK78,BN78,BQ78,BT78,BW78,BZ78)</f>
        <v>0</v>
      </c>
    </row>
    <row r="79" ht="12" customHeight="1" spans="1:81">
      <c r="A79" s="78">
        <f>CU32</f>
        <v>0</v>
      </c>
      <c r="B79" s="79"/>
      <c r="C79" s="80">
        <v>1000</v>
      </c>
      <c r="D79" s="86"/>
      <c r="E79" s="66"/>
      <c r="F79" s="66"/>
      <c r="G79" s="66"/>
      <c r="H79" s="66"/>
      <c r="I79" s="86"/>
      <c r="J79" s="66"/>
      <c r="K79" s="66"/>
      <c r="L79" s="66"/>
      <c r="M79" s="66"/>
      <c r="N79" s="86"/>
      <c r="O79" s="66"/>
      <c r="P79" s="66"/>
      <c r="Q79" s="66"/>
      <c r="R79" s="66"/>
      <c r="S79" s="86"/>
      <c r="T79" s="66"/>
      <c r="U79" s="66"/>
      <c r="V79" s="66"/>
      <c r="W79" s="66"/>
      <c r="X79" s="86"/>
      <c r="Y79" s="66"/>
      <c r="Z79" s="66"/>
      <c r="AA79" s="66"/>
      <c r="AB79" s="66"/>
      <c r="AC79" s="142"/>
      <c r="AD79" s="66"/>
      <c r="AE79" s="143"/>
      <c r="AF79" s="143"/>
      <c r="AG79" s="66"/>
      <c r="AH79" s="86"/>
      <c r="AI79" s="66"/>
      <c r="AJ79" s="66"/>
      <c r="AK79" s="66"/>
      <c r="AL79" s="66"/>
      <c r="BD79" s="190"/>
      <c r="BF79" s="224">
        <f t="shared" si="176"/>
        <v>0</v>
      </c>
      <c r="BG79" s="224" t="str">
        <f t="shared" si="177"/>
        <v/>
      </c>
      <c r="BH79" s="225">
        <f t="shared" si="235"/>
        <v>0</v>
      </c>
      <c r="BI79" s="224">
        <f t="shared" si="178"/>
        <v>0</v>
      </c>
      <c r="BJ79" s="224" t="str">
        <f t="shared" si="179"/>
        <v/>
      </c>
      <c r="BK79" s="225">
        <f t="shared" si="236"/>
        <v>0</v>
      </c>
      <c r="BL79" s="224">
        <f t="shared" si="180"/>
        <v>0</v>
      </c>
      <c r="BM79" s="224" t="str">
        <f t="shared" si="181"/>
        <v/>
      </c>
      <c r="BN79" s="225">
        <f t="shared" si="237"/>
        <v>0</v>
      </c>
      <c r="BO79" s="224">
        <f t="shared" si="182"/>
        <v>0</v>
      </c>
      <c r="BP79" s="224" t="str">
        <f t="shared" si="183"/>
        <v/>
      </c>
      <c r="BQ79" s="225">
        <f t="shared" si="238"/>
        <v>0</v>
      </c>
      <c r="BR79" s="224">
        <f t="shared" si="184"/>
        <v>0</v>
      </c>
      <c r="BS79" s="224" t="str">
        <f t="shared" si="185"/>
        <v/>
      </c>
      <c r="BT79" s="225">
        <f t="shared" si="239"/>
        <v>0</v>
      </c>
      <c r="BU79" s="224">
        <f t="shared" si="186"/>
        <v>0</v>
      </c>
      <c r="BV79" s="224" t="str">
        <f t="shared" si="187"/>
        <v/>
      </c>
      <c r="BW79" s="225">
        <f t="shared" si="240"/>
        <v>0</v>
      </c>
      <c r="BX79" s="237">
        <f t="shared" si="188"/>
        <v>0</v>
      </c>
      <c r="BY79" s="238" t="str">
        <f t="shared" si="189"/>
        <v/>
      </c>
      <c r="BZ79" s="239">
        <f t="shared" si="249"/>
        <v>0</v>
      </c>
      <c r="CA79" s="237"/>
      <c r="CB79" s="237"/>
      <c r="CC79" s="240">
        <f t="shared" ref="CC79:CC80" si="254">SUM(BH79:BH80,BK79:BK80,BN79:BN80,BQ79:BQ80,BT79:BT80,BW79:BW80,BZ79:BZ80)</f>
        <v>0</v>
      </c>
    </row>
    <row r="80" ht="12" customHeight="1" spans="1:81">
      <c r="A80" s="243"/>
      <c r="B80" s="244"/>
      <c r="C80" s="245">
        <f t="shared" si="251"/>
        <v>1250</v>
      </c>
      <c r="D80" s="246"/>
      <c r="E80" s="70"/>
      <c r="F80" s="70"/>
      <c r="G80" s="70"/>
      <c r="H80" s="70"/>
      <c r="I80" s="246"/>
      <c r="J80" s="70"/>
      <c r="K80" s="70"/>
      <c r="L80" s="70"/>
      <c r="M80" s="70"/>
      <c r="N80" s="246"/>
      <c r="O80" s="70"/>
      <c r="P80" s="70"/>
      <c r="Q80" s="70"/>
      <c r="R80" s="70"/>
      <c r="S80" s="246"/>
      <c r="T80" s="70"/>
      <c r="U80" s="70"/>
      <c r="V80" s="70"/>
      <c r="W80" s="70"/>
      <c r="X80" s="246"/>
      <c r="Y80" s="70"/>
      <c r="Z80" s="70"/>
      <c r="AA80" s="70"/>
      <c r="AB80" s="70"/>
      <c r="AC80" s="254"/>
      <c r="AD80" s="70"/>
      <c r="AE80" s="255"/>
      <c r="AF80" s="255"/>
      <c r="AG80" s="70"/>
      <c r="AH80" s="246"/>
      <c r="AI80" s="70"/>
      <c r="AJ80" s="70"/>
      <c r="AK80" s="70"/>
      <c r="AL80" s="70"/>
      <c r="BD80" s="262"/>
      <c r="BF80" s="226">
        <f t="shared" si="176"/>
        <v>0</v>
      </c>
      <c r="BG80" s="226" t="str">
        <f t="shared" si="177"/>
        <v/>
      </c>
      <c r="BH80" s="227">
        <f t="shared" si="242"/>
        <v>0</v>
      </c>
      <c r="BI80" s="226">
        <f t="shared" si="178"/>
        <v>0</v>
      </c>
      <c r="BJ80" s="226" t="str">
        <f t="shared" si="179"/>
        <v/>
      </c>
      <c r="BK80" s="227">
        <f t="shared" si="243"/>
        <v>0</v>
      </c>
      <c r="BL80" s="226">
        <f t="shared" si="180"/>
        <v>0</v>
      </c>
      <c r="BM80" s="226" t="str">
        <f t="shared" si="181"/>
        <v/>
      </c>
      <c r="BN80" s="227">
        <f t="shared" si="244"/>
        <v>0</v>
      </c>
      <c r="BO80" s="226">
        <f t="shared" si="182"/>
        <v>0</v>
      </c>
      <c r="BP80" s="226" t="str">
        <f t="shared" si="183"/>
        <v/>
      </c>
      <c r="BQ80" s="227">
        <f t="shared" si="245"/>
        <v>0</v>
      </c>
      <c r="BR80" s="226">
        <f t="shared" si="184"/>
        <v>0</v>
      </c>
      <c r="BS80" s="226" t="str">
        <f t="shared" si="185"/>
        <v/>
      </c>
      <c r="BT80" s="227">
        <f t="shared" si="246"/>
        <v>0</v>
      </c>
      <c r="BU80" s="226">
        <f t="shared" si="186"/>
        <v>0</v>
      </c>
      <c r="BV80" s="226" t="str">
        <f t="shared" si="187"/>
        <v/>
      </c>
      <c r="BW80" s="227">
        <f t="shared" si="247"/>
        <v>0</v>
      </c>
      <c r="BX80" s="237">
        <f t="shared" si="188"/>
        <v>0</v>
      </c>
      <c r="BY80" s="238" t="str">
        <f t="shared" si="189"/>
        <v/>
      </c>
      <c r="BZ80" s="239">
        <f t="shared" si="252"/>
        <v>0</v>
      </c>
      <c r="CA80" s="237"/>
      <c r="CB80" s="237"/>
      <c r="CC80" s="240">
        <f t="shared" ref="CC80" si="255">SUM(BH80,BK80,BN80,BQ80,BT80,BW80,BZ80)</f>
        <v>0</v>
      </c>
    </row>
    <row r="81" ht="12" hidden="1" customHeight="1" spans="1:81">
      <c r="A81" s="247">
        <f>CU41</f>
        <v>0</v>
      </c>
      <c r="B81" s="248"/>
      <c r="C81" s="248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56"/>
      <c r="BD81" s="262"/>
      <c r="BF81" s="264"/>
      <c r="BG81" s="264"/>
      <c r="BH81" s="264"/>
      <c r="BI81" s="264"/>
      <c r="BJ81" s="264"/>
      <c r="BK81" s="264"/>
      <c r="BL81" s="264"/>
      <c r="BM81" s="264"/>
      <c r="BN81" s="264"/>
      <c r="BO81" s="264"/>
      <c r="BP81" s="264"/>
      <c r="BQ81" s="264"/>
      <c r="BR81" s="264"/>
      <c r="BS81" s="264"/>
      <c r="BT81" s="264"/>
      <c r="BU81" s="264"/>
      <c r="BV81" s="264"/>
      <c r="BW81" s="264"/>
      <c r="BX81" s="237"/>
      <c r="BY81" s="238"/>
      <c r="BZ81" s="239"/>
      <c r="CA81" s="237"/>
      <c r="CB81" s="237"/>
      <c r="CC81" s="240"/>
    </row>
    <row r="82" ht="12" hidden="1" customHeight="1" spans="1:81">
      <c r="A82" s="82"/>
      <c r="B82" s="79"/>
      <c r="C82" s="80">
        <v>1130</v>
      </c>
      <c r="D82" s="86"/>
      <c r="E82" s="66"/>
      <c r="F82" s="66"/>
      <c r="G82" s="66"/>
      <c r="H82" s="250"/>
      <c r="I82" s="86"/>
      <c r="J82" s="66"/>
      <c r="K82" s="66"/>
      <c r="L82" s="66"/>
      <c r="M82" s="250"/>
      <c r="N82" s="86"/>
      <c r="O82" s="66"/>
      <c r="P82" s="66"/>
      <c r="Q82" s="66"/>
      <c r="R82" s="250"/>
      <c r="S82" s="86"/>
      <c r="T82" s="66"/>
      <c r="U82" s="66"/>
      <c r="V82" s="66"/>
      <c r="W82" s="250"/>
      <c r="X82" s="86"/>
      <c r="Y82" s="66"/>
      <c r="Z82" s="66"/>
      <c r="AA82" s="66"/>
      <c r="AB82" s="250"/>
      <c r="AC82" s="142"/>
      <c r="AD82" s="143"/>
      <c r="AE82" s="143"/>
      <c r="AF82" s="143"/>
      <c r="AG82" s="257"/>
      <c r="AH82" s="86"/>
      <c r="AI82" s="66"/>
      <c r="AJ82" s="66"/>
      <c r="AK82" s="66"/>
      <c r="AL82" s="180"/>
      <c r="BD82" s="262"/>
      <c r="BF82" s="224">
        <f t="shared" ref="BF82:BF91" si="256">IF(G82&lt;22,(G82-D82)-(E82/60)+(H82/60),(22-D82)-(E82/60))</f>
        <v>0</v>
      </c>
      <c r="BG82" s="224" t="str">
        <f t="shared" ref="BG82:BG91" si="257">IF(G82&gt;=22,(H82/60)+(-22+G82),"")</f>
        <v/>
      </c>
      <c r="BH82" s="225">
        <f t="shared" ref="BH82:BH86" si="258">SUM(BF82:BF83)*C82</f>
        <v>0</v>
      </c>
      <c r="BI82" s="224">
        <f t="shared" ref="BI82:BI87" si="259">IF(L82&lt;22,(L82-I82)-(J82/60)+(M82/60),(22-I82)-(J82/60))</f>
        <v>0</v>
      </c>
      <c r="BJ82" s="224" t="str">
        <f t="shared" ref="BJ82:BJ87" si="260">IF(L82&gt;=22,(M82/60)+(-22+L82),"")</f>
        <v/>
      </c>
      <c r="BK82" s="225">
        <f t="shared" ref="BK82:BK86" si="261">SUM(BI82:BI83)*C82</f>
        <v>0</v>
      </c>
      <c r="BL82" s="224">
        <f t="shared" ref="BL82:BL91" si="262">IF(Q82&lt;22,(Q82-N82)-(O82/60)+(R82/60),(22-N82)-(O82/60))</f>
        <v>0</v>
      </c>
      <c r="BM82" s="224" t="str">
        <f t="shared" ref="BM82:BM91" si="263">IF(Q82&gt;=22,(R82/60)+(-22+Q82),"")</f>
        <v/>
      </c>
      <c r="BN82" s="225">
        <f t="shared" ref="BN82:BN86" si="264">SUM(BL82:BL83)*C82</f>
        <v>0</v>
      </c>
      <c r="BO82" s="224">
        <f t="shared" ref="BO82:BO91" si="265">IF(V82&lt;22,(V82-S82)-(T82/60)+(W82/60),(22-S82)-(T82/60))</f>
        <v>0</v>
      </c>
      <c r="BP82" s="224" t="str">
        <f t="shared" ref="BP82:BP91" si="266">IF(V82&gt;=22,(W82/60)+(-22+V82),"")</f>
        <v/>
      </c>
      <c r="BQ82" s="225">
        <f t="shared" ref="BQ82:BQ86" si="267">SUM(BO82:BO83)*C82</f>
        <v>0</v>
      </c>
      <c r="BR82" s="224">
        <f t="shared" ref="BR82:BR91" si="268">IF(AA82&lt;22,(AA82-U82)-(Y82/60)+(AB82/60),(22-U82)-(Y82/60))</f>
        <v>0</v>
      </c>
      <c r="BS82" s="224" t="str">
        <f t="shared" ref="BS82:BS91" si="269">IF(AA82&gt;=22,(AB82/60)+(-22+AA82),"")</f>
        <v/>
      </c>
      <c r="BT82" s="225">
        <f t="shared" ref="BT82:BT86" si="270">SUM(BR82:BR83)*C82</f>
        <v>0</v>
      </c>
      <c r="BU82" s="224">
        <f t="shared" ref="BU82:BU91" si="271">IF(AF82&lt;22,(AF82-AC82)-(AD82/60)+(AG82/60),(22-AC82)-(AD82/60))</f>
        <v>0</v>
      </c>
      <c r="BV82" s="224" t="str">
        <f t="shared" ref="BV82:BV91" si="272">IF(AF82&gt;=22,(AG82/60)+(-22+AF82),"")</f>
        <v/>
      </c>
      <c r="BW82" s="225">
        <f t="shared" ref="BW82:BW86" si="273">SUM(BU82:BU83)*C82</f>
        <v>0</v>
      </c>
      <c r="BX82" s="237">
        <f t="shared" ref="BX82:BX91" si="274">IF(AK82&lt;22,(AK82-AH82)-(AI82/60)+(AL82/60),(22-AH82)-(AI82/60))</f>
        <v>0</v>
      </c>
      <c r="BY82" s="238" t="str">
        <f t="shared" ref="BY82:BY85" si="275">IF(AK82&gt;=22,(AL82/60)+(-22+AK82),"")</f>
        <v/>
      </c>
      <c r="BZ82" s="239">
        <f t="shared" si="249"/>
        <v>0</v>
      </c>
      <c r="CA82" s="237"/>
      <c r="CB82" s="237"/>
      <c r="CC82" s="240" t="e">
        <f>SUM(AI82:AI83,#REF!,AT82:AT83,BB82:BB83,BJ82:BJ83,BR82:BR83,BZ82:BZ83)</f>
        <v>#REF!</v>
      </c>
    </row>
    <row r="83" ht="12" hidden="1" customHeight="1" spans="1:81">
      <c r="A83" s="78">
        <f>CU42</f>
        <v>0</v>
      </c>
      <c r="B83" s="79"/>
      <c r="C83" s="84">
        <f t="shared" si="251"/>
        <v>1412.5</v>
      </c>
      <c r="D83" s="81"/>
      <c r="E83" s="73"/>
      <c r="F83" s="73"/>
      <c r="G83" s="73"/>
      <c r="H83" s="251"/>
      <c r="I83" s="81"/>
      <c r="J83" s="73"/>
      <c r="K83" s="73"/>
      <c r="L83" s="73"/>
      <c r="M83" s="251"/>
      <c r="N83" s="81"/>
      <c r="O83" s="73"/>
      <c r="P83" s="73"/>
      <c r="Q83" s="73"/>
      <c r="R83" s="251"/>
      <c r="S83" s="81"/>
      <c r="T83" s="73"/>
      <c r="U83" s="73"/>
      <c r="V83" s="73"/>
      <c r="W83" s="251"/>
      <c r="X83" s="81"/>
      <c r="Y83" s="73"/>
      <c r="Z83" s="73"/>
      <c r="AA83" s="73"/>
      <c r="AB83" s="251"/>
      <c r="AC83" s="140"/>
      <c r="AD83" s="141"/>
      <c r="AE83" s="141"/>
      <c r="AF83" s="141"/>
      <c r="AG83" s="258"/>
      <c r="AH83" s="81"/>
      <c r="AI83" s="73"/>
      <c r="AJ83" s="73"/>
      <c r="AK83" s="73"/>
      <c r="AL83" s="183"/>
      <c r="BD83" s="262"/>
      <c r="BF83" s="226">
        <f t="shared" si="256"/>
        <v>0</v>
      </c>
      <c r="BG83" s="226" t="str">
        <f t="shared" si="257"/>
        <v/>
      </c>
      <c r="BH83" s="227">
        <f t="shared" ref="BH83:BH87" si="276">SUM(BG82:BG83)*C83</f>
        <v>0</v>
      </c>
      <c r="BI83" s="226">
        <f t="shared" si="259"/>
        <v>0</v>
      </c>
      <c r="BJ83" s="226" t="str">
        <f t="shared" si="260"/>
        <v/>
      </c>
      <c r="BK83" s="227">
        <f t="shared" ref="BK83:BK87" si="277">SUM(BJ82:BJ83)*C83</f>
        <v>0</v>
      </c>
      <c r="BL83" s="226">
        <f t="shared" si="262"/>
        <v>0</v>
      </c>
      <c r="BM83" s="226" t="str">
        <f t="shared" si="263"/>
        <v/>
      </c>
      <c r="BN83" s="227">
        <f t="shared" ref="BN83:BN87" si="278">SUM(BM82:BM83)*C83</f>
        <v>0</v>
      </c>
      <c r="BO83" s="226">
        <f t="shared" si="265"/>
        <v>0</v>
      </c>
      <c r="BP83" s="226" t="str">
        <f t="shared" si="266"/>
        <v/>
      </c>
      <c r="BQ83" s="227">
        <f t="shared" ref="BQ83:BQ87" si="279">SUM(BP82:BP83)*C83</f>
        <v>0</v>
      </c>
      <c r="BR83" s="226">
        <f t="shared" si="268"/>
        <v>0</v>
      </c>
      <c r="BS83" s="226" t="str">
        <f t="shared" si="269"/>
        <v/>
      </c>
      <c r="BT83" s="227">
        <f t="shared" ref="BT83:BT87" si="280">SUM(BS82:BS83)*C83</f>
        <v>0</v>
      </c>
      <c r="BU83" s="228">
        <f t="shared" si="271"/>
        <v>0</v>
      </c>
      <c r="BV83" s="228" t="str">
        <f t="shared" si="272"/>
        <v/>
      </c>
      <c r="BW83" s="229">
        <f t="shared" ref="BW83:BW87" si="281">SUM(BV82:BV83)*C83</f>
        <v>0</v>
      </c>
      <c r="BX83" s="237">
        <f t="shared" si="274"/>
        <v>0</v>
      </c>
      <c r="BY83" s="238" t="str">
        <f t="shared" si="275"/>
        <v/>
      </c>
      <c r="BZ83" s="239">
        <f t="shared" si="252"/>
        <v>0</v>
      </c>
      <c r="CA83" s="237"/>
      <c r="CB83" s="237"/>
      <c r="CC83" s="240" t="e">
        <f>SUM(AI83:AI84,#REF!,AT83:AT84,BB83:BB84,BJ83:BJ84,BR83:BR84,BZ83:BZ84)</f>
        <v>#REF!</v>
      </c>
    </row>
    <row r="84" ht="12" hidden="1" customHeight="1" spans="1:81">
      <c r="A84" s="82"/>
      <c r="B84" s="79"/>
      <c r="C84" s="80">
        <v>1130</v>
      </c>
      <c r="D84" s="86"/>
      <c r="E84" s="66"/>
      <c r="F84" s="66"/>
      <c r="G84" s="66"/>
      <c r="H84" s="250"/>
      <c r="I84" s="86"/>
      <c r="J84" s="66"/>
      <c r="K84" s="66"/>
      <c r="L84" s="66"/>
      <c r="M84" s="250"/>
      <c r="N84" s="86"/>
      <c r="O84" s="66"/>
      <c r="P84" s="66"/>
      <c r="Q84" s="66"/>
      <c r="R84" s="250"/>
      <c r="S84" s="86"/>
      <c r="T84" s="66"/>
      <c r="U84" s="66"/>
      <c r="V84" s="66"/>
      <c r="W84" s="250"/>
      <c r="X84" s="86"/>
      <c r="Y84" s="66"/>
      <c r="Z84" s="66"/>
      <c r="AA84" s="66"/>
      <c r="AB84" s="250"/>
      <c r="AC84" s="142"/>
      <c r="AD84" s="143"/>
      <c r="AE84" s="143"/>
      <c r="AF84" s="143"/>
      <c r="AG84" s="257"/>
      <c r="AH84" s="86"/>
      <c r="AI84" s="66"/>
      <c r="AJ84" s="66"/>
      <c r="AK84" s="66"/>
      <c r="AL84" s="180"/>
      <c r="BD84" s="262"/>
      <c r="BF84" s="224">
        <f t="shared" si="256"/>
        <v>0</v>
      </c>
      <c r="BG84" s="224" t="str">
        <f t="shared" si="257"/>
        <v/>
      </c>
      <c r="BH84" s="225">
        <f t="shared" si="258"/>
        <v>0</v>
      </c>
      <c r="BI84" s="224">
        <f t="shared" si="259"/>
        <v>0</v>
      </c>
      <c r="BJ84" s="224" t="str">
        <f t="shared" si="260"/>
        <v/>
      </c>
      <c r="BK84" s="225">
        <f t="shared" si="261"/>
        <v>0</v>
      </c>
      <c r="BL84" s="224">
        <f t="shared" si="262"/>
        <v>0</v>
      </c>
      <c r="BM84" s="224" t="str">
        <f t="shared" si="263"/>
        <v/>
      </c>
      <c r="BN84" s="225">
        <f t="shared" si="264"/>
        <v>0</v>
      </c>
      <c r="BO84" s="224">
        <f t="shared" si="265"/>
        <v>0</v>
      </c>
      <c r="BP84" s="224" t="str">
        <f t="shared" si="266"/>
        <v/>
      </c>
      <c r="BQ84" s="225">
        <f t="shared" si="267"/>
        <v>0</v>
      </c>
      <c r="BR84" s="224">
        <f t="shared" si="268"/>
        <v>0</v>
      </c>
      <c r="BS84" s="224" t="str">
        <f t="shared" si="269"/>
        <v/>
      </c>
      <c r="BT84" s="225">
        <f t="shared" si="270"/>
        <v>0</v>
      </c>
      <c r="BU84" s="224">
        <f t="shared" si="271"/>
        <v>0</v>
      </c>
      <c r="BV84" s="224" t="str">
        <f t="shared" si="272"/>
        <v/>
      </c>
      <c r="BW84" s="225">
        <f t="shared" si="273"/>
        <v>0</v>
      </c>
      <c r="BX84" s="237">
        <f t="shared" si="274"/>
        <v>0</v>
      </c>
      <c r="BY84" s="238" t="str">
        <f t="shared" si="275"/>
        <v/>
      </c>
      <c r="BZ84" s="239">
        <f t="shared" ref="BZ84:BZ88" si="282">SUM(BU84:BU85)*C85</f>
        <v>0</v>
      </c>
      <c r="CA84" s="237"/>
      <c r="CB84" s="237"/>
      <c r="CC84" s="240" t="e">
        <f>SUM(AI84:AI85,#REF!,AT84:AT85,BB84:BB85,BJ84:BJ85,BR84:BR85,BZ84:BZ85)</f>
        <v>#REF!</v>
      </c>
    </row>
    <row r="85" ht="12" hidden="1" customHeight="1" spans="1:81">
      <c r="A85" s="78">
        <f>CU43</f>
        <v>0</v>
      </c>
      <c r="B85" s="79"/>
      <c r="C85" s="84">
        <f>C84*1.25</f>
        <v>1412.5</v>
      </c>
      <c r="D85" s="81"/>
      <c r="E85" s="73"/>
      <c r="F85" s="73"/>
      <c r="G85" s="73"/>
      <c r="H85" s="251"/>
      <c r="I85" s="81"/>
      <c r="J85" s="73"/>
      <c r="K85" s="73"/>
      <c r="L85" s="73"/>
      <c r="M85" s="251"/>
      <c r="N85" s="81"/>
      <c r="O85" s="73"/>
      <c r="P85" s="73"/>
      <c r="Q85" s="73"/>
      <c r="R85" s="251"/>
      <c r="S85" s="81"/>
      <c r="T85" s="73"/>
      <c r="U85" s="73"/>
      <c r="V85" s="73"/>
      <c r="W85" s="251"/>
      <c r="X85" s="81"/>
      <c r="Y85" s="73"/>
      <c r="Z85" s="73"/>
      <c r="AA85" s="73"/>
      <c r="AB85" s="251"/>
      <c r="AC85" s="140"/>
      <c r="AD85" s="141"/>
      <c r="AE85" s="141"/>
      <c r="AF85" s="141"/>
      <c r="AG85" s="258"/>
      <c r="AH85" s="81"/>
      <c r="AI85" s="73"/>
      <c r="AJ85" s="73"/>
      <c r="AK85" s="73"/>
      <c r="AL85" s="183"/>
      <c r="BD85" s="262"/>
      <c r="BF85" s="226">
        <f t="shared" si="256"/>
        <v>0</v>
      </c>
      <c r="BG85" s="226" t="str">
        <f t="shared" si="257"/>
        <v/>
      </c>
      <c r="BH85" s="227">
        <f t="shared" si="276"/>
        <v>0</v>
      </c>
      <c r="BI85" s="226">
        <f t="shared" si="259"/>
        <v>0</v>
      </c>
      <c r="BJ85" s="226" t="str">
        <f t="shared" si="260"/>
        <v/>
      </c>
      <c r="BK85" s="227">
        <f t="shared" si="277"/>
        <v>0</v>
      </c>
      <c r="BL85" s="226">
        <f t="shared" si="262"/>
        <v>0</v>
      </c>
      <c r="BM85" s="226" t="str">
        <f t="shared" si="263"/>
        <v/>
      </c>
      <c r="BN85" s="227">
        <f t="shared" si="278"/>
        <v>0</v>
      </c>
      <c r="BO85" s="226">
        <f t="shared" si="265"/>
        <v>0</v>
      </c>
      <c r="BP85" s="226" t="str">
        <f t="shared" si="266"/>
        <v/>
      </c>
      <c r="BQ85" s="227">
        <f t="shared" si="279"/>
        <v>0</v>
      </c>
      <c r="BR85" s="226">
        <f t="shared" si="268"/>
        <v>0</v>
      </c>
      <c r="BS85" s="226" t="str">
        <f t="shared" si="269"/>
        <v/>
      </c>
      <c r="BT85" s="227">
        <f t="shared" si="280"/>
        <v>0</v>
      </c>
      <c r="BU85" s="228">
        <f t="shared" si="271"/>
        <v>0</v>
      </c>
      <c r="BV85" s="228" t="str">
        <f t="shared" si="272"/>
        <v/>
      </c>
      <c r="BW85" s="229">
        <f t="shared" si="281"/>
        <v>0</v>
      </c>
      <c r="BX85" s="237">
        <f t="shared" si="274"/>
        <v>0</v>
      </c>
      <c r="BY85" s="238" t="str">
        <f t="shared" si="275"/>
        <v/>
      </c>
      <c r="BZ85" s="239">
        <f t="shared" ref="BZ85:BZ89" si="283">SUM(BY84:BY85)*C85</f>
        <v>0</v>
      </c>
      <c r="CA85" s="237"/>
      <c r="CB85" s="237"/>
      <c r="CC85" s="240" t="e">
        <f>SUM(AI85:AI88,#REF!,AT85:AT88,BB85:BB88,BJ85:BJ88,BR85:BR88,BZ85:BZ88)</f>
        <v>#REF!</v>
      </c>
    </row>
    <row r="86" ht="12" hidden="1" customHeight="1" spans="1:81">
      <c r="A86" s="82"/>
      <c r="B86" s="100"/>
      <c r="C86" s="84">
        <v>1130</v>
      </c>
      <c r="D86" s="86"/>
      <c r="E86" s="66"/>
      <c r="F86" s="66"/>
      <c r="G86" s="66"/>
      <c r="H86" s="250"/>
      <c r="I86" s="86"/>
      <c r="J86" s="66"/>
      <c r="K86" s="66"/>
      <c r="L86" s="66"/>
      <c r="M86" s="250"/>
      <c r="N86" s="86"/>
      <c r="O86" s="66"/>
      <c r="P86" s="66"/>
      <c r="Q86" s="66"/>
      <c r="R86" s="250"/>
      <c r="S86" s="86"/>
      <c r="T86" s="66"/>
      <c r="U86" s="66"/>
      <c r="V86" s="66"/>
      <c r="W86" s="250"/>
      <c r="X86" s="86"/>
      <c r="Y86" s="66"/>
      <c r="Z86" s="66"/>
      <c r="AA86" s="66"/>
      <c r="AB86" s="250"/>
      <c r="AC86" s="142"/>
      <c r="AD86" s="143"/>
      <c r="AE86" s="143"/>
      <c r="AF86" s="143"/>
      <c r="AG86" s="257"/>
      <c r="AH86" s="86"/>
      <c r="AI86" s="66"/>
      <c r="AJ86" s="66"/>
      <c r="AK86" s="66"/>
      <c r="AL86" s="180"/>
      <c r="BD86" s="262"/>
      <c r="BF86" s="224">
        <f t="shared" si="256"/>
        <v>0</v>
      </c>
      <c r="BG86" s="224" t="str">
        <f t="shared" si="257"/>
        <v/>
      </c>
      <c r="BH86" s="225">
        <f t="shared" si="258"/>
        <v>0</v>
      </c>
      <c r="BI86" s="224">
        <f t="shared" si="259"/>
        <v>0</v>
      </c>
      <c r="BJ86" s="224" t="str">
        <f t="shared" si="260"/>
        <v/>
      </c>
      <c r="BK86" s="225">
        <f t="shared" si="261"/>
        <v>0</v>
      </c>
      <c r="BL86" s="224">
        <f t="shared" si="262"/>
        <v>0</v>
      </c>
      <c r="BM86" s="224" t="str">
        <f t="shared" si="263"/>
        <v/>
      </c>
      <c r="BN86" s="225">
        <f t="shared" si="264"/>
        <v>0</v>
      </c>
      <c r="BO86" s="224">
        <f t="shared" si="265"/>
        <v>0</v>
      </c>
      <c r="BP86" s="224" t="str">
        <f t="shared" si="266"/>
        <v/>
      </c>
      <c r="BQ86" s="225">
        <f t="shared" si="267"/>
        <v>0</v>
      </c>
      <c r="BR86" s="224">
        <f t="shared" si="268"/>
        <v>0</v>
      </c>
      <c r="BS86" s="224" t="str">
        <f t="shared" si="269"/>
        <v/>
      </c>
      <c r="BT86" s="225">
        <f t="shared" si="270"/>
        <v>0</v>
      </c>
      <c r="BU86" s="224">
        <f t="shared" si="271"/>
        <v>0</v>
      </c>
      <c r="BV86" s="224" t="str">
        <f t="shared" si="272"/>
        <v/>
      </c>
      <c r="BW86" s="225">
        <f t="shared" si="273"/>
        <v>0</v>
      </c>
      <c r="BX86" s="237">
        <f t="shared" si="274"/>
        <v>0</v>
      </c>
      <c r="BY86" s="238"/>
      <c r="BZ86" s="239">
        <f t="shared" si="282"/>
        <v>0</v>
      </c>
      <c r="CA86" s="237"/>
      <c r="CB86" s="237"/>
      <c r="CC86" s="240">
        <f>SUM(BH86:BH87,BK86:BK87,BN86:BN87,BQ86:BQ87,BT86:BT87,BW86:BW87,BZ86:BZ87)</f>
        <v>0</v>
      </c>
    </row>
    <row r="87" ht="12" hidden="1" customHeight="1" spans="1:81">
      <c r="A87" s="78">
        <f>CU44</f>
        <v>0</v>
      </c>
      <c r="B87" s="100"/>
      <c r="C87" s="84">
        <v>1413</v>
      </c>
      <c r="D87" s="81"/>
      <c r="E87" s="73"/>
      <c r="F87" s="73"/>
      <c r="G87" s="73"/>
      <c r="H87" s="251"/>
      <c r="I87" s="81"/>
      <c r="J87" s="73"/>
      <c r="K87" s="73"/>
      <c r="L87" s="73"/>
      <c r="M87" s="251"/>
      <c r="N87" s="81"/>
      <c r="O87" s="73"/>
      <c r="P87" s="73"/>
      <c r="Q87" s="73"/>
      <c r="R87" s="251"/>
      <c r="S87" s="81"/>
      <c r="T87" s="73"/>
      <c r="U87" s="73"/>
      <c r="V87" s="73"/>
      <c r="W87" s="251"/>
      <c r="X87" s="81"/>
      <c r="Y87" s="73"/>
      <c r="Z87" s="73"/>
      <c r="AA87" s="73"/>
      <c r="AB87" s="251"/>
      <c r="AC87" s="140"/>
      <c r="AD87" s="141"/>
      <c r="AE87" s="141"/>
      <c r="AF87" s="141"/>
      <c r="AG87" s="258"/>
      <c r="AH87" s="81"/>
      <c r="AI87" s="73"/>
      <c r="AJ87" s="73"/>
      <c r="AK87" s="73"/>
      <c r="AL87" s="183"/>
      <c r="BD87" s="262"/>
      <c r="BF87" s="226">
        <f t="shared" si="256"/>
        <v>0</v>
      </c>
      <c r="BG87" s="226" t="str">
        <f t="shared" si="257"/>
        <v/>
      </c>
      <c r="BH87" s="227">
        <f t="shared" si="276"/>
        <v>0</v>
      </c>
      <c r="BI87" s="226">
        <f t="shared" si="259"/>
        <v>0</v>
      </c>
      <c r="BJ87" s="226" t="str">
        <f t="shared" si="260"/>
        <v/>
      </c>
      <c r="BK87" s="227">
        <f t="shared" si="277"/>
        <v>0</v>
      </c>
      <c r="BL87" s="226">
        <f t="shared" si="262"/>
        <v>0</v>
      </c>
      <c r="BM87" s="226" t="str">
        <f t="shared" si="263"/>
        <v/>
      </c>
      <c r="BN87" s="227">
        <f t="shared" si="278"/>
        <v>0</v>
      </c>
      <c r="BO87" s="226">
        <f t="shared" si="265"/>
        <v>0</v>
      </c>
      <c r="BP87" s="226" t="str">
        <f t="shared" si="266"/>
        <v/>
      </c>
      <c r="BQ87" s="227">
        <f t="shared" si="279"/>
        <v>0</v>
      </c>
      <c r="BR87" s="226">
        <f t="shared" si="268"/>
        <v>0</v>
      </c>
      <c r="BS87" s="226" t="str">
        <f t="shared" si="269"/>
        <v/>
      </c>
      <c r="BT87" s="227">
        <f t="shared" si="280"/>
        <v>0</v>
      </c>
      <c r="BU87" s="228">
        <f t="shared" si="271"/>
        <v>0</v>
      </c>
      <c r="BV87" s="228" t="str">
        <f t="shared" si="272"/>
        <v/>
      </c>
      <c r="BW87" s="229">
        <f t="shared" si="281"/>
        <v>0</v>
      </c>
      <c r="BX87" s="237">
        <f t="shared" si="274"/>
        <v>0</v>
      </c>
      <c r="BY87" s="238"/>
      <c r="BZ87" s="239">
        <f t="shared" si="283"/>
        <v>0</v>
      </c>
      <c r="CA87" s="237"/>
      <c r="CB87" s="237"/>
      <c r="CC87" s="240">
        <f>SUM(BH87,BK87,BN87,BQ87,BT87,BW87,BZ87)</f>
        <v>0</v>
      </c>
    </row>
    <row r="88" s="2" customFormat="1" ht="12" hidden="1" customHeight="1" spans="1:81">
      <c r="A88" s="82"/>
      <c r="B88" s="79"/>
      <c r="C88" s="80">
        <v>1100</v>
      </c>
      <c r="D88" s="86"/>
      <c r="E88" s="66"/>
      <c r="F88" s="66"/>
      <c r="G88" s="66"/>
      <c r="H88" s="250"/>
      <c r="I88" s="86"/>
      <c r="J88" s="66"/>
      <c r="K88" s="66"/>
      <c r="L88" s="66"/>
      <c r="M88" s="250"/>
      <c r="N88" s="86"/>
      <c r="O88" s="66"/>
      <c r="P88" s="66"/>
      <c r="Q88" s="66"/>
      <c r="R88" s="250"/>
      <c r="S88" s="86"/>
      <c r="T88" s="66"/>
      <c r="U88" s="66"/>
      <c r="V88" s="66"/>
      <c r="W88" s="250"/>
      <c r="X88" s="86"/>
      <c r="Y88" s="66"/>
      <c r="Z88" s="66"/>
      <c r="AA88" s="66"/>
      <c r="AB88" s="250"/>
      <c r="AC88" s="142"/>
      <c r="AD88" s="143"/>
      <c r="AE88" s="143"/>
      <c r="AF88" s="143"/>
      <c r="AG88" s="257"/>
      <c r="AH88" s="86"/>
      <c r="AI88" s="66"/>
      <c r="AJ88" s="66"/>
      <c r="AK88" s="66"/>
      <c r="AL88" s="180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263"/>
      <c r="BE88" s="189"/>
      <c r="BF88" s="224">
        <f t="shared" si="256"/>
        <v>0</v>
      </c>
      <c r="BG88" s="224" t="str">
        <f t="shared" si="257"/>
        <v/>
      </c>
      <c r="BH88" s="225">
        <f>SUM(BF88:BF89)*C88</f>
        <v>0</v>
      </c>
      <c r="BI88" s="224"/>
      <c r="BJ88" s="224"/>
      <c r="BK88" s="225"/>
      <c r="BL88" s="224">
        <f t="shared" si="262"/>
        <v>0</v>
      </c>
      <c r="BM88" s="224" t="str">
        <f t="shared" si="263"/>
        <v/>
      </c>
      <c r="BN88" s="225">
        <f>SUM(BL88:BL89)*C88</f>
        <v>0</v>
      </c>
      <c r="BO88" s="224">
        <f t="shared" si="265"/>
        <v>0</v>
      </c>
      <c r="BP88" s="224" t="str">
        <f t="shared" si="266"/>
        <v/>
      </c>
      <c r="BQ88" s="225">
        <f>SUM(BO88:BO89)*C88</f>
        <v>0</v>
      </c>
      <c r="BR88" s="224">
        <f t="shared" si="268"/>
        <v>0</v>
      </c>
      <c r="BS88" s="224" t="str">
        <f t="shared" si="269"/>
        <v/>
      </c>
      <c r="BT88" s="225">
        <f>SUM(BR88:BR89)*C88</f>
        <v>0</v>
      </c>
      <c r="BU88" s="224">
        <f t="shared" si="271"/>
        <v>0</v>
      </c>
      <c r="BV88" s="224" t="str">
        <f t="shared" si="272"/>
        <v/>
      </c>
      <c r="BW88" s="225">
        <f>SUM(BU88:BU89)*C88</f>
        <v>0</v>
      </c>
      <c r="BX88" s="226">
        <f t="shared" si="274"/>
        <v>0</v>
      </c>
      <c r="BY88" s="226" t="str">
        <f t="shared" ref="BY88:BY91" si="284">IF(AK88&gt;=22,(AL88/60)+(-22+AK88),"")</f>
        <v/>
      </c>
      <c r="BZ88" s="227">
        <f t="shared" si="282"/>
        <v>0</v>
      </c>
      <c r="CA88" s="226"/>
      <c r="CB88" s="226"/>
      <c r="CC88" s="240">
        <f>SUM(BH88:BH89,BK88:BK89,BN88:BN89,BQ88:BQ89,BT88:BT89,BW88:BW89,BZ88:BZ89)</f>
        <v>0</v>
      </c>
    </row>
    <row r="89" s="2" customFormat="1" ht="12" hidden="1" customHeight="1" spans="1:81">
      <c r="A89" s="78">
        <f>CU45</f>
        <v>0</v>
      </c>
      <c r="B89" s="79"/>
      <c r="C89" s="95">
        <f>C88*1.25</f>
        <v>1375</v>
      </c>
      <c r="D89" s="87"/>
      <c r="E89" s="88"/>
      <c r="F89" s="88"/>
      <c r="G89" s="88"/>
      <c r="H89" s="252"/>
      <c r="I89" s="87"/>
      <c r="J89" s="88"/>
      <c r="K89" s="88"/>
      <c r="L89" s="88"/>
      <c r="M89" s="252"/>
      <c r="N89" s="87"/>
      <c r="O89" s="88"/>
      <c r="P89" s="88"/>
      <c r="Q89" s="88"/>
      <c r="R89" s="252"/>
      <c r="S89" s="87"/>
      <c r="T89" s="88"/>
      <c r="U89" s="88"/>
      <c r="V89" s="88"/>
      <c r="W89" s="252"/>
      <c r="X89" s="87"/>
      <c r="Y89" s="88"/>
      <c r="Z89" s="88"/>
      <c r="AA89" s="88"/>
      <c r="AB89" s="252"/>
      <c r="AC89" s="144"/>
      <c r="AD89" s="145"/>
      <c r="AE89" s="145"/>
      <c r="AF89" s="145"/>
      <c r="AG89" s="259"/>
      <c r="AH89" s="87"/>
      <c r="AI89" s="88"/>
      <c r="AJ89" s="88"/>
      <c r="AK89" s="88"/>
      <c r="AL89" s="260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263"/>
      <c r="BE89" s="189"/>
      <c r="BF89" s="228">
        <f t="shared" si="256"/>
        <v>0</v>
      </c>
      <c r="BG89" s="228" t="str">
        <f t="shared" si="257"/>
        <v/>
      </c>
      <c r="BH89" s="229">
        <f>SUM(BG88:BG89)*C89</f>
        <v>0</v>
      </c>
      <c r="BI89" s="228">
        <f t="shared" ref="BI89:BI91" si="285">IF(L89&lt;22,(L89-I89)-(J89/60)+(M89/60),(22-I89)-(J89/60))</f>
        <v>0</v>
      </c>
      <c r="BJ89" s="228" t="str">
        <f t="shared" ref="BJ89:BJ91" si="286">IF(L89&gt;=22,(M89/60)+(-22+L89),"")</f>
        <v/>
      </c>
      <c r="BK89" s="229">
        <f>SUM(BJ88:BJ89)*C89</f>
        <v>0</v>
      </c>
      <c r="BL89" s="228">
        <f t="shared" si="262"/>
        <v>0</v>
      </c>
      <c r="BM89" s="228" t="str">
        <f t="shared" si="263"/>
        <v/>
      </c>
      <c r="BN89" s="229">
        <f>SUM(BM88:BM89)*C89</f>
        <v>0</v>
      </c>
      <c r="BO89" s="228">
        <f t="shared" si="265"/>
        <v>0</v>
      </c>
      <c r="BP89" s="228" t="str">
        <f t="shared" si="266"/>
        <v/>
      </c>
      <c r="BQ89" s="229">
        <f>SUM(BP88:BP89)*C89</f>
        <v>0</v>
      </c>
      <c r="BR89" s="228">
        <f t="shared" si="268"/>
        <v>0</v>
      </c>
      <c r="BS89" s="228" t="str">
        <f t="shared" si="269"/>
        <v/>
      </c>
      <c r="BT89" s="229">
        <f>SUM(BS88:BS89)*C89</f>
        <v>0</v>
      </c>
      <c r="BU89" s="228">
        <f t="shared" si="271"/>
        <v>0</v>
      </c>
      <c r="BV89" s="228" t="str">
        <f t="shared" si="272"/>
        <v/>
      </c>
      <c r="BW89" s="229">
        <f>SUM(BV88:BV89)*C89</f>
        <v>0</v>
      </c>
      <c r="BX89" s="226">
        <f t="shared" si="274"/>
        <v>0</v>
      </c>
      <c r="BY89" s="226" t="str">
        <f t="shared" si="284"/>
        <v/>
      </c>
      <c r="BZ89" s="227">
        <f t="shared" si="283"/>
        <v>0</v>
      </c>
      <c r="CA89" s="226"/>
      <c r="CB89" s="226"/>
      <c r="CC89" s="240">
        <f>SUM(BH89,BK89,BN89,BQ89,BT89,BW89,BZ89)</f>
        <v>0</v>
      </c>
    </row>
    <row r="90" s="2" customFormat="1" ht="12" hidden="1" customHeight="1" spans="1:81">
      <c r="A90" s="82"/>
      <c r="B90" s="79"/>
      <c r="C90" s="80">
        <v>1070</v>
      </c>
      <c r="D90" s="86"/>
      <c r="E90" s="66"/>
      <c r="F90" s="66"/>
      <c r="G90" s="66"/>
      <c r="H90" s="250"/>
      <c r="I90" s="86"/>
      <c r="J90" s="66"/>
      <c r="K90" s="66"/>
      <c r="L90" s="66"/>
      <c r="M90" s="250"/>
      <c r="N90" s="86"/>
      <c r="O90" s="66"/>
      <c r="P90" s="66"/>
      <c r="Q90" s="66"/>
      <c r="R90" s="250"/>
      <c r="S90" s="86"/>
      <c r="T90" s="66"/>
      <c r="U90" s="66"/>
      <c r="V90" s="66"/>
      <c r="W90" s="250"/>
      <c r="X90" s="86"/>
      <c r="Y90" s="66"/>
      <c r="Z90" s="66"/>
      <c r="AA90" s="66"/>
      <c r="AB90" s="250"/>
      <c r="AC90" s="142"/>
      <c r="AD90" s="143"/>
      <c r="AE90" s="143"/>
      <c r="AF90" s="143"/>
      <c r="AG90" s="257"/>
      <c r="AH90" s="86"/>
      <c r="AI90" s="66"/>
      <c r="AJ90" s="66"/>
      <c r="AK90" s="66"/>
      <c r="AL90" s="180"/>
      <c r="AV90" s="189"/>
      <c r="AW90" s="189"/>
      <c r="AX90" s="189"/>
      <c r="AY90" s="189"/>
      <c r="AZ90" s="189"/>
      <c r="BA90" s="189"/>
      <c r="BB90" s="189"/>
      <c r="BC90" s="189"/>
      <c r="BD90" s="263"/>
      <c r="BE90" s="189"/>
      <c r="BF90" s="224">
        <f t="shared" si="256"/>
        <v>0</v>
      </c>
      <c r="BG90" s="224" t="str">
        <f t="shared" si="257"/>
        <v/>
      </c>
      <c r="BH90" s="225">
        <f>SUM(BF90:BF91)*C90</f>
        <v>0</v>
      </c>
      <c r="BI90" s="224">
        <f t="shared" si="285"/>
        <v>0</v>
      </c>
      <c r="BJ90" s="224" t="str">
        <f t="shared" si="286"/>
        <v/>
      </c>
      <c r="BK90" s="225">
        <f>SUM(BI90:BI91)*C90</f>
        <v>0</v>
      </c>
      <c r="BL90" s="224">
        <f t="shared" si="262"/>
        <v>0</v>
      </c>
      <c r="BM90" s="224" t="str">
        <f t="shared" si="263"/>
        <v/>
      </c>
      <c r="BN90" s="225">
        <f>SUM(BL90:BL91)*C90</f>
        <v>0</v>
      </c>
      <c r="BO90" s="224">
        <f t="shared" si="265"/>
        <v>0</v>
      </c>
      <c r="BP90" s="224" t="str">
        <f t="shared" si="266"/>
        <v/>
      </c>
      <c r="BQ90" s="225">
        <f>SUM(BO90:BO91)*C90</f>
        <v>0</v>
      </c>
      <c r="BR90" s="224">
        <f t="shared" si="268"/>
        <v>0</v>
      </c>
      <c r="BS90" s="224" t="str">
        <f t="shared" si="269"/>
        <v/>
      </c>
      <c r="BT90" s="225">
        <f>SUM(BR90:BR91)*C90</f>
        <v>0</v>
      </c>
      <c r="BU90" s="224">
        <f t="shared" si="271"/>
        <v>0</v>
      </c>
      <c r="BV90" s="224" t="str">
        <f t="shared" si="272"/>
        <v/>
      </c>
      <c r="BW90" s="225">
        <f>SUM(BU90:BU91)*C90</f>
        <v>0</v>
      </c>
      <c r="BX90" s="226">
        <f t="shared" si="274"/>
        <v>0</v>
      </c>
      <c r="BY90" s="226" t="str">
        <f t="shared" si="284"/>
        <v/>
      </c>
      <c r="BZ90" s="227">
        <f>SUM(BU90:BU91)*C91</f>
        <v>0</v>
      </c>
      <c r="CA90" s="226"/>
      <c r="CB90" s="226"/>
      <c r="CC90" s="240">
        <f t="shared" ref="CC90:CC91" si="287">SUM(BH90:BH91,BK90:BK91,BN90:BN91,BQ90:BQ91,BT90:BT91,BW90:BW91,BZ90:BZ91)</f>
        <v>0</v>
      </c>
    </row>
    <row r="91" s="2" customFormat="1" ht="12" hidden="1" customHeight="1" spans="1:81">
      <c r="A91" s="78">
        <f>CU46</f>
        <v>0</v>
      </c>
      <c r="B91" s="79"/>
      <c r="C91" s="245">
        <f>C90*1.25</f>
        <v>1337.5</v>
      </c>
      <c r="D91" s="246"/>
      <c r="E91" s="70"/>
      <c r="F91" s="70"/>
      <c r="G91" s="70"/>
      <c r="H91" s="253"/>
      <c r="I91" s="246"/>
      <c r="J91" s="70"/>
      <c r="K91" s="70"/>
      <c r="L91" s="70"/>
      <c r="M91" s="253"/>
      <c r="N91" s="246"/>
      <c r="O91" s="70"/>
      <c r="P91" s="70"/>
      <c r="Q91" s="70"/>
      <c r="R91" s="253"/>
      <c r="S91" s="246"/>
      <c r="T91" s="70"/>
      <c r="U91" s="70"/>
      <c r="V91" s="70"/>
      <c r="W91" s="253"/>
      <c r="X91" s="246"/>
      <c r="Y91" s="70"/>
      <c r="Z91" s="70"/>
      <c r="AA91" s="70"/>
      <c r="AB91" s="253"/>
      <c r="AC91" s="254"/>
      <c r="AD91" s="255"/>
      <c r="AE91" s="255"/>
      <c r="AF91" s="255"/>
      <c r="AG91" s="261"/>
      <c r="AH91" s="246"/>
      <c r="AI91" s="70"/>
      <c r="AJ91" s="70"/>
      <c r="AK91" s="70"/>
      <c r="AL91" s="181"/>
      <c r="AV91" s="189"/>
      <c r="AW91" s="189"/>
      <c r="AX91" s="189"/>
      <c r="AY91" s="189"/>
      <c r="AZ91" s="189"/>
      <c r="BA91" s="189"/>
      <c r="BB91" s="189"/>
      <c r="BC91" s="189"/>
      <c r="BD91" s="263"/>
      <c r="BE91" s="189"/>
      <c r="BF91" s="265">
        <f t="shared" si="256"/>
        <v>0</v>
      </c>
      <c r="BG91" s="265" t="str">
        <f t="shared" si="257"/>
        <v/>
      </c>
      <c r="BH91" s="219">
        <f>SUM(BG90:BG91)*C91</f>
        <v>0</v>
      </c>
      <c r="BI91" s="265">
        <f t="shared" si="285"/>
        <v>0</v>
      </c>
      <c r="BJ91" s="265" t="str">
        <f t="shared" si="286"/>
        <v/>
      </c>
      <c r="BK91" s="219">
        <f>SUM(BJ90:BJ91)*AU91</f>
        <v>0</v>
      </c>
      <c r="BL91" s="265">
        <f t="shared" si="262"/>
        <v>0</v>
      </c>
      <c r="BM91" s="265" t="str">
        <f t="shared" si="263"/>
        <v/>
      </c>
      <c r="BN91" s="219">
        <f>SUM(BM90:BM91)*C91</f>
        <v>0</v>
      </c>
      <c r="BO91" s="265">
        <f t="shared" si="265"/>
        <v>0</v>
      </c>
      <c r="BP91" s="265" t="str">
        <f t="shared" si="266"/>
        <v/>
      </c>
      <c r="BQ91" s="219">
        <f>SUM(BP90:BP91)*C91</f>
        <v>0</v>
      </c>
      <c r="BR91" s="265">
        <f t="shared" si="268"/>
        <v>0</v>
      </c>
      <c r="BS91" s="265" t="str">
        <f t="shared" si="269"/>
        <v/>
      </c>
      <c r="BT91" s="219">
        <f>SUM(BS90:BS91)*C91</f>
        <v>0</v>
      </c>
      <c r="BU91" s="228">
        <f t="shared" si="271"/>
        <v>0</v>
      </c>
      <c r="BV91" s="228" t="str">
        <f t="shared" si="272"/>
        <v/>
      </c>
      <c r="BW91" s="229">
        <f>SUM(BV90:BV91)*C91</f>
        <v>0</v>
      </c>
      <c r="BX91" s="226">
        <f t="shared" si="274"/>
        <v>0</v>
      </c>
      <c r="BY91" s="226" t="str">
        <f t="shared" si="284"/>
        <v/>
      </c>
      <c r="BZ91" s="227">
        <f>SUM(BY90:BY91)*C91</f>
        <v>0</v>
      </c>
      <c r="CA91" s="226"/>
      <c r="CB91" s="226"/>
      <c r="CC91" s="240">
        <f t="shared" ref="CC91" si="288">SUM(BH91,BK91,BN91,BQ91,BT91,BW91,BZ91)</f>
        <v>0</v>
      </c>
    </row>
    <row r="92" s="2" customFormat="1" ht="12" hidden="1" customHeight="1" spans="1:81">
      <c r="A92" s="82"/>
      <c r="B92" s="4"/>
      <c r="C92" s="5"/>
      <c r="D92" s="6"/>
      <c r="E92" s="7"/>
      <c r="F92" s="8"/>
      <c r="G92" s="6"/>
      <c r="H92" s="7"/>
      <c r="I92" s="6"/>
      <c r="J92" s="7"/>
      <c r="K92" s="8"/>
      <c r="L92" s="6"/>
      <c r="M92" s="7"/>
      <c r="N92" s="6"/>
      <c r="O92" s="7"/>
      <c r="P92" s="8"/>
      <c r="Q92" s="6"/>
      <c r="R92" s="7"/>
      <c r="S92" s="6"/>
      <c r="T92" s="7"/>
      <c r="U92" s="8"/>
      <c r="V92" s="6"/>
      <c r="W92" s="7"/>
      <c r="X92" s="6"/>
      <c r="Y92" s="7"/>
      <c r="Z92" s="8"/>
      <c r="AA92" s="6"/>
      <c r="AB92" s="7"/>
      <c r="AC92" s="9"/>
      <c r="AD92" s="10"/>
      <c r="AE92" s="11"/>
      <c r="AF92" s="9"/>
      <c r="AG92" s="10"/>
      <c r="AH92" s="6"/>
      <c r="AI92" s="7"/>
      <c r="AJ92" s="8"/>
      <c r="AK92" s="6"/>
      <c r="AL92" s="7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263"/>
      <c r="BE92" s="189"/>
      <c r="BF92" s="6"/>
      <c r="BG92" s="6"/>
      <c r="BH92" s="12"/>
      <c r="BI92" s="6"/>
      <c r="BJ92" s="6"/>
      <c r="BK92" s="12"/>
      <c r="BL92" s="6"/>
      <c r="BM92" s="6"/>
      <c r="BN92" s="12"/>
      <c r="BO92" s="6"/>
      <c r="BP92" s="6"/>
      <c r="BQ92" s="12"/>
      <c r="BR92" s="6"/>
      <c r="BS92" s="6"/>
      <c r="BT92" s="12"/>
      <c r="BU92" s="6"/>
      <c r="BV92" s="6"/>
      <c r="BW92" s="12"/>
      <c r="BX92" s="6"/>
      <c r="BY92" s="6"/>
      <c r="BZ92" s="12"/>
      <c r="CA92" s="8"/>
      <c r="CB92" s="8"/>
      <c r="CC92" s="8"/>
    </row>
    <row r="93" s="2" customFormat="1" ht="12" hidden="1" customHeight="1" spans="1:81">
      <c r="A93" s="3"/>
      <c r="B93" s="4"/>
      <c r="C93" s="5"/>
      <c r="D93" s="6"/>
      <c r="E93" s="7"/>
      <c r="F93" s="8"/>
      <c r="G93" s="6"/>
      <c r="H93" s="7"/>
      <c r="I93" s="6"/>
      <c r="J93" s="7"/>
      <c r="K93" s="8"/>
      <c r="L93" s="6"/>
      <c r="M93" s="7"/>
      <c r="N93" s="6"/>
      <c r="O93" s="7"/>
      <c r="P93" s="8"/>
      <c r="Q93" s="6"/>
      <c r="R93" s="7"/>
      <c r="S93" s="6"/>
      <c r="T93" s="7"/>
      <c r="U93" s="8"/>
      <c r="V93" s="6"/>
      <c r="W93" s="7"/>
      <c r="X93" s="6"/>
      <c r="Y93" s="7"/>
      <c r="Z93" s="8"/>
      <c r="AA93" s="6"/>
      <c r="AB93" s="7"/>
      <c r="AC93" s="9"/>
      <c r="AD93" s="10"/>
      <c r="AE93" s="11"/>
      <c r="AF93" s="9"/>
      <c r="AG93" s="10"/>
      <c r="AH93" s="6"/>
      <c r="AI93" s="7"/>
      <c r="AJ93" s="8"/>
      <c r="AK93" s="6"/>
      <c r="AL93" s="7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263"/>
      <c r="BE93" s="189"/>
      <c r="BF93" s="6"/>
      <c r="BG93" s="6"/>
      <c r="BH93" s="12"/>
      <c r="BI93" s="6"/>
      <c r="BJ93" s="6"/>
      <c r="BK93" s="12"/>
      <c r="BL93" s="6"/>
      <c r="BM93" s="6"/>
      <c r="BN93" s="12"/>
      <c r="BO93" s="6"/>
      <c r="BP93" s="6"/>
      <c r="BQ93" s="12"/>
      <c r="BR93" s="6"/>
      <c r="BS93" s="6"/>
      <c r="BT93" s="12"/>
      <c r="BU93" s="6"/>
      <c r="BV93" s="6"/>
      <c r="BW93" s="12"/>
      <c r="BX93" s="6"/>
      <c r="BY93" s="6"/>
      <c r="BZ93" s="12"/>
      <c r="CA93" s="8"/>
      <c r="CB93" s="8"/>
      <c r="CC93" s="8"/>
    </row>
    <row r="94" s="2" customFormat="1" ht="12" customHeight="1" spans="1:81">
      <c r="A94" s="3"/>
      <c r="B94" s="4"/>
      <c r="C94" s="5"/>
      <c r="D94" s="6"/>
      <c r="E94" s="7"/>
      <c r="F94" s="8"/>
      <c r="G94" s="6"/>
      <c r="H94" s="7"/>
      <c r="I94" s="6"/>
      <c r="J94" s="7"/>
      <c r="K94" s="8"/>
      <c r="L94" s="6"/>
      <c r="M94" s="7"/>
      <c r="N94" s="6"/>
      <c r="O94" s="7"/>
      <c r="P94" s="8"/>
      <c r="Q94" s="6"/>
      <c r="R94" s="7"/>
      <c r="S94" s="6"/>
      <c r="T94" s="7"/>
      <c r="U94" s="8"/>
      <c r="V94" s="6"/>
      <c r="W94" s="7"/>
      <c r="X94" s="6"/>
      <c r="Y94" s="7"/>
      <c r="Z94" s="8"/>
      <c r="AA94" s="6"/>
      <c r="AB94" s="7"/>
      <c r="AC94" s="9"/>
      <c r="AD94" s="10"/>
      <c r="AE94" s="11"/>
      <c r="AF94" s="9"/>
      <c r="AG94" s="10"/>
      <c r="AH94" s="6"/>
      <c r="AI94" s="7"/>
      <c r="AJ94" s="8"/>
      <c r="AK94" s="6"/>
      <c r="AL94" s="7"/>
      <c r="AV94" s="189"/>
      <c r="AW94" s="189"/>
      <c r="AX94" s="189"/>
      <c r="AY94" s="189"/>
      <c r="AZ94" s="189"/>
      <c r="BA94" s="189"/>
      <c r="BB94" s="189"/>
      <c r="BC94" s="189"/>
      <c r="BD94" s="263"/>
      <c r="BE94" s="189"/>
      <c r="BF94" s="6"/>
      <c r="BG94" s="6"/>
      <c r="BH94" s="12"/>
      <c r="BI94" s="6"/>
      <c r="BJ94" s="6"/>
      <c r="BK94" s="12"/>
      <c r="BL94" s="6"/>
      <c r="BM94" s="6"/>
      <c r="BN94" s="12"/>
      <c r="BO94" s="6"/>
      <c r="BP94" s="6"/>
      <c r="BQ94" s="12"/>
      <c r="BR94" s="6"/>
      <c r="BS94" s="6"/>
      <c r="BT94" s="12"/>
      <c r="BU94" s="6"/>
      <c r="BV94" s="6"/>
      <c r="BW94" s="12"/>
      <c r="BX94" s="6"/>
      <c r="BY94" s="6"/>
      <c r="BZ94" s="12"/>
      <c r="CA94" s="8"/>
      <c r="CB94" s="8"/>
      <c r="CC94" s="8"/>
    </row>
    <row r="95" s="2" customFormat="1" ht="12" customHeight="1" spans="1:81">
      <c r="A95" s="3"/>
      <c r="B95" s="4"/>
      <c r="C95" s="5"/>
      <c r="D95" s="6"/>
      <c r="E95" s="7"/>
      <c r="F95" s="8"/>
      <c r="G95" s="6"/>
      <c r="H95" s="7"/>
      <c r="I95" s="6"/>
      <c r="J95" s="7"/>
      <c r="K95" s="8"/>
      <c r="L95" s="6"/>
      <c r="M95" s="7"/>
      <c r="N95" s="6"/>
      <c r="O95" s="7"/>
      <c r="P95" s="8"/>
      <c r="Q95" s="6"/>
      <c r="R95" s="7"/>
      <c r="S95" s="6"/>
      <c r="T95" s="7"/>
      <c r="U95" s="8"/>
      <c r="V95" s="6"/>
      <c r="W95" s="7"/>
      <c r="X95" s="6"/>
      <c r="Y95" s="7"/>
      <c r="Z95" s="8"/>
      <c r="AA95" s="6"/>
      <c r="AB95" s="7"/>
      <c r="AC95" s="9"/>
      <c r="AD95" s="10"/>
      <c r="AE95" s="11"/>
      <c r="AF95" s="9"/>
      <c r="AG95" s="10"/>
      <c r="AH95" s="6"/>
      <c r="AI95" s="7"/>
      <c r="AJ95" s="8"/>
      <c r="AK95" s="6"/>
      <c r="AL95" s="7"/>
      <c r="AV95" s="189"/>
      <c r="AW95" s="189"/>
      <c r="AX95" s="189"/>
      <c r="AY95" s="189"/>
      <c r="AZ95" s="189"/>
      <c r="BA95" s="189"/>
      <c r="BB95" s="189"/>
      <c r="BC95" s="189"/>
      <c r="BD95" s="263"/>
      <c r="BE95" s="189"/>
      <c r="BF95" s="6"/>
      <c r="BG95" s="6"/>
      <c r="BH95" s="12"/>
      <c r="BI95" s="6"/>
      <c r="BJ95" s="6"/>
      <c r="BK95" s="12"/>
      <c r="BL95" s="6"/>
      <c r="BM95" s="6"/>
      <c r="BN95" s="12"/>
      <c r="BO95" s="6"/>
      <c r="BP95" s="6"/>
      <c r="BQ95" s="12"/>
      <c r="BR95" s="6"/>
      <c r="BS95" s="6"/>
      <c r="BT95" s="12"/>
      <c r="BU95" s="6"/>
      <c r="BV95" s="6"/>
      <c r="BW95" s="12"/>
      <c r="BX95" s="6"/>
      <c r="BY95" s="6"/>
      <c r="BZ95" s="12"/>
      <c r="CA95" s="8"/>
      <c r="CB95" s="8"/>
      <c r="CC95" s="8"/>
    </row>
    <row r="96" spans="56:56">
      <c r="BD96" s="262"/>
    </row>
    <row r="97" spans="56:56">
      <c r="BD97" s="262"/>
    </row>
    <row r="98" spans="56:56">
      <c r="BD98" s="262"/>
    </row>
    <row r="99" spans="56:56">
      <c r="BD99" s="262"/>
    </row>
    <row r="100" spans="56:56">
      <c r="BD100" s="262"/>
    </row>
    <row r="101" spans="56:56">
      <c r="BD101" s="262"/>
    </row>
  </sheetData>
  <mergeCells count="150">
    <mergeCell ref="D1:F1"/>
    <mergeCell ref="G1:H1"/>
    <mergeCell ref="I1:K1"/>
    <mergeCell ref="L1:M1"/>
    <mergeCell ref="N1:P1"/>
    <mergeCell ref="Q1:R1"/>
    <mergeCell ref="S1:U1"/>
    <mergeCell ref="V1:W1"/>
    <mergeCell ref="X1:Z1"/>
    <mergeCell ref="AA1:AB1"/>
    <mergeCell ref="AC1:AE1"/>
    <mergeCell ref="AF1:AG1"/>
    <mergeCell ref="AH1:AJ1"/>
    <mergeCell ref="AK1:AL1"/>
    <mergeCell ref="D2:H2"/>
    <mergeCell ref="I2:M2"/>
    <mergeCell ref="N2:R2"/>
    <mergeCell ref="S2:W2"/>
    <mergeCell ref="X2:AB2"/>
    <mergeCell ref="AC2:AG2"/>
    <mergeCell ref="AH2:AL2"/>
    <mergeCell ref="D3:H3"/>
    <mergeCell ref="I3:M3"/>
    <mergeCell ref="N3:R3"/>
    <mergeCell ref="S3:W3"/>
    <mergeCell ref="X3:AB3"/>
    <mergeCell ref="AC3:AG3"/>
    <mergeCell ref="AH3:AL3"/>
    <mergeCell ref="D4:H4"/>
    <mergeCell ref="I4:M4"/>
    <mergeCell ref="N4:R4"/>
    <mergeCell ref="S4:W4"/>
    <mergeCell ref="X4:AB4"/>
    <mergeCell ref="AC4:AG4"/>
    <mergeCell ref="AH4:AL4"/>
    <mergeCell ref="D5:H5"/>
    <mergeCell ref="I5:M5"/>
    <mergeCell ref="N5:R5"/>
    <mergeCell ref="S5:W5"/>
    <mergeCell ref="X5:AB5"/>
    <mergeCell ref="AC5:AG5"/>
    <mergeCell ref="AH5:AL5"/>
    <mergeCell ref="D6:H6"/>
    <mergeCell ref="I6:M6"/>
    <mergeCell ref="N6:R6"/>
    <mergeCell ref="S6:W6"/>
    <mergeCell ref="X6:AB6"/>
    <mergeCell ref="AC6:AG6"/>
    <mergeCell ref="AH6:AL6"/>
    <mergeCell ref="D7:H7"/>
    <mergeCell ref="I7:M7"/>
    <mergeCell ref="N7:R7"/>
    <mergeCell ref="S7:W7"/>
    <mergeCell ref="X7:AB7"/>
    <mergeCell ref="AC7:AG7"/>
    <mergeCell ref="AH7:AL7"/>
    <mergeCell ref="D8:H8"/>
    <mergeCell ref="I8:M8"/>
    <mergeCell ref="N8:R8"/>
    <mergeCell ref="S8:W8"/>
    <mergeCell ref="X8:AB8"/>
    <mergeCell ref="AC8:AG8"/>
    <mergeCell ref="AH8:AL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B11:B12"/>
    <mergeCell ref="B13:B14"/>
    <mergeCell ref="B15:B16"/>
    <mergeCell ref="B17:B18"/>
    <mergeCell ref="B19:B20"/>
    <mergeCell ref="B21:B22"/>
    <mergeCell ref="B25:B26"/>
    <mergeCell ref="B27:B28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3:B54"/>
    <mergeCell ref="B55:B56"/>
    <mergeCell ref="B57:B58"/>
    <mergeCell ref="B65:B66"/>
    <mergeCell ref="B67:B68"/>
    <mergeCell ref="B69:B70"/>
    <mergeCell ref="B71:B72"/>
    <mergeCell ref="B73:B74"/>
    <mergeCell ref="B75:B76"/>
    <mergeCell ref="B77:B78"/>
    <mergeCell ref="B79:B80"/>
    <mergeCell ref="B82:B83"/>
    <mergeCell ref="B84:B85"/>
    <mergeCell ref="B88:B89"/>
    <mergeCell ref="B90:B91"/>
    <mergeCell ref="AM9:AM10"/>
    <mergeCell ref="AM13:AM14"/>
    <mergeCell ref="AN9:AN10"/>
    <mergeCell ref="AN13:AN14"/>
    <mergeCell ref="BD1:BD79"/>
    <mergeCell ref="D9:H10"/>
    <mergeCell ref="I9:M10"/>
    <mergeCell ref="N9:R10"/>
    <mergeCell ref="S9:W10"/>
    <mergeCell ref="X9:AB10"/>
    <mergeCell ref="AC9:AG10"/>
    <mergeCell ref="AH9:AL10"/>
  </mergeCells>
  <pageMargins left="0.786805555555556" right="0.393055555555556" top="0.196527777777778" bottom="0" header="0" footer="0"/>
  <pageSetup paperSize="9" scale="8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ピザーラ 山室</dc:creator>
  <cp:lastModifiedBy>WinOwner</cp:lastModifiedBy>
  <dcterms:created xsi:type="dcterms:W3CDTF">2018-04-23T05:02:00Z</dcterms:created>
  <cp:lastPrinted>2020-07-09T13:32:00Z</cp:lastPrinted>
  <dcterms:modified xsi:type="dcterms:W3CDTF">2020-07-25T16:53:16Z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