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gData\Company\ExcelConvertYML\"/>
    </mc:Choice>
  </mc:AlternateContent>
  <xr:revisionPtr revIDLastSave="0" documentId="13_ncr:1_{D22EB798-63B1-4700-AAF2-6BB3133060C3}" xr6:coauthVersionLast="47" xr6:coauthVersionMax="47" xr10:uidLastSave="{00000000-0000-0000-0000-000000000000}"/>
  <bookViews>
    <workbookView xWindow="-108" yWindow="-108" windowWidth="23256" windowHeight="12456" activeTab="1" xr2:uid="{34C01043-216F-4BB9-B3BE-8E1986C41B5D}"/>
  </bookViews>
  <sheets>
    <sheet name="Guildline" sheetId="6" r:id="rId1"/>
    <sheet name="Create yml" sheetId="4" r:id="rId2"/>
    <sheet name="general" sheetId="5" r:id="rId3"/>
    <sheet name="sources" sheetId="1" r:id="rId4"/>
    <sheet name="table_colums" sheetId="7" r:id="rId5"/>
    <sheet name="hub_biz_key" sheetId="2" r:id="rId6"/>
    <sheet name="sat_key" sheetId="9" r:id="rId7"/>
    <sheet name="dbt_type" sheetId="3" r:id="rId8"/>
  </sheets>
  <definedNames>
    <definedName name="table_name">sources!$A:$A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7" l="1"/>
  <c r="G18" i="7" s="1"/>
  <c r="F17" i="7"/>
  <c r="F16" i="7"/>
  <c r="F15" i="7"/>
  <c r="G15" i="7" s="1"/>
  <c r="F14" i="7"/>
  <c r="F13" i="7"/>
  <c r="F12" i="7"/>
  <c r="F11" i="7"/>
  <c r="G11" i="7" s="1"/>
  <c r="F10" i="7"/>
  <c r="G10" i="7" s="1"/>
  <c r="F9" i="7"/>
  <c r="F8" i="7"/>
  <c r="F7" i="7"/>
  <c r="G7" i="7" s="1"/>
  <c r="F6" i="7"/>
  <c r="G6" i="7" s="1"/>
  <c r="F5" i="7"/>
  <c r="F4" i="7"/>
  <c r="F3" i="7"/>
  <c r="G3" i="7" s="1"/>
  <c r="G12" i="7"/>
  <c r="G4" i="7"/>
  <c r="G2" i="7"/>
  <c r="G9" i="7"/>
  <c r="G14" i="7"/>
  <c r="G17" i="7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F12" i="2" s="1"/>
  <c r="A19" i="3"/>
  <c r="A20" i="3"/>
  <c r="A21" i="3"/>
  <c r="A22" i="3"/>
  <c r="A23" i="3"/>
  <c r="A24" i="3"/>
  <c r="A25" i="3"/>
  <c r="A26" i="3"/>
  <c r="F5" i="2" s="1"/>
  <c r="A27" i="3"/>
  <c r="A2" i="3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G5" i="7"/>
  <c r="G8" i="7"/>
  <c r="G13" i="7"/>
  <c r="G16" i="7"/>
  <c r="G7" i="9"/>
  <c r="G8" i="9"/>
  <c r="G9" i="9"/>
  <c r="G10" i="9"/>
  <c r="G11" i="9"/>
  <c r="G12" i="9"/>
  <c r="G13" i="9"/>
  <c r="G14" i="9"/>
  <c r="G15" i="9"/>
  <c r="G16" i="9"/>
  <c r="G17" i="9"/>
  <c r="G18" i="9"/>
  <c r="D7" i="9"/>
  <c r="D8" i="9"/>
  <c r="D9" i="9"/>
  <c r="D10" i="9"/>
  <c r="D11" i="9"/>
  <c r="D12" i="9"/>
  <c r="D13" i="9"/>
  <c r="D14" i="9"/>
  <c r="D15" i="9"/>
  <c r="D16" i="9"/>
  <c r="D17" i="9"/>
  <c r="D18" i="9"/>
  <c r="A1" i="9" a="1"/>
  <c r="A1" i="9" s="1"/>
  <c r="F18" i="9"/>
  <c r="E18" i="9"/>
  <c r="C18" i="9"/>
  <c r="B18" i="9"/>
  <c r="F17" i="9"/>
  <c r="E17" i="9"/>
  <c r="C17" i="9"/>
  <c r="B17" i="9"/>
  <c r="F16" i="9"/>
  <c r="E16" i="9"/>
  <c r="C16" i="9"/>
  <c r="B16" i="9"/>
  <c r="F15" i="9"/>
  <c r="E15" i="9"/>
  <c r="C15" i="9"/>
  <c r="B15" i="9"/>
  <c r="F14" i="9"/>
  <c r="E14" i="9"/>
  <c r="C14" i="9"/>
  <c r="B14" i="9"/>
  <c r="F13" i="9"/>
  <c r="E13" i="9"/>
  <c r="C13" i="9"/>
  <c r="B13" i="9"/>
  <c r="F12" i="9"/>
  <c r="E12" i="9"/>
  <c r="C12" i="9"/>
  <c r="B12" i="9"/>
  <c r="F11" i="9"/>
  <c r="E11" i="9"/>
  <c r="C11" i="9"/>
  <c r="B11" i="9"/>
  <c r="F10" i="9"/>
  <c r="E10" i="9"/>
  <c r="C10" i="9"/>
  <c r="B10" i="9"/>
  <c r="F9" i="9"/>
  <c r="E9" i="9"/>
  <c r="C9" i="9"/>
  <c r="B9" i="9"/>
  <c r="F8" i="9"/>
  <c r="E8" i="9"/>
  <c r="C8" i="9"/>
  <c r="B8" i="9"/>
  <c r="F7" i="9"/>
  <c r="E7" i="9"/>
  <c r="C7" i="9"/>
  <c r="B7" i="9"/>
  <c r="A1" i="2" a="1"/>
  <c r="A1" i="2" s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6" i="2"/>
  <c r="F11" i="2"/>
  <c r="F13" i="2"/>
  <c r="F14" i="2"/>
  <c r="F18" i="2" l="1"/>
  <c r="F10" i="2"/>
  <c r="F17" i="2"/>
  <c r="F9" i="2"/>
  <c r="F16" i="2"/>
  <c r="F8" i="2"/>
  <c r="F15" i="2"/>
  <c r="F7" i="2"/>
  <c r="F4" i="2"/>
  <c r="D6" i="9"/>
  <c r="G6" i="9"/>
  <c r="M2" i="2"/>
  <c r="D5" i="9"/>
  <c r="G5" i="9"/>
  <c r="G2" i="2"/>
  <c r="K2" i="2" s="1"/>
  <c r="G3" i="2"/>
  <c r="K3" i="2" s="1"/>
  <c r="H2" i="2"/>
  <c r="H3" i="2"/>
  <c r="D2" i="9"/>
  <c r="D3" i="9"/>
  <c r="I2" i="2"/>
  <c r="I3" i="2"/>
  <c r="G2" i="9"/>
  <c r="J2" i="2"/>
  <c r="J3" i="2"/>
  <c r="L3" i="2"/>
  <c r="L2" i="2"/>
  <c r="M3" i="2"/>
  <c r="D4" i="9"/>
  <c r="G4" i="9"/>
  <c r="F2" i="2"/>
  <c r="F3" i="2"/>
  <c r="G3" i="9"/>
  <c r="B5" i="9"/>
  <c r="C4" i="9"/>
  <c r="C5" i="9"/>
  <c r="C6" i="9"/>
  <c r="B4" i="9"/>
  <c r="B6" i="9"/>
  <c r="E4" i="9"/>
  <c r="E5" i="9"/>
  <c r="E6" i="9"/>
  <c r="F3" i="9"/>
  <c r="F4" i="9"/>
  <c r="F5" i="9"/>
  <c r="F6" i="9"/>
  <c r="B2" i="9"/>
  <c r="B3" i="9"/>
  <c r="C2" i="9"/>
  <c r="C3" i="9"/>
  <c r="E2" i="9"/>
  <c r="E3" i="9"/>
  <c r="F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<sst xmlns="http://schemas.openxmlformats.org/spreadsheetml/2006/main" count="300" uniqueCount="154">
  <si>
    <t>source</t>
  </si>
  <si>
    <t>COREBANK_CUSTOMER</t>
  </si>
  <si>
    <t>CORECARD_CUSTOMER</t>
  </si>
  <si>
    <t>REF_EOD</t>
  </si>
  <si>
    <t>CRM_CUSTOMER</t>
  </si>
  <si>
    <t>COREBANK_CORP</t>
  </si>
  <si>
    <t>CORECARD_CORP</t>
  </si>
  <si>
    <t>CUS_CUSTOMER_CODE</t>
  </si>
  <si>
    <t>CUS_GENDER</t>
  </si>
  <si>
    <t>CUS_BIRTH_INCORP_DATE</t>
  </si>
  <si>
    <t>CUS_NATIONALITY</t>
  </si>
  <si>
    <t>CUS_LEGAL_DOC_NAME</t>
  </si>
  <si>
    <t>CUS_LEGAL_ISS_DATE</t>
  </si>
  <si>
    <t>CUS_POSITION</t>
  </si>
  <si>
    <t>CUS_SECTOR</t>
  </si>
  <si>
    <t>CUS_CREATION_DATE</t>
  </si>
  <si>
    <t>CUS_NAME_1</t>
  </si>
  <si>
    <t>CUS_STREET</t>
  </si>
  <si>
    <t>CUS_ADDRESS</t>
  </si>
  <si>
    <t>CUS_MOBILE_NUMBER</t>
  </si>
  <si>
    <t>bigint</t>
  </si>
  <si>
    <t>CUS_EMAIL_1</t>
  </si>
  <si>
    <t>CUS_LEGAL_ID</t>
  </si>
  <si>
    <t>CUS_LEGAL_ISS_AUTH</t>
  </si>
  <si>
    <t>string</t>
  </si>
  <si>
    <t>date</t>
  </si>
  <si>
    <t>int</t>
  </si>
  <si>
    <t>BRN_CODE</t>
  </si>
  <si>
    <t>source_system_ccd</t>
  </si>
  <si>
    <t>CORE</t>
  </si>
  <si>
    <t>CARD</t>
  </si>
  <si>
    <t>CRM</t>
  </si>
  <si>
    <t>dtype</t>
  </si>
  <si>
    <t>hash_key_hub</t>
  </si>
  <si>
    <t>biz_key</t>
  </si>
  <si>
    <t>description</t>
  </si>
  <si>
    <t>hub</t>
  </si>
  <si>
    <t>hub_core_indi</t>
  </si>
  <si>
    <t>source_dtype</t>
  </si>
  <si>
    <t>integration_demo</t>
  </si>
  <si>
    <t>biz_key_type</t>
  </si>
  <si>
    <t>hub_parent_table</t>
  </si>
  <si>
    <t>HUB_INDI</t>
  </si>
  <si>
    <t>HUB_CORP</t>
  </si>
  <si>
    <t>hub_target_entity_type</t>
  </si>
  <si>
    <t>hub_target_table</t>
  </si>
  <si>
    <t>hub_card_indi</t>
  </si>
  <si>
    <t>hub_crm_indi</t>
  </si>
  <si>
    <t>hub_core_corp</t>
  </si>
  <si>
    <t>hub_card_corp</t>
  </si>
  <si>
    <t>Tạo file source.yml</t>
  </si>
  <si>
    <t>version: 2
sources:
  - name: source
    schema: source
    tables:
      - name: corebank_customer
      - name: corecard_customer
      - name: ref_eod
      - name: crm_customer
      - name: corebank_corp
      - name: corecard_corp</t>
  </si>
  <si>
    <t>version</t>
  </si>
  <si>
    <t>STT</t>
  </si>
  <si>
    <t>Nội dung</t>
  </si>
  <si>
    <t>Chi tiết mô tả</t>
  </si>
  <si>
    <t>source_type</t>
  </si>
  <si>
    <t>varchar</t>
  </si>
  <si>
    <t>char</t>
  </si>
  <si>
    <t>integer</t>
  </si>
  <si>
    <t>double</t>
  </si>
  <si>
    <t>timestamp</t>
  </si>
  <si>
    <t>sat_target_entity_type</t>
  </si>
  <si>
    <t>sat_target_table</t>
  </si>
  <si>
    <t>sat</t>
  </si>
  <si>
    <t>SAT_CORE_INDI</t>
  </si>
  <si>
    <t>SAT_CARD_INDI</t>
  </si>
  <si>
    <t>SAT_CRM_INDI</t>
  </si>
  <si>
    <t>SAT_CORE_CORP</t>
  </si>
  <si>
    <t>SAT_CARD_CORP</t>
  </si>
  <si>
    <t>Sheet lấy thông tin</t>
  </si>
  <si>
    <t>sources</t>
  </si>
  <si>
    <t>source_column_name</t>
  </si>
  <si>
    <t>target_column</t>
  </si>
  <si>
    <t>attr_value</t>
  </si>
  <si>
    <t>general</t>
  </si>
  <si>
    <t>Template yml</t>
  </si>
  <si>
    <t>general, sources</t>
  </si>
  <si>
    <t>Tạo file hub_{entity_name}.yml</t>
  </si>
  <si>
    <t>## Thông tin chung
collision_code: CARD
description: ''
source_schema: source
source_table: corecard_corp
target_entity_type: hub
target_schema: integration_demo
target_table: hub_card_corp</t>
  </si>
  <si>
    <t>Tạo file sat_{entity_name}.yml</t>
  </si>
  <si>
    <t xml:space="preserve">## Thông tin chung
collision_code: CARD
description: ''
parent_table: hub_corp
source_schema: source
source_table: corecard_corp
target_entity_type: sat
target_schema: integration_demo
target_table: sat_card_corp </t>
  </si>
  <si>
    <t>source_system_name</t>
  </si>
  <si>
    <t>source_schema_name</t>
  </si>
  <si>
    <t>target_schema_name</t>
  </si>
  <si>
    <t>table_name</t>
  </si>
  <si>
    <t>source_table_name</t>
  </si>
  <si>
    <t>source_data_type</t>
  </si>
  <si>
    <t>index_key</t>
  </si>
  <si>
    <t>attr_name</t>
  </si>
  <si>
    <t>biz_key_data_type</t>
  </si>
  <si>
    <t>## Thông tin chi tiết columns hash_key_hub
columns:
- dtype: string
  key_type: hash_key_hub
  source:
  - CO_CORPORATE_ID
  target: dv_hkey_hub_corp</t>
  </si>
  <si>
    <t>sources, general</t>
  </si>
  <si>
    <t>biz_key_column</t>
  </si>
  <si>
    <t>hub_biz_key</t>
  </si>
  <si>
    <t>## Thông tin chi tiết columns biz_key  
- dtype: int
  key_type: biz_key
  source:
    dtype: int
    name: CO_CORPORATE_ID
  target: CUS_CUSTOMER_CODE</t>
  </si>
  <si>
    <t xml:space="preserve">## Thông tin chi tiết columns có hash_key
columns:
- dtype: string
  key_type: hash_key_sat
  source: 'null'
  target: dv_hkey_sat_card_corp
- dtype: string
  key_type: hash_key_hub
  source:
  - CO_CORPORATE_ID
  target: dv_hkey_hub_corp
- dtype: string
  key_type: hash_diff
  target: dv_hsh_dif
</t>
  </si>
  <si>
    <t>## Thông tin chi tiết columns còn lại
- dtype: string
  source:
    dtype: string
    name: CO_COMPANY_NAME
  target: CO_COMPANY_NAME
- dtype: bigint
  source:
    dtype: bigint
    name: CB_CUSTOMER_CODE
  target: CB_CUSTOMER_CODE
- dtype: string
  source:
    dtype: string
    name: CUS_ESTAB_CODE
  target: CUS_ESTAB_CODE</t>
  </si>
  <si>
    <t>hash_key_sat</t>
  </si>
  <si>
    <t>sat_target_column</t>
  </si>
  <si>
    <t>sat_key</t>
  </si>
  <si>
    <t>hash_diff_key_type</t>
  </si>
  <si>
    <t>hash_diff_key_data_type</t>
  </si>
  <si>
    <t>hash_diff_target</t>
  </si>
  <si>
    <t>hash_diff</t>
  </si>
  <si>
    <t>dv_hsh_dif</t>
  </si>
  <si>
    <t>sat_target_data_type</t>
  </si>
  <si>
    <t>table_colums</t>
  </si>
  <si>
    <t>table_columns</t>
  </si>
  <si>
    <r>
      <t xml:space="preserve">1. Tên file yml là giá trị của cột </t>
    </r>
    <r>
      <rPr>
        <b/>
        <i/>
        <sz val="12"/>
        <color theme="1"/>
        <rFont val="Calibri"/>
        <family val="2"/>
      </rPr>
      <t xml:space="preserve">hub_target_table. </t>
    </r>
    <r>
      <rPr>
        <sz val="12"/>
        <color theme="1"/>
        <rFont val="Calibri"/>
        <family val="2"/>
      </rPr>
      <t xml:space="preserve">Chỉ tạo các file yml với giá trị cột </t>
    </r>
    <r>
      <rPr>
        <i/>
        <sz val="12"/>
        <color theme="1"/>
        <rFont val="Calibri"/>
        <family val="2"/>
      </rPr>
      <t>hub_target_table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not blank</t>
    </r>
    <r>
      <rPr>
        <sz val="12"/>
        <color theme="1"/>
        <rFont val="Calibri"/>
        <family val="2"/>
      </rPr>
      <t xml:space="preserve">
- collision_code: lấy dữ liệu từ cột </t>
    </r>
    <r>
      <rPr>
        <i/>
        <sz val="12"/>
        <color theme="1"/>
        <rFont val="Calibri"/>
        <family val="2"/>
      </rPr>
      <t>source_system_ccd</t>
    </r>
    <r>
      <rPr>
        <sz val="12"/>
        <color theme="1"/>
        <rFont val="Calibri"/>
        <family val="2"/>
      </rPr>
      <t xml:space="preserve">
- description: lấy dữ liệu từ cột </t>
    </r>
    <r>
      <rPr>
        <i/>
        <sz val="12"/>
        <color theme="1"/>
        <rFont val="Calibri"/>
        <family val="2"/>
      </rPr>
      <t>description</t>
    </r>
    <r>
      <rPr>
        <sz val="12"/>
        <color theme="1"/>
        <rFont val="Calibri"/>
        <family val="2"/>
      </rPr>
      <t xml:space="preserve">
- source_schema: Cách lấy giống sources/schema của file </t>
    </r>
    <r>
      <rPr>
        <b/>
        <sz val="12"/>
        <color theme="1"/>
        <rFont val="Calibri"/>
        <family val="2"/>
      </rPr>
      <t xml:space="preserve">source.yml </t>
    </r>
    <r>
      <rPr>
        <sz val="12"/>
        <color theme="1"/>
        <rFont val="Calibri"/>
        <family val="2"/>
      </rPr>
      <t xml:space="preserve">ở phần 1
- source_table: lấy dữ liệu từ cột </t>
    </r>
    <r>
      <rPr>
        <i/>
        <sz val="12"/>
        <color theme="1"/>
        <rFont val="Calibri"/>
        <family val="2"/>
      </rPr>
      <t>table_name</t>
    </r>
    <r>
      <rPr>
        <sz val="12"/>
        <color theme="1"/>
        <rFont val="Calibri"/>
        <family val="2"/>
      </rPr>
      <t xml:space="preserve">
- target_entity_type: lấy dữ liệu từ cột </t>
    </r>
    <r>
      <rPr>
        <i/>
        <sz val="12"/>
        <color theme="1"/>
        <rFont val="Calibri"/>
        <family val="2"/>
      </rPr>
      <t>hub_target_entity_type</t>
    </r>
    <r>
      <rPr>
        <sz val="12"/>
        <color theme="1"/>
        <rFont val="Calibri"/>
        <family val="2"/>
      </rPr>
      <t xml:space="preserve">
- target_schema: lấy thông tin giá trị của </t>
    </r>
    <r>
      <rPr>
        <b/>
        <i/>
        <sz val="12"/>
        <color theme="1"/>
        <rFont val="Calibri"/>
        <family val="2"/>
      </rPr>
      <t>target_schema</t>
    </r>
    <r>
      <rPr>
        <sz val="12"/>
        <color theme="1"/>
        <rFont val="Calibri"/>
        <family val="2"/>
      </rPr>
      <t xml:space="preserve"> trong sheet </t>
    </r>
    <r>
      <rPr>
        <i/>
        <sz val="12"/>
        <color theme="1"/>
        <rFont val="Calibri"/>
        <family val="2"/>
      </rPr>
      <t>general</t>
    </r>
    <r>
      <rPr>
        <sz val="12"/>
        <color theme="1"/>
        <rFont val="Calibri"/>
        <family val="2"/>
      </rPr>
      <t xml:space="preserve">
- target_table: lấy dữ liệu từ cột </t>
    </r>
    <r>
      <rPr>
        <i/>
        <sz val="12"/>
        <color theme="1"/>
        <rFont val="Calibri"/>
        <family val="2"/>
      </rPr>
      <t>hub_target_table</t>
    </r>
    <r>
      <rPr>
        <sz val="12"/>
        <color theme="1"/>
        <rFont val="Calibri"/>
        <family val="2"/>
      </rPr>
      <t xml:space="preserve">
</t>
    </r>
  </si>
  <si>
    <r>
      <rPr>
        <b/>
        <sz val="12"/>
        <color theme="1"/>
        <rFont val="Calibri"/>
        <family val="2"/>
      </rPr>
      <t>2. Hash_key_hub</t>
    </r>
    <r>
      <rPr>
        <sz val="12"/>
        <color theme="1"/>
        <rFont val="Calibri"/>
        <family val="2"/>
      </rPr>
      <t xml:space="preserve">: sheet </t>
    </r>
    <r>
      <rPr>
        <b/>
        <i/>
        <sz val="12"/>
        <color theme="1"/>
        <rFont val="Calibri"/>
        <family val="2"/>
      </rPr>
      <t>hub_biz_key</t>
    </r>
    <r>
      <rPr>
        <sz val="12"/>
        <color theme="1"/>
        <rFont val="Calibri"/>
        <family val="2"/>
      </rPr>
      <t xml:space="preserve"> được sinh ra khi định nghĩa xong các sheet </t>
    </r>
    <r>
      <rPr>
        <i/>
        <sz val="12"/>
        <color theme="1"/>
        <rFont val="Calibri"/>
        <family val="2"/>
      </rPr>
      <t>general, sources, table_columns</t>
    </r>
    <r>
      <rPr>
        <sz val="12"/>
        <color theme="1"/>
        <rFont val="Calibri"/>
        <family val="2"/>
      </rPr>
      <t xml:space="preserve">
- dtype: lấy giá trị của cột </t>
    </r>
    <r>
      <rPr>
        <i/>
        <sz val="12"/>
        <color theme="1"/>
        <rFont val="Calibri"/>
        <family val="2"/>
      </rPr>
      <t>hash_key_data_type (unique)</t>
    </r>
    <r>
      <rPr>
        <sz val="12"/>
        <color theme="1"/>
        <rFont val="Calibri"/>
        <family val="2"/>
      </rPr>
      <t xml:space="preserve">
- key_type: lấy giá trị của cột </t>
    </r>
    <r>
      <rPr>
        <i/>
        <sz val="12"/>
        <color theme="1"/>
        <rFont val="Calibri"/>
        <family val="2"/>
      </rPr>
      <t>hash_key_type (unique)</t>
    </r>
    <r>
      <rPr>
        <sz val="12"/>
        <color theme="1"/>
        <rFont val="Calibri"/>
        <family val="2"/>
      </rPr>
      <t xml:space="preserve">
- source: list các giá trị trong cột </t>
    </r>
    <r>
      <rPr>
        <i/>
        <sz val="12"/>
        <color theme="1"/>
        <rFont val="Calibri"/>
        <family val="2"/>
      </rPr>
      <t>source_column_name</t>
    </r>
    <r>
      <rPr>
        <sz val="12"/>
        <color theme="1"/>
        <rFont val="Calibri"/>
        <family val="2"/>
      </rPr>
      <t xml:space="preserve"> dùng để sinh </t>
    </r>
    <r>
      <rPr>
        <b/>
        <sz val="12"/>
        <color theme="1"/>
        <rFont val="Calibri"/>
        <family val="2"/>
      </rPr>
      <t>hash_key_hub</t>
    </r>
    <r>
      <rPr>
        <sz val="12"/>
        <color theme="1"/>
        <rFont val="Calibri"/>
        <family val="2"/>
      </rPr>
      <t xml:space="preserve"> order theo </t>
    </r>
    <r>
      <rPr>
        <b/>
        <i/>
        <sz val="12"/>
        <color theme="1"/>
        <rFont val="Calibri"/>
        <family val="2"/>
      </rPr>
      <t>index_key</t>
    </r>
    <r>
      <rPr>
        <sz val="12"/>
        <color theme="1"/>
        <rFont val="Calibri"/>
        <family val="2"/>
      </rPr>
      <t xml:space="preserve">
- target: lấy giá trị của cột </t>
    </r>
    <r>
      <rPr>
        <i/>
        <sz val="12"/>
        <color theme="1"/>
        <rFont val="Calibri"/>
        <family val="2"/>
      </rPr>
      <t>target_column (unique)</t>
    </r>
    <r>
      <rPr>
        <sz val="12"/>
        <color theme="1"/>
        <rFont val="Calibri"/>
        <family val="2"/>
      </rPr>
      <t xml:space="preserve">
</t>
    </r>
  </si>
  <si>
    <r>
      <rPr>
        <b/>
        <sz val="12"/>
        <color theme="1"/>
        <rFont val="Calibri"/>
        <family val="2"/>
      </rPr>
      <t>3. Biz_key</t>
    </r>
    <r>
      <rPr>
        <sz val="12"/>
        <color theme="1"/>
        <rFont val="Calibri"/>
        <family val="2"/>
      </rPr>
      <t xml:space="preserve">: 
- dtype: lấy dữ liệu từ cột </t>
    </r>
    <r>
      <rPr>
        <i/>
        <sz val="12"/>
        <color theme="1"/>
        <rFont val="Calibri"/>
        <family val="2"/>
      </rPr>
      <t>biz_key_data_type (unique)</t>
    </r>
    <r>
      <rPr>
        <sz val="12"/>
        <color theme="1"/>
        <rFont val="Calibri"/>
        <family val="2"/>
      </rPr>
      <t xml:space="preserve">
- key_type: lấy giá trị của cột </t>
    </r>
    <r>
      <rPr>
        <i/>
        <sz val="12"/>
        <color theme="1"/>
        <rFont val="Calibri"/>
        <family val="2"/>
      </rPr>
      <t>biz_key_type (unique)</t>
    </r>
    <r>
      <rPr>
        <sz val="12"/>
        <color theme="1"/>
        <rFont val="Calibri"/>
        <family val="2"/>
      </rPr>
      <t xml:space="preserve">
- source: list các giá trị trong cột source_column_name dùng để sinh </t>
    </r>
    <r>
      <rPr>
        <b/>
        <i/>
        <sz val="12"/>
        <color theme="1"/>
        <rFont val="Calibri"/>
        <family val="2"/>
      </rPr>
      <t>biz_key</t>
    </r>
    <r>
      <rPr>
        <sz val="12"/>
        <color theme="1"/>
        <rFont val="Calibri"/>
        <family val="2"/>
      </rPr>
      <t xml:space="preserve"> order theo </t>
    </r>
    <r>
      <rPr>
        <b/>
        <i/>
        <sz val="12"/>
        <color theme="1"/>
        <rFont val="Calibri"/>
        <family val="2"/>
      </rPr>
      <t>index_key</t>
    </r>
    <r>
      <rPr>
        <sz val="12"/>
        <color theme="1"/>
        <rFont val="Calibri"/>
        <family val="2"/>
      </rPr>
      <t xml:space="preserve">
    dtype:  lấy giá trị của cột </t>
    </r>
    <r>
      <rPr>
        <i/>
        <sz val="12"/>
        <color theme="1"/>
        <rFont val="Calibri"/>
        <family val="2"/>
      </rPr>
      <t>source_dtype</t>
    </r>
    <r>
      <rPr>
        <sz val="12"/>
        <color theme="1"/>
        <rFont val="Calibri"/>
        <family val="2"/>
      </rPr>
      <t xml:space="preserve">
    name: lấy giá trị của cột </t>
    </r>
    <r>
      <rPr>
        <i/>
        <sz val="12"/>
        <color theme="1"/>
        <rFont val="Calibri"/>
        <family val="2"/>
      </rPr>
      <t>source_column_name</t>
    </r>
    <r>
      <rPr>
        <sz val="12"/>
        <color theme="1"/>
        <rFont val="Calibri"/>
        <family val="2"/>
      </rPr>
      <t xml:space="preserve">
- target: lấy giá trị của cột biz_key_column (</t>
    </r>
    <r>
      <rPr>
        <i/>
        <sz val="12"/>
        <color theme="1"/>
        <rFont val="Calibri"/>
        <family val="2"/>
      </rPr>
      <t>unique</t>
    </r>
    <r>
      <rPr>
        <sz val="12"/>
        <color theme="1"/>
        <rFont val="Calibri"/>
        <family val="2"/>
      </rPr>
      <t>)</t>
    </r>
  </si>
  <si>
    <r>
      <t xml:space="preserve">1. Tên file yml là giá trị của cột </t>
    </r>
    <r>
      <rPr>
        <b/>
        <i/>
        <sz val="12"/>
        <color theme="1"/>
        <rFont val="Calibri"/>
        <family val="2"/>
      </rPr>
      <t xml:space="preserve">sat_target_table. </t>
    </r>
    <r>
      <rPr>
        <sz val="12"/>
        <color theme="1"/>
        <rFont val="Calibri"/>
        <family val="2"/>
      </rPr>
      <t xml:space="preserve">Chỉ tạo các file với giá trị cột </t>
    </r>
    <r>
      <rPr>
        <i/>
        <sz val="12"/>
        <color theme="1"/>
        <rFont val="Calibri"/>
        <family val="2"/>
      </rPr>
      <t>sat_target_table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not blank</t>
    </r>
    <r>
      <rPr>
        <sz val="12"/>
        <color theme="1"/>
        <rFont val="Calibri"/>
        <family val="2"/>
      </rPr>
      <t xml:space="preserve">
- collision_code: lấy dữ liệu từ cột </t>
    </r>
    <r>
      <rPr>
        <i/>
        <sz val="12"/>
        <color theme="1"/>
        <rFont val="Calibri"/>
        <family val="2"/>
      </rPr>
      <t>source_system_ccd</t>
    </r>
    <r>
      <rPr>
        <sz val="12"/>
        <color theme="1"/>
        <rFont val="Calibri"/>
        <family val="2"/>
      </rPr>
      <t xml:space="preserve">
- description: lấy dữ liệu từ cột </t>
    </r>
    <r>
      <rPr>
        <i/>
        <sz val="12"/>
        <color theme="1"/>
        <rFont val="Calibri"/>
        <family val="2"/>
      </rPr>
      <t xml:space="preserve">description
- </t>
    </r>
    <r>
      <rPr>
        <sz val="12"/>
        <color theme="1"/>
        <rFont val="Calibri"/>
        <family val="2"/>
      </rPr>
      <t xml:space="preserve">parent_table: lấy dữ liệu từ cột </t>
    </r>
    <r>
      <rPr>
        <i/>
        <sz val="12"/>
        <color theme="1"/>
        <rFont val="Calibri"/>
        <family val="2"/>
      </rPr>
      <t>hub_parent_table</t>
    </r>
    <r>
      <rPr>
        <sz val="12"/>
        <color theme="1"/>
        <rFont val="Calibri"/>
        <family val="2"/>
      </rPr>
      <t xml:space="preserve">
- source_schema: Cách lấy giống </t>
    </r>
    <r>
      <rPr>
        <i/>
        <sz val="12"/>
        <color theme="1"/>
        <rFont val="Calibri"/>
        <family val="2"/>
      </rPr>
      <t>sources/schema</t>
    </r>
    <r>
      <rPr>
        <sz val="12"/>
        <color theme="1"/>
        <rFont val="Calibri"/>
        <family val="2"/>
      </rPr>
      <t xml:space="preserve"> của file </t>
    </r>
    <r>
      <rPr>
        <b/>
        <i/>
        <sz val="12"/>
        <color theme="1"/>
        <rFont val="Calibri"/>
        <family val="2"/>
      </rPr>
      <t>source.yml</t>
    </r>
    <r>
      <rPr>
        <sz val="12"/>
        <color theme="1"/>
        <rFont val="Calibri"/>
        <family val="2"/>
      </rPr>
      <t xml:space="preserve"> ở phần 1
- source_table: lấy dữ liệu từ cột </t>
    </r>
    <r>
      <rPr>
        <i/>
        <sz val="12"/>
        <color theme="1"/>
        <rFont val="Calibri"/>
        <family val="2"/>
      </rPr>
      <t>table_name</t>
    </r>
    <r>
      <rPr>
        <sz val="12"/>
        <color theme="1"/>
        <rFont val="Calibri"/>
        <family val="2"/>
      </rPr>
      <t xml:space="preserve">
- target_entity_type: lấy dữ liệu từ cột </t>
    </r>
    <r>
      <rPr>
        <i/>
        <sz val="12"/>
        <color theme="1"/>
        <rFont val="Calibri"/>
        <family val="2"/>
      </rPr>
      <t>sat_target_entity_type</t>
    </r>
    <r>
      <rPr>
        <sz val="12"/>
        <color theme="1"/>
        <rFont val="Calibri"/>
        <family val="2"/>
      </rPr>
      <t xml:space="preserve">
- target_schema: lấy thông tin giá trị của </t>
    </r>
    <r>
      <rPr>
        <i/>
        <sz val="12"/>
        <color theme="1"/>
        <rFont val="Calibri"/>
        <family val="2"/>
      </rPr>
      <t>target_schema_name</t>
    </r>
    <r>
      <rPr>
        <sz val="12"/>
        <color theme="1"/>
        <rFont val="Calibri"/>
        <family val="2"/>
      </rPr>
      <t xml:space="preserve"> trong sheet </t>
    </r>
    <r>
      <rPr>
        <b/>
        <i/>
        <sz val="12"/>
        <color theme="1"/>
        <rFont val="Calibri"/>
        <family val="2"/>
      </rPr>
      <t>general</t>
    </r>
    <r>
      <rPr>
        <sz val="12"/>
        <color theme="1"/>
        <rFont val="Calibri"/>
        <family val="2"/>
      </rPr>
      <t xml:space="preserve">
- target_table: lấy dữ liệu từ cột </t>
    </r>
    <r>
      <rPr>
        <i/>
        <sz val="12"/>
        <color theme="1"/>
        <rFont val="Calibri"/>
        <family val="2"/>
      </rPr>
      <t xml:space="preserve">sat_target_table </t>
    </r>
    <r>
      <rPr>
        <sz val="12"/>
        <color theme="1"/>
        <rFont val="Calibri"/>
        <family val="2"/>
      </rPr>
      <t xml:space="preserve">
</t>
    </r>
  </si>
  <si>
    <r>
      <t xml:space="preserve">2. </t>
    </r>
    <r>
      <rPr>
        <b/>
        <sz val="12"/>
        <color theme="1"/>
        <rFont val="Calibri"/>
        <family val="2"/>
      </rPr>
      <t>Hash_key_sat</t>
    </r>
    <r>
      <rPr>
        <sz val="12"/>
        <color theme="1"/>
        <rFont val="Calibri"/>
        <family val="2"/>
      </rPr>
      <t xml:space="preserve">: sheet </t>
    </r>
    <r>
      <rPr>
        <i/>
        <sz val="12"/>
        <color theme="1"/>
        <rFont val="Calibri"/>
        <family val="2"/>
      </rPr>
      <t>sat_key</t>
    </r>
    <r>
      <rPr>
        <sz val="12"/>
        <color theme="1"/>
        <rFont val="Calibri"/>
        <family val="2"/>
      </rPr>
      <t xml:space="preserve">
- dtype: lấy giá trị của cột sat_key_data_type
- key_type: lấy giá trị của cột sat_key_type 
- source: default 'null'
- target: lấy giá trị của cột sat_target_column
3. </t>
    </r>
    <r>
      <rPr>
        <b/>
        <sz val="12"/>
        <color theme="1"/>
        <rFont val="Calibri"/>
        <family val="2"/>
      </rPr>
      <t>Hash_key_hub</t>
    </r>
    <r>
      <rPr>
        <sz val="12"/>
        <color theme="1"/>
        <rFont val="Calibri"/>
        <family val="2"/>
      </rPr>
      <t xml:space="preserve">: sheet </t>
    </r>
    <r>
      <rPr>
        <i/>
        <sz val="12"/>
        <color theme="1"/>
        <rFont val="Calibri"/>
        <family val="2"/>
      </rPr>
      <t>hub_biz_key</t>
    </r>
    <r>
      <rPr>
        <sz val="12"/>
        <color theme="1"/>
        <rFont val="Calibri"/>
        <family val="2"/>
      </rPr>
      <t xml:space="preserve">, thông tin giống Hash_key_hub lấy ở phần 2 khi tạo </t>
    </r>
    <r>
      <rPr>
        <i/>
        <sz val="12"/>
        <color theme="1"/>
        <rFont val="Calibri"/>
        <family val="2"/>
      </rPr>
      <t xml:space="preserve">hub_{entity_name}.yml
</t>
    </r>
    <r>
      <rPr>
        <sz val="12"/>
        <color theme="1"/>
        <rFont val="Calibri"/>
        <family val="2"/>
      </rPr>
      <t xml:space="preserve">4. </t>
    </r>
    <r>
      <rPr>
        <b/>
        <sz val="12"/>
        <color theme="1"/>
        <rFont val="Calibri"/>
        <family val="2"/>
      </rPr>
      <t>Hash_diff</t>
    </r>
    <r>
      <rPr>
        <sz val="12"/>
        <color theme="1"/>
        <rFont val="Calibri"/>
        <family val="2"/>
      </rPr>
      <t xml:space="preserve">: sheet sat_key
- dtype: lấy giá trị cột </t>
    </r>
    <r>
      <rPr>
        <i/>
        <sz val="12"/>
        <color theme="1"/>
        <rFont val="Calibri"/>
        <family val="2"/>
      </rPr>
      <t>hash_diff_key_data_type</t>
    </r>
    <r>
      <rPr>
        <sz val="12"/>
        <color theme="1"/>
        <rFont val="Calibri"/>
        <family val="2"/>
      </rPr>
      <t xml:space="preserve">
- key_type: lấy giá trị cột </t>
    </r>
    <r>
      <rPr>
        <i/>
        <sz val="12"/>
        <color theme="1"/>
        <rFont val="Calibri"/>
        <family val="2"/>
      </rPr>
      <t>hash_diff_key_type</t>
    </r>
    <r>
      <rPr>
        <sz val="12"/>
        <color theme="1"/>
        <rFont val="Calibri"/>
        <family val="2"/>
      </rPr>
      <t xml:space="preserve">
- target: lấy giá trị cột </t>
    </r>
    <r>
      <rPr>
        <i/>
        <sz val="12"/>
        <color theme="1"/>
        <rFont val="Calibri"/>
        <family val="2"/>
      </rPr>
      <t>hash_diff_target</t>
    </r>
    <r>
      <rPr>
        <sz val="12"/>
        <color theme="1"/>
        <rFont val="Calibri"/>
        <family val="2"/>
      </rPr>
      <t xml:space="preserve">
</t>
    </r>
  </si>
  <si>
    <r>
      <t xml:space="preserve">5. Các cột chi tiết trong SAT lấy từ nguồn: chỉ lấy các dòng có giá trị </t>
    </r>
    <r>
      <rPr>
        <b/>
        <sz val="12"/>
        <color theme="1"/>
        <rFont val="Calibri"/>
        <family val="2"/>
      </rPr>
      <t>sat_target_column</t>
    </r>
    <r>
      <rPr>
        <sz val="12"/>
        <color theme="1"/>
        <rFont val="Calibri"/>
        <family val="2"/>
      </rPr>
      <t xml:space="preserve">
- dtype: lấy dữ liệu từ cột </t>
    </r>
    <r>
      <rPr>
        <i/>
        <sz val="12"/>
        <color theme="1"/>
        <rFont val="Calibri"/>
        <family val="2"/>
      </rPr>
      <t>sat_target_data_type</t>
    </r>
    <r>
      <rPr>
        <sz val="12"/>
        <color theme="1"/>
        <rFont val="Calibri"/>
        <family val="2"/>
      </rPr>
      <t xml:space="preserve">
- source: 
    dtype:  lấy dữ liệu từ cột </t>
    </r>
    <r>
      <rPr>
        <i/>
        <sz val="12"/>
        <color theme="1"/>
        <rFont val="Calibri"/>
        <family val="2"/>
      </rPr>
      <t>source_data_type</t>
    </r>
    <r>
      <rPr>
        <sz val="12"/>
        <color theme="1"/>
        <rFont val="Calibri"/>
        <family val="2"/>
      </rPr>
      <t xml:space="preserve">
    name: lấy dữ liệu từ cột </t>
    </r>
    <r>
      <rPr>
        <i/>
        <sz val="12"/>
        <color theme="1"/>
        <rFont val="Calibri"/>
        <family val="2"/>
      </rPr>
      <t>source_column_name</t>
    </r>
    <r>
      <rPr>
        <sz val="12"/>
        <color theme="1"/>
        <rFont val="Calibri"/>
        <family val="2"/>
      </rPr>
      <t xml:space="preserve">
- target: lấy dữ liệu từ cột </t>
    </r>
    <r>
      <rPr>
        <i/>
        <sz val="12"/>
        <color theme="1"/>
        <rFont val="Calibri"/>
        <family val="2"/>
      </rPr>
      <t>sat_target_column</t>
    </r>
  </si>
  <si>
    <t>hash_key_lnk</t>
  </si>
  <si>
    <t>binary</t>
  </si>
  <si>
    <t>hub_hkey_type</t>
  </si>
  <si>
    <t>hub_hkey_data_type</t>
  </si>
  <si>
    <t>sat_hkey_type</t>
  </si>
  <si>
    <t>sat_hkey_data_type</t>
  </si>
  <si>
    <t>lnk_hkey_type</t>
  </si>
  <si>
    <t>lnk_hkey_data_type</t>
  </si>
  <si>
    <t>oracle</t>
  </si>
  <si>
    <t>varchar2</t>
  </si>
  <si>
    <t>number</t>
  </si>
  <si>
    <t>float</t>
  </si>
  <si>
    <t>timestamp with local time zone</t>
  </si>
  <si>
    <t>boolean</t>
  </si>
  <si>
    <t>long</t>
  </si>
  <si>
    <t>timestamp without timezone</t>
  </si>
  <si>
    <t>timestamplocaltz</t>
  </si>
  <si>
    <t>timestamp with timezone</t>
  </si>
  <si>
    <t>decimal</t>
  </si>
  <si>
    <t>struct</t>
  </si>
  <si>
    <t>list</t>
  </si>
  <si>
    <t>map</t>
  </si>
  <si>
    <t>hive</t>
  </si>
  <si>
    <t>source_system</t>
  </si>
  <si>
    <t>tinyint</t>
  </si>
  <si>
    <t>smallint</t>
  </si>
  <si>
    <t>source_system_type</t>
  </si>
  <si>
    <t>Điền các thông tin chung liên quan đến hệ thống như version, schema, source</t>
  </si>
  <si>
    <t>Khai báo các bảng nguồn cần transform dữ liệu và các bảng hub, sat tương ứng của từng bảng nguồn đó</t>
  </si>
  <si>
    <t xml:space="preserve">Khai báo chi tiết dữ liệu các cột tương ứng với các bảng nguồn trong "sources" đến cột E "biz_key_column". Các cột còn lại đã đặt công thức để lấy các giá trị cần thiết tạo file yml </t>
  </si>
  <si>
    <t>dbt_type</t>
  </si>
  <si>
    <t>Khai báo các kiểu dữ liệu chuyển từ system hiện tại sang dbt</t>
  </si>
  <si>
    <t>Đã đặt công thức lấy dữ liệu, có thể điều chỉnh tay nếu cần</t>
  </si>
  <si>
    <t>Cách tạo file yml</t>
  </si>
  <si>
    <t>Xem chi tiết sheet Create yml</t>
  </si>
  <si>
    <t>Yes</t>
  </si>
  <si>
    <t>Import để tạo file yml</t>
  </si>
  <si>
    <t>Tên sheet</t>
  </si>
  <si>
    <r>
      <t xml:space="preserve">1. Option 1: nhiều source, schema nguồn
- version: lấy thông tin giá trị của </t>
    </r>
    <r>
      <rPr>
        <b/>
        <i/>
        <sz val="12"/>
        <color theme="1"/>
        <rFont val="Calibri"/>
        <family val="2"/>
      </rPr>
      <t>version</t>
    </r>
    <r>
      <rPr>
        <sz val="12"/>
        <color theme="1"/>
        <rFont val="Calibri"/>
        <family val="2"/>
      </rPr>
      <t xml:space="preserve"> trong sheet </t>
    </r>
    <r>
      <rPr>
        <i/>
        <sz val="12"/>
        <color theme="1"/>
        <rFont val="Calibri"/>
        <family val="2"/>
      </rPr>
      <t>general</t>
    </r>
    <r>
      <rPr>
        <sz val="12"/>
        <color theme="1"/>
        <rFont val="Calibri"/>
        <family val="2"/>
      </rPr>
      <t xml:space="preserve">
- sources:
      - name: lấy thông tin giá trị của </t>
    </r>
    <r>
      <rPr>
        <b/>
        <i/>
        <sz val="12"/>
        <color theme="1"/>
        <rFont val="Calibri"/>
        <family val="2"/>
      </rPr>
      <t>source_system_name</t>
    </r>
    <r>
      <rPr>
        <sz val="12"/>
        <color theme="1"/>
        <rFont val="Calibri"/>
        <family val="2"/>
      </rPr>
      <t xml:space="preserve"> trong sheet </t>
    </r>
    <r>
      <rPr>
        <b/>
        <i/>
        <sz val="12"/>
        <color theme="1"/>
        <rFont val="Calibri"/>
        <family val="2"/>
      </rPr>
      <t>sources</t>
    </r>
    <r>
      <rPr>
        <sz val="12"/>
        <color theme="1"/>
        <rFont val="Calibri"/>
        <family val="2"/>
      </rPr>
      <t xml:space="preserve">
      - schema: lấy thông tin giá trị của </t>
    </r>
    <r>
      <rPr>
        <b/>
        <i/>
        <sz val="12"/>
        <color theme="1"/>
        <rFont val="Calibri"/>
        <family val="2"/>
      </rPr>
      <t>source_schema_name</t>
    </r>
    <r>
      <rPr>
        <sz val="12"/>
        <color theme="1"/>
        <rFont val="Calibri"/>
        <family val="2"/>
      </rPr>
      <t xml:space="preserve"> trong sheet </t>
    </r>
    <r>
      <rPr>
        <b/>
        <i/>
        <sz val="12"/>
        <color theme="1"/>
        <rFont val="Calibri"/>
        <family val="2"/>
      </rPr>
      <t>sources</t>
    </r>
    <r>
      <rPr>
        <sz val="12"/>
        <color theme="1"/>
        <rFont val="Calibri"/>
        <family val="2"/>
      </rPr>
      <t xml:space="preserve">
      - tables/name: liệt kê toàn bộ giá trị của table trong sheet </t>
    </r>
    <r>
      <rPr>
        <b/>
        <i/>
        <sz val="12"/>
        <color theme="1"/>
        <rFont val="Calibri"/>
        <family val="2"/>
      </rPr>
      <t>sources</t>
    </r>
    <r>
      <rPr>
        <sz val="12"/>
        <color theme="1"/>
        <rFont val="Calibri"/>
        <family val="2"/>
      </rPr>
      <t xml:space="preserve">
- </t>
    </r>
    <r>
      <rPr>
        <b/>
        <sz val="12"/>
        <color theme="1"/>
        <rFont val="Calibri"/>
        <family val="2"/>
      </rPr>
      <t>Lưu ý</t>
    </r>
    <r>
      <rPr>
        <sz val="12"/>
        <color theme="1"/>
        <rFont val="Calibri"/>
        <family val="2"/>
      </rPr>
      <t xml:space="preserve">: order danh sách tables theo source_system_name, source_schema_name trước khi đẩy ra file yml
2. Option 2: dữ liệu đã được load về cũng 1 source, schema nguồn
- version: lấy thông tin giá trị của </t>
    </r>
    <r>
      <rPr>
        <b/>
        <i/>
        <sz val="12"/>
        <color theme="1"/>
        <rFont val="Calibri"/>
        <family val="2"/>
      </rPr>
      <t>version</t>
    </r>
    <r>
      <rPr>
        <sz val="12"/>
        <color theme="1"/>
        <rFont val="Calibri"/>
        <family val="2"/>
      </rPr>
      <t xml:space="preserve"> trong sheet </t>
    </r>
    <r>
      <rPr>
        <i/>
        <sz val="12"/>
        <color theme="1"/>
        <rFont val="Calibri"/>
        <family val="2"/>
      </rPr>
      <t>general</t>
    </r>
    <r>
      <rPr>
        <sz val="12"/>
        <color theme="1"/>
        <rFont val="Calibri"/>
        <family val="2"/>
      </rPr>
      <t xml:space="preserve">
- sources:
      - name: lấy thông tin giá trị của </t>
    </r>
    <r>
      <rPr>
        <b/>
        <i/>
        <sz val="12"/>
        <color theme="1"/>
        <rFont val="Calibri"/>
        <family val="2"/>
      </rPr>
      <t>source_system_name</t>
    </r>
    <r>
      <rPr>
        <sz val="12"/>
        <color theme="1"/>
        <rFont val="Calibri"/>
        <family val="2"/>
      </rPr>
      <t xml:space="preserve"> trong sheet </t>
    </r>
    <r>
      <rPr>
        <i/>
        <sz val="12"/>
        <color theme="1"/>
        <rFont val="Calibri"/>
        <family val="2"/>
      </rPr>
      <t>general</t>
    </r>
    <r>
      <rPr>
        <sz val="12"/>
        <color theme="1"/>
        <rFont val="Calibri"/>
        <family val="2"/>
      </rPr>
      <t xml:space="preserve">
      - schema: lấy thông tin giá trị của </t>
    </r>
    <r>
      <rPr>
        <b/>
        <i/>
        <sz val="12"/>
        <color theme="1"/>
        <rFont val="Calibri"/>
        <family val="2"/>
      </rPr>
      <t>source_schema_name</t>
    </r>
    <r>
      <rPr>
        <sz val="12"/>
        <color theme="1"/>
        <rFont val="Calibri"/>
        <family val="2"/>
      </rPr>
      <t xml:space="preserve"> trong sheet </t>
    </r>
    <r>
      <rPr>
        <i/>
        <sz val="12"/>
        <color theme="1"/>
        <rFont val="Calibri"/>
        <family val="2"/>
      </rPr>
      <t>general</t>
    </r>
    <r>
      <rPr>
        <sz val="12"/>
        <color theme="1"/>
        <rFont val="Calibri"/>
        <family val="2"/>
      </rPr>
      <t xml:space="preserve">
      - tables/name: liệt kê toàn bộ giá trị của </t>
    </r>
    <r>
      <rPr>
        <b/>
        <i/>
        <sz val="12"/>
        <color theme="1"/>
        <rFont val="Calibri"/>
        <family val="2"/>
      </rPr>
      <t xml:space="preserve">table </t>
    </r>
    <r>
      <rPr>
        <sz val="12"/>
        <color theme="1"/>
        <rFont val="Calibri"/>
        <family val="2"/>
      </rPr>
      <t xml:space="preserve">trong sheet </t>
    </r>
    <r>
      <rPr>
        <i/>
        <sz val="12"/>
        <color theme="1"/>
        <rFont val="Calibri"/>
        <family val="2"/>
      </rPr>
      <t>sources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</si>
</sst>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0" tint="-4.9989318521683403E-2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Fill="1"/>
    <xf numFmtId="0" fontId="0" fillId="0" borderId="0" xfId="0" applyBorder="1"/>
    <xf numFmtId="0" fontId="8" fillId="2" borderId="0" xfId="0" applyFont="1" applyFill="1" applyBorder="1"/>
    <xf numFmtId="0" fontId="2" fillId="0" borderId="0" xfId="0" applyFont="1" applyBorder="1"/>
    <xf numFmtId="0" fontId="9" fillId="0" borderId="0" xfId="0" applyFont="1" applyBorder="1"/>
    <xf numFmtId="0" fontId="5" fillId="2" borderId="2" xfId="0" applyFont="1" applyFill="1" applyBorder="1"/>
    <xf numFmtId="0" fontId="5" fillId="2" borderId="0" xfId="0" applyFont="1" applyFill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5" fillId="2" borderId="1" xfId="0" applyFont="1" applyFill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/>
    <xf numFmtId="0" fontId="10" fillId="0" borderId="0" xfId="1" applyAlignment="1">
      <alignment vertical="top" wrapText="1"/>
    </xf>
    <xf numFmtId="0" fontId="7" fillId="0" borderId="0" xfId="0" applyNumberFormat="1" applyFont="1" applyFill="1"/>
  </cellXfs>
  <cellStyles count="2">
    <cellStyle name="Hyperlink" xfId="1" builtinId="8"/>
    <cellStyle name="Normal" xfId="0" builtinId="0"/>
  </cellStyles>
  <dxfs count="6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A3FC75-2FD2-432C-B454-4D444BEAFA1D}" name="Table8" displayName="Table8" ref="A1:D7" totalsRowShown="0" headerRowDxfId="2" dataDxfId="3">
  <autoFilter ref="A1:D7" xr:uid="{E4A3FC75-2FD2-432C-B454-4D444BEAFA1D}"/>
  <tableColumns count="4">
    <tableColumn id="1" xr3:uid="{D9C8AE1C-703A-4354-8F56-9B008359CDBD}" name="STT" dataDxfId="7"/>
    <tableColumn id="2" xr3:uid="{CFAD6532-3A36-4EA3-9849-97D4BBDE3185}" name="Tên sheet" dataDxfId="6"/>
    <tableColumn id="3" xr3:uid="{C8037C8B-60C7-4AD7-B763-9CC34F15ABF6}" name="Nội dung" dataDxfId="5"/>
    <tableColumn id="4" xr3:uid="{AF1BA6AA-075A-4466-814A-AB6E26276B44}" name="Import để tạo file yml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57134C-F4F9-4B84-A752-EB7EBED4B6BD}" name="Table4" displayName="Table4" ref="A1:E8" totalsRowShown="0" headerRowDxfId="64" dataDxfId="63">
  <autoFilter ref="A1:E8" xr:uid="{5257134C-F4F9-4B84-A752-EB7EBED4B6BD}"/>
  <tableColumns count="5">
    <tableColumn id="1" xr3:uid="{A0E2FFE3-C970-462F-BC8B-1FE8062646BD}" name="STT" dataDxfId="28" totalsRowDxfId="23"/>
    <tableColumn id="2" xr3:uid="{90F01135-87D8-4685-9853-E3B274B2B861}" name="Nội dung" dataDxfId="27" totalsRowDxfId="22"/>
    <tableColumn id="3" xr3:uid="{A470E4DB-4A55-42BC-A65A-027D1CC008E3}" name="Template yml" dataDxfId="26" totalsRowDxfId="21"/>
    <tableColumn id="4" xr3:uid="{D23A6AFA-F032-4475-A328-FEA42B184101}" name="Sheet lấy thông tin" dataDxfId="25" totalsRowDxfId="20"/>
    <tableColumn id="5" xr3:uid="{1094AA9A-9E40-46D9-8A70-17E16ABEF1DA}" name="Chi tiết mô tả" dataDxfId="24" totalsRowDxfId="19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F2C21E-E94A-492F-BE9A-F9CC716D9FB3}" name="general" displayName="general" ref="A1:B17" totalsRowShown="0" headerRowDxfId="18" dataDxfId="17">
  <autoFilter ref="A1:B17" xr:uid="{92F2C21E-E94A-492F-BE9A-F9CC716D9FB3}"/>
  <tableColumns count="2">
    <tableColumn id="1" xr3:uid="{496F051C-1526-4C09-B4EE-C10AE6C893D5}" name="attr_name" dataDxfId="16"/>
    <tableColumn id="2" xr3:uid="{875EAA73-A5B3-4A85-92CF-EB2ADC9D53B0}" name="attr_value" dataDxfId="15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894B5-4820-4374-AC93-1A0C5351D93E}" name="sources" displayName="sources" ref="A1:J7" totalsRowShown="0" headerRowDxfId="62" dataDxfId="61">
  <autoFilter ref="A1:J7" xr:uid="{E8C894B5-4820-4374-AC93-1A0C5351D93E}"/>
  <tableColumns count="10">
    <tableColumn id="3" xr3:uid="{D9055D29-CD73-4592-B50F-9BF4ED066FE0}" name="table_name" dataDxfId="60"/>
    <tableColumn id="2" xr3:uid="{178C43FF-E622-4FFC-819A-D0B4DA65CC92}" name="source_system_name" dataDxfId="59"/>
    <tableColumn id="1" xr3:uid="{F4C7724D-C3AB-4928-BA6C-ABCDD395BD76}" name="source_schema_name" dataDxfId="58"/>
    <tableColumn id="4" xr3:uid="{0A76C9C4-7A5F-429A-B54E-88921F908C23}" name="source_system_ccd" dataDxfId="57"/>
    <tableColumn id="5" xr3:uid="{85F47796-CE68-45D9-BA56-FE45DD44872B}" name="description" dataDxfId="56"/>
    <tableColumn id="6" xr3:uid="{CDAA5CF2-2140-45C6-BB93-B478FC65A969}" name="hub_parent_table" dataDxfId="55"/>
    <tableColumn id="7" xr3:uid="{EAE5CC24-1642-420D-B04F-7D1D392DE777}" name="hub_target_entity_type" dataDxfId="54"/>
    <tableColumn id="9" xr3:uid="{129B4164-08B2-45D9-9C4C-7A578007413F}" name="hub_target_table" dataDxfId="53"/>
    <tableColumn id="11" xr3:uid="{9F68D75D-FCEE-4A0A-8A1E-B9DEE92F2318}" name="sat_target_entity_type" dataDxfId="52"/>
    <tableColumn id="13" xr3:uid="{73DF2E03-5AD4-45B3-813A-179144128B18}" name="sat_target_table" dataDxfId="5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AA5ED9-AD6F-471C-9611-DDE62F1F75E8}" name="table_columns" displayName="table_columns" ref="A1:H18" totalsRowShown="0" headerRowDxfId="50">
  <autoFilter ref="A1:H18" xr:uid="{48AA5ED9-AD6F-471C-9611-DDE62F1F75E8}"/>
  <tableColumns count="8">
    <tableColumn id="1" xr3:uid="{BF660A36-672F-4C30-ADB7-F75D98B31920}" name="source_table_name" dataDxfId="14"/>
    <tableColumn id="2" xr3:uid="{2A185B74-A298-4106-AB2A-D4F5E1177A47}" name="source_column_name" dataDxfId="49"/>
    <tableColumn id="3" xr3:uid="{1FBF7E6F-8C4A-45DF-B9A9-88A1C2C3394C}" name="source_data_type" dataDxfId="48"/>
    <tableColumn id="4" xr3:uid="{602D11FB-6EA7-43DC-9942-6E005AA06F4E}" name="index_key" dataDxfId="47"/>
    <tableColumn id="5" xr3:uid="{506EA289-2A8A-4785-9A55-A5D85F099563}" name="biz_key_column"/>
    <tableColumn id="6" xr3:uid="{C77F3844-1657-4450-95AD-EA6DE0AFBFC3}" name="sat_target_column" dataDxfId="0">
      <calculatedColumnFormula>table_columns[[#This Row],[source_column_name]]</calculatedColumnFormula>
    </tableColumn>
    <tableColumn id="7" xr3:uid="{A720CF5F-D72B-48D7-9AA0-7E66A53C8D32}" name="sat_target_data_type" dataDxfId="1">
      <calculatedColumnFormula>IF(ISBLANK(table_columns[[#This Row],[sat_target_column]]),"",VLOOKUP(CONCATENATE(VLOOKUP("source_system",general[#All],2,0),table_columns[[#This Row],[source_data_type]]),reference[#All],4,0))</calculatedColumnFormula>
    </tableColumn>
    <tableColumn id="8" xr3:uid="{5E14A598-E70F-43BE-8A61-4BFB027C1651}" name="sat_target_table" dataDxfId="13">
      <calculatedColumnFormula>VLOOKUP(table_columns[[#This Row],[source_table_name]],sources[#All],10,0)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C4E599-3DEF-4025-9F86-61A8621B4739}" name="Table10" displayName="Table10" ref="F1:M18" totalsRowShown="0" headerRowDxfId="45" dataDxfId="46">
  <autoFilter ref="F1:M18" xr:uid="{0FC4E599-3DEF-4025-9F86-61A8621B4739}"/>
  <tableColumns count="8">
    <tableColumn id="1" xr3:uid="{A6AFB8FB-47C3-4EAE-9CDF-C6AA55C02E24}" name="source_dtype" dataDxfId="37">
      <calculatedColumnFormula>_xlfn.IFNA(VLOOKUP(C2,reference[#All],2,0),"")</calculatedColumnFormula>
    </tableColumn>
    <tableColumn id="2" xr3:uid="{0B99EF68-DCE5-4967-9772-F5A2063CC373}" name="hub_parent_table" dataDxfId="36">
      <calculatedColumnFormula>_xlfn.IFNA(VLOOKUP(A2,sources[#All],6,0),"")</calculatedColumnFormula>
    </tableColumn>
    <tableColumn id="3" xr3:uid="{74DF5BE3-231A-4E87-84EB-1F0CBE86E83C}" name="hub_target_table" dataDxfId="35">
      <calculatedColumnFormula>_xlfn.IFNA(VLOOKUP(A2,sources[#All],8,0),"")</calculatedColumnFormula>
    </tableColumn>
    <tableColumn id="4" xr3:uid="{E32D3D55-16AE-4605-9781-28A62C022D06}" name="hub_hkey_type" dataDxfId="34">
      <calculatedColumnFormula>IF(ISBLANK(A2),"",VLOOKUP($I$1,general[#All],2,0))</calculatedColumnFormula>
    </tableColumn>
    <tableColumn id="5" xr3:uid="{C5E76C4C-64F8-4262-8FA5-1E70A814DF1D}" name="hub_hkey_data_type" dataDxfId="33">
      <calculatedColumnFormula>IF(ISBLANK(A2),"",VLOOKUP($J$1,general[#All],2,0))</calculatedColumnFormula>
    </tableColumn>
    <tableColumn id="6" xr3:uid="{842E7EDA-5DB2-4D58-9999-501624FCF0F2}" name="target_column" dataDxfId="32">
      <calculatedColumnFormula>IF(ISBLANK(A2),"",CONCATENATE("dv_hkey_",LOWER(G2)))</calculatedColumnFormula>
    </tableColumn>
    <tableColumn id="7" xr3:uid="{88B4AEB3-6FDC-4354-8EE2-3C866B04095D}" name="biz_key_type" dataDxfId="31">
      <calculatedColumnFormula>IF(ISBLANK(A2),"",VLOOKUP($L$1,general[#All],2,0))</calculatedColumnFormula>
    </tableColumn>
    <tableColumn id="8" xr3:uid="{280E7A66-4713-4D86-991F-0556CF8E8542}" name="biz_key_data_type" dataDxfId="30">
      <calculatedColumnFormula>IF(ISBLANK(A2),"",VLOOKUP($M$1,general[#All],2,0))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1AB6FE-A63B-43E3-A11A-85D6A3620D4C}" name="Table107" displayName="Table107" ref="B1:G18" totalsRowShown="0" headerRowDxfId="44" dataDxfId="43">
  <autoFilter ref="B1:G18" xr:uid="{0FC4E599-3DEF-4025-9F86-61A8621B4739}"/>
  <tableColumns count="6">
    <tableColumn id="4" xr3:uid="{B1B39985-4DE8-41FE-BE43-6799B11BC570}" name="sat_hkey_type" dataDxfId="42">
      <calculatedColumnFormula>IF(ISBLANK(A2),"",VLOOKUP($B$1,general[#All],2,0))</calculatedColumnFormula>
    </tableColumn>
    <tableColumn id="5" xr3:uid="{53EC2B0A-056E-4083-8042-43A5545DE4B8}" name="sat_hkey_data_type" dataDxfId="41">
      <calculatedColumnFormula>IF(ISBLANK(A2),"",VLOOKUP($C$1,general[#All],2,0))</calculatedColumnFormula>
    </tableColumn>
    <tableColumn id="6" xr3:uid="{0948CF14-120F-4C08-8F3C-7BD0E6515DF0}" name="sat_target_column" dataDxfId="40">
      <calculatedColumnFormula>IF(ISBLANK(A2),"",CONCATENATE("dv_hkey_",LOWER(A2)))</calculatedColumnFormula>
    </tableColumn>
    <tableColumn id="7" xr3:uid="{95C73115-DBF0-47DF-8388-D6F1841097AE}" name="hash_diff_key_type" dataDxfId="39">
      <calculatedColumnFormula>IF(ISBLANK(A2),"",VLOOKUP($E$1,general[#All],2,0))</calculatedColumnFormula>
    </tableColumn>
    <tableColumn id="8" xr3:uid="{42D02DE4-191E-4D35-A904-29E8003F29AB}" name="hash_diff_key_data_type" dataDxfId="38">
      <calculatedColumnFormula>IF(ISBLANK(A2),"",VLOOKUP($F$1,general[#All],2,0))</calculatedColumnFormula>
    </tableColumn>
    <tableColumn id="9" xr3:uid="{F8859638-BCA0-4A9A-9095-8165EC27EDDE}" name="hash_diff_target" dataDxfId="29">
      <calculatedColumnFormula>IF(ISBLANK(A2),"",VLOOKUP($G$1,general[#All],2,0))</calculatedColumnFormula>
    </tableColumn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0D5F1-7788-4F12-834D-2F2C142A44A8}" name="reference" displayName="reference" ref="A1:D27" totalsRowShown="0" dataDxfId="12">
  <autoFilter ref="A1:D27" xr:uid="{2070D5F1-7788-4F12-834D-2F2C142A44A8}"/>
  <tableColumns count="4">
    <tableColumn id="1" xr3:uid="{17CB1DF5-274A-4D1C-B26E-C8846AB18505}" name="source_system_type" dataDxfId="9">
      <calculatedColumnFormula>CONCATENATE(reference[[#This Row],[source_system]],reference[[#This Row],[source_type]])</calculatedColumnFormula>
    </tableColumn>
    <tableColumn id="4" xr3:uid="{3AEE3642-9799-4A12-A9E1-AADC214C29DB}" name="source_system" dataDxfId="8"/>
    <tableColumn id="3" xr3:uid="{C7825A44-D340-4E79-A1D9-AAB3BDF109D9}" name="source_type" dataDxfId="10"/>
    <tableColumn id="2" xr3:uid="{BE884079-8F23-42AA-B0EA-24E050CF9DA3}" name="dtype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D9CD-359F-4E1B-A0E0-C5AEB822AAA3}">
  <dimension ref="A1:D9"/>
  <sheetViews>
    <sheetView workbookViewId="0">
      <selection activeCell="C7" sqref="C7"/>
    </sheetView>
  </sheetViews>
  <sheetFormatPr defaultRowHeight="15.6" x14ac:dyDescent="0.3"/>
  <cols>
    <col min="1" max="1" width="8.88671875" style="1"/>
    <col min="2" max="2" width="14.77734375" style="1" bestFit="1" customWidth="1"/>
    <col min="3" max="3" width="110" style="5" customWidth="1"/>
    <col min="4" max="4" width="23.109375" style="1" customWidth="1"/>
    <col min="5" max="16384" width="8.88671875" style="1"/>
  </cols>
  <sheetData>
    <row r="1" spans="1:4" x14ac:dyDescent="0.3">
      <c r="A1" s="1" t="s">
        <v>53</v>
      </c>
      <c r="B1" s="1" t="s">
        <v>152</v>
      </c>
      <c r="C1" s="5" t="s">
        <v>54</v>
      </c>
      <c r="D1" s="1" t="s">
        <v>151</v>
      </c>
    </row>
    <row r="2" spans="1:4" x14ac:dyDescent="0.3">
      <c r="A2" s="1">
        <v>1</v>
      </c>
      <c r="B2" s="1" t="s">
        <v>75</v>
      </c>
      <c r="C2" s="5" t="s">
        <v>142</v>
      </c>
      <c r="D2" s="1" t="s">
        <v>150</v>
      </c>
    </row>
    <row r="3" spans="1:4" x14ac:dyDescent="0.3">
      <c r="A3" s="1">
        <v>2</v>
      </c>
      <c r="B3" s="1" t="s">
        <v>71</v>
      </c>
      <c r="C3" s="5" t="s">
        <v>143</v>
      </c>
      <c r="D3" s="1" t="s">
        <v>150</v>
      </c>
    </row>
    <row r="4" spans="1:4" ht="31.2" x14ac:dyDescent="0.3">
      <c r="A4" s="1">
        <v>3</v>
      </c>
      <c r="B4" s="1" t="s">
        <v>108</v>
      </c>
      <c r="C4" s="5" t="s">
        <v>144</v>
      </c>
      <c r="D4" s="1" t="s">
        <v>150</v>
      </c>
    </row>
    <row r="5" spans="1:4" x14ac:dyDescent="0.3">
      <c r="A5" s="1">
        <v>4</v>
      </c>
      <c r="B5" s="1" t="s">
        <v>145</v>
      </c>
      <c r="C5" s="5" t="s">
        <v>146</v>
      </c>
    </row>
    <row r="6" spans="1:4" x14ac:dyDescent="0.3">
      <c r="A6" s="1">
        <v>5</v>
      </c>
      <c r="B6" s="1" t="s">
        <v>94</v>
      </c>
      <c r="C6" s="5" t="s">
        <v>147</v>
      </c>
      <c r="D6" s="1" t="s">
        <v>150</v>
      </c>
    </row>
    <row r="7" spans="1:4" x14ac:dyDescent="0.3">
      <c r="A7" s="1">
        <v>6</v>
      </c>
      <c r="B7" s="1" t="s">
        <v>100</v>
      </c>
      <c r="C7" s="5" t="s">
        <v>147</v>
      </c>
      <c r="D7" s="1" t="s">
        <v>150</v>
      </c>
    </row>
    <row r="9" spans="1:4" x14ac:dyDescent="0.3">
      <c r="A9" s="1" t="s">
        <v>148</v>
      </c>
      <c r="C9" s="25" t="s">
        <v>149</v>
      </c>
    </row>
  </sheetData>
  <hyperlinks>
    <hyperlink ref="C9" location="'Create yml'!A1" display="Xem chi tiết sheet Create yml" xr:uid="{2237FEF4-01B1-4CE9-88B0-1C95F9C08C9B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A785-7105-4087-911A-DC9CBB379104}">
  <dimension ref="A1:E8"/>
  <sheetViews>
    <sheetView tabSelected="1" topLeftCell="A2" workbookViewId="0">
      <selection activeCell="D3" sqref="D3"/>
    </sheetView>
  </sheetViews>
  <sheetFormatPr defaultRowHeight="15.6" x14ac:dyDescent="0.3"/>
  <cols>
    <col min="1" max="1" width="8.88671875" style="6"/>
    <col min="2" max="2" width="31.33203125" style="6" customWidth="1"/>
    <col min="3" max="3" width="35" style="6" customWidth="1"/>
    <col min="4" max="4" width="31.33203125" style="6" bestFit="1" customWidth="1"/>
    <col min="5" max="5" width="92.77734375" style="6" customWidth="1"/>
    <col min="6" max="16384" width="8.88671875" style="6"/>
  </cols>
  <sheetData>
    <row r="1" spans="1:5" x14ac:dyDescent="0.3">
      <c r="A1" s="18" t="s">
        <v>53</v>
      </c>
      <c r="B1" s="18" t="s">
        <v>54</v>
      </c>
      <c r="C1" s="18" t="s">
        <v>76</v>
      </c>
      <c r="D1" s="18" t="s">
        <v>70</v>
      </c>
      <c r="E1" s="18" t="s">
        <v>55</v>
      </c>
    </row>
    <row r="2" spans="1:5" s="5" customFormat="1" ht="234" x14ac:dyDescent="0.3">
      <c r="A2" s="19">
        <v>1</v>
      </c>
      <c r="B2" s="19" t="s">
        <v>50</v>
      </c>
      <c r="C2" s="19" t="s">
        <v>51</v>
      </c>
      <c r="D2" s="19" t="s">
        <v>77</v>
      </c>
      <c r="E2" s="20" t="s">
        <v>153</v>
      </c>
    </row>
    <row r="3" spans="1:5" ht="156" x14ac:dyDescent="0.3">
      <c r="A3" s="18">
        <v>2</v>
      </c>
      <c r="B3" s="19" t="s">
        <v>78</v>
      </c>
      <c r="C3" s="19" t="s">
        <v>79</v>
      </c>
      <c r="D3" s="19" t="s">
        <v>92</v>
      </c>
      <c r="E3" s="20" t="s">
        <v>109</v>
      </c>
    </row>
    <row r="4" spans="1:5" ht="124.8" x14ac:dyDescent="0.3">
      <c r="A4" s="18"/>
      <c r="B4" s="18"/>
      <c r="C4" s="19" t="s">
        <v>91</v>
      </c>
      <c r="D4" s="19" t="s">
        <v>94</v>
      </c>
      <c r="E4" s="19" t="s">
        <v>110</v>
      </c>
    </row>
    <row r="5" spans="1:5" ht="124.8" x14ac:dyDescent="0.3">
      <c r="A5" s="18"/>
      <c r="B5" s="18"/>
      <c r="C5" s="19" t="s">
        <v>95</v>
      </c>
      <c r="D5" s="19" t="s">
        <v>94</v>
      </c>
      <c r="E5" s="19" t="s">
        <v>111</v>
      </c>
    </row>
    <row r="6" spans="1:5" ht="171.6" x14ac:dyDescent="0.3">
      <c r="A6" s="18">
        <v>3</v>
      </c>
      <c r="B6" s="18" t="s">
        <v>80</v>
      </c>
      <c r="C6" s="19" t="s">
        <v>81</v>
      </c>
      <c r="D6" s="19" t="s">
        <v>92</v>
      </c>
      <c r="E6" s="20" t="s">
        <v>112</v>
      </c>
    </row>
    <row r="7" spans="1:5" ht="280.8" x14ac:dyDescent="0.3">
      <c r="A7" s="18"/>
      <c r="B7" s="18"/>
      <c r="C7" s="19" t="s">
        <v>96</v>
      </c>
      <c r="D7" s="19" t="s">
        <v>100</v>
      </c>
      <c r="E7" s="19" t="s">
        <v>113</v>
      </c>
    </row>
    <row r="8" spans="1:5" ht="296.39999999999998" x14ac:dyDescent="0.3">
      <c r="C8" s="5" t="s">
        <v>97</v>
      </c>
      <c r="D8" s="5" t="s">
        <v>107</v>
      </c>
      <c r="E8" s="5" t="s">
        <v>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C2A0-9564-4C31-9628-BD30D9559291}">
  <dimension ref="A1:B17"/>
  <sheetViews>
    <sheetView workbookViewId="0">
      <selection activeCell="A5" sqref="A5"/>
    </sheetView>
  </sheetViews>
  <sheetFormatPr defaultRowHeight="14.4" x14ac:dyDescent="0.3"/>
  <cols>
    <col min="1" max="1" width="23" customWidth="1"/>
    <col min="2" max="2" width="18" bestFit="1" customWidth="1"/>
  </cols>
  <sheetData>
    <row r="1" spans="1:2" ht="15.6" x14ac:dyDescent="0.3">
      <c r="A1" s="1" t="s">
        <v>89</v>
      </c>
      <c r="B1" s="1" t="s">
        <v>74</v>
      </c>
    </row>
    <row r="2" spans="1:2" ht="15.6" x14ac:dyDescent="0.3">
      <c r="A2" s="1" t="s">
        <v>52</v>
      </c>
      <c r="B2" s="1">
        <v>2</v>
      </c>
    </row>
    <row r="3" spans="1:2" ht="15.6" x14ac:dyDescent="0.3">
      <c r="A3" s="1" t="s">
        <v>138</v>
      </c>
      <c r="B3" s="1" t="s">
        <v>123</v>
      </c>
    </row>
    <row r="4" spans="1:2" ht="15.6" x14ac:dyDescent="0.3">
      <c r="A4" s="1" t="s">
        <v>82</v>
      </c>
      <c r="B4" s="1" t="s">
        <v>0</v>
      </c>
    </row>
    <row r="5" spans="1:2" ht="15.6" x14ac:dyDescent="0.3">
      <c r="A5" s="1" t="s">
        <v>83</v>
      </c>
      <c r="B5" s="1" t="s">
        <v>0</v>
      </c>
    </row>
    <row r="6" spans="1:2" ht="15.6" x14ac:dyDescent="0.3">
      <c r="A6" s="1" t="s">
        <v>84</v>
      </c>
      <c r="B6" s="3" t="s">
        <v>39</v>
      </c>
    </row>
    <row r="7" spans="1:2" ht="15.6" x14ac:dyDescent="0.3">
      <c r="A7" s="1" t="s">
        <v>117</v>
      </c>
      <c r="B7" s="1" t="s">
        <v>33</v>
      </c>
    </row>
    <row r="8" spans="1:2" ht="15.6" x14ac:dyDescent="0.3">
      <c r="A8" s="1" t="s">
        <v>118</v>
      </c>
      <c r="B8" s="1" t="s">
        <v>24</v>
      </c>
    </row>
    <row r="9" spans="1:2" ht="15.6" x14ac:dyDescent="0.3">
      <c r="A9" s="1" t="s">
        <v>40</v>
      </c>
      <c r="B9" s="1" t="s">
        <v>34</v>
      </c>
    </row>
    <row r="10" spans="1:2" ht="15.6" x14ac:dyDescent="0.3">
      <c r="A10" s="1" t="s">
        <v>90</v>
      </c>
      <c r="B10" s="1" t="s">
        <v>26</v>
      </c>
    </row>
    <row r="11" spans="1:2" ht="15.6" x14ac:dyDescent="0.3">
      <c r="A11" s="1" t="s">
        <v>119</v>
      </c>
      <c r="B11" s="1" t="s">
        <v>98</v>
      </c>
    </row>
    <row r="12" spans="1:2" ht="15.6" x14ac:dyDescent="0.3">
      <c r="A12" s="1" t="s">
        <v>120</v>
      </c>
      <c r="B12" s="1" t="s">
        <v>24</v>
      </c>
    </row>
    <row r="13" spans="1:2" ht="15.6" x14ac:dyDescent="0.3">
      <c r="A13" s="1" t="s">
        <v>101</v>
      </c>
      <c r="B13" s="1" t="s">
        <v>104</v>
      </c>
    </row>
    <row r="14" spans="1:2" ht="15.6" x14ac:dyDescent="0.3">
      <c r="A14" s="1" t="s">
        <v>102</v>
      </c>
      <c r="B14" s="1" t="s">
        <v>24</v>
      </c>
    </row>
    <row r="15" spans="1:2" ht="15.6" x14ac:dyDescent="0.3">
      <c r="A15" s="1" t="s">
        <v>103</v>
      </c>
      <c r="B15" s="1" t="s">
        <v>105</v>
      </c>
    </row>
    <row r="16" spans="1:2" ht="15.6" x14ac:dyDescent="0.3">
      <c r="A16" s="1" t="s">
        <v>121</v>
      </c>
      <c r="B16" s="1" t="s">
        <v>115</v>
      </c>
    </row>
    <row r="17" spans="1:2" ht="15.6" x14ac:dyDescent="0.3">
      <c r="A17" s="1" t="s">
        <v>122</v>
      </c>
      <c r="B17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C96-68B5-4C81-A069-1703F4548DA7}">
  <dimension ref="A1:J7"/>
  <sheetViews>
    <sheetView workbookViewId="0">
      <selection activeCell="C2" sqref="C2"/>
    </sheetView>
  </sheetViews>
  <sheetFormatPr defaultRowHeight="14.4" x14ac:dyDescent="0.3"/>
  <cols>
    <col min="1" max="3" width="23.33203125" customWidth="1"/>
    <col min="4" max="4" width="21.21875" bestFit="1" customWidth="1"/>
    <col min="5" max="5" width="13.6640625" bestFit="1" customWidth="1"/>
    <col min="6" max="6" width="17.77734375" bestFit="1" customWidth="1"/>
    <col min="7" max="7" width="25.6640625" bestFit="1" customWidth="1"/>
    <col min="8" max="8" width="19.6640625" bestFit="1" customWidth="1"/>
    <col min="9" max="9" width="24.77734375" bestFit="1" customWidth="1"/>
    <col min="10" max="10" width="18.6640625" bestFit="1" customWidth="1"/>
  </cols>
  <sheetData>
    <row r="1" spans="1:10" ht="15.6" x14ac:dyDescent="0.3">
      <c r="A1" s="4" t="s">
        <v>85</v>
      </c>
      <c r="B1" s="4" t="s">
        <v>82</v>
      </c>
      <c r="C1" s="4" t="s">
        <v>83</v>
      </c>
      <c r="D1" s="4" t="s">
        <v>28</v>
      </c>
      <c r="E1" s="4" t="s">
        <v>35</v>
      </c>
      <c r="F1" s="1" t="s">
        <v>41</v>
      </c>
      <c r="G1" s="1" t="s">
        <v>44</v>
      </c>
      <c r="H1" s="1" t="s">
        <v>45</v>
      </c>
      <c r="I1" s="1" t="s">
        <v>62</v>
      </c>
      <c r="J1" s="1" t="s">
        <v>63</v>
      </c>
    </row>
    <row r="2" spans="1:10" ht="15.6" x14ac:dyDescent="0.3">
      <c r="A2" s="3" t="s">
        <v>1</v>
      </c>
      <c r="B2" s="3" t="s">
        <v>0</v>
      </c>
      <c r="C2" s="3" t="s">
        <v>0</v>
      </c>
      <c r="D2" s="3" t="s">
        <v>29</v>
      </c>
      <c r="E2" s="1"/>
      <c r="F2" s="3" t="s">
        <v>42</v>
      </c>
      <c r="G2" s="3" t="s">
        <v>36</v>
      </c>
      <c r="H2" s="3" t="s">
        <v>37</v>
      </c>
      <c r="I2" s="3" t="s">
        <v>64</v>
      </c>
      <c r="J2" s="3" t="s">
        <v>65</v>
      </c>
    </row>
    <row r="3" spans="1:10" ht="15.6" x14ac:dyDescent="0.3">
      <c r="A3" s="3" t="s">
        <v>2</v>
      </c>
      <c r="B3" s="3" t="s">
        <v>0</v>
      </c>
      <c r="C3" s="3" t="s">
        <v>0</v>
      </c>
      <c r="D3" s="3" t="s">
        <v>30</v>
      </c>
      <c r="E3" s="1"/>
      <c r="F3" s="3" t="s">
        <v>42</v>
      </c>
      <c r="G3" s="3" t="s">
        <v>36</v>
      </c>
      <c r="H3" s="3" t="s">
        <v>46</v>
      </c>
      <c r="I3" s="3" t="s">
        <v>64</v>
      </c>
      <c r="J3" s="3" t="s">
        <v>66</v>
      </c>
    </row>
    <row r="4" spans="1:10" ht="15.6" x14ac:dyDescent="0.3">
      <c r="A4" s="3" t="s">
        <v>3</v>
      </c>
      <c r="B4" s="3" t="s">
        <v>0</v>
      </c>
      <c r="C4" s="3" t="s">
        <v>0</v>
      </c>
      <c r="D4" s="1"/>
      <c r="E4" s="1"/>
      <c r="F4" s="3"/>
      <c r="G4" s="3"/>
      <c r="H4" s="3"/>
      <c r="I4" s="3"/>
      <c r="J4" s="3"/>
    </row>
    <row r="5" spans="1:10" ht="15.6" x14ac:dyDescent="0.3">
      <c r="A5" s="3" t="s">
        <v>4</v>
      </c>
      <c r="B5" s="3" t="s">
        <v>0</v>
      </c>
      <c r="C5" s="3" t="s">
        <v>0</v>
      </c>
      <c r="D5" s="3" t="s">
        <v>31</v>
      </c>
      <c r="E5" s="1"/>
      <c r="F5" s="3" t="s">
        <v>42</v>
      </c>
      <c r="G5" s="3" t="s">
        <v>36</v>
      </c>
      <c r="H5" s="3" t="s">
        <v>47</v>
      </c>
      <c r="I5" s="3" t="s">
        <v>64</v>
      </c>
      <c r="J5" s="3" t="s">
        <v>67</v>
      </c>
    </row>
    <row r="6" spans="1:10" ht="15.6" x14ac:dyDescent="0.3">
      <c r="A6" s="3" t="s">
        <v>5</v>
      </c>
      <c r="B6" s="3" t="s">
        <v>0</v>
      </c>
      <c r="C6" s="3" t="s">
        <v>0</v>
      </c>
      <c r="D6" s="3" t="s">
        <v>29</v>
      </c>
      <c r="E6" s="1"/>
      <c r="F6" s="3" t="s">
        <v>43</v>
      </c>
      <c r="G6" s="3" t="s">
        <v>36</v>
      </c>
      <c r="H6" s="3" t="s">
        <v>48</v>
      </c>
      <c r="I6" s="3" t="s">
        <v>64</v>
      </c>
      <c r="J6" s="3" t="s">
        <v>68</v>
      </c>
    </row>
    <row r="7" spans="1:10" ht="15.6" x14ac:dyDescent="0.3">
      <c r="A7" s="3" t="s">
        <v>6</v>
      </c>
      <c r="B7" s="3" t="s">
        <v>0</v>
      </c>
      <c r="C7" s="3" t="s">
        <v>0</v>
      </c>
      <c r="D7" s="3" t="s">
        <v>30</v>
      </c>
      <c r="E7" s="1"/>
      <c r="F7" s="3" t="s">
        <v>43</v>
      </c>
      <c r="G7" s="3" t="s">
        <v>36</v>
      </c>
      <c r="H7" s="3" t="s">
        <v>49</v>
      </c>
      <c r="I7" s="3" t="s">
        <v>64</v>
      </c>
      <c r="J7" s="3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3AB0-42D9-4042-B9B6-74D9D552E60A}">
  <dimension ref="A1:H18"/>
  <sheetViews>
    <sheetView topLeftCell="A7" workbookViewId="0">
      <selection activeCell="C16" sqref="C16"/>
    </sheetView>
  </sheetViews>
  <sheetFormatPr defaultRowHeight="14.4" x14ac:dyDescent="0.3"/>
  <cols>
    <col min="1" max="1" width="23" bestFit="1" customWidth="1"/>
    <col min="2" max="2" width="25.77734375" bestFit="1" customWidth="1"/>
    <col min="3" max="3" width="20.109375" bestFit="1" customWidth="1"/>
    <col min="4" max="4" width="12.6640625" bestFit="1" customWidth="1"/>
    <col min="5" max="5" width="22.77734375" bestFit="1" customWidth="1"/>
    <col min="6" max="6" width="20.88671875" style="24" bestFit="1" customWidth="1"/>
    <col min="7" max="7" width="23.5546875" bestFit="1" customWidth="1"/>
    <col min="8" max="8" width="18.6640625" bestFit="1" customWidth="1"/>
  </cols>
  <sheetData>
    <row r="1" spans="1:8" ht="15.6" x14ac:dyDescent="0.3">
      <c r="A1" s="9" t="s">
        <v>86</v>
      </c>
      <c r="B1" s="10" t="s">
        <v>72</v>
      </c>
      <c r="C1" s="10" t="s">
        <v>87</v>
      </c>
      <c r="D1" s="10" t="s">
        <v>88</v>
      </c>
      <c r="E1" s="11" t="s">
        <v>93</v>
      </c>
      <c r="F1" s="26" t="s">
        <v>99</v>
      </c>
      <c r="G1" s="11" t="s">
        <v>106</v>
      </c>
      <c r="H1" s="11" t="s">
        <v>63</v>
      </c>
    </row>
    <row r="2" spans="1:8" ht="15.6" x14ac:dyDescent="0.3">
      <c r="A2" s="7" t="s">
        <v>1</v>
      </c>
      <c r="B2" s="8" t="s">
        <v>7</v>
      </c>
      <c r="C2" s="14" t="s">
        <v>125</v>
      </c>
      <c r="D2" s="7">
        <v>1</v>
      </c>
      <c r="E2" s="8" t="s">
        <v>7</v>
      </c>
      <c r="G2" t="str">
        <f>IF(ISBLANK(table_columns[[#This Row],[sat_target_column]]),"",VLOOKUP(CONCATENATE(VLOOKUP("source_system",general[#All],2,0),table_columns[[#This Row],[source_data_type]]),reference[#All],4,0))</f>
        <v/>
      </c>
      <c r="H2" t="str">
        <f>VLOOKUP(table_columns[[#This Row],[source_table_name]],sources[#All],10,0)</f>
        <v>SAT_CORE_INDI</v>
      </c>
    </row>
    <row r="3" spans="1:8" ht="15.6" x14ac:dyDescent="0.3">
      <c r="A3" s="7" t="s">
        <v>1</v>
      </c>
      <c r="B3" s="8" t="s">
        <v>16</v>
      </c>
      <c r="C3" s="14" t="s">
        <v>124</v>
      </c>
      <c r="D3" s="7"/>
      <c r="F3" s="24" t="str">
        <f>table_columns[[#This Row],[source_column_name]]</f>
        <v>CUS_NAME_1</v>
      </c>
      <c r="G3" t="str">
        <f>IF(ISBLANK(table_columns[[#This Row],[sat_target_column]]),"",VLOOKUP(CONCATENATE(VLOOKUP("source_system",general[#All],2,0),table_columns[[#This Row],[source_data_type]]),reference[#All],4,0))</f>
        <v>string</v>
      </c>
      <c r="H3" t="str">
        <f>VLOOKUP(table_columns[[#This Row],[source_table_name]],sources[#All],10,0)</f>
        <v>SAT_CORE_INDI</v>
      </c>
    </row>
    <row r="4" spans="1:8" ht="15.6" x14ac:dyDescent="0.3">
      <c r="A4" s="7" t="s">
        <v>1</v>
      </c>
      <c r="B4" s="8" t="s">
        <v>8</v>
      </c>
      <c r="C4" s="14" t="s">
        <v>124</v>
      </c>
      <c r="D4" s="7"/>
      <c r="F4" s="24" t="str">
        <f>table_columns[[#This Row],[source_column_name]]</f>
        <v>CUS_GENDER</v>
      </c>
      <c r="G4" t="str">
        <f>IF(ISBLANK(table_columns[[#This Row],[sat_target_column]]),"",VLOOKUP(CONCATENATE(VLOOKUP("source_system",general[#All],2,0),table_columns[[#This Row],[source_data_type]]),reference[#All],4,0))</f>
        <v>string</v>
      </c>
      <c r="H4" t="str">
        <f>VLOOKUP(table_columns[[#This Row],[source_table_name]],sources[#All],10,0)</f>
        <v>SAT_CORE_INDI</v>
      </c>
    </row>
    <row r="5" spans="1:8" ht="15.6" x14ac:dyDescent="0.3">
      <c r="A5" s="7" t="s">
        <v>1</v>
      </c>
      <c r="B5" s="8" t="s">
        <v>9</v>
      </c>
      <c r="C5" s="2" t="s">
        <v>25</v>
      </c>
      <c r="D5" s="7"/>
      <c r="F5" s="24" t="str">
        <f>table_columns[[#This Row],[source_column_name]]</f>
        <v>CUS_BIRTH_INCORP_DATE</v>
      </c>
      <c r="G5" t="str">
        <f>IF(ISBLANK(table_columns[[#This Row],[sat_target_column]]),"",VLOOKUP(CONCATENATE(VLOOKUP("source_system",general[#All],2,0),table_columns[[#This Row],[source_data_type]]),reference[#All],4,0))</f>
        <v>date</v>
      </c>
      <c r="H5" t="str">
        <f>VLOOKUP(table_columns[[#This Row],[source_table_name]],sources[#All],10,0)</f>
        <v>SAT_CORE_INDI</v>
      </c>
    </row>
    <row r="6" spans="1:8" ht="15.6" x14ac:dyDescent="0.3">
      <c r="A6" s="7" t="s">
        <v>1</v>
      </c>
      <c r="B6" s="8" t="s">
        <v>10</v>
      </c>
      <c r="C6" s="14" t="s">
        <v>124</v>
      </c>
      <c r="D6" s="7"/>
      <c r="F6" s="24" t="str">
        <f>table_columns[[#This Row],[source_column_name]]</f>
        <v>CUS_NATIONALITY</v>
      </c>
      <c r="G6" t="str">
        <f>IF(ISBLANK(table_columns[[#This Row],[sat_target_column]]),"",VLOOKUP(CONCATENATE(VLOOKUP("source_system",general[#All],2,0),table_columns[[#This Row],[source_data_type]]),reference[#All],4,0))</f>
        <v>string</v>
      </c>
      <c r="H6" t="str">
        <f>VLOOKUP(table_columns[[#This Row],[source_table_name]],sources[#All],10,0)</f>
        <v>SAT_CORE_INDI</v>
      </c>
    </row>
    <row r="7" spans="1:8" ht="15.6" x14ac:dyDescent="0.3">
      <c r="A7" s="7" t="s">
        <v>1</v>
      </c>
      <c r="B7" s="8" t="s">
        <v>17</v>
      </c>
      <c r="C7" s="14" t="s">
        <v>124</v>
      </c>
      <c r="D7" s="7"/>
      <c r="F7" s="24" t="str">
        <f>table_columns[[#This Row],[source_column_name]]</f>
        <v>CUS_STREET</v>
      </c>
      <c r="G7" t="str">
        <f>IF(ISBLANK(table_columns[[#This Row],[sat_target_column]]),"",VLOOKUP(CONCATENATE(VLOOKUP("source_system",general[#All],2,0),table_columns[[#This Row],[source_data_type]]),reference[#All],4,0))</f>
        <v>string</v>
      </c>
      <c r="H7" t="str">
        <f>VLOOKUP(table_columns[[#This Row],[source_table_name]],sources[#All],10,0)</f>
        <v>SAT_CORE_INDI</v>
      </c>
    </row>
    <row r="8" spans="1:8" ht="15.6" x14ac:dyDescent="0.3">
      <c r="A8" s="7" t="s">
        <v>1</v>
      </c>
      <c r="B8" s="8" t="s">
        <v>18</v>
      </c>
      <c r="C8" s="14" t="s">
        <v>124</v>
      </c>
      <c r="D8" s="7"/>
      <c r="F8" s="24" t="str">
        <f>table_columns[[#This Row],[source_column_name]]</f>
        <v>CUS_ADDRESS</v>
      </c>
      <c r="G8" t="str">
        <f>IF(ISBLANK(table_columns[[#This Row],[sat_target_column]]),"",VLOOKUP(CONCATENATE(VLOOKUP("source_system",general[#All],2,0),table_columns[[#This Row],[source_data_type]]),reference[#All],4,0))</f>
        <v>string</v>
      </c>
      <c r="H8" t="str">
        <f>VLOOKUP(table_columns[[#This Row],[source_table_name]],sources[#All],10,0)</f>
        <v>SAT_CORE_INDI</v>
      </c>
    </row>
    <row r="9" spans="1:8" ht="15.6" x14ac:dyDescent="0.3">
      <c r="A9" s="7" t="s">
        <v>1</v>
      </c>
      <c r="B9" s="8" t="s">
        <v>19</v>
      </c>
      <c r="C9" s="14" t="s">
        <v>124</v>
      </c>
      <c r="D9" s="7"/>
      <c r="F9" s="24" t="str">
        <f>table_columns[[#This Row],[source_column_name]]</f>
        <v>CUS_MOBILE_NUMBER</v>
      </c>
      <c r="G9" t="str">
        <f>IF(ISBLANK(table_columns[[#This Row],[sat_target_column]]),"",VLOOKUP(CONCATENATE(VLOOKUP("source_system",general[#All],2,0),table_columns[[#This Row],[source_data_type]]),reference[#All],4,0))</f>
        <v>string</v>
      </c>
      <c r="H9" t="str">
        <f>VLOOKUP(table_columns[[#This Row],[source_table_name]],sources[#All],10,0)</f>
        <v>SAT_CORE_INDI</v>
      </c>
    </row>
    <row r="10" spans="1:8" ht="15.6" x14ac:dyDescent="0.3">
      <c r="A10" s="7" t="s">
        <v>1</v>
      </c>
      <c r="B10" s="8" t="s">
        <v>21</v>
      </c>
      <c r="C10" s="14" t="s">
        <v>124</v>
      </c>
      <c r="D10" s="7"/>
      <c r="F10" s="24" t="str">
        <f>table_columns[[#This Row],[source_column_name]]</f>
        <v>CUS_EMAIL_1</v>
      </c>
      <c r="G10" t="str">
        <f>IF(ISBLANK(table_columns[[#This Row],[sat_target_column]]),"",VLOOKUP(CONCATENATE(VLOOKUP("source_system",general[#All],2,0),table_columns[[#This Row],[source_data_type]]),reference[#All],4,0))</f>
        <v>string</v>
      </c>
      <c r="H10" t="str">
        <f>VLOOKUP(table_columns[[#This Row],[source_table_name]],sources[#All],10,0)</f>
        <v>SAT_CORE_INDI</v>
      </c>
    </row>
    <row r="11" spans="1:8" ht="15.6" x14ac:dyDescent="0.3">
      <c r="A11" s="7" t="s">
        <v>1</v>
      </c>
      <c r="B11" s="8" t="s">
        <v>22</v>
      </c>
      <c r="C11" s="14" t="s">
        <v>124</v>
      </c>
      <c r="D11" s="7"/>
      <c r="F11" s="24" t="str">
        <f>table_columns[[#This Row],[source_column_name]]</f>
        <v>CUS_LEGAL_ID</v>
      </c>
      <c r="G11" t="str">
        <f>IF(ISBLANK(table_columns[[#This Row],[sat_target_column]]),"",VLOOKUP(CONCATENATE(VLOOKUP("source_system",general[#All],2,0),table_columns[[#This Row],[source_data_type]]),reference[#All],4,0))</f>
        <v>string</v>
      </c>
      <c r="H11" t="str">
        <f>VLOOKUP(table_columns[[#This Row],[source_table_name]],sources[#All],10,0)</f>
        <v>SAT_CORE_INDI</v>
      </c>
    </row>
    <row r="12" spans="1:8" ht="15.6" x14ac:dyDescent="0.3">
      <c r="A12" s="7" t="s">
        <v>1</v>
      </c>
      <c r="B12" s="8" t="s">
        <v>11</v>
      </c>
      <c r="C12" s="14" t="s">
        <v>124</v>
      </c>
      <c r="D12" s="7"/>
      <c r="F12" s="24" t="str">
        <f>table_columns[[#This Row],[source_column_name]]</f>
        <v>CUS_LEGAL_DOC_NAME</v>
      </c>
      <c r="G12" t="str">
        <f>IF(ISBLANK(table_columns[[#This Row],[sat_target_column]]),"",VLOOKUP(CONCATENATE(VLOOKUP("source_system",general[#All],2,0),table_columns[[#This Row],[source_data_type]]),reference[#All],4,0))</f>
        <v>string</v>
      </c>
      <c r="H12" t="str">
        <f>VLOOKUP(table_columns[[#This Row],[source_table_name]],sources[#All],10,0)</f>
        <v>SAT_CORE_INDI</v>
      </c>
    </row>
    <row r="13" spans="1:8" ht="15.6" x14ac:dyDescent="0.3">
      <c r="A13" s="7" t="s">
        <v>1</v>
      </c>
      <c r="B13" s="8" t="s">
        <v>12</v>
      </c>
      <c r="C13" s="2" t="s">
        <v>25</v>
      </c>
      <c r="D13" s="7"/>
      <c r="F13" s="24" t="str">
        <f>table_columns[[#This Row],[source_column_name]]</f>
        <v>CUS_LEGAL_ISS_DATE</v>
      </c>
      <c r="G13" t="str">
        <f>IF(ISBLANK(table_columns[[#This Row],[sat_target_column]]),"",VLOOKUP(CONCATENATE(VLOOKUP("source_system",general[#All],2,0),table_columns[[#This Row],[source_data_type]]),reference[#All],4,0))</f>
        <v>date</v>
      </c>
      <c r="H13" t="str">
        <f>VLOOKUP(table_columns[[#This Row],[source_table_name]],sources[#All],10,0)</f>
        <v>SAT_CORE_INDI</v>
      </c>
    </row>
    <row r="14" spans="1:8" ht="15.6" x14ac:dyDescent="0.3">
      <c r="A14" s="7" t="s">
        <v>1</v>
      </c>
      <c r="B14" s="8" t="s">
        <v>23</v>
      </c>
      <c r="C14" s="14" t="s">
        <v>124</v>
      </c>
      <c r="D14" s="7"/>
      <c r="F14" s="24" t="str">
        <f>table_columns[[#This Row],[source_column_name]]</f>
        <v>CUS_LEGAL_ISS_AUTH</v>
      </c>
      <c r="G14" t="str">
        <f>IF(ISBLANK(table_columns[[#This Row],[sat_target_column]]),"",VLOOKUP(CONCATENATE(VLOOKUP("source_system",general[#All],2,0),table_columns[[#This Row],[source_data_type]]),reference[#All],4,0))</f>
        <v>string</v>
      </c>
      <c r="H14" t="str">
        <f>VLOOKUP(table_columns[[#This Row],[source_table_name]],sources[#All],10,0)</f>
        <v>SAT_CORE_INDI</v>
      </c>
    </row>
    <row r="15" spans="1:8" ht="15.6" x14ac:dyDescent="0.3">
      <c r="A15" s="7" t="s">
        <v>1</v>
      </c>
      <c r="B15" s="8" t="s">
        <v>13</v>
      </c>
      <c r="C15" s="14" t="s">
        <v>125</v>
      </c>
      <c r="D15" s="7"/>
      <c r="F15" s="24" t="str">
        <f>table_columns[[#This Row],[source_column_name]]</f>
        <v>CUS_POSITION</v>
      </c>
      <c r="G15" t="str">
        <f>IF(ISBLANK(table_columns[[#This Row],[sat_target_column]]),"",VLOOKUP(CONCATENATE(VLOOKUP("source_system",general[#All],2,0),table_columns[[#This Row],[source_data_type]]),reference[#All],4,0))</f>
        <v>integer</v>
      </c>
      <c r="H15" t="str">
        <f>VLOOKUP(table_columns[[#This Row],[source_table_name]],sources[#All],10,0)</f>
        <v>SAT_CORE_INDI</v>
      </c>
    </row>
    <row r="16" spans="1:8" ht="15.6" x14ac:dyDescent="0.3">
      <c r="A16" s="7" t="s">
        <v>1</v>
      </c>
      <c r="B16" s="8" t="s">
        <v>14</v>
      </c>
      <c r="C16" s="14" t="s">
        <v>125</v>
      </c>
      <c r="D16" s="7"/>
      <c r="F16" s="24" t="str">
        <f>table_columns[[#This Row],[source_column_name]]</f>
        <v>CUS_SECTOR</v>
      </c>
      <c r="G16" t="str">
        <f>IF(ISBLANK(table_columns[[#This Row],[sat_target_column]]),"",VLOOKUP(CONCATENATE(VLOOKUP("source_system",general[#All],2,0),table_columns[[#This Row],[source_data_type]]),reference[#All],4,0))</f>
        <v>integer</v>
      </c>
      <c r="H16" t="str">
        <f>VLOOKUP(table_columns[[#This Row],[source_table_name]],sources[#All],10,0)</f>
        <v>SAT_CORE_INDI</v>
      </c>
    </row>
    <row r="17" spans="1:8" ht="15.6" x14ac:dyDescent="0.3">
      <c r="A17" s="7" t="s">
        <v>1</v>
      </c>
      <c r="B17" s="8" t="s">
        <v>15</v>
      </c>
      <c r="C17" s="2" t="s">
        <v>61</v>
      </c>
      <c r="D17" s="7"/>
      <c r="F17" s="24" t="str">
        <f>table_columns[[#This Row],[source_column_name]]</f>
        <v>CUS_CREATION_DATE</v>
      </c>
      <c r="G17" t="str">
        <f>IF(ISBLANK(table_columns[[#This Row],[sat_target_column]]),"",VLOOKUP(CONCATENATE(VLOOKUP("source_system",general[#All],2,0),table_columns[[#This Row],[source_data_type]]),reference[#All],4,0))</f>
        <v>timestamp without timezone</v>
      </c>
      <c r="H17" t="str">
        <f>VLOOKUP(table_columns[[#This Row],[source_table_name]],sources[#All],10,0)</f>
        <v>SAT_CORE_INDI</v>
      </c>
    </row>
    <row r="18" spans="1:8" ht="15.6" x14ac:dyDescent="0.3">
      <c r="A18" s="7" t="s">
        <v>1</v>
      </c>
      <c r="B18" s="2" t="s">
        <v>27</v>
      </c>
      <c r="C18" s="2" t="s">
        <v>58</v>
      </c>
      <c r="D18" s="7">
        <v>2</v>
      </c>
      <c r="E18" s="8" t="s">
        <v>7</v>
      </c>
      <c r="F18" s="24" t="str">
        <f>table_columns[[#This Row],[source_column_name]]</f>
        <v>BRN_CODE</v>
      </c>
      <c r="G18" t="str">
        <f>IF(ISBLANK(table_columns[[#This Row],[sat_target_column]]),"",VLOOKUP(CONCATENATE(VLOOKUP("source_system",general[#All],2,0),table_columns[[#This Row],[source_data_type]]),reference[#All],4,0))</f>
        <v>string</v>
      </c>
      <c r="H18" t="str">
        <f>VLOOKUP(table_columns[[#This Row],[source_table_name]],sources[#All],10,0)</f>
        <v>SAT_CORE_INDI</v>
      </c>
    </row>
  </sheetData>
  <dataValidations count="1">
    <dataValidation type="list" allowBlank="1" showInputMessage="1" showErrorMessage="1" sqref="A2:A18" xr:uid="{115C8804-64A4-4960-A366-EF82F7C55C9D}">
      <formula1>table_name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7D98-21B6-4CA6-AA99-63618557E760}">
  <dimension ref="A1:M18"/>
  <sheetViews>
    <sheetView workbookViewId="0">
      <selection activeCell="C7" sqref="C7"/>
    </sheetView>
  </sheetViews>
  <sheetFormatPr defaultRowHeight="14.4" x14ac:dyDescent="0.3"/>
  <cols>
    <col min="1" max="1" width="23" bestFit="1" customWidth="1"/>
    <col min="2" max="2" width="22.77734375" bestFit="1" customWidth="1"/>
    <col min="3" max="3" width="19" customWidth="1"/>
    <col min="4" max="4" width="10.44140625" bestFit="1" customWidth="1"/>
    <col min="5" max="5" width="22.77734375" bestFit="1" customWidth="1"/>
    <col min="6" max="6" width="15.44140625" customWidth="1"/>
    <col min="7" max="7" width="19.77734375" customWidth="1"/>
    <col min="8" max="8" width="19.109375" customWidth="1"/>
    <col min="9" max="9" width="16.88671875" customWidth="1"/>
    <col min="10" max="10" width="22.21875" customWidth="1"/>
    <col min="11" max="11" width="18.33203125" bestFit="1" customWidth="1"/>
    <col min="12" max="12" width="15.6640625" bestFit="1" customWidth="1"/>
    <col min="13" max="13" width="21" bestFit="1" customWidth="1"/>
  </cols>
  <sheetData>
    <row r="1" spans="1:13" ht="15.6" x14ac:dyDescent="0.3">
      <c r="A1" s="16" t="str" cm="1">
        <f t="array" ref="A1:E3">_xlfn._xlws.FILTER(table_columns[[#All],[source_table_name]:[biz_key_column]], table_columns[[#All],[index_key]]&lt;&gt;"")</f>
        <v>source_table_name</v>
      </c>
      <c r="B1" s="16" t="str">
        <v>source_column_name</v>
      </c>
      <c r="C1" s="16" t="str">
        <v>source_data_type</v>
      </c>
      <c r="D1" s="16" t="str">
        <v>index_key</v>
      </c>
      <c r="E1" s="17" t="str">
        <v>biz_key_column</v>
      </c>
      <c r="F1" s="13" t="s">
        <v>38</v>
      </c>
      <c r="G1" s="13" t="s">
        <v>41</v>
      </c>
      <c r="H1" s="13" t="s">
        <v>45</v>
      </c>
      <c r="I1" s="13" t="s">
        <v>117</v>
      </c>
      <c r="J1" s="13" t="s">
        <v>118</v>
      </c>
      <c r="K1" s="13" t="s">
        <v>73</v>
      </c>
      <c r="L1" s="13" t="s">
        <v>40</v>
      </c>
      <c r="M1" s="13" t="s">
        <v>90</v>
      </c>
    </row>
    <row r="2" spans="1:13" ht="15.6" x14ac:dyDescent="0.3">
      <c r="A2" s="14" t="str">
        <v>COREBANK_CUSTOMER</v>
      </c>
      <c r="B2" s="14" t="str">
        <v>CUS_CUSTOMER_CODE</v>
      </c>
      <c r="C2" s="14" t="str">
        <v>number</v>
      </c>
      <c r="D2" s="14">
        <v>1</v>
      </c>
      <c r="E2" s="14" t="str">
        <v>CUS_CUSTOMER_CODE</v>
      </c>
      <c r="F2" s="14" t="str">
        <f>_xlfn.IFNA(VLOOKUP(C2,reference[#All],2,0),"")</f>
        <v/>
      </c>
      <c r="G2" s="14" t="str">
        <f>_xlfn.IFNA(VLOOKUP(A2,sources[#All],6,0),"")</f>
        <v>HUB_INDI</v>
      </c>
      <c r="H2" s="14" t="str">
        <f>_xlfn.IFNA(VLOOKUP(A2,sources[#All],8,0),"")</f>
        <v>hub_core_indi</v>
      </c>
      <c r="I2" s="14" t="str">
        <f>IF(ISBLANK(A2),"",VLOOKUP($I$1,general[#All],2,0))</f>
        <v>hash_key_hub</v>
      </c>
      <c r="J2" s="14" t="str">
        <f>IF(ISBLANK(A2),"",VLOOKUP($J$1,general[#All],2,0))</f>
        <v>string</v>
      </c>
      <c r="K2" s="14" t="str">
        <f>IF(ISBLANK(A2),"",CONCATENATE("dv_hkey_",LOWER(G2)))</f>
        <v>dv_hkey_hub_indi</v>
      </c>
      <c r="L2" s="14" t="str">
        <f>IF(ISBLANK(A2),"",VLOOKUP($L$1,general[#All],2,0))</f>
        <v>biz_key</v>
      </c>
      <c r="M2" s="14" t="str">
        <f>IF(ISBLANK(A2),"",VLOOKUP($M$1,general[#All],2,0))</f>
        <v>int</v>
      </c>
    </row>
    <row r="3" spans="1:13" ht="15.6" x14ac:dyDescent="0.3">
      <c r="A3" s="14" t="str">
        <v>COREBANK_CUSTOMER</v>
      </c>
      <c r="B3" s="14" t="str">
        <v>BRN_CODE</v>
      </c>
      <c r="C3" s="14" t="str">
        <v>char</v>
      </c>
      <c r="D3" s="14">
        <v>2</v>
      </c>
      <c r="E3" s="14" t="str">
        <v>CUS_CUSTOMER_CODE</v>
      </c>
      <c r="F3" s="14" t="str">
        <f>_xlfn.IFNA(VLOOKUP(C3,reference[#All],2,0),"")</f>
        <v/>
      </c>
      <c r="G3" s="14" t="str">
        <f>_xlfn.IFNA(VLOOKUP(A3,sources[#All],6,0),"")</f>
        <v>HUB_INDI</v>
      </c>
      <c r="H3" s="14" t="str">
        <f>_xlfn.IFNA(VLOOKUP(A3,sources[#All],8,0),"")</f>
        <v>hub_core_indi</v>
      </c>
      <c r="I3" s="14" t="str">
        <f>IF(ISBLANK(A3),"",VLOOKUP($I$1,general[#All],2,0))</f>
        <v>hash_key_hub</v>
      </c>
      <c r="J3" s="14" t="str">
        <f>IF(ISBLANK(A3),"",VLOOKUP($J$1,general[#All],2,0))</f>
        <v>string</v>
      </c>
      <c r="K3" s="14" t="str">
        <f t="shared" ref="K3:K18" si="0">IF(ISBLANK(A3),"",CONCATENATE("dv_hkey_",LOWER(G3)))</f>
        <v>dv_hkey_hub_indi</v>
      </c>
      <c r="L3" s="14" t="str">
        <f>IF(ISBLANK(A3),"",VLOOKUP($L$1,general[#All],2,0))</f>
        <v>biz_key</v>
      </c>
      <c r="M3" s="14" t="str">
        <f>IF(ISBLANK(A3),"",VLOOKUP($M$1,general[#All],2,0))</f>
        <v>int</v>
      </c>
    </row>
    <row r="4" spans="1:13" ht="15.6" x14ac:dyDescent="0.3">
      <c r="A4" s="12"/>
      <c r="B4" s="12"/>
      <c r="C4" s="12"/>
      <c r="D4" s="12"/>
      <c r="E4" s="12"/>
      <c r="F4" s="14" t="str">
        <f>_xlfn.IFNA(VLOOKUP(C4,reference[#All],2,0),"")</f>
        <v/>
      </c>
      <c r="G4" s="14" t="str">
        <f>_xlfn.IFNA(VLOOKUP(A4,sources[#All],6,0),"")</f>
        <v/>
      </c>
      <c r="H4" s="14" t="str">
        <f>_xlfn.IFNA(VLOOKUP(A4,sources[#All],8,0),"")</f>
        <v/>
      </c>
      <c r="I4" s="14" t="str">
        <f>IF(ISBLANK(A4),"",VLOOKUP($I$1,general[#All],2,0))</f>
        <v/>
      </c>
      <c r="J4" s="14" t="str">
        <f>IF(ISBLANK(A4),"",VLOOKUP($J$1,general[#All],2,0))</f>
        <v/>
      </c>
      <c r="K4" s="14" t="str">
        <f t="shared" si="0"/>
        <v/>
      </c>
      <c r="L4" s="14" t="str">
        <f>IF(ISBLANK(A4),"",VLOOKUP($L$1,general[#All],2,0))</f>
        <v/>
      </c>
      <c r="M4" s="14" t="str">
        <f>IF(ISBLANK(A4),"",VLOOKUP($M$1,general[#All],2,0))</f>
        <v/>
      </c>
    </row>
    <row r="5" spans="1:13" ht="15.6" x14ac:dyDescent="0.3">
      <c r="A5" s="12"/>
      <c r="B5" s="12"/>
      <c r="C5" s="12"/>
      <c r="D5" s="12"/>
      <c r="E5" s="12"/>
      <c r="F5" s="14" t="str">
        <f>_xlfn.IFNA(VLOOKUP(C5,reference[#All],2,0),"")</f>
        <v/>
      </c>
      <c r="G5" s="14" t="str">
        <f>_xlfn.IFNA(VLOOKUP(A5,sources[#All],6,0),"")</f>
        <v/>
      </c>
      <c r="H5" s="14" t="str">
        <f>_xlfn.IFNA(VLOOKUP(A5,sources[#All],8,0),"")</f>
        <v/>
      </c>
      <c r="I5" s="14" t="str">
        <f>IF(ISBLANK(A5),"",VLOOKUP($I$1,general[#All],2,0))</f>
        <v/>
      </c>
      <c r="J5" s="14" t="str">
        <f>IF(ISBLANK(A5),"",VLOOKUP($J$1,general[#All],2,0))</f>
        <v/>
      </c>
      <c r="K5" s="14" t="str">
        <f t="shared" si="0"/>
        <v/>
      </c>
      <c r="L5" s="14" t="str">
        <f>IF(ISBLANK(A5),"",VLOOKUP($L$1,general[#All],2,0))</f>
        <v/>
      </c>
      <c r="M5" s="14" t="str">
        <f>IF(ISBLANK(A5),"",VLOOKUP($M$1,general[#All],2,0))</f>
        <v/>
      </c>
    </row>
    <row r="6" spans="1:13" ht="15.6" x14ac:dyDescent="0.3">
      <c r="A6" s="12"/>
      <c r="B6" s="12"/>
      <c r="C6" s="12"/>
      <c r="D6" s="12"/>
      <c r="E6" s="12"/>
      <c r="F6" s="14" t="str">
        <f>_xlfn.IFNA(VLOOKUP(C6,reference[#All],2,0),"")</f>
        <v/>
      </c>
      <c r="G6" s="14" t="str">
        <f>_xlfn.IFNA(VLOOKUP(A6,sources[#All],6,0),"")</f>
        <v/>
      </c>
      <c r="H6" s="14" t="str">
        <f>_xlfn.IFNA(VLOOKUP(A6,sources[#All],8,0),"")</f>
        <v/>
      </c>
      <c r="I6" s="14" t="str">
        <f>IF(ISBLANK(A6),"",VLOOKUP($I$1,general[#All],2,0))</f>
        <v/>
      </c>
      <c r="J6" s="14" t="str">
        <f>IF(ISBLANK(A6),"",VLOOKUP($J$1,general[#All],2,0))</f>
        <v/>
      </c>
      <c r="K6" s="14" t="str">
        <f t="shared" si="0"/>
        <v/>
      </c>
      <c r="L6" s="14" t="str">
        <f>IF(ISBLANK(A6),"",VLOOKUP($L$1,general[#All],2,0))</f>
        <v/>
      </c>
      <c r="M6" s="14" t="str">
        <f>IF(ISBLANK(A6),"",VLOOKUP($M$1,general[#All],2,0))</f>
        <v/>
      </c>
    </row>
    <row r="7" spans="1:13" ht="15.6" x14ac:dyDescent="0.3">
      <c r="A7" s="12"/>
      <c r="B7" s="12"/>
      <c r="C7" s="12"/>
      <c r="D7" s="12"/>
      <c r="E7" s="12"/>
      <c r="F7" s="14" t="str">
        <f>_xlfn.IFNA(VLOOKUP(C7,reference[#All],2,0),"")</f>
        <v/>
      </c>
      <c r="G7" s="14" t="str">
        <f>_xlfn.IFNA(VLOOKUP(A7,sources[#All],6,0),"")</f>
        <v/>
      </c>
      <c r="H7" s="14" t="str">
        <f>_xlfn.IFNA(VLOOKUP(A7,sources[#All],8,0),"")</f>
        <v/>
      </c>
      <c r="I7" s="14" t="str">
        <f>IF(ISBLANK(A7),"",VLOOKUP($I$1,general[#All],2,0))</f>
        <v/>
      </c>
      <c r="J7" s="14" t="str">
        <f>IF(ISBLANK(A7),"",VLOOKUP($J$1,general[#All],2,0))</f>
        <v/>
      </c>
      <c r="K7" s="14" t="str">
        <f t="shared" si="0"/>
        <v/>
      </c>
      <c r="L7" s="14" t="str">
        <f>IF(ISBLANK(A7),"",VLOOKUP($L$1,general[#All],2,0))</f>
        <v/>
      </c>
      <c r="M7" s="14" t="str">
        <f>IF(ISBLANK(A7),"",VLOOKUP($M$1,general[#All],2,0))</f>
        <v/>
      </c>
    </row>
    <row r="8" spans="1:13" ht="15.6" x14ac:dyDescent="0.3">
      <c r="A8" s="12"/>
      <c r="B8" s="12"/>
      <c r="C8" s="12"/>
      <c r="D8" s="12"/>
      <c r="E8" s="12"/>
      <c r="F8" s="14" t="str">
        <f>_xlfn.IFNA(VLOOKUP(C8,reference[#All],2,0),"")</f>
        <v/>
      </c>
      <c r="G8" s="14" t="str">
        <f>_xlfn.IFNA(VLOOKUP(A8,sources[#All],6,0),"")</f>
        <v/>
      </c>
      <c r="H8" s="14" t="str">
        <f>_xlfn.IFNA(VLOOKUP(A8,sources[#All],8,0),"")</f>
        <v/>
      </c>
      <c r="I8" s="14" t="str">
        <f>IF(ISBLANK(A8),"",VLOOKUP($I$1,general[#All],2,0))</f>
        <v/>
      </c>
      <c r="J8" s="14" t="str">
        <f>IF(ISBLANK(A8),"",VLOOKUP($J$1,general[#All],2,0))</f>
        <v/>
      </c>
      <c r="K8" s="14" t="str">
        <f t="shared" si="0"/>
        <v/>
      </c>
      <c r="L8" s="14" t="str">
        <f>IF(ISBLANK(A8),"",VLOOKUP($L$1,general[#All],2,0))</f>
        <v/>
      </c>
      <c r="M8" s="14" t="str">
        <f>IF(ISBLANK(A8),"",VLOOKUP($M$1,general[#All],2,0))</f>
        <v/>
      </c>
    </row>
    <row r="9" spans="1:13" ht="15.6" x14ac:dyDescent="0.3">
      <c r="A9" s="12"/>
      <c r="B9" s="12"/>
      <c r="C9" s="12"/>
      <c r="D9" s="12"/>
      <c r="E9" s="12"/>
      <c r="F9" s="14" t="str">
        <f>_xlfn.IFNA(VLOOKUP(C9,reference[#All],2,0),"")</f>
        <v/>
      </c>
      <c r="G9" s="14" t="str">
        <f>_xlfn.IFNA(VLOOKUP(A9,sources[#All],6,0),"")</f>
        <v/>
      </c>
      <c r="H9" s="14" t="str">
        <f>_xlfn.IFNA(VLOOKUP(A9,sources[#All],8,0),"")</f>
        <v/>
      </c>
      <c r="I9" s="14" t="str">
        <f>IF(ISBLANK(A9),"",VLOOKUP($I$1,general[#All],2,0))</f>
        <v/>
      </c>
      <c r="J9" s="14" t="str">
        <f>IF(ISBLANK(A9),"",VLOOKUP($J$1,general[#All],2,0))</f>
        <v/>
      </c>
      <c r="K9" s="14" t="str">
        <f t="shared" si="0"/>
        <v/>
      </c>
      <c r="L9" s="14" t="str">
        <f>IF(ISBLANK(A9),"",VLOOKUP($L$1,general[#All],2,0))</f>
        <v/>
      </c>
      <c r="M9" s="14" t="str">
        <f>IF(ISBLANK(A9),"",VLOOKUP($M$1,general[#All],2,0))</f>
        <v/>
      </c>
    </row>
    <row r="10" spans="1:13" ht="15.6" x14ac:dyDescent="0.3">
      <c r="A10" s="12"/>
      <c r="B10" s="12"/>
      <c r="C10" s="12"/>
      <c r="D10" s="12"/>
      <c r="E10" s="12"/>
      <c r="F10" s="14" t="str">
        <f>_xlfn.IFNA(VLOOKUP(C10,reference[#All],2,0),"")</f>
        <v/>
      </c>
      <c r="G10" s="14" t="str">
        <f>_xlfn.IFNA(VLOOKUP(A10,sources[#All],6,0),"")</f>
        <v/>
      </c>
      <c r="H10" s="14" t="str">
        <f>_xlfn.IFNA(VLOOKUP(A10,sources[#All],8,0),"")</f>
        <v/>
      </c>
      <c r="I10" s="14" t="str">
        <f>IF(ISBLANK(A10),"",VLOOKUP($I$1,general[#All],2,0))</f>
        <v/>
      </c>
      <c r="J10" s="14" t="str">
        <f>IF(ISBLANK(A10),"",VLOOKUP($J$1,general[#All],2,0))</f>
        <v/>
      </c>
      <c r="K10" s="14" t="str">
        <f t="shared" si="0"/>
        <v/>
      </c>
      <c r="L10" s="14" t="str">
        <f>IF(ISBLANK(A10),"",VLOOKUP($L$1,general[#All],2,0))</f>
        <v/>
      </c>
      <c r="M10" s="14" t="str">
        <f>IF(ISBLANK(A10),"",VLOOKUP($M$1,general[#All],2,0))</f>
        <v/>
      </c>
    </row>
    <row r="11" spans="1:13" ht="15.6" x14ac:dyDescent="0.3">
      <c r="A11" s="12"/>
      <c r="B11" s="12"/>
      <c r="C11" s="12"/>
      <c r="D11" s="12"/>
      <c r="E11" s="12"/>
      <c r="F11" s="14" t="str">
        <f>_xlfn.IFNA(VLOOKUP(C11,reference[#All],2,0),"")</f>
        <v/>
      </c>
      <c r="G11" s="14" t="str">
        <f>_xlfn.IFNA(VLOOKUP(A11,sources[#All],6,0),"")</f>
        <v/>
      </c>
      <c r="H11" s="14" t="str">
        <f>_xlfn.IFNA(VLOOKUP(A11,sources[#All],8,0),"")</f>
        <v/>
      </c>
      <c r="I11" s="14" t="str">
        <f>IF(ISBLANK(A11),"",VLOOKUP($I$1,general[#All],2,0))</f>
        <v/>
      </c>
      <c r="J11" s="14" t="str">
        <f>IF(ISBLANK(A11),"",VLOOKUP($J$1,general[#All],2,0))</f>
        <v/>
      </c>
      <c r="K11" s="14" t="str">
        <f t="shared" si="0"/>
        <v/>
      </c>
      <c r="L11" s="14" t="str">
        <f>IF(ISBLANK(A11),"",VLOOKUP($L$1,general[#All],2,0))</f>
        <v/>
      </c>
      <c r="M11" s="14" t="str">
        <f>IF(ISBLANK(A11),"",VLOOKUP($M$1,general[#All],2,0))</f>
        <v/>
      </c>
    </row>
    <row r="12" spans="1:13" ht="15.6" x14ac:dyDescent="0.3">
      <c r="A12" s="12"/>
      <c r="B12" s="12"/>
      <c r="C12" s="12"/>
      <c r="D12" s="12"/>
      <c r="E12" s="12"/>
      <c r="F12" s="14" t="str">
        <f>_xlfn.IFNA(VLOOKUP(C12,reference[#All],2,0),"")</f>
        <v/>
      </c>
      <c r="G12" s="14" t="str">
        <f>_xlfn.IFNA(VLOOKUP(A12,sources[#All],6,0),"")</f>
        <v/>
      </c>
      <c r="H12" s="14" t="str">
        <f>_xlfn.IFNA(VLOOKUP(A12,sources[#All],8,0),"")</f>
        <v/>
      </c>
      <c r="I12" s="14" t="str">
        <f>IF(ISBLANK(A12),"",VLOOKUP($I$1,general[#All],2,0))</f>
        <v/>
      </c>
      <c r="J12" s="14" t="str">
        <f>IF(ISBLANK(A12),"",VLOOKUP($J$1,general[#All],2,0))</f>
        <v/>
      </c>
      <c r="K12" s="14" t="str">
        <f t="shared" si="0"/>
        <v/>
      </c>
      <c r="L12" s="14" t="str">
        <f>IF(ISBLANK(A12),"",VLOOKUP($L$1,general[#All],2,0))</f>
        <v/>
      </c>
      <c r="M12" s="14" t="str">
        <f>IF(ISBLANK(A12),"",VLOOKUP($M$1,general[#All],2,0))</f>
        <v/>
      </c>
    </row>
    <row r="13" spans="1:13" ht="15.6" x14ac:dyDescent="0.3">
      <c r="A13" s="12"/>
      <c r="B13" s="12"/>
      <c r="C13" s="12"/>
      <c r="D13" s="12"/>
      <c r="E13" s="12"/>
      <c r="F13" s="14" t="str">
        <f>_xlfn.IFNA(VLOOKUP(C13,reference[#All],2,0),"")</f>
        <v/>
      </c>
      <c r="G13" s="14" t="str">
        <f>_xlfn.IFNA(VLOOKUP(A13,sources[#All],6,0),"")</f>
        <v/>
      </c>
      <c r="H13" s="14" t="str">
        <f>_xlfn.IFNA(VLOOKUP(A13,sources[#All],8,0),"")</f>
        <v/>
      </c>
      <c r="I13" s="14" t="str">
        <f>IF(ISBLANK(A13),"",VLOOKUP($I$1,general[#All],2,0))</f>
        <v/>
      </c>
      <c r="J13" s="14" t="str">
        <f>IF(ISBLANK(A13),"",VLOOKUP($J$1,general[#All],2,0))</f>
        <v/>
      </c>
      <c r="K13" s="14" t="str">
        <f t="shared" si="0"/>
        <v/>
      </c>
      <c r="L13" s="14" t="str">
        <f>IF(ISBLANK(A13),"",VLOOKUP($L$1,general[#All],2,0))</f>
        <v/>
      </c>
      <c r="M13" s="14" t="str">
        <f>IF(ISBLANK(A13),"",VLOOKUP($M$1,general[#All],2,0))</f>
        <v/>
      </c>
    </row>
    <row r="14" spans="1:13" ht="15.6" x14ac:dyDescent="0.3">
      <c r="A14" s="12"/>
      <c r="B14" s="12"/>
      <c r="C14" s="12"/>
      <c r="D14" s="12"/>
      <c r="E14" s="12"/>
      <c r="F14" s="14" t="str">
        <f>_xlfn.IFNA(VLOOKUP(C14,reference[#All],2,0),"")</f>
        <v/>
      </c>
      <c r="G14" s="14" t="str">
        <f>_xlfn.IFNA(VLOOKUP(A14,sources[#All],6,0),"")</f>
        <v/>
      </c>
      <c r="H14" s="14" t="str">
        <f>_xlfn.IFNA(VLOOKUP(A14,sources[#All],8,0),"")</f>
        <v/>
      </c>
      <c r="I14" s="14" t="str">
        <f>IF(ISBLANK(A14),"",VLOOKUP($I$1,general[#All],2,0))</f>
        <v/>
      </c>
      <c r="J14" s="14" t="str">
        <f>IF(ISBLANK(A14),"",VLOOKUP($J$1,general[#All],2,0))</f>
        <v/>
      </c>
      <c r="K14" s="14" t="str">
        <f t="shared" si="0"/>
        <v/>
      </c>
      <c r="L14" s="14" t="str">
        <f>IF(ISBLANK(A14),"",VLOOKUP($L$1,general[#All],2,0))</f>
        <v/>
      </c>
      <c r="M14" s="14" t="str">
        <f>IF(ISBLANK(A14),"",VLOOKUP($M$1,general[#All],2,0))</f>
        <v/>
      </c>
    </row>
    <row r="15" spans="1:13" ht="15.6" x14ac:dyDescent="0.3">
      <c r="A15" s="12"/>
      <c r="B15" s="12"/>
      <c r="C15" s="12"/>
      <c r="D15" s="12"/>
      <c r="E15" s="12"/>
      <c r="F15" s="14" t="str">
        <f>_xlfn.IFNA(VLOOKUP(C15,reference[#All],2,0),"")</f>
        <v/>
      </c>
      <c r="G15" s="14" t="str">
        <f>_xlfn.IFNA(VLOOKUP(A15,sources[#All],6,0),"")</f>
        <v/>
      </c>
      <c r="H15" s="14" t="str">
        <f>_xlfn.IFNA(VLOOKUP(A15,sources[#All],8,0),"")</f>
        <v/>
      </c>
      <c r="I15" s="14" t="str">
        <f>IF(ISBLANK(A15),"",VLOOKUP($I$1,general[#All],2,0))</f>
        <v/>
      </c>
      <c r="J15" s="14" t="str">
        <f>IF(ISBLANK(A15),"",VLOOKUP($J$1,general[#All],2,0))</f>
        <v/>
      </c>
      <c r="K15" s="14" t="str">
        <f t="shared" si="0"/>
        <v/>
      </c>
      <c r="L15" s="14" t="str">
        <f>IF(ISBLANK(A15),"",VLOOKUP($L$1,general[#All],2,0))</f>
        <v/>
      </c>
      <c r="M15" s="14" t="str">
        <f>IF(ISBLANK(A15),"",VLOOKUP($M$1,general[#All],2,0))</f>
        <v/>
      </c>
    </row>
    <row r="16" spans="1:13" ht="15.6" x14ac:dyDescent="0.3">
      <c r="A16" s="12"/>
      <c r="B16" s="12"/>
      <c r="C16" s="12"/>
      <c r="D16" s="12"/>
      <c r="E16" s="12"/>
      <c r="F16" s="14" t="str">
        <f>_xlfn.IFNA(VLOOKUP(C16,reference[#All],2,0),"")</f>
        <v/>
      </c>
      <c r="G16" s="14" t="str">
        <f>_xlfn.IFNA(VLOOKUP(A16,sources[#All],6,0),"")</f>
        <v/>
      </c>
      <c r="H16" s="14" t="str">
        <f>_xlfn.IFNA(VLOOKUP(A16,sources[#All],8,0),"")</f>
        <v/>
      </c>
      <c r="I16" s="14" t="str">
        <f>IF(ISBLANK(A16),"",VLOOKUP($I$1,general[#All],2,0))</f>
        <v/>
      </c>
      <c r="J16" s="14" t="str">
        <f>IF(ISBLANK(A16),"",VLOOKUP($J$1,general[#All],2,0))</f>
        <v/>
      </c>
      <c r="K16" s="14" t="str">
        <f t="shared" si="0"/>
        <v/>
      </c>
      <c r="L16" s="14" t="str">
        <f>IF(ISBLANK(A16),"",VLOOKUP($L$1,general[#All],2,0))</f>
        <v/>
      </c>
      <c r="M16" s="14" t="str">
        <f>IF(ISBLANK(A16),"",VLOOKUP($M$1,general[#All],2,0))</f>
        <v/>
      </c>
    </row>
    <row r="17" spans="1:13" ht="15.6" x14ac:dyDescent="0.3">
      <c r="A17" s="12"/>
      <c r="B17" s="12"/>
      <c r="C17" s="12"/>
      <c r="D17" s="12"/>
      <c r="E17" s="12"/>
      <c r="F17" s="14" t="str">
        <f>_xlfn.IFNA(VLOOKUP(C17,reference[#All],2,0),"")</f>
        <v/>
      </c>
      <c r="G17" s="14" t="str">
        <f>_xlfn.IFNA(VLOOKUP(A17,sources[#All],6,0),"")</f>
        <v/>
      </c>
      <c r="H17" s="14" t="str">
        <f>_xlfn.IFNA(VLOOKUP(A17,sources[#All],8,0),"")</f>
        <v/>
      </c>
      <c r="I17" s="14" t="str">
        <f>IF(ISBLANK(A17),"",VLOOKUP($I$1,general[#All],2,0))</f>
        <v/>
      </c>
      <c r="J17" s="14" t="str">
        <f>IF(ISBLANK(A17),"",VLOOKUP($J$1,general[#All],2,0))</f>
        <v/>
      </c>
      <c r="K17" s="14" t="str">
        <f t="shared" si="0"/>
        <v/>
      </c>
      <c r="L17" s="14" t="str">
        <f>IF(ISBLANK(A17),"",VLOOKUP($L$1,general[#All],2,0))</f>
        <v/>
      </c>
      <c r="M17" s="14" t="str">
        <f>IF(ISBLANK(A17),"",VLOOKUP($M$1,general[#All],2,0))</f>
        <v/>
      </c>
    </row>
    <row r="18" spans="1:13" ht="15.6" x14ac:dyDescent="0.3">
      <c r="A18" s="12"/>
      <c r="B18" s="12"/>
      <c r="C18" s="12"/>
      <c r="D18" s="12"/>
      <c r="E18" s="12"/>
      <c r="F18" s="14" t="str">
        <f>_xlfn.IFNA(VLOOKUP(C18,reference[#All],2,0),"")</f>
        <v/>
      </c>
      <c r="G18" s="14" t="str">
        <f>_xlfn.IFNA(VLOOKUP(A18,sources[#All],6,0),"")</f>
        <v/>
      </c>
      <c r="H18" s="14" t="str">
        <f>_xlfn.IFNA(VLOOKUP(A18,sources[#All],8,0),"")</f>
        <v/>
      </c>
      <c r="I18" s="14" t="str">
        <f>IF(ISBLANK(A18),"",VLOOKUP($I$1,general[#All],2,0))</f>
        <v/>
      </c>
      <c r="J18" s="14" t="str">
        <f>IF(ISBLANK(A18),"",VLOOKUP($J$1,general[#All],2,0))</f>
        <v/>
      </c>
      <c r="K18" s="14" t="str">
        <f t="shared" si="0"/>
        <v/>
      </c>
      <c r="L18" s="14" t="str">
        <f>IF(ISBLANK(A18),"",VLOOKUP($L$1,general[#All],2,0))</f>
        <v/>
      </c>
      <c r="M18" s="14" t="str">
        <f>IF(ISBLANK(A18),"",VLOOKUP($M$1,general[#All],2,0))</f>
        <v/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8597-88B7-4D70-B439-063D3E64A4EB}">
  <dimension ref="A1:G18"/>
  <sheetViews>
    <sheetView workbookViewId="0">
      <selection activeCell="B7" sqref="B7"/>
    </sheetView>
  </sheetViews>
  <sheetFormatPr defaultRowHeight="14.4" x14ac:dyDescent="0.3"/>
  <cols>
    <col min="1" max="1" width="23" bestFit="1" customWidth="1"/>
    <col min="2" max="2" width="16.88671875" customWidth="1"/>
    <col min="3" max="3" width="22.21875" customWidth="1"/>
    <col min="4" max="4" width="23.21875" bestFit="1" customWidth="1"/>
    <col min="5" max="5" width="15.6640625" bestFit="1" customWidth="1"/>
    <col min="6" max="6" width="21" bestFit="1" customWidth="1"/>
    <col min="7" max="7" width="18.6640625" bestFit="1" customWidth="1"/>
  </cols>
  <sheetData>
    <row r="1" spans="1:7" ht="15.6" x14ac:dyDescent="0.3">
      <c r="A1" s="21" t="str" cm="1">
        <f t="array" ref="A1:A6">_xlfn._xlws.FILTER(sources[[#All],[sat_target_table]:[sat_target_table]], sources[[#All],[sat_target_table]]&lt;&gt;"")</f>
        <v>sat_target_table</v>
      </c>
      <c r="B1" s="13" t="s">
        <v>119</v>
      </c>
      <c r="C1" s="13" t="s">
        <v>120</v>
      </c>
      <c r="D1" s="13" t="s">
        <v>99</v>
      </c>
      <c r="E1" s="14" t="s">
        <v>101</v>
      </c>
      <c r="F1" s="14" t="s">
        <v>102</v>
      </c>
      <c r="G1" s="13" t="s">
        <v>103</v>
      </c>
    </row>
    <row r="2" spans="1:7" ht="15.6" x14ac:dyDescent="0.3">
      <c r="A2" s="14" t="str">
        <v>SAT_CORE_INDI</v>
      </c>
      <c r="B2" s="14" t="str">
        <f>IF(ISBLANK(A2),"",VLOOKUP($B$1,general[#All],2,0))</f>
        <v>hash_key_sat</v>
      </c>
      <c r="C2" s="14" t="str">
        <f>IF(ISBLANK(A2),"",VLOOKUP($C$1,general[#All],2,0))</f>
        <v>string</v>
      </c>
      <c r="D2" s="14" t="str">
        <f>IF(ISBLANK(A2),"",CONCATENATE("dv_hkey_",LOWER(A2)))</f>
        <v>dv_hkey_sat_core_indi</v>
      </c>
      <c r="E2" s="14" t="str">
        <f>IF(ISBLANK(A2),"",VLOOKUP($E$1,general[#All],2,0))</f>
        <v>hash_diff</v>
      </c>
      <c r="F2" s="14" t="str">
        <f>IF(ISBLANK(A2),"",VLOOKUP($F$1,general[#All],2,0))</f>
        <v>string</v>
      </c>
      <c r="G2" s="14" t="str">
        <f>IF(ISBLANK(A2),"",VLOOKUP($G$1,general[#All],2,0))</f>
        <v>dv_hsh_dif</v>
      </c>
    </row>
    <row r="3" spans="1:7" ht="15.6" x14ac:dyDescent="0.3">
      <c r="A3" s="14" t="str">
        <v>SAT_CARD_INDI</v>
      </c>
      <c r="B3" s="14" t="str">
        <f>IF(ISBLANK(A3),"",VLOOKUP($B$1,general[#All],2,0))</f>
        <v>hash_key_sat</v>
      </c>
      <c r="C3" s="14" t="str">
        <f>IF(ISBLANK(A3),"",VLOOKUP($C$1,general[#All],2,0))</f>
        <v>string</v>
      </c>
      <c r="D3" s="14" t="str">
        <f t="shared" ref="D3:D18" si="0">IF(ISBLANK(A3),"",CONCATENATE("dv_hkey_",LOWER(A3)))</f>
        <v>dv_hkey_sat_card_indi</v>
      </c>
      <c r="E3" s="14" t="str">
        <f>IF(ISBLANK(A3),"",VLOOKUP($E$1,general[#All],2,0))</f>
        <v>hash_diff</v>
      </c>
      <c r="F3" s="14" t="str">
        <f>IF(ISBLANK(A3),"",VLOOKUP($F$1,general[#All],2,0))</f>
        <v>string</v>
      </c>
      <c r="G3" s="15" t="str">
        <f>IF(ISBLANK(A3),"",VLOOKUP($G$1,general[#All],2,0))</f>
        <v>dv_hsh_dif</v>
      </c>
    </row>
    <row r="4" spans="1:7" ht="15.6" x14ac:dyDescent="0.3">
      <c r="A4" s="14" t="str">
        <v>SAT_CRM_INDI</v>
      </c>
      <c r="B4" s="14" t="str">
        <f>IF(ISBLANK(A4),"",VLOOKUP($B$1,general[#All],2,0))</f>
        <v>hash_key_sat</v>
      </c>
      <c r="C4" s="14" t="str">
        <f>IF(ISBLANK(A4),"",VLOOKUP($C$1,general[#All],2,0))</f>
        <v>string</v>
      </c>
      <c r="D4" s="14" t="str">
        <f t="shared" si="0"/>
        <v>dv_hkey_sat_crm_indi</v>
      </c>
      <c r="E4" s="14" t="str">
        <f>IF(ISBLANK(A4),"",VLOOKUP($E$1,general[#All],2,0))</f>
        <v>hash_diff</v>
      </c>
      <c r="F4" s="14" t="str">
        <f>IF(ISBLANK(A4),"",VLOOKUP($F$1,general[#All],2,0))</f>
        <v>string</v>
      </c>
      <c r="G4" s="15" t="str">
        <f>IF(ISBLANK(A4),"",VLOOKUP($G$1,general[#All],2,0))</f>
        <v>dv_hsh_dif</v>
      </c>
    </row>
    <row r="5" spans="1:7" ht="15.6" x14ac:dyDescent="0.3">
      <c r="A5" s="14" t="str">
        <v>SAT_CORE_CORP</v>
      </c>
      <c r="B5" s="14" t="str">
        <f>IF(ISBLANK(A5),"",VLOOKUP($B$1,general[#All],2,0))</f>
        <v>hash_key_sat</v>
      </c>
      <c r="C5" s="14" t="str">
        <f>IF(ISBLANK(A5),"",VLOOKUP($C$1,general[#All],2,0))</f>
        <v>string</v>
      </c>
      <c r="D5" s="14" t="str">
        <f t="shared" si="0"/>
        <v>dv_hkey_sat_core_corp</v>
      </c>
      <c r="E5" s="14" t="str">
        <f>IF(ISBLANK(A5),"",VLOOKUP($E$1,general[#All],2,0))</f>
        <v>hash_diff</v>
      </c>
      <c r="F5" s="14" t="str">
        <f>IF(ISBLANK(A5),"",VLOOKUP($F$1,general[#All],2,0))</f>
        <v>string</v>
      </c>
      <c r="G5" s="15" t="str">
        <f>IF(ISBLANK(A5),"",VLOOKUP($G$1,general[#All],2,0))</f>
        <v>dv_hsh_dif</v>
      </c>
    </row>
    <row r="6" spans="1:7" ht="15.6" x14ac:dyDescent="0.3">
      <c r="A6" s="14" t="str">
        <v>SAT_CARD_CORP</v>
      </c>
      <c r="B6" s="14" t="str">
        <f>IF(ISBLANK(A6),"",VLOOKUP($B$1,general[#All],2,0))</f>
        <v>hash_key_sat</v>
      </c>
      <c r="C6" s="14" t="str">
        <f>IF(ISBLANK(A6),"",VLOOKUP($C$1,general[#All],2,0))</f>
        <v>string</v>
      </c>
      <c r="D6" s="14" t="str">
        <f t="shared" si="0"/>
        <v>dv_hkey_sat_card_corp</v>
      </c>
      <c r="E6" s="14" t="str">
        <f>IF(ISBLANK(A6),"",VLOOKUP($E$1,general[#All],2,0))</f>
        <v>hash_diff</v>
      </c>
      <c r="F6" s="14" t="str">
        <f>IF(ISBLANK(A6),"",VLOOKUP($F$1,general[#All],2,0))</f>
        <v>string</v>
      </c>
      <c r="G6" s="15" t="str">
        <f>IF(ISBLANK(A6),"",VLOOKUP($G$1,general[#All],2,0))</f>
        <v>dv_hsh_dif</v>
      </c>
    </row>
    <row r="7" spans="1:7" ht="15.6" x14ac:dyDescent="0.3">
      <c r="B7" s="14" t="str">
        <f>IF(ISBLANK(A7),"",VLOOKUP($B$1,general[#All],2,0))</f>
        <v/>
      </c>
      <c r="C7" s="14" t="str">
        <f>IF(ISBLANK(A7),"",VLOOKUP($C$1,general[#All],2,0))</f>
        <v/>
      </c>
      <c r="D7" s="14" t="str">
        <f t="shared" si="0"/>
        <v/>
      </c>
      <c r="E7" s="14" t="str">
        <f>IF(ISBLANK(A7),"",VLOOKUP($E$1,general[#All],2,0))</f>
        <v/>
      </c>
      <c r="F7" s="14" t="str">
        <f>IF(ISBLANK(A7),"",VLOOKUP($F$1,general[#All],2,0))</f>
        <v/>
      </c>
      <c r="G7" s="15" t="str">
        <f>IF(ISBLANK(A7),"",VLOOKUP($G$1,general[#All],2,0))</f>
        <v/>
      </c>
    </row>
    <row r="8" spans="1:7" ht="15.6" x14ac:dyDescent="0.3">
      <c r="B8" s="14" t="str">
        <f>IF(ISBLANK(A8),"",VLOOKUP($B$1,general[#All],2,0))</f>
        <v/>
      </c>
      <c r="C8" s="14" t="str">
        <f>IF(ISBLANK(A8),"",VLOOKUP($C$1,general[#All],2,0))</f>
        <v/>
      </c>
      <c r="D8" s="14" t="str">
        <f t="shared" si="0"/>
        <v/>
      </c>
      <c r="E8" s="14" t="str">
        <f>IF(ISBLANK(A8),"",VLOOKUP($E$1,general[#All],2,0))</f>
        <v/>
      </c>
      <c r="F8" s="14" t="str">
        <f>IF(ISBLANK(A8),"",VLOOKUP($F$1,general[#All],2,0))</f>
        <v/>
      </c>
      <c r="G8" s="15" t="str">
        <f>IF(ISBLANK(A8),"",VLOOKUP($G$1,general[#All],2,0))</f>
        <v/>
      </c>
    </row>
    <row r="9" spans="1:7" ht="15.6" x14ac:dyDescent="0.3">
      <c r="B9" s="14" t="str">
        <f>IF(ISBLANK(A9),"",VLOOKUP($B$1,general[#All],2,0))</f>
        <v/>
      </c>
      <c r="C9" s="14" t="str">
        <f>IF(ISBLANK(A9),"",VLOOKUP($C$1,general[#All],2,0))</f>
        <v/>
      </c>
      <c r="D9" s="14" t="str">
        <f t="shared" si="0"/>
        <v/>
      </c>
      <c r="E9" s="14" t="str">
        <f>IF(ISBLANK(A9),"",VLOOKUP($E$1,general[#All],2,0))</f>
        <v/>
      </c>
      <c r="F9" s="14" t="str">
        <f>IF(ISBLANK(A9),"",VLOOKUP($F$1,general[#All],2,0))</f>
        <v/>
      </c>
      <c r="G9" s="15" t="str">
        <f>IF(ISBLANK(A9),"",VLOOKUP($G$1,general[#All],2,0))</f>
        <v/>
      </c>
    </row>
    <row r="10" spans="1:7" ht="15.6" x14ac:dyDescent="0.3">
      <c r="B10" s="14" t="str">
        <f>IF(ISBLANK(A10),"",VLOOKUP($B$1,general[#All],2,0))</f>
        <v/>
      </c>
      <c r="C10" s="14" t="str">
        <f>IF(ISBLANK(A10),"",VLOOKUP($C$1,general[#All],2,0))</f>
        <v/>
      </c>
      <c r="D10" s="14" t="str">
        <f t="shared" si="0"/>
        <v/>
      </c>
      <c r="E10" s="14" t="str">
        <f>IF(ISBLANK(A10),"",VLOOKUP($E$1,general[#All],2,0))</f>
        <v/>
      </c>
      <c r="F10" s="14" t="str">
        <f>IF(ISBLANK(A10),"",VLOOKUP($F$1,general[#All],2,0))</f>
        <v/>
      </c>
      <c r="G10" s="15" t="str">
        <f>IF(ISBLANK(A10),"",VLOOKUP($G$1,general[#All],2,0))</f>
        <v/>
      </c>
    </row>
    <row r="11" spans="1:7" ht="15.6" x14ac:dyDescent="0.3">
      <c r="B11" s="14" t="str">
        <f>IF(ISBLANK(A11),"",VLOOKUP($B$1,general[#All],2,0))</f>
        <v/>
      </c>
      <c r="C11" s="14" t="str">
        <f>IF(ISBLANK(A11),"",VLOOKUP($C$1,general[#All],2,0))</f>
        <v/>
      </c>
      <c r="D11" s="14" t="str">
        <f t="shared" si="0"/>
        <v/>
      </c>
      <c r="E11" s="14" t="str">
        <f>IF(ISBLANK(A11),"",VLOOKUP($E$1,general[#All],2,0))</f>
        <v/>
      </c>
      <c r="F11" s="14" t="str">
        <f>IF(ISBLANK(A11),"",VLOOKUP($F$1,general[#All],2,0))</f>
        <v/>
      </c>
      <c r="G11" s="15" t="str">
        <f>IF(ISBLANK(A11),"",VLOOKUP($G$1,general[#All],2,0))</f>
        <v/>
      </c>
    </row>
    <row r="12" spans="1:7" ht="15.6" x14ac:dyDescent="0.3">
      <c r="B12" s="14" t="str">
        <f>IF(ISBLANK(A12),"",VLOOKUP($B$1,general[#All],2,0))</f>
        <v/>
      </c>
      <c r="C12" s="14" t="str">
        <f>IF(ISBLANK(A12),"",VLOOKUP($C$1,general[#All],2,0))</f>
        <v/>
      </c>
      <c r="D12" s="14" t="str">
        <f t="shared" si="0"/>
        <v/>
      </c>
      <c r="E12" s="14" t="str">
        <f>IF(ISBLANK(A12),"",VLOOKUP($E$1,general[#All],2,0))</f>
        <v/>
      </c>
      <c r="F12" s="14" t="str">
        <f>IF(ISBLANK(A12),"",VLOOKUP($F$1,general[#All],2,0))</f>
        <v/>
      </c>
      <c r="G12" s="15" t="str">
        <f>IF(ISBLANK(A12),"",VLOOKUP($G$1,general[#All],2,0))</f>
        <v/>
      </c>
    </row>
    <row r="13" spans="1:7" ht="15.6" x14ac:dyDescent="0.3">
      <c r="B13" s="14" t="str">
        <f>IF(ISBLANK(A13),"",VLOOKUP($B$1,general[#All],2,0))</f>
        <v/>
      </c>
      <c r="C13" s="14" t="str">
        <f>IF(ISBLANK(A13),"",VLOOKUP($C$1,general[#All],2,0))</f>
        <v/>
      </c>
      <c r="D13" s="14" t="str">
        <f t="shared" si="0"/>
        <v/>
      </c>
      <c r="E13" s="14" t="str">
        <f>IF(ISBLANK(A13),"",VLOOKUP($E$1,general[#All],2,0))</f>
        <v/>
      </c>
      <c r="F13" s="14" t="str">
        <f>IF(ISBLANK(A13),"",VLOOKUP($F$1,general[#All],2,0))</f>
        <v/>
      </c>
      <c r="G13" s="15" t="str">
        <f>IF(ISBLANK(A13),"",VLOOKUP($G$1,general[#All],2,0))</f>
        <v/>
      </c>
    </row>
    <row r="14" spans="1:7" ht="15.6" x14ac:dyDescent="0.3">
      <c r="B14" s="14" t="str">
        <f>IF(ISBLANK(A14),"",VLOOKUP($B$1,general[#All],2,0))</f>
        <v/>
      </c>
      <c r="C14" s="14" t="str">
        <f>IF(ISBLANK(A14),"",VLOOKUP($C$1,general[#All],2,0))</f>
        <v/>
      </c>
      <c r="D14" s="14" t="str">
        <f t="shared" si="0"/>
        <v/>
      </c>
      <c r="E14" s="14" t="str">
        <f>IF(ISBLANK(A14),"",VLOOKUP($E$1,general[#All],2,0))</f>
        <v/>
      </c>
      <c r="F14" s="14" t="str">
        <f>IF(ISBLANK(A14),"",VLOOKUP($F$1,general[#All],2,0))</f>
        <v/>
      </c>
      <c r="G14" s="15" t="str">
        <f>IF(ISBLANK(A14),"",VLOOKUP($G$1,general[#All],2,0))</f>
        <v/>
      </c>
    </row>
    <row r="15" spans="1:7" ht="15.6" x14ac:dyDescent="0.3">
      <c r="B15" s="14" t="str">
        <f>IF(ISBLANK(A15),"",VLOOKUP($B$1,general[#All],2,0))</f>
        <v/>
      </c>
      <c r="C15" s="14" t="str">
        <f>IF(ISBLANK(A15),"",VLOOKUP($C$1,general[#All],2,0))</f>
        <v/>
      </c>
      <c r="D15" s="14" t="str">
        <f t="shared" si="0"/>
        <v/>
      </c>
      <c r="E15" s="14" t="str">
        <f>IF(ISBLANK(A15),"",VLOOKUP($E$1,general[#All],2,0))</f>
        <v/>
      </c>
      <c r="F15" s="14" t="str">
        <f>IF(ISBLANK(A15),"",VLOOKUP($F$1,general[#All],2,0))</f>
        <v/>
      </c>
      <c r="G15" s="15" t="str">
        <f>IF(ISBLANK(A15),"",VLOOKUP($G$1,general[#All],2,0))</f>
        <v/>
      </c>
    </row>
    <row r="16" spans="1:7" ht="15.6" x14ac:dyDescent="0.3">
      <c r="B16" s="14" t="str">
        <f>IF(ISBLANK(A16),"",VLOOKUP($B$1,general[#All],2,0))</f>
        <v/>
      </c>
      <c r="C16" s="14" t="str">
        <f>IF(ISBLANK(A16),"",VLOOKUP($C$1,general[#All],2,0))</f>
        <v/>
      </c>
      <c r="D16" s="14" t="str">
        <f t="shared" si="0"/>
        <v/>
      </c>
      <c r="E16" s="14" t="str">
        <f>IF(ISBLANK(A16),"",VLOOKUP($E$1,general[#All],2,0))</f>
        <v/>
      </c>
      <c r="F16" s="14" t="str">
        <f>IF(ISBLANK(A16),"",VLOOKUP($F$1,general[#All],2,0))</f>
        <v/>
      </c>
      <c r="G16" s="15" t="str">
        <f>IF(ISBLANK(A16),"",VLOOKUP($G$1,general[#All],2,0))</f>
        <v/>
      </c>
    </row>
    <row r="17" spans="2:7" ht="15.6" x14ac:dyDescent="0.3">
      <c r="B17" s="14" t="str">
        <f>IF(ISBLANK(A17),"",VLOOKUP($B$1,general[#All],2,0))</f>
        <v/>
      </c>
      <c r="C17" s="14" t="str">
        <f>IF(ISBLANK(A17),"",VLOOKUP($C$1,general[#All],2,0))</f>
        <v/>
      </c>
      <c r="D17" s="14" t="str">
        <f t="shared" si="0"/>
        <v/>
      </c>
      <c r="E17" s="14" t="str">
        <f>IF(ISBLANK(A17),"",VLOOKUP($E$1,general[#All],2,0))</f>
        <v/>
      </c>
      <c r="F17" s="14" t="str">
        <f>IF(ISBLANK(A17),"",VLOOKUP($F$1,general[#All],2,0))</f>
        <v/>
      </c>
      <c r="G17" s="15" t="str">
        <f>IF(ISBLANK(A17),"",VLOOKUP($G$1,general[#All],2,0))</f>
        <v/>
      </c>
    </row>
    <row r="18" spans="2:7" ht="15.6" x14ac:dyDescent="0.3">
      <c r="B18" s="14" t="str">
        <f>IF(ISBLANK(A18),"",VLOOKUP($B$1,general[#All],2,0))</f>
        <v/>
      </c>
      <c r="C18" s="14" t="str">
        <f>IF(ISBLANK(A18),"",VLOOKUP($C$1,general[#All],2,0))</f>
        <v/>
      </c>
      <c r="D18" s="14" t="str">
        <f t="shared" si="0"/>
        <v/>
      </c>
      <c r="E18" s="14" t="str">
        <f>IF(ISBLANK(A18),"",VLOOKUP($E$1,general[#All],2,0))</f>
        <v/>
      </c>
      <c r="F18" s="14" t="str">
        <f>IF(ISBLANK(A18),"",VLOOKUP($F$1,general[#All],2,0))</f>
        <v/>
      </c>
      <c r="G18" s="15" t="str">
        <f>IF(ISBLANK(A18),"",VLOOKUP($G$1,general[#All],2,0))</f>
        <v/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7F3F-302A-4CA9-BC1D-C9C675D739FB}">
  <dimension ref="A1:D27"/>
  <sheetViews>
    <sheetView topLeftCell="A9" workbookViewId="0">
      <selection activeCell="A27" sqref="A27"/>
    </sheetView>
  </sheetViews>
  <sheetFormatPr defaultRowHeight="14.4" x14ac:dyDescent="0.3"/>
  <cols>
    <col min="1" max="2" width="22.109375" customWidth="1"/>
    <col min="3" max="3" width="30.88671875" bestFit="1" customWidth="1"/>
    <col min="4" max="6" width="28.5546875" bestFit="1" customWidth="1"/>
  </cols>
  <sheetData>
    <row r="1" spans="1:4" x14ac:dyDescent="0.3">
      <c r="A1" t="s">
        <v>141</v>
      </c>
      <c r="B1" t="s">
        <v>138</v>
      </c>
      <c r="C1" t="s">
        <v>56</v>
      </c>
      <c r="D1" t="s">
        <v>32</v>
      </c>
    </row>
    <row r="2" spans="1:4" ht="15.6" x14ac:dyDescent="0.3">
      <c r="A2" s="22" t="str">
        <f>CONCATENATE(reference[[#This Row],[source_system]],reference[[#This Row],[source_type]])</f>
        <v>oraclechar</v>
      </c>
      <c r="B2" s="22" t="s">
        <v>123</v>
      </c>
      <c r="C2" s="22" t="s">
        <v>58</v>
      </c>
      <c r="D2" s="14" t="s">
        <v>24</v>
      </c>
    </row>
    <row r="3" spans="1:4" ht="15.6" x14ac:dyDescent="0.3">
      <c r="A3" s="22" t="str">
        <f>CONCATENATE(reference[[#This Row],[source_system]],reference[[#This Row],[source_type]])</f>
        <v>oraclevarchar2</v>
      </c>
      <c r="B3" s="22" t="s">
        <v>123</v>
      </c>
      <c r="C3" s="14" t="s">
        <v>124</v>
      </c>
      <c r="D3" s="14" t="s">
        <v>24</v>
      </c>
    </row>
    <row r="4" spans="1:4" ht="15.6" x14ac:dyDescent="0.3">
      <c r="A4" s="22" t="str">
        <f>CONCATENATE(reference[[#This Row],[source_system]],reference[[#This Row],[source_type]])</f>
        <v>oraclenumber</v>
      </c>
      <c r="B4" s="22" t="s">
        <v>123</v>
      </c>
      <c r="C4" s="14" t="s">
        <v>125</v>
      </c>
      <c r="D4" s="14" t="s">
        <v>59</v>
      </c>
    </row>
    <row r="5" spans="1:4" ht="15.6" x14ac:dyDescent="0.3">
      <c r="A5" s="22" t="str">
        <f>CONCATENATE(reference[[#This Row],[source_system]],reference[[#This Row],[source_type]])</f>
        <v>oraclefloat</v>
      </c>
      <c r="B5" s="22" t="s">
        <v>123</v>
      </c>
      <c r="C5" s="23" t="s">
        <v>126</v>
      </c>
      <c r="D5" s="14" t="s">
        <v>126</v>
      </c>
    </row>
    <row r="6" spans="1:4" ht="15.6" x14ac:dyDescent="0.3">
      <c r="A6" s="22" t="str">
        <f>CONCATENATE(reference[[#This Row],[source_system]],reference[[#This Row],[source_type]])</f>
        <v>oracledouble</v>
      </c>
      <c r="B6" s="22" t="s">
        <v>123</v>
      </c>
      <c r="C6" s="14" t="s">
        <v>60</v>
      </c>
      <c r="D6" s="14" t="s">
        <v>60</v>
      </c>
    </row>
    <row r="7" spans="1:4" ht="15.6" x14ac:dyDescent="0.3">
      <c r="A7" s="22" t="str">
        <f>CONCATENATE(reference[[#This Row],[source_system]],reference[[#This Row],[source_type]])</f>
        <v>oracledate</v>
      </c>
      <c r="B7" s="22" t="s">
        <v>123</v>
      </c>
      <c r="C7" s="14" t="s">
        <v>25</v>
      </c>
      <c r="D7" s="14" t="s">
        <v>25</v>
      </c>
    </row>
    <row r="8" spans="1:4" ht="15.6" x14ac:dyDescent="0.3">
      <c r="A8" s="22" t="str">
        <f>CONCATENATE(reference[[#This Row],[source_system]],reference[[#This Row],[source_type]])</f>
        <v>oracletimestamp</v>
      </c>
      <c r="B8" s="22" t="s">
        <v>123</v>
      </c>
      <c r="C8" s="14" t="s">
        <v>61</v>
      </c>
      <c r="D8" s="14" t="s">
        <v>130</v>
      </c>
    </row>
    <row r="9" spans="1:4" ht="15.6" x14ac:dyDescent="0.3">
      <c r="A9" s="22" t="str">
        <f>CONCATENATE(reference[[#This Row],[source_system]],reference[[#This Row],[source_type]])</f>
        <v>oracletimestamp with local time zone</v>
      </c>
      <c r="B9" s="22" t="s">
        <v>123</v>
      </c>
      <c r="C9" s="14" t="s">
        <v>127</v>
      </c>
      <c r="D9" s="14" t="s">
        <v>132</v>
      </c>
    </row>
    <row r="10" spans="1:4" ht="15.6" x14ac:dyDescent="0.3">
      <c r="A10" s="22" t="str">
        <f>CONCATENATE(reference[[#This Row],[source_system]],reference[[#This Row],[source_type]])</f>
        <v>hivetinyint</v>
      </c>
      <c r="B10" s="22" t="s">
        <v>137</v>
      </c>
      <c r="C10" s="14" t="s">
        <v>139</v>
      </c>
      <c r="D10" s="14" t="s">
        <v>59</v>
      </c>
    </row>
    <row r="11" spans="1:4" ht="15.6" x14ac:dyDescent="0.3">
      <c r="A11" s="22" t="str">
        <f>CONCATENATE(reference[[#This Row],[source_system]],reference[[#This Row],[source_type]])</f>
        <v>hivesmallint</v>
      </c>
      <c r="B11" s="22" t="s">
        <v>137</v>
      </c>
      <c r="C11" s="14" t="s">
        <v>140</v>
      </c>
      <c r="D11" s="14" t="s">
        <v>59</v>
      </c>
    </row>
    <row r="12" spans="1:4" ht="15.6" x14ac:dyDescent="0.3">
      <c r="A12" s="22" t="str">
        <f>CONCATENATE(reference[[#This Row],[source_system]],reference[[#This Row],[source_type]])</f>
        <v>hiveint</v>
      </c>
      <c r="B12" s="22" t="s">
        <v>137</v>
      </c>
      <c r="C12" s="14" t="s">
        <v>26</v>
      </c>
      <c r="D12" s="14" t="s">
        <v>59</v>
      </c>
    </row>
    <row r="13" spans="1:4" ht="15.6" x14ac:dyDescent="0.3">
      <c r="A13" s="22" t="str">
        <f>CONCATENATE(reference[[#This Row],[source_system]],reference[[#This Row],[source_type]])</f>
        <v>hivebigint</v>
      </c>
      <c r="B13" s="22" t="s">
        <v>137</v>
      </c>
      <c r="C13" s="14" t="s">
        <v>20</v>
      </c>
      <c r="D13" s="14" t="s">
        <v>129</v>
      </c>
    </row>
    <row r="14" spans="1:4" ht="15.6" x14ac:dyDescent="0.3">
      <c r="A14" s="22" t="str">
        <f>CONCATENATE(reference[[#This Row],[source_system]],reference[[#This Row],[source_type]])</f>
        <v>hivefloat</v>
      </c>
      <c r="B14" s="22" t="s">
        <v>137</v>
      </c>
      <c r="C14" s="14" t="s">
        <v>126</v>
      </c>
      <c r="D14" s="14" t="s">
        <v>126</v>
      </c>
    </row>
    <row r="15" spans="1:4" ht="15.6" x14ac:dyDescent="0.3">
      <c r="A15" s="22" t="str">
        <f>CONCATENATE(reference[[#This Row],[source_system]],reference[[#This Row],[source_type]])</f>
        <v>hivedouble</v>
      </c>
      <c r="B15" s="22" t="s">
        <v>137</v>
      </c>
      <c r="C15" s="14" t="s">
        <v>60</v>
      </c>
      <c r="D15" s="14" t="s">
        <v>60</v>
      </c>
    </row>
    <row r="16" spans="1:4" ht="15.6" x14ac:dyDescent="0.3">
      <c r="A16" s="22" t="str">
        <f>CONCATENATE(reference[[#This Row],[source_system]],reference[[#This Row],[source_type]])</f>
        <v>hivedecimal</v>
      </c>
      <c r="B16" s="22" t="s">
        <v>137</v>
      </c>
      <c r="C16" s="14" t="s">
        <v>133</v>
      </c>
      <c r="D16" s="14" t="s">
        <v>133</v>
      </c>
    </row>
    <row r="17" spans="1:4" ht="15.6" x14ac:dyDescent="0.3">
      <c r="A17" s="22" t="str">
        <f>CONCATENATE(reference[[#This Row],[source_system]],reference[[#This Row],[source_type]])</f>
        <v>hivedate</v>
      </c>
      <c r="B17" s="22" t="s">
        <v>137</v>
      </c>
      <c r="C17" s="14" t="s">
        <v>25</v>
      </c>
      <c r="D17" s="14" t="s">
        <v>25</v>
      </c>
    </row>
    <row r="18" spans="1:4" ht="15.6" x14ac:dyDescent="0.3">
      <c r="A18" s="22" t="str">
        <f>CONCATENATE(reference[[#This Row],[source_system]],reference[[#This Row],[source_type]])</f>
        <v>hivetimestamp</v>
      </c>
      <c r="B18" s="22" t="s">
        <v>137</v>
      </c>
      <c r="C18" s="14" t="s">
        <v>61</v>
      </c>
      <c r="D18" s="14" t="s">
        <v>130</v>
      </c>
    </row>
    <row r="19" spans="1:4" ht="15.6" x14ac:dyDescent="0.3">
      <c r="A19" s="22" t="str">
        <f>CONCATENATE(reference[[#This Row],[source_system]],reference[[#This Row],[source_type]])</f>
        <v>hivetimestamplocaltz</v>
      </c>
      <c r="B19" s="22" t="s">
        <v>137</v>
      </c>
      <c r="C19" s="14" t="s">
        <v>131</v>
      </c>
      <c r="D19" s="14" t="s">
        <v>132</v>
      </c>
    </row>
    <row r="20" spans="1:4" ht="15.6" x14ac:dyDescent="0.3">
      <c r="A20" s="22" t="str">
        <f>CONCATENATE(reference[[#This Row],[source_system]],reference[[#This Row],[source_type]])</f>
        <v>hivechar</v>
      </c>
      <c r="B20" s="22" t="s">
        <v>137</v>
      </c>
      <c r="C20" s="14" t="s">
        <v>58</v>
      </c>
      <c r="D20" s="14" t="s">
        <v>24</v>
      </c>
    </row>
    <row r="21" spans="1:4" ht="15.6" x14ac:dyDescent="0.3">
      <c r="A21" s="22" t="str">
        <f>CONCATENATE(reference[[#This Row],[source_system]],reference[[#This Row],[source_type]])</f>
        <v>hivevarchar</v>
      </c>
      <c r="B21" s="22" t="s">
        <v>137</v>
      </c>
      <c r="C21" s="14" t="s">
        <v>57</v>
      </c>
      <c r="D21" s="14" t="s">
        <v>24</v>
      </c>
    </row>
    <row r="22" spans="1:4" ht="15.6" x14ac:dyDescent="0.3">
      <c r="A22" s="22" t="str">
        <f>CONCATENATE(reference[[#This Row],[source_system]],reference[[#This Row],[source_type]])</f>
        <v>hivestring</v>
      </c>
      <c r="B22" s="22" t="s">
        <v>137</v>
      </c>
      <c r="C22" s="14" t="s">
        <v>24</v>
      </c>
      <c r="D22" s="14" t="s">
        <v>24</v>
      </c>
    </row>
    <row r="23" spans="1:4" ht="15.6" x14ac:dyDescent="0.3">
      <c r="A23" s="22" t="str">
        <f>CONCATENATE(reference[[#This Row],[source_system]],reference[[#This Row],[source_type]])</f>
        <v>hiveboolean</v>
      </c>
      <c r="B23" s="22" t="s">
        <v>137</v>
      </c>
      <c r="C23" s="14" t="s">
        <v>128</v>
      </c>
      <c r="D23" s="14" t="s">
        <v>128</v>
      </c>
    </row>
    <row r="24" spans="1:4" ht="15.6" x14ac:dyDescent="0.3">
      <c r="A24" s="22" t="str">
        <f>CONCATENATE(reference[[#This Row],[source_system]],reference[[#This Row],[source_type]])</f>
        <v>hivebinary</v>
      </c>
      <c r="B24" s="22" t="s">
        <v>137</v>
      </c>
      <c r="C24" s="14" t="s">
        <v>116</v>
      </c>
      <c r="D24" s="14" t="s">
        <v>116</v>
      </c>
    </row>
    <row r="25" spans="1:4" ht="15.6" x14ac:dyDescent="0.3">
      <c r="A25" s="22" t="str">
        <f>CONCATENATE(reference[[#This Row],[source_system]],reference[[#This Row],[source_type]])</f>
        <v>hivestruct</v>
      </c>
      <c r="B25" s="22" t="s">
        <v>137</v>
      </c>
      <c r="C25" s="14" t="s">
        <v>134</v>
      </c>
      <c r="D25" s="14" t="s">
        <v>134</v>
      </c>
    </row>
    <row r="26" spans="1:4" ht="15.6" x14ac:dyDescent="0.3">
      <c r="A26" s="22" t="str">
        <f>CONCATENATE(reference[[#This Row],[source_system]],reference[[#This Row],[source_type]])</f>
        <v>hivelist</v>
      </c>
      <c r="B26" s="22" t="s">
        <v>137</v>
      </c>
      <c r="C26" s="14" t="s">
        <v>135</v>
      </c>
      <c r="D26" s="14" t="s">
        <v>135</v>
      </c>
    </row>
    <row r="27" spans="1:4" ht="15.6" x14ac:dyDescent="0.3">
      <c r="A27" s="22" t="str">
        <f>CONCATENATE(reference[[#This Row],[source_system]],reference[[#This Row],[source_type]])</f>
        <v>hivemap</v>
      </c>
      <c r="B27" s="22" t="s">
        <v>137</v>
      </c>
      <c r="C27" s="14" t="s">
        <v>136</v>
      </c>
      <c r="D27" s="14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Guildline</vt:lpstr>
      <vt:lpstr>Create yml</vt:lpstr>
      <vt:lpstr>general</vt:lpstr>
      <vt:lpstr>sources</vt:lpstr>
      <vt:lpstr>table_colums</vt:lpstr>
      <vt:lpstr>hub_biz_key</vt:lpstr>
      <vt:lpstr>sat_key</vt:lpstr>
      <vt:lpstr>dbt_type</vt:lpstr>
      <vt:lpstr>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Cao</dc:creator>
  <cp:lastModifiedBy>Giang Cao</cp:lastModifiedBy>
  <dcterms:created xsi:type="dcterms:W3CDTF">2024-11-07T02:11:21Z</dcterms:created>
  <dcterms:modified xsi:type="dcterms:W3CDTF">2024-11-11T11:04:58Z</dcterms:modified>
</cp:coreProperties>
</file>