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tleungaf\Desktop\"/>
    </mc:Choice>
  </mc:AlternateContent>
  <bookViews>
    <workbookView xWindow="0" yWindow="0" windowWidth="21570" windowHeight="8055" tabRatio="715" activeTab="2"/>
  </bookViews>
  <sheets>
    <sheet name="Data" sheetId="1" r:id="rId1"/>
    <sheet name="NNB_Output" sheetId="6" r:id="rId2"/>
    <sheet name="NNB_TrainingScore" sheetId="5" r:id="rId3"/>
    <sheet name="NNB_TrainingLiftChart" sheetId="4" r:id="rId4"/>
    <sheet name="NNB_Stored" sheetId="3" r:id="rId5"/>
    <sheet name="Description" sheetId="2" r:id="rId6"/>
  </sheets>
  <definedNames>
    <definedName name="xlm_604_1" localSheetId="0" hidden="1">"'{""wkbk"":""Flying_Fitness.xlsx"",""wksheet"":""Data"",""data_range"":""$A$1:$G$41"",""has_header"":true,""cat_cols"":[],""firstRow"":1,""rows"":40,""train_rows"":40,""validation_rows"":0,""test_rows"":0,""isPartitionSheet"":false,""numOutputClasses"":2,""useSuccessClass"":true,""succes"</definedName>
    <definedName name="xlm_604_2" localSheetId="0" hidden="1">"'sClass"":""1"",""successCutoffProb"":0.5,""partitionData"":false,""newDataDatabase"":false,""newDataWorksheet"":false,""priorClassProbabilityCode"":0,""laplaceSmoothing"":true,""trainDetailRpt"":true,""trainSummaryRpt"":true,""trainLiftChart"":true,""trainROCCurve"":true,""vali"</definedName>
    <definedName name="xlm_604_3" localSheetId="0" hidden="1">"'dationDetailRpt"":false,""validationSummaryRpt"":false,""validationLiftChart"":false,""validROCCurve"":false,""testDetailRpt"":false,""testSummaryRpt"":false,""testLiftChart"":false,""testROCCurve"":false,""posteriorProb"":false,""calcPDFLogs"":false}"</definedName>
    <definedName name="xlm_clnc_1" localSheetId="0" hidden="1">"'{""input_cols"":[{""varName"":""Var2""},{""varName"":""Var3""},{""varName"":""Var4""},{""varName"":""Var5""},{""varName"":""Var6""}],""output_var"":{""varName"":""TestRes/Var1""}}"</definedName>
    <definedName name="XLMFullModelDefinition" localSheetId="4" hidden="1">"B3:J30"</definedName>
    <definedName name="XLMModelDefinition" localSheetId="4" hidden="1">"B3:C14"</definedName>
    <definedName name="XLMModelInputVars" localSheetId="4" hidden="1">"E6:I6"</definedName>
    <definedName name="XLMModelInputVarsRole" localSheetId="4" hidden="1">"E8:J8"</definedName>
    <definedName name="XLMModelTypeId" localSheetId="4" hidden="1">12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40" i="6" l="1"/>
  <c r="BE40" i="6"/>
  <c r="BD40" i="6"/>
  <c r="BF39" i="6"/>
  <c r="BE39" i="6"/>
  <c r="BD39" i="6"/>
  <c r="BE38" i="6"/>
  <c r="BD38" i="6"/>
  <c r="BF38" i="6" s="1"/>
  <c r="BE37" i="6"/>
  <c r="BD37" i="6"/>
  <c r="BF37" i="6" s="1"/>
  <c r="BF36" i="6"/>
  <c r="BE36" i="6"/>
  <c r="BD36" i="6"/>
  <c r="BF35" i="6"/>
  <c r="BE35" i="6"/>
  <c r="BD35" i="6"/>
  <c r="BE34" i="6"/>
  <c r="BD34" i="6"/>
  <c r="BF34" i="6" s="1"/>
  <c r="BE33" i="6"/>
  <c r="BD33" i="6"/>
  <c r="BF33" i="6" s="1"/>
  <c r="BF32" i="6"/>
  <c r="BE32" i="6"/>
  <c r="BD32" i="6"/>
  <c r="BF31" i="6"/>
  <c r="BE31" i="6"/>
  <c r="BD31" i="6"/>
  <c r="BE30" i="6"/>
  <c r="BD30" i="6"/>
  <c r="BF30" i="6" s="1"/>
  <c r="BE29" i="6"/>
  <c r="BD29" i="6"/>
  <c r="BF29" i="6" s="1"/>
  <c r="BF28" i="6"/>
  <c r="BE28" i="6"/>
  <c r="BD28" i="6"/>
  <c r="BF27" i="6"/>
  <c r="BE27" i="6"/>
  <c r="BD27" i="6"/>
  <c r="BE26" i="6"/>
  <c r="BD26" i="6"/>
  <c r="BF26" i="6" s="1"/>
  <c r="BE25" i="6"/>
  <c r="BD25" i="6"/>
  <c r="BF25" i="6" s="1"/>
  <c r="BF24" i="6"/>
  <c r="BE24" i="6"/>
  <c r="BD24" i="6"/>
  <c r="BF23" i="6"/>
  <c r="BE23" i="6"/>
  <c r="BD23" i="6"/>
  <c r="BE22" i="6"/>
  <c r="BD22" i="6"/>
  <c r="BF22" i="6" s="1"/>
  <c r="BE21" i="6"/>
  <c r="BD21" i="6"/>
  <c r="BF21" i="6" s="1"/>
  <c r="BF20" i="6"/>
  <c r="BE20" i="6"/>
  <c r="BD20" i="6"/>
  <c r="BF19" i="6"/>
  <c r="BE19" i="6"/>
  <c r="BD19" i="6"/>
  <c r="BE18" i="6"/>
  <c r="BD18" i="6"/>
  <c r="BF18" i="6" s="1"/>
  <c r="BE17" i="6"/>
  <c r="BD17" i="6"/>
  <c r="BF17" i="6" s="1"/>
  <c r="BF16" i="6"/>
  <c r="BE16" i="6"/>
  <c r="BD16" i="6"/>
  <c r="BF15" i="6"/>
  <c r="BE15" i="6"/>
  <c r="BD15" i="6"/>
  <c r="BE14" i="6"/>
  <c r="BD14" i="6"/>
  <c r="BF14" i="6" s="1"/>
  <c r="BE13" i="6"/>
  <c r="BD13" i="6"/>
  <c r="BF13" i="6" s="1"/>
  <c r="BF12" i="6"/>
  <c r="BE12" i="6"/>
  <c r="BD12" i="6"/>
  <c r="BF11" i="6"/>
  <c r="BE11" i="6"/>
  <c r="BD11" i="6"/>
  <c r="BE10" i="6"/>
  <c r="BD10" i="6"/>
  <c r="BF10" i="6" s="1"/>
  <c r="BE9" i="6"/>
  <c r="BD9" i="6"/>
  <c r="BF9" i="6" s="1"/>
  <c r="BF8" i="6"/>
  <c r="BE8" i="6"/>
  <c r="BD8" i="6"/>
  <c r="BF7" i="6"/>
  <c r="BE7" i="6"/>
  <c r="BD7" i="6"/>
  <c r="BE6" i="6"/>
  <c r="BD6" i="6"/>
  <c r="BF6" i="6" s="1"/>
  <c r="BE5" i="6"/>
  <c r="BD5" i="6"/>
  <c r="BF5" i="6" s="1"/>
  <c r="BF4" i="6"/>
  <c r="BE4" i="6"/>
  <c r="BD4" i="6"/>
  <c r="BF3" i="6"/>
  <c r="BE3" i="6"/>
  <c r="BD3" i="6"/>
  <c r="BE2" i="6"/>
  <c r="BD2" i="6"/>
  <c r="BF2" i="6" s="1"/>
  <c r="BE1" i="6"/>
  <c r="BD1" i="6"/>
  <c r="BF1" i="6" s="1"/>
  <c r="D72" i="6" l="1"/>
  <c r="E72" i="6"/>
  <c r="E73" i="6"/>
  <c r="D73" i="6"/>
  <c r="D78" i="6" l="1"/>
  <c r="F78" i="6" s="1"/>
  <c r="E85" i="6"/>
  <c r="E78" i="6"/>
  <c r="E83" i="6"/>
  <c r="E86" i="6" s="1"/>
  <c r="D77" i="6"/>
  <c r="E84" i="6"/>
  <c r="E77" i="6"/>
  <c r="E79" i="6" s="1"/>
  <c r="D79" i="6" l="1"/>
  <c r="F79" i="6" s="1"/>
  <c r="F77" i="6"/>
</calcChain>
</file>

<file path=xl/sharedStrings.xml><?xml version="1.0" encoding="utf-8"?>
<sst xmlns="http://schemas.openxmlformats.org/spreadsheetml/2006/main" count="185" uniqueCount="113">
  <si>
    <t>Obs</t>
  </si>
  <si>
    <t>Var2</t>
  </si>
  <si>
    <t>Var3</t>
  </si>
  <si>
    <t>Var4</t>
  </si>
  <si>
    <t>Var5</t>
  </si>
  <si>
    <t>Var6</t>
  </si>
  <si>
    <t>performance of the pilots on various physical and psychological tests.</t>
  </si>
  <si>
    <t>The data are on test results on ﬂying ﬁtness tests for 40 pilots (Var 1). There are</t>
  </si>
  <si>
    <t>Output Variable: Var 1</t>
  </si>
  <si>
    <t>Input variables: Var 2 to Var 6</t>
  </si>
  <si>
    <t>No. of classes: 2</t>
  </si>
  <si>
    <t>TestRes/Var1</t>
  </si>
  <si>
    <t>six other categorical variables (var2 - var 6) indicative of the</t>
  </si>
  <si>
    <t>Date: 10-Apr-2017 13:09:19</t>
  </si>
  <si>
    <t>Model</t>
  </si>
  <si>
    <t>Naive Bayes</t>
  </si>
  <si>
    <t># Selected Variables</t>
  </si>
  <si>
    <t>Selected Variables</t>
  </si>
  <si>
    <t>E6:J6</t>
  </si>
  <si>
    <t>Variables Offsets</t>
  </si>
  <si>
    <t>E7:J7</t>
  </si>
  <si>
    <t>Variable Role</t>
  </si>
  <si>
    <t>E8:J8</t>
  </si>
  <si>
    <t>Class Labels</t>
  </si>
  <si>
    <t>E9:F9</t>
  </si>
  <si>
    <t>Input</t>
  </si>
  <si>
    <t>Output</t>
  </si>
  <si>
    <t>Success Class Index</t>
  </si>
  <si>
    <t>Success Probability Threshold</t>
  </si>
  <si>
    <t>Prior Class Probabilities</t>
  </si>
  <si>
    <t>E10:F10</t>
  </si>
  <si>
    <t>Unique Values in Training set</t>
  </si>
  <si>
    <t>F13:F30</t>
  </si>
  <si>
    <t>Prior Conditional Probability</t>
  </si>
  <si>
    <t>G13:H30</t>
  </si>
  <si>
    <t># Unique values in Input Variable</t>
  </si>
  <si>
    <t>E11:I11</t>
  </si>
  <si>
    <t>XLMiner: Naive Bayes Classification - Training Data Lift Chart</t>
  </si>
  <si>
    <t>Output Navigator</t>
  </si>
  <si>
    <t>Elapsed Times in Milliseconds</t>
  </si>
  <si>
    <t>Reading Data</t>
  </si>
  <si>
    <t>Computation</t>
  </si>
  <si>
    <t>Writing Data</t>
  </si>
  <si>
    <t>Total</t>
  </si>
  <si>
    <t>Serial no.</t>
  </si>
  <si>
    <t>Predicted TestRes/Var1</t>
  </si>
  <si>
    <t>Actual TestRes/Var1</t>
  </si>
  <si>
    <t>Cumulative TestRes/Var1 when sorted using predicted values</t>
  </si>
  <si>
    <t>Cumulative TestRes/Var1 using average</t>
  </si>
  <si>
    <t>Deciles</t>
  </si>
  <si>
    <t>Decile mean / Global mean</t>
  </si>
  <si>
    <t>X</t>
  </si>
  <si>
    <t>Y0</t>
  </si>
  <si>
    <t>Y1</t>
  </si>
  <si>
    <t>Decile</t>
  </si>
  <si>
    <t>Mean</t>
  </si>
  <si>
    <t>Std.Dev.</t>
  </si>
  <si>
    <t>Min.</t>
  </si>
  <si>
    <t>Max.</t>
  </si>
  <si>
    <t>Inputs</t>
  </si>
  <si>
    <t>Conditional Probabilities</t>
  </si>
  <si>
    <t>Train. Score - Summary</t>
  </si>
  <si>
    <t>Training Lift Chart</t>
  </si>
  <si>
    <t>Train. Score - Detailed Rpt.</t>
  </si>
  <si>
    <t>XLMiner : Naive Bayes - Classification of Training Data</t>
  </si>
  <si>
    <t>Workbook</t>
  </si>
  <si>
    <t>Flying_Fitness.xlsx</t>
  </si>
  <si>
    <t>Worksheet</t>
  </si>
  <si>
    <t>Data</t>
  </si>
  <si>
    <t>Range</t>
  </si>
  <si>
    <t>$A$1:$G$41</t>
  </si>
  <si>
    <t>Cutoff probability value for success (UPDATABLE)</t>
  </si>
  <si>
    <t>Updating the value here will NOT update value in summary report</t>
  </si>
  <si>
    <t>Predicted
Class</t>
  </si>
  <si>
    <t>Actual
Class</t>
  </si>
  <si>
    <t>Prob. for
0</t>
  </si>
  <si>
    <t>Prob. for
1(success)</t>
  </si>
  <si>
    <t>Log PDF</t>
  </si>
  <si>
    <t>XLMiner : Naive Bayes</t>
  </si>
  <si>
    <t>Data Range</t>
  </si>
  <si>
    <t># Records</t>
  </si>
  <si>
    <t>Variables</t>
  </si>
  <si>
    <t># Input Variables</t>
  </si>
  <si>
    <t>Input variables</t>
  </si>
  <si>
    <t>Output variable</t>
  </si>
  <si>
    <t>Output Options Chosen</t>
  </si>
  <si>
    <t>Summary report of scoring on training data</t>
  </si>
  <si>
    <t>Detailed report of scoring on training data</t>
  </si>
  <si>
    <t>Lift charts on training data</t>
  </si>
  <si>
    <t>According to relative occurrences in training data</t>
  </si>
  <si>
    <t>Class</t>
  </si>
  <si>
    <t>Prob.</t>
  </si>
  <si>
    <t>Classes --&gt;</t>
  </si>
  <si>
    <t>Input
Variables</t>
  </si>
  <si>
    <t>Value</t>
  </si>
  <si>
    <t>Prob</t>
  </si>
  <si>
    <t>Training Data Scoring - Summary Report</t>
  </si>
  <si>
    <t>Updating the value here will NOT update value in detailed report</t>
  </si>
  <si>
    <t>Confusion Matrix</t>
  </si>
  <si>
    <t>Predicted Class</t>
  </si>
  <si>
    <t>Actual Class</t>
  </si>
  <si>
    <t>Error Report</t>
  </si>
  <si>
    <t># Cases</t>
  </si>
  <si>
    <t># Errors</t>
  </si>
  <si>
    <t>% Error</t>
  </si>
  <si>
    <t>Overall</t>
  </si>
  <si>
    <t>Performance</t>
  </si>
  <si>
    <t>Success Class</t>
  </si>
  <si>
    <t>Precision</t>
  </si>
  <si>
    <t>Recall (Sensitivity)</t>
  </si>
  <si>
    <t>Specificity</t>
  </si>
  <si>
    <t>F1-Score</t>
  </si>
  <si>
    <t>Those with incorrect predicted outputs will be highlighted in blue.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</si>
</sst>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2"/>
      <name val="Calibri"/>
      <family val="2"/>
      <scheme val="minor"/>
    </font>
    <font>
      <sz val="12"/>
      <color indexed="18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color rgb="FF4169E1"/>
      <name val="Calibri"/>
      <family val="2"/>
    </font>
    <font>
      <b/>
      <sz val="14"/>
      <color rgb="FF4169E1"/>
      <name val="Calibri"/>
      <family val="2"/>
    </font>
    <font>
      <b/>
      <sz val="12"/>
      <name val="Calibri"/>
      <family val="2"/>
    </font>
    <font>
      <u/>
      <sz val="10"/>
      <color theme="10"/>
      <name val="Arial"/>
      <family val="2"/>
    </font>
    <font>
      <sz val="8"/>
      <color rgb="FF000000"/>
      <name val="Calibri"/>
      <family val="2"/>
    </font>
    <font>
      <sz val="8"/>
      <color rgb="FFFFFFFF"/>
      <name val="Calibri"/>
      <family val="2"/>
    </font>
    <font>
      <b/>
      <sz val="1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1" xfId="0" applyFont="1" applyFill="1" applyBorder="1" applyAlignment="1">
      <alignment horizontal="right" wrapText="1"/>
    </xf>
    <xf numFmtId="0" fontId="2" fillId="0" borderId="0" xfId="0" applyFont="1"/>
    <xf numFmtId="0" fontId="3" fillId="0" borderId="0" xfId="0" applyFont="1"/>
    <xf numFmtId="0" fontId="4" fillId="0" borderId="2" xfId="0" applyFont="1" applyFill="1" applyBorder="1"/>
    <xf numFmtId="0" fontId="4" fillId="3" borderId="2" xfId="0" applyFont="1" applyFill="1" applyBorder="1"/>
    <xf numFmtId="0" fontId="5" fillId="4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/>
    </xf>
    <xf numFmtId="0" fontId="0" fillId="4" borderId="0" xfId="0" applyFill="1"/>
    <xf numFmtId="0" fontId="0" fillId="3" borderId="0" xfId="0" applyFill="1"/>
    <xf numFmtId="0" fontId="4" fillId="0" borderId="6" xfId="0" applyFont="1" applyFill="1" applyBorder="1"/>
    <xf numFmtId="0" fontId="4" fillId="0" borderId="7" xfId="0" applyFont="1" applyFill="1" applyBorder="1"/>
    <xf numFmtId="0" fontId="7" fillId="3" borderId="6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8" fillId="0" borderId="6" xfId="1" applyFill="1" applyBorder="1"/>
    <xf numFmtId="0" fontId="10" fillId="5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0" fontId="4" fillId="6" borderId="2" xfId="0" applyFont="1" applyFill="1" applyBorder="1"/>
    <xf numFmtId="0" fontId="4" fillId="0" borderId="8" xfId="0" applyFont="1" applyFill="1" applyBorder="1"/>
    <xf numFmtId="0" fontId="9" fillId="4" borderId="6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4" fillId="0" borderId="2" xfId="0" applyFont="1" applyFill="1" applyBorder="1" applyAlignment="1">
      <alignment horizontal="right"/>
    </xf>
    <xf numFmtId="0" fontId="5" fillId="4" borderId="6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left" wrapText="1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(training dataset)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TestRes/Var1 when sorted using predicted values</c:v>
          </c:tx>
          <c:spPr>
            <a:ln w="6350"/>
          </c:spPr>
          <c:marker>
            <c:symbol val="none"/>
          </c:marker>
          <c:xVal>
            <c:numRef>
              <c:f>NNB_TrainingLiftChart!$AZ$4:$AZ$43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NNB_TrainingLiftChart!$BC$4:$BC$43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FF-42F1-ADB2-890551A1BA37}"/>
            </c:ext>
          </c:extLst>
        </c:ser>
        <c:ser>
          <c:idx val="1"/>
          <c:order val="1"/>
          <c:tx>
            <c:v>Cumulative TestRes/Var1 using average</c:v>
          </c:tx>
          <c:spPr>
            <a:ln w="6350"/>
          </c:spPr>
          <c:marker>
            <c:symbol val="none"/>
          </c:marker>
          <c:xVal>
            <c:numRef>
              <c:f>NNB_TrainingLiftChart!$AZ$4:$AZ$43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NNB_TrainingLiftChart!$BD$4:$BD$43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FF-42F1-ADB2-890551A1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46696"/>
        <c:axId val="549048008"/>
      </c:scatterChart>
      <c:valAx>
        <c:axId val="54904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048008"/>
        <c:crosses val="autoZero"/>
        <c:crossBetween val="midCat"/>
      </c:valAx>
      <c:valAx>
        <c:axId val="549048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0466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(training dataset)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NNB_TrainingLiftChart!$BE$4:$BE$13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NNB_TrainingLiftChart!$BF$4:$BF$13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0-4C4D-814F-A474C65F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61128"/>
        <c:axId val="549058176"/>
      </c:barChart>
      <c:catAx>
        <c:axId val="54906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058176"/>
        <c:crosses val="autoZero"/>
        <c:auto val="1"/>
        <c:lblAlgn val="ctr"/>
        <c:lblOffset val="100"/>
        <c:noMultiLvlLbl val="0"/>
      </c:catAx>
      <c:valAx>
        <c:axId val="549058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061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Curve, AUC = 0.955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NB Classifier</c:v>
          </c:tx>
          <c:spPr>
            <a:ln w="6350"/>
          </c:spPr>
          <c:marker>
            <c:symbol val="none"/>
          </c:marker>
          <c:xVal>
            <c:numRef>
              <c:f>NNB_TrainingLiftChart!$BZ$2:$BZ$26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0.35</c:v>
                </c:pt>
                <c:pt idx="15">
                  <c:v>0.4</c:v>
                </c:pt>
                <c:pt idx="16">
                  <c:v>0.45</c:v>
                </c:pt>
                <c:pt idx="17">
                  <c:v>0.5</c:v>
                </c:pt>
                <c:pt idx="18">
                  <c:v>0.55000000000000004</c:v>
                </c:pt>
                <c:pt idx="19">
                  <c:v>0.6</c:v>
                </c:pt>
                <c:pt idx="20">
                  <c:v>0.65</c:v>
                </c:pt>
                <c:pt idx="21">
                  <c:v>0.7</c:v>
                </c:pt>
                <c:pt idx="22">
                  <c:v>0.8</c:v>
                </c:pt>
                <c:pt idx="23">
                  <c:v>0.85</c:v>
                </c:pt>
                <c:pt idx="24">
                  <c:v>1</c:v>
                </c:pt>
              </c:numCache>
            </c:numRef>
          </c:xVal>
          <c:yVal>
            <c:numRef>
              <c:f>NNB_TrainingLiftChart!$CA$2:$CA$26</c:f>
              <c:numCache>
                <c:formatCode>General</c:formatCode>
                <c:ptCount val="25"/>
                <c:pt idx="0">
                  <c:v>0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0.75</c:v>
                </c:pt>
                <c:pt idx="9">
                  <c:v>0.8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1-4896-B69F-5B08BB6129CC}"/>
            </c:ext>
          </c:extLst>
        </c:ser>
        <c:ser>
          <c:idx val="1"/>
          <c:order val="1"/>
          <c:tx>
            <c:v>Random Classifier</c:v>
          </c:tx>
          <c:spPr>
            <a:ln w="6350"/>
          </c:spPr>
          <c:marker>
            <c:symbol val="none"/>
          </c:marker>
          <c:xVal>
            <c:numRef>
              <c:f>NNB_TrainingLiftChart!$BZ$2:$BZ$26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0.35</c:v>
                </c:pt>
                <c:pt idx="15">
                  <c:v>0.4</c:v>
                </c:pt>
                <c:pt idx="16">
                  <c:v>0.45</c:v>
                </c:pt>
                <c:pt idx="17">
                  <c:v>0.5</c:v>
                </c:pt>
                <c:pt idx="18">
                  <c:v>0.55000000000000004</c:v>
                </c:pt>
                <c:pt idx="19">
                  <c:v>0.6</c:v>
                </c:pt>
                <c:pt idx="20">
                  <c:v>0.65</c:v>
                </c:pt>
                <c:pt idx="21">
                  <c:v>0.7</c:v>
                </c:pt>
                <c:pt idx="22">
                  <c:v>0.8</c:v>
                </c:pt>
                <c:pt idx="23">
                  <c:v>0.85</c:v>
                </c:pt>
                <c:pt idx="24">
                  <c:v>1</c:v>
                </c:pt>
              </c:numCache>
            </c:numRef>
          </c:xVal>
          <c:yVal>
            <c:numRef>
              <c:f>NNB_TrainingLiftChart!$CB$2:$CB$26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0.35</c:v>
                </c:pt>
                <c:pt idx="15">
                  <c:v>0.4</c:v>
                </c:pt>
                <c:pt idx="16">
                  <c:v>0.45</c:v>
                </c:pt>
                <c:pt idx="17">
                  <c:v>0.5</c:v>
                </c:pt>
                <c:pt idx="18">
                  <c:v>0.55000000000000004</c:v>
                </c:pt>
                <c:pt idx="19">
                  <c:v>0.6</c:v>
                </c:pt>
                <c:pt idx="20">
                  <c:v>0.65</c:v>
                </c:pt>
                <c:pt idx="21">
                  <c:v>0.7</c:v>
                </c:pt>
                <c:pt idx="22">
                  <c:v>0.8</c:v>
                </c:pt>
                <c:pt idx="23">
                  <c:v>0.85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1-4896-B69F-5B08BB612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32008"/>
        <c:axId val="552731352"/>
      </c:scatterChart>
      <c:valAx>
        <c:axId val="55273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1 - Specificity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731352"/>
        <c:crosses val="autoZero"/>
        <c:crossBetween val="midCat"/>
      </c:valAx>
      <c:valAx>
        <c:axId val="552731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Sensitivity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7320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14</xdr:row>
      <xdr:rowOff>19050</xdr:rowOff>
    </xdr:from>
    <xdr:to>
      <xdr:col>7</xdr:col>
      <xdr:colOff>304800</xdr:colOff>
      <xdr:row>33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14</xdr:row>
      <xdr:rowOff>19050</xdr:rowOff>
    </xdr:from>
    <xdr:to>
      <xdr:col>15</xdr:col>
      <xdr:colOff>0</xdr:colOff>
      <xdr:row>33</xdr:row>
      <xdr:rowOff>117475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38</xdr:row>
      <xdr:rowOff>133350</xdr:rowOff>
    </xdr:from>
    <xdr:to>
      <xdr:col>7</xdr:col>
      <xdr:colOff>304800</xdr:colOff>
      <xdr:row>58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1"/>
  <sheetViews>
    <sheetView workbookViewId="0">
      <pane ySplit="1" topLeftCell="A2" activePane="bottomLeft" state="frozen"/>
      <selection pane="bottomLeft" activeCell="B6" sqref="B6"/>
    </sheetView>
  </sheetViews>
  <sheetFormatPr defaultColWidth="7.140625" defaultRowHeight="15.75" x14ac:dyDescent="0.25"/>
  <cols>
    <col min="1" max="1" width="7.140625" style="2" customWidth="1"/>
    <col min="2" max="2" width="13.42578125" style="2" customWidth="1"/>
    <col min="3" max="7" width="7.140625" style="2" customWidth="1"/>
    <col min="8" max="16384" width="7.140625" style="2"/>
  </cols>
  <sheetData>
    <row r="1" spans="1:7" s="1" customFormat="1" ht="15.75" customHeight="1" x14ac:dyDescent="0.25">
      <c r="A1" s="3" t="s">
        <v>0</v>
      </c>
      <c r="B1" s="3" t="s">
        <v>11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2">
        <v>1</v>
      </c>
      <c r="B2" s="2">
        <v>0</v>
      </c>
      <c r="C2" s="2">
        <v>1</v>
      </c>
      <c r="D2" s="2">
        <v>0</v>
      </c>
      <c r="E2" s="2">
        <v>0</v>
      </c>
      <c r="F2" s="2">
        <v>1</v>
      </c>
      <c r="G2" s="2">
        <v>1</v>
      </c>
    </row>
    <row r="3" spans="1:7" x14ac:dyDescent="0.25">
      <c r="A3" s="2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x14ac:dyDescent="0.25">
      <c r="A4" s="2">
        <v>3</v>
      </c>
      <c r="B4" s="2">
        <v>0</v>
      </c>
      <c r="C4" s="2">
        <v>2</v>
      </c>
      <c r="D4" s="2">
        <v>1</v>
      </c>
      <c r="E4" s="2">
        <v>1</v>
      </c>
      <c r="F4" s="2">
        <v>1</v>
      </c>
      <c r="G4" s="2">
        <v>1</v>
      </c>
    </row>
    <row r="5" spans="1:7" x14ac:dyDescent="0.25">
      <c r="A5" s="2">
        <v>4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1</v>
      </c>
    </row>
    <row r="6" spans="1:7" x14ac:dyDescent="0.25">
      <c r="A6" s="2">
        <v>5</v>
      </c>
      <c r="B6" s="2">
        <v>0</v>
      </c>
      <c r="C6" s="2">
        <v>2</v>
      </c>
      <c r="D6" s="2">
        <v>1</v>
      </c>
      <c r="E6" s="2">
        <v>0</v>
      </c>
      <c r="F6" s="2">
        <v>0</v>
      </c>
      <c r="G6" s="2">
        <v>0</v>
      </c>
    </row>
    <row r="7" spans="1:7" x14ac:dyDescent="0.25">
      <c r="A7" s="2">
        <v>6</v>
      </c>
      <c r="B7" s="2">
        <v>0</v>
      </c>
      <c r="C7" s="2">
        <v>0</v>
      </c>
      <c r="D7" s="2">
        <v>1</v>
      </c>
      <c r="E7" s="2">
        <v>0</v>
      </c>
      <c r="F7" s="2">
        <v>1</v>
      </c>
      <c r="G7" s="2">
        <v>1</v>
      </c>
    </row>
    <row r="8" spans="1:7" x14ac:dyDescent="0.25">
      <c r="A8" s="2">
        <v>7</v>
      </c>
      <c r="B8" s="2">
        <v>0</v>
      </c>
      <c r="C8" s="2">
        <v>1</v>
      </c>
      <c r="D8" s="2">
        <v>1</v>
      </c>
      <c r="E8" s="2">
        <v>0</v>
      </c>
      <c r="F8" s="2">
        <v>1</v>
      </c>
      <c r="G8" s="2">
        <v>1</v>
      </c>
    </row>
    <row r="9" spans="1:7" x14ac:dyDescent="0.25">
      <c r="A9" s="2">
        <v>8</v>
      </c>
      <c r="B9" s="2">
        <v>0</v>
      </c>
      <c r="C9" s="2">
        <v>2</v>
      </c>
      <c r="D9" s="2">
        <v>2</v>
      </c>
      <c r="E9" s="2">
        <v>1</v>
      </c>
      <c r="F9" s="2">
        <v>1</v>
      </c>
      <c r="G9" s="2">
        <v>1</v>
      </c>
    </row>
    <row r="10" spans="1:7" x14ac:dyDescent="0.25">
      <c r="A10" s="2">
        <v>9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</row>
    <row r="11" spans="1:7" x14ac:dyDescent="0.25">
      <c r="A11" s="2">
        <v>10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</row>
    <row r="12" spans="1:7" x14ac:dyDescent="0.25">
      <c r="A12" s="2">
        <v>11</v>
      </c>
      <c r="B12" s="2">
        <v>0</v>
      </c>
      <c r="C12" s="2">
        <v>1</v>
      </c>
      <c r="D12" s="2">
        <v>3</v>
      </c>
      <c r="E12" s="2">
        <v>1</v>
      </c>
      <c r="F12" s="2">
        <v>0</v>
      </c>
      <c r="G12" s="2">
        <v>1</v>
      </c>
    </row>
    <row r="13" spans="1:7" x14ac:dyDescent="0.25">
      <c r="A13" s="2">
        <v>12</v>
      </c>
      <c r="B13" s="2">
        <v>0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</row>
    <row r="14" spans="1:7" x14ac:dyDescent="0.25">
      <c r="A14" s="2">
        <v>13</v>
      </c>
      <c r="B14" s="2">
        <v>0</v>
      </c>
      <c r="C14" s="2">
        <v>1</v>
      </c>
      <c r="D14" s="2">
        <v>3</v>
      </c>
      <c r="E14" s="2">
        <v>0</v>
      </c>
      <c r="F14" s="2">
        <v>2</v>
      </c>
      <c r="G14" s="2">
        <v>0</v>
      </c>
    </row>
    <row r="15" spans="1:7" x14ac:dyDescent="0.25">
      <c r="A15" s="2">
        <v>14</v>
      </c>
      <c r="B15" s="2">
        <v>0</v>
      </c>
      <c r="C15" s="2">
        <v>1</v>
      </c>
      <c r="D15" s="2">
        <v>1</v>
      </c>
      <c r="E15" s="2">
        <v>0</v>
      </c>
      <c r="F15" s="2">
        <v>0</v>
      </c>
      <c r="G15" s="2">
        <v>0</v>
      </c>
    </row>
    <row r="16" spans="1:7" x14ac:dyDescent="0.25">
      <c r="A16" s="2">
        <v>15</v>
      </c>
      <c r="B16" s="2">
        <v>0</v>
      </c>
      <c r="C16" s="2">
        <v>1</v>
      </c>
      <c r="D16" s="2">
        <v>0</v>
      </c>
      <c r="E16" s="2">
        <v>1</v>
      </c>
      <c r="F16" s="2">
        <v>0</v>
      </c>
      <c r="G16" s="2">
        <v>1</v>
      </c>
    </row>
    <row r="17" spans="1:7" x14ac:dyDescent="0.25">
      <c r="A17" s="2">
        <v>16</v>
      </c>
      <c r="B17" s="2">
        <v>0</v>
      </c>
      <c r="C17" s="2">
        <v>1</v>
      </c>
      <c r="D17" s="2">
        <v>1</v>
      </c>
      <c r="E17" s="2">
        <v>0</v>
      </c>
      <c r="F17" s="2">
        <v>1</v>
      </c>
      <c r="G17" s="2">
        <v>0</v>
      </c>
    </row>
    <row r="18" spans="1:7" x14ac:dyDescent="0.25">
      <c r="A18" s="2">
        <v>17</v>
      </c>
      <c r="B18" s="2">
        <v>0</v>
      </c>
      <c r="C18" s="2">
        <v>1</v>
      </c>
      <c r="D18" s="2">
        <v>1</v>
      </c>
      <c r="E18" s="2">
        <v>0</v>
      </c>
      <c r="F18" s="2">
        <v>0</v>
      </c>
      <c r="G18" s="2">
        <v>1</v>
      </c>
    </row>
    <row r="19" spans="1:7" x14ac:dyDescent="0.25">
      <c r="A19" s="2">
        <v>18</v>
      </c>
      <c r="B19" s="2">
        <v>0</v>
      </c>
      <c r="C19" s="2">
        <v>1</v>
      </c>
      <c r="D19" s="2">
        <v>1</v>
      </c>
      <c r="E19" s="2">
        <v>0</v>
      </c>
      <c r="F19" s="2">
        <v>1</v>
      </c>
      <c r="G19" s="2">
        <v>1</v>
      </c>
    </row>
    <row r="20" spans="1:7" x14ac:dyDescent="0.25">
      <c r="A20" s="2">
        <v>19</v>
      </c>
      <c r="B20" s="2">
        <v>0</v>
      </c>
      <c r="C20" s="2">
        <v>0</v>
      </c>
      <c r="D20" s="2">
        <v>1</v>
      </c>
      <c r="E20" s="2">
        <v>1</v>
      </c>
      <c r="F20" s="2">
        <v>0</v>
      </c>
      <c r="G20" s="2">
        <v>0</v>
      </c>
    </row>
    <row r="21" spans="1:7" x14ac:dyDescent="0.25">
      <c r="A21" s="2">
        <v>20</v>
      </c>
      <c r="B21" s="2">
        <v>0</v>
      </c>
      <c r="C21" s="2">
        <v>0</v>
      </c>
      <c r="D21" s="2">
        <v>1</v>
      </c>
      <c r="E21" s="2">
        <v>2</v>
      </c>
      <c r="F21" s="2">
        <v>1</v>
      </c>
      <c r="G21" s="2">
        <v>1</v>
      </c>
    </row>
    <row r="22" spans="1:7" x14ac:dyDescent="0.25">
      <c r="A22" s="2">
        <v>21</v>
      </c>
      <c r="B22" s="2">
        <v>1</v>
      </c>
      <c r="C22" s="2">
        <v>1</v>
      </c>
      <c r="D22" s="2">
        <v>0</v>
      </c>
      <c r="E22" s="2">
        <v>0</v>
      </c>
      <c r="F22" s="2">
        <v>2</v>
      </c>
      <c r="G22" s="2">
        <v>1</v>
      </c>
    </row>
    <row r="23" spans="1:7" x14ac:dyDescent="0.25">
      <c r="A23" s="2">
        <v>22</v>
      </c>
      <c r="B23" s="2">
        <v>1</v>
      </c>
      <c r="C23" s="2">
        <v>1</v>
      </c>
      <c r="D23" s="2">
        <v>1</v>
      </c>
      <c r="E23" s="2">
        <v>0</v>
      </c>
      <c r="F23" s="2">
        <v>1</v>
      </c>
      <c r="G23" s="2">
        <v>1</v>
      </c>
    </row>
    <row r="24" spans="1:7" x14ac:dyDescent="0.25">
      <c r="A24" s="2">
        <v>23</v>
      </c>
      <c r="B24" s="2">
        <v>1</v>
      </c>
      <c r="C24" s="2">
        <v>1</v>
      </c>
      <c r="D24" s="2">
        <v>1</v>
      </c>
      <c r="E24" s="2">
        <v>2</v>
      </c>
      <c r="F24" s="2">
        <v>2</v>
      </c>
      <c r="G24" s="2">
        <v>1</v>
      </c>
    </row>
    <row r="25" spans="1:7" x14ac:dyDescent="0.25">
      <c r="A25" s="2">
        <v>24</v>
      </c>
      <c r="B25" s="2">
        <v>1</v>
      </c>
      <c r="C25" s="2">
        <v>1</v>
      </c>
      <c r="D25" s="2">
        <v>0</v>
      </c>
      <c r="E25" s="2">
        <v>0</v>
      </c>
      <c r="F25" s="2">
        <v>1</v>
      </c>
      <c r="G25" s="2">
        <v>1</v>
      </c>
    </row>
    <row r="26" spans="1:7" x14ac:dyDescent="0.25">
      <c r="A26" s="2">
        <v>25</v>
      </c>
      <c r="B26" s="2">
        <v>1</v>
      </c>
      <c r="C26" s="2">
        <v>0</v>
      </c>
      <c r="D26" s="2">
        <v>0</v>
      </c>
      <c r="E26" s="2">
        <v>1</v>
      </c>
      <c r="F26" s="2">
        <v>2</v>
      </c>
      <c r="G26" s="2">
        <v>1</v>
      </c>
    </row>
    <row r="27" spans="1:7" x14ac:dyDescent="0.25">
      <c r="A27" s="2">
        <v>26</v>
      </c>
      <c r="B27" s="2">
        <v>1</v>
      </c>
      <c r="C27" s="2">
        <v>0</v>
      </c>
      <c r="D27" s="2">
        <v>0</v>
      </c>
      <c r="E27" s="2">
        <v>3</v>
      </c>
      <c r="F27" s="2">
        <v>1</v>
      </c>
      <c r="G27" s="2">
        <v>0</v>
      </c>
    </row>
    <row r="28" spans="1:7" x14ac:dyDescent="0.25">
      <c r="A28" s="2">
        <v>27</v>
      </c>
      <c r="B28" s="2">
        <v>1</v>
      </c>
      <c r="C28" s="2">
        <v>1</v>
      </c>
      <c r="D28" s="2">
        <v>1</v>
      </c>
      <c r="E28" s="2">
        <v>3</v>
      </c>
      <c r="F28" s="2">
        <v>1</v>
      </c>
      <c r="G28" s="2">
        <v>0</v>
      </c>
    </row>
    <row r="29" spans="1:7" x14ac:dyDescent="0.25">
      <c r="A29" s="2">
        <v>28</v>
      </c>
      <c r="B29" s="2">
        <v>1</v>
      </c>
      <c r="C29" s="2">
        <v>1</v>
      </c>
      <c r="D29" s="2">
        <v>0</v>
      </c>
      <c r="E29" s="2">
        <v>1</v>
      </c>
      <c r="F29" s="2">
        <v>1</v>
      </c>
      <c r="G29" s="2">
        <v>1</v>
      </c>
    </row>
    <row r="30" spans="1:7" x14ac:dyDescent="0.25">
      <c r="A30" s="2">
        <v>29</v>
      </c>
      <c r="B30" s="2">
        <v>1</v>
      </c>
      <c r="C30" s="2">
        <v>1</v>
      </c>
      <c r="D30" s="2">
        <v>0</v>
      </c>
      <c r="E30" s="2">
        <v>1</v>
      </c>
      <c r="F30" s="2">
        <v>2</v>
      </c>
      <c r="G30" s="2">
        <v>1</v>
      </c>
    </row>
    <row r="31" spans="1:7" x14ac:dyDescent="0.25">
      <c r="A31" s="2">
        <v>30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0</v>
      </c>
    </row>
    <row r="32" spans="1:7" x14ac:dyDescent="0.25">
      <c r="A32" s="2">
        <v>31</v>
      </c>
      <c r="B32" s="2">
        <v>1</v>
      </c>
      <c r="C32" s="2">
        <v>1</v>
      </c>
      <c r="D32" s="2">
        <v>1</v>
      </c>
      <c r="E32" s="2">
        <v>0</v>
      </c>
      <c r="F32" s="2">
        <v>1</v>
      </c>
      <c r="G32" s="2">
        <v>1</v>
      </c>
    </row>
    <row r="33" spans="1:7" x14ac:dyDescent="0.25">
      <c r="A33" s="2">
        <v>32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0</v>
      </c>
    </row>
    <row r="34" spans="1:7" x14ac:dyDescent="0.25">
      <c r="A34" s="2">
        <v>33</v>
      </c>
      <c r="B34" s="2">
        <v>1</v>
      </c>
      <c r="C34" s="2">
        <v>0</v>
      </c>
      <c r="D34" s="2">
        <v>1</v>
      </c>
      <c r="E34" s="2">
        <v>1</v>
      </c>
      <c r="F34" s="2">
        <v>2</v>
      </c>
      <c r="G34" s="2">
        <v>1</v>
      </c>
    </row>
    <row r="35" spans="1:7" x14ac:dyDescent="0.25">
      <c r="A35" s="2">
        <v>34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0</v>
      </c>
    </row>
    <row r="36" spans="1:7" x14ac:dyDescent="0.25">
      <c r="A36" s="2">
        <v>35</v>
      </c>
      <c r="B36" s="2">
        <v>1</v>
      </c>
      <c r="C36" s="2">
        <v>1</v>
      </c>
      <c r="D36" s="2">
        <v>1</v>
      </c>
      <c r="E36" s="2">
        <v>0</v>
      </c>
      <c r="F36" s="2">
        <v>3</v>
      </c>
      <c r="G36" s="2">
        <v>1</v>
      </c>
    </row>
    <row r="37" spans="1:7" x14ac:dyDescent="0.25">
      <c r="A37" s="2">
        <v>36</v>
      </c>
      <c r="B37" s="2">
        <v>1</v>
      </c>
      <c r="C37" s="2">
        <v>1</v>
      </c>
      <c r="D37" s="2">
        <v>0</v>
      </c>
      <c r="E37" s="2">
        <v>1</v>
      </c>
      <c r="F37" s="2">
        <v>1</v>
      </c>
      <c r="G37" s="2">
        <v>1</v>
      </c>
    </row>
    <row r="38" spans="1:7" x14ac:dyDescent="0.25">
      <c r="A38" s="2">
        <v>37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0</v>
      </c>
    </row>
    <row r="39" spans="1:7" x14ac:dyDescent="0.25">
      <c r="A39" s="2">
        <v>38</v>
      </c>
      <c r="B39" s="2">
        <v>1</v>
      </c>
      <c r="C39" s="2">
        <v>0</v>
      </c>
      <c r="D39" s="2">
        <v>1</v>
      </c>
      <c r="E39" s="2">
        <v>1</v>
      </c>
      <c r="F39" s="2">
        <v>1</v>
      </c>
      <c r="G39" s="2">
        <v>0</v>
      </c>
    </row>
    <row r="40" spans="1:7" x14ac:dyDescent="0.25">
      <c r="A40" s="2">
        <v>39</v>
      </c>
      <c r="B40" s="2">
        <v>1</v>
      </c>
      <c r="C40" s="2">
        <v>1</v>
      </c>
      <c r="D40" s="2">
        <v>1</v>
      </c>
      <c r="E40" s="2">
        <v>1</v>
      </c>
      <c r="F40" s="2">
        <v>3</v>
      </c>
      <c r="G40" s="2">
        <v>2</v>
      </c>
    </row>
    <row r="41" spans="1:7" x14ac:dyDescent="0.25">
      <c r="A41" s="2">
        <v>40</v>
      </c>
      <c r="B41" s="2">
        <v>1</v>
      </c>
      <c r="C41" s="2">
        <v>1</v>
      </c>
      <c r="D41" s="2">
        <v>1</v>
      </c>
      <c r="E41" s="2">
        <v>0</v>
      </c>
      <c r="F41" s="2">
        <v>1</v>
      </c>
      <c r="G41" s="2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86"/>
  <sheetViews>
    <sheetView showGridLines="0" topLeftCell="A52" workbookViewId="0">
      <selection activeCell="E83" sqref="E83"/>
    </sheetView>
  </sheetViews>
  <sheetFormatPr defaultRowHeight="12.75" x14ac:dyDescent="0.2"/>
  <cols>
    <col min="16" max="16" width="11.140625" bestFit="1" customWidth="1"/>
  </cols>
  <sheetData>
    <row r="1" spans="2:58" x14ac:dyDescent="0.2">
      <c r="BC1" s="6">
        <v>0.61373390557939911</v>
      </c>
      <c r="BD1" t="str">
        <f>"0"</f>
        <v>0</v>
      </c>
      <c r="BE1" t="str">
        <f xml:space="preserve"> IF($BC$1 &gt;= $G$67, "1","0")</f>
        <v>1</v>
      </c>
      <c r="BF1">
        <f xml:space="preserve"> IF( AND( $BD$1 = "1", $BE$1 = "1" ), 1, IF( AND( $BD$1 = "1", $BE$1 = "0" ), 2, IF( AND( $BD$1 = "0", $BE$1 = "1" ), 3, 4 ) ) )</f>
        <v>3</v>
      </c>
    </row>
    <row r="2" spans="2:58" ht="18.75" x14ac:dyDescent="0.3">
      <c r="B2" s="15" t="s">
        <v>78</v>
      </c>
      <c r="N2" t="s">
        <v>13</v>
      </c>
      <c r="BC2" s="6">
        <v>0</v>
      </c>
      <c r="BD2" t="str">
        <f>"0"</f>
        <v>0</v>
      </c>
      <c r="BE2" t="str">
        <f xml:space="preserve"> IF($BC$2 &gt;= $G$67, "1","0")</f>
        <v>0</v>
      </c>
      <c r="BF2">
        <f xml:space="preserve"> IF( AND( $BD$2 = "1", $BE$2 = "1" ), 1, IF( AND( $BD$2 = "1", $BE$2 = "0" ), 2, IF( AND( $BD$2 = "0", $BE$2 = "1" ), 3, 4 ) ) )</f>
        <v>4</v>
      </c>
    </row>
    <row r="3" spans="2:58" x14ac:dyDescent="0.2">
      <c r="BC3" s="6">
        <v>0</v>
      </c>
      <c r="BD3" t="str">
        <f>"0"</f>
        <v>0</v>
      </c>
      <c r="BE3" t="str">
        <f xml:space="preserve"> IF($BC$3 &gt;= $G$67, "1","0")</f>
        <v>0</v>
      </c>
      <c r="BF3">
        <f xml:space="preserve"> IF( AND( $BD$3 = "1", $BE$3 = "1" ), 1, IF( AND( $BD$3 = "1", $BE$3 = "0" ), 2, IF( AND( $BD$3 = "0", $BE$3 = "1" ), 3, 4 ) ) )</f>
        <v>4</v>
      </c>
    </row>
    <row r="4" spans="2:58" ht="15.75" x14ac:dyDescent="0.25">
      <c r="B4" s="21" t="s">
        <v>38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  <c r="P4" s="21" t="s">
        <v>39</v>
      </c>
      <c r="Q4" s="22"/>
      <c r="R4" s="22"/>
      <c r="S4" s="23"/>
      <c r="BC4" s="6">
        <v>0</v>
      </c>
      <c r="BD4" t="str">
        <f>"0"</f>
        <v>0</v>
      </c>
      <c r="BE4" t="str">
        <f xml:space="preserve"> IF($BC$4 &gt;= $G$67, "1","0")</f>
        <v>0</v>
      </c>
      <c r="BF4">
        <f xml:space="preserve"> IF( AND( $BD$4 = "1", $BE$4 = "1" ), 1, IF( AND( $BD$4 = "1", $BE$4 = "0" ), 2, IF( AND( $BD$4 = "0", $BE$4 = "1" ), 3, 4 ) ) )</f>
        <v>4</v>
      </c>
    </row>
    <row r="5" spans="2:58" x14ac:dyDescent="0.2">
      <c r="B5" s="24" t="s">
        <v>59</v>
      </c>
      <c r="C5" s="20"/>
      <c r="D5" s="24" t="s">
        <v>29</v>
      </c>
      <c r="E5" s="20"/>
      <c r="F5" s="24" t="s">
        <v>60</v>
      </c>
      <c r="G5" s="20"/>
      <c r="H5" s="24" t="s">
        <v>61</v>
      </c>
      <c r="I5" s="20"/>
      <c r="J5" s="24" t="s">
        <v>62</v>
      </c>
      <c r="K5" s="20"/>
      <c r="L5" s="24" t="s">
        <v>63</v>
      </c>
      <c r="M5" s="20"/>
      <c r="P5" s="16" t="s">
        <v>40</v>
      </c>
      <c r="Q5" s="16" t="s">
        <v>41</v>
      </c>
      <c r="R5" s="16" t="s">
        <v>42</v>
      </c>
      <c r="S5" s="16" t="s">
        <v>43</v>
      </c>
      <c r="BC5" s="6">
        <v>0</v>
      </c>
      <c r="BD5" t="str">
        <f>"0"</f>
        <v>0</v>
      </c>
      <c r="BE5" t="str">
        <f xml:space="preserve"> IF($BC$5 &gt;= $G$67, "1","0")</f>
        <v>0</v>
      </c>
      <c r="BF5">
        <f xml:space="preserve"> IF( AND( $BD$5 = "1", $BE$5 = "1" ), 1, IF( AND( $BD$5 = "1", $BE$5 = "0" ), 2, IF( AND( $BD$5 = "0", $BE$5 = "1" ), 3, 4 ) ) )</f>
        <v>4</v>
      </c>
    </row>
    <row r="6" spans="2:58" x14ac:dyDescent="0.2">
      <c r="P6" s="6">
        <v>16</v>
      </c>
      <c r="Q6" s="6">
        <v>31</v>
      </c>
      <c r="R6" s="6">
        <v>31</v>
      </c>
      <c r="S6" s="6">
        <v>78</v>
      </c>
      <c r="BC6" s="6">
        <v>0.27504068649208474</v>
      </c>
      <c r="BD6" t="str">
        <f>"0"</f>
        <v>0</v>
      </c>
      <c r="BE6" t="str">
        <f xml:space="preserve"> IF($BC$6 &gt;= $G$67, "1","0")</f>
        <v>0</v>
      </c>
      <c r="BF6">
        <f xml:space="preserve"> IF( AND( $BD$6 = "1", $BE$6 = "1" ), 1, IF( AND( $BD$6 = "1", $BE$6 = "0" ), 2, IF( AND( $BD$6 = "0", $BE$6 = "1" ), 3, 4 ) ) )</f>
        <v>4</v>
      </c>
    </row>
    <row r="7" spans="2:58" x14ac:dyDescent="0.2">
      <c r="BC7" s="6">
        <v>0.38737236924359253</v>
      </c>
      <c r="BD7" t="str">
        <f>"0"</f>
        <v>0</v>
      </c>
      <c r="BE7" t="str">
        <f xml:space="preserve"> IF($BC$7 &gt;= $G$67, "1","0")</f>
        <v>0</v>
      </c>
      <c r="BF7">
        <f xml:space="preserve"> IF( AND( $BD$7 = "1", $BE$7 = "1" ), 1, IF( AND( $BD$7 = "1", $BE$7 = "0" ), 2, IF( AND( $BD$7 = "0", $BE$7 = "1" ), 3, 4 ) ) )</f>
        <v>4</v>
      </c>
    </row>
    <row r="8" spans="2:58" x14ac:dyDescent="0.2">
      <c r="BC8" s="6">
        <v>0</v>
      </c>
      <c r="BD8" t="str">
        <f>"0"</f>
        <v>0</v>
      </c>
      <c r="BE8" t="str">
        <f xml:space="preserve"> IF($BC$8 &gt;= $G$67, "1","0")</f>
        <v>0</v>
      </c>
      <c r="BF8">
        <f xml:space="preserve"> IF( AND( $BD$8 = "1", $BE$8 = "1" ), 1, IF( AND( $BD$8 = "1", $BE$8 = "0" ), 2, IF( AND( $BD$8 = "0", $BE$8 = "1" ), 3, 4 ) ) )</f>
        <v>4</v>
      </c>
    </row>
    <row r="9" spans="2:58" x14ac:dyDescent="0.2">
      <c r="BC9" s="6">
        <v>0.66524610429747233</v>
      </c>
      <c r="BD9" t="str">
        <f>"0"</f>
        <v>0</v>
      </c>
      <c r="BE9" t="str">
        <f xml:space="preserve"> IF($BC$9 &gt;= $G$67, "1","0")</f>
        <v>1</v>
      </c>
      <c r="BF9">
        <f xml:space="preserve"> IF( AND( $BD$9 = "1", $BE$9 = "1" ), 1, IF( AND( $BD$9 = "1", $BE$9 = "0" ), 2, IF( AND( $BD$9 = "0", $BE$9 = "1" ), 3, 4 ) ) )</f>
        <v>3</v>
      </c>
    </row>
    <row r="10" spans="2:58" x14ac:dyDescent="0.2">
      <c r="BC10" s="6">
        <v>0</v>
      </c>
      <c r="BD10" t="str">
        <f>"0"</f>
        <v>0</v>
      </c>
      <c r="BE10" t="str">
        <f xml:space="preserve"> IF($BC$10 &gt;= $G$67, "1","0")</f>
        <v>0</v>
      </c>
      <c r="BF10">
        <f xml:space="preserve"> IF( AND( $BD$10 = "1", $BE$10 = "1" ), 1, IF( AND( $BD$10 = "1", $BE$10 = "0" ), 2, IF( AND( $BD$10 = "0", $BE$10 = "1" ), 3, 4 ) ) )</f>
        <v>4</v>
      </c>
    </row>
    <row r="11" spans="2:58" x14ac:dyDescent="0.2">
      <c r="BC11" s="6">
        <v>0</v>
      </c>
      <c r="BD11" t="str">
        <f>"0"</f>
        <v>0</v>
      </c>
      <c r="BE11" t="str">
        <f xml:space="preserve"> IF($BC$11 &gt;= $G$67, "1","0")</f>
        <v>0</v>
      </c>
      <c r="BF11">
        <f xml:space="preserve"> IF( AND( $BD$11 = "1", $BE$11 = "1" ), 1, IF( AND( $BD$11 = "1", $BE$11 = "0" ), 2, IF( AND( $BD$11 = "0", $BE$11 = "1" ), 3, 4 ) ) )</f>
        <v>4</v>
      </c>
    </row>
    <row r="12" spans="2:58" ht="18.75" x14ac:dyDescent="0.3">
      <c r="B12" s="32" t="s">
        <v>59</v>
      </c>
      <c r="BC12" s="6">
        <v>0.66524610429747233</v>
      </c>
      <c r="BD12" t="str">
        <f>"0"</f>
        <v>0</v>
      </c>
      <c r="BE12" t="str">
        <f xml:space="preserve"> IF($BC$12 &gt;= $G$67, "1","0")</f>
        <v>1</v>
      </c>
      <c r="BF12">
        <f xml:space="preserve"> IF( AND( $BD$12 = "1", $BE$12 = "1" ), 1, IF( AND( $BD$12 = "1", $BE$12 = "0" ), 2, IF( AND( $BD$12 = "0", $BE$12 = "1" ), 3, 4 ) ) )</f>
        <v>3</v>
      </c>
    </row>
    <row r="13" spans="2:58" x14ac:dyDescent="0.2">
      <c r="BC13" s="6">
        <v>0</v>
      </c>
      <c r="BD13" t="str">
        <f>"0"</f>
        <v>0</v>
      </c>
      <c r="BE13" t="str">
        <f xml:space="preserve"> IF($BC$13 &gt;= $G$67, "1","0")</f>
        <v>0</v>
      </c>
      <c r="BF13">
        <f xml:space="preserve"> IF( AND( $BD$13 = "1", $BE$13 = "1" ), 1, IF( AND( $BD$13 = "1", $BE$13 = "0" ), 2, IF( AND( $BD$13 = "0", $BE$13 = "1" ), 3, 4 ) ) )</f>
        <v>4</v>
      </c>
    </row>
    <row r="14" spans="2:58" ht="15.75" x14ac:dyDescent="0.25">
      <c r="C14" s="21" t="s">
        <v>68</v>
      </c>
      <c r="D14" s="22"/>
      <c r="E14" s="22"/>
      <c r="F14" s="22"/>
      <c r="G14" s="22"/>
      <c r="H14" s="22"/>
      <c r="I14" s="22"/>
      <c r="J14" s="22"/>
      <c r="K14" s="23"/>
      <c r="BC14" s="6">
        <v>0</v>
      </c>
      <c r="BD14" t="str">
        <f>"0"</f>
        <v>0</v>
      </c>
      <c r="BE14" t="str">
        <f xml:space="preserve"> IF($BC$14 &gt;= $G$67, "1","0")</f>
        <v>0</v>
      </c>
      <c r="BF14">
        <f xml:space="preserve"> IF( AND( $BD$14 = "1", $BE$14 = "1" ), 1, IF( AND( $BD$14 = "1", $BE$14 = "0" ), 2, IF( AND( $BD$14 = "0", $BE$14 = "1" ), 3, 4 ) ) )</f>
        <v>4</v>
      </c>
    </row>
    <row r="15" spans="2:58" x14ac:dyDescent="0.2">
      <c r="C15" s="34" t="s">
        <v>65</v>
      </c>
      <c r="D15" s="35"/>
      <c r="E15" s="35"/>
      <c r="F15" s="36"/>
      <c r="G15" s="37" t="s">
        <v>66</v>
      </c>
      <c r="H15" s="38"/>
      <c r="I15" s="38"/>
      <c r="J15" s="38"/>
      <c r="K15" s="39"/>
      <c r="BC15" s="6">
        <v>0</v>
      </c>
      <c r="BD15" t="str">
        <f>"0"</f>
        <v>0</v>
      </c>
      <c r="BE15" t="str">
        <f xml:space="preserve"> IF($BC$15 &gt;= $G$67, "1","0")</f>
        <v>0</v>
      </c>
      <c r="BF15">
        <f xml:space="preserve"> IF( AND( $BD$15 = "1", $BE$15 = "1" ), 1, IF( AND( $BD$15 = "1", $BE$15 = "0" ), 2, IF( AND( $BD$15 = "0", $BE$15 = "1" ), 3, 4 ) ) )</f>
        <v>4</v>
      </c>
    </row>
    <row r="16" spans="2:58" x14ac:dyDescent="0.2">
      <c r="C16" s="34" t="s">
        <v>67</v>
      </c>
      <c r="D16" s="35"/>
      <c r="E16" s="35"/>
      <c r="F16" s="36"/>
      <c r="G16" s="37" t="s">
        <v>68</v>
      </c>
      <c r="H16" s="38"/>
      <c r="I16" s="38"/>
      <c r="J16" s="38"/>
      <c r="K16" s="39"/>
      <c r="BC16" s="6">
        <v>0.5176110260336908</v>
      </c>
      <c r="BD16" t="str">
        <f>"0"</f>
        <v>0</v>
      </c>
      <c r="BE16" t="str">
        <f xml:space="preserve"> IF($BC$16 &gt;= $G$67, "1","0")</f>
        <v>1</v>
      </c>
      <c r="BF16">
        <f xml:space="preserve"> IF( AND( $BD$16 = "1", $BE$16 = "1" ), 1, IF( AND( $BD$16 = "1", $BE$16 = "0" ), 2, IF( AND( $BD$16 = "0", $BE$16 = "1" ), 3, 4 ) ) )</f>
        <v>3</v>
      </c>
    </row>
    <row r="17" spans="2:58" x14ac:dyDescent="0.2">
      <c r="C17" s="34" t="s">
        <v>79</v>
      </c>
      <c r="D17" s="35"/>
      <c r="E17" s="35"/>
      <c r="F17" s="36"/>
      <c r="G17" s="37" t="s">
        <v>70</v>
      </c>
      <c r="H17" s="38"/>
      <c r="I17" s="38"/>
      <c r="J17" s="38"/>
      <c r="K17" s="39"/>
      <c r="BC17" s="6">
        <v>0</v>
      </c>
      <c r="BD17" t="str">
        <f>"0"</f>
        <v>0</v>
      </c>
      <c r="BE17" t="str">
        <f xml:space="preserve"> IF($BC$17 &gt;= $G$67, "1","0")</f>
        <v>0</v>
      </c>
      <c r="BF17">
        <f xml:space="preserve"> IF( AND( $BD$17 = "1", $BE$17 = "1" ), 1, IF( AND( $BD$17 = "1", $BE$17 = "0" ), 2, IF( AND( $BD$17 = "0", $BE$17 = "1" ), 3, 4 ) ) )</f>
        <v>4</v>
      </c>
    </row>
    <row r="18" spans="2:58" x14ac:dyDescent="0.2">
      <c r="C18" s="34" t="s">
        <v>80</v>
      </c>
      <c r="D18" s="35"/>
      <c r="E18" s="35"/>
      <c r="F18" s="36"/>
      <c r="G18" s="37">
        <v>40</v>
      </c>
      <c r="H18" s="38"/>
      <c r="I18" s="38"/>
      <c r="J18" s="38"/>
      <c r="K18" s="39"/>
      <c r="BC18" s="6">
        <v>0.38737236924359253</v>
      </c>
      <c r="BD18" t="str">
        <f>"0"</f>
        <v>0</v>
      </c>
      <c r="BE18" t="str">
        <f xml:space="preserve"> IF($BC$18 &gt;= $G$67, "1","0")</f>
        <v>0</v>
      </c>
      <c r="BF18">
        <f xml:space="preserve"> IF( AND( $BD$18 = "1", $BE$18 = "1" ), 1, IF( AND( $BD$18 = "1", $BE$18 = "0" ), 2, IF( AND( $BD$18 = "0", $BE$18 = "1" ), 3, 4 ) ) )</f>
        <v>4</v>
      </c>
    </row>
    <row r="19" spans="2:58" x14ac:dyDescent="0.2">
      <c r="BC19" s="6">
        <v>0</v>
      </c>
      <c r="BD19" t="str">
        <f>"0"</f>
        <v>0</v>
      </c>
      <c r="BE19" t="str">
        <f xml:space="preserve"> IF($BC$19 &gt;= $G$67, "1","0")</f>
        <v>0</v>
      </c>
      <c r="BF19">
        <f xml:space="preserve"> IF( AND( $BD$19 = "1", $BE$19 = "1" ), 1, IF( AND( $BD$19 = "1", $BE$19 = "0" ), 2, IF( AND( $BD$19 = "0", $BE$19 = "1" ), 3, 4 ) ) )</f>
        <v>4</v>
      </c>
    </row>
    <row r="20" spans="2:58" ht="15.75" x14ac:dyDescent="0.25">
      <c r="C20" s="21" t="s">
        <v>81</v>
      </c>
      <c r="D20" s="22"/>
      <c r="E20" s="22"/>
      <c r="F20" s="22"/>
      <c r="G20" s="22"/>
      <c r="H20" s="22"/>
      <c r="I20" s="23"/>
      <c r="BC20" s="6">
        <v>0.43142260385240183</v>
      </c>
      <c r="BD20" t="str">
        <f>"0"</f>
        <v>0</v>
      </c>
      <c r="BE20" t="str">
        <f xml:space="preserve"> IF($BC$20 &gt;= $G$67, "1","0")</f>
        <v>0</v>
      </c>
      <c r="BF20">
        <f xml:space="preserve"> IF( AND( $BD$20 = "1", $BE$20 = "1" ), 1, IF( AND( $BD$20 = "1", $BE$20 = "0" ), 2, IF( AND( $BD$20 = "0", $BE$20 = "1" ), 3, 4 ) ) )</f>
        <v>4</v>
      </c>
    </row>
    <row r="21" spans="2:58" x14ac:dyDescent="0.2">
      <c r="C21" s="34" t="s">
        <v>82</v>
      </c>
      <c r="D21" s="36"/>
      <c r="E21" s="37">
        <v>5</v>
      </c>
      <c r="F21" s="38"/>
      <c r="G21" s="38"/>
      <c r="H21" s="38"/>
      <c r="I21" s="39"/>
      <c r="BC21" s="6">
        <v>0.85937499999999989</v>
      </c>
      <c r="BD21" t="str">
        <f>"1"</f>
        <v>1</v>
      </c>
      <c r="BE21" t="str">
        <f xml:space="preserve"> IF($BC$21 &gt;= $G$67, "1","0")</f>
        <v>1</v>
      </c>
      <c r="BF21">
        <f xml:space="preserve"> IF( AND( $BD$21 = "1", $BE$21 = "1" ), 1, IF( AND( $BD$21 = "1", $BE$21 = "0" ), 2, IF( AND( $BD$21 = "0", $BE$21 = "1" ), 3, 4 ) ) )</f>
        <v>1</v>
      </c>
    </row>
    <row r="22" spans="2:58" x14ac:dyDescent="0.2">
      <c r="C22" s="34" t="s">
        <v>83</v>
      </c>
      <c r="D22" s="36"/>
      <c r="E22" s="6" t="s">
        <v>1</v>
      </c>
      <c r="F22" s="6" t="s">
        <v>2</v>
      </c>
      <c r="G22" s="6" t="s">
        <v>3</v>
      </c>
      <c r="H22" s="6" t="s">
        <v>4</v>
      </c>
      <c r="I22" s="6" t="s">
        <v>5</v>
      </c>
      <c r="BC22" s="6">
        <v>0.38737236924359253</v>
      </c>
      <c r="BD22" t="str">
        <f>"1"</f>
        <v>1</v>
      </c>
      <c r="BE22" t="str">
        <f xml:space="preserve"> IF($BC$22 &gt;= $G$67, "1","0")</f>
        <v>0</v>
      </c>
      <c r="BF22">
        <f xml:space="preserve"> IF( AND( $BD$22 = "1", $BE$22 = "1" ), 1, IF( AND( $BD$22 = "1", $BE$22 = "0" ), 2, IF( AND( $BD$22 = "0", $BE$22 = "1" ), 3, 4 ) ) )</f>
        <v>2</v>
      </c>
    </row>
    <row r="23" spans="2:58" x14ac:dyDescent="0.2">
      <c r="C23" s="34" t="s">
        <v>84</v>
      </c>
      <c r="D23" s="36"/>
      <c r="E23" s="19" t="s">
        <v>11</v>
      </c>
      <c r="F23" s="28"/>
      <c r="G23" s="28"/>
      <c r="H23" s="28"/>
      <c r="I23" s="20"/>
      <c r="BC23" s="6">
        <v>0.82946635730858465</v>
      </c>
      <c r="BD23" t="str">
        <f>"1"</f>
        <v>1</v>
      </c>
      <c r="BE23" t="str">
        <f xml:space="preserve"> IF($BC$23 &gt;= $G$67, "1","0")</f>
        <v>1</v>
      </c>
      <c r="BF23">
        <f xml:space="preserve"> IF( AND( $BD$23 = "1", $BE$23 = "1" ), 1, IF( AND( $BD$23 = "1", $BE$23 = "0" ), 2, IF( AND( $BD$23 = "0", $BE$23 = "1" ), 3, 4 ) ) )</f>
        <v>1</v>
      </c>
    </row>
    <row r="24" spans="2:58" x14ac:dyDescent="0.2">
      <c r="BC24" s="6">
        <v>0.61373390557939911</v>
      </c>
      <c r="BD24" t="str">
        <f>"1"</f>
        <v>1</v>
      </c>
      <c r="BE24" t="str">
        <f xml:space="preserve"> IF($BC$24 &gt;= $G$67, "1","0")</f>
        <v>1</v>
      </c>
      <c r="BF24">
        <f xml:space="preserve"> IF( AND( $BD$24 = "1", $BE$24 = "1" ), 1, IF( AND( $BD$24 = "1", $BE$24 = "0" ), 2, IF( AND( $BD$24 = "0", $BE$24 = "1" ), 3, 4 ) ) )</f>
        <v>1</v>
      </c>
    </row>
    <row r="25" spans="2:58" ht="15.75" x14ac:dyDescent="0.25">
      <c r="C25" s="21" t="s">
        <v>85</v>
      </c>
      <c r="D25" s="22"/>
      <c r="E25" s="22"/>
      <c r="F25" s="22"/>
      <c r="G25" s="23"/>
      <c r="BC25" s="6">
        <v>0.92015209125475284</v>
      </c>
      <c r="BD25" t="str">
        <f>"1"</f>
        <v>1</v>
      </c>
      <c r="BE25" t="str">
        <f xml:space="preserve"> IF($BC$25 &gt;= $G$67, "1","0")</f>
        <v>1</v>
      </c>
      <c r="BF25">
        <f xml:space="preserve"> IF( AND( $BD$25 = "1", $BE$25 = "1" ), 1, IF( AND( $BD$25 = "1", $BE$25 = "0" ), 2, IF( AND( $BD$25 = "0", $BE$25 = "1" ), 3, 4 ) ) )</f>
        <v>1</v>
      </c>
    </row>
    <row r="26" spans="2:58" x14ac:dyDescent="0.2">
      <c r="C26" s="19" t="s">
        <v>86</v>
      </c>
      <c r="D26" s="28"/>
      <c r="E26" s="28"/>
      <c r="F26" s="28"/>
      <c r="G26" s="20"/>
      <c r="BC26" s="6">
        <v>1</v>
      </c>
      <c r="BD26" t="str">
        <f>"1"</f>
        <v>1</v>
      </c>
      <c r="BE26" t="str">
        <f xml:space="preserve"> IF($BC$26 &gt;= $G$67, "1","0")</f>
        <v>1</v>
      </c>
      <c r="BF26">
        <f xml:space="preserve"> IF( AND( $BD$26 = "1", $BE$26 = "1" ), 1, IF( AND( $BD$26 = "1", $BE$26 = "0" ), 2, IF( AND( $BD$26 = "0", $BE$26 = "1" ), 3, 4 ) ) )</f>
        <v>1</v>
      </c>
    </row>
    <row r="27" spans="2:58" x14ac:dyDescent="0.2">
      <c r="C27" s="19" t="s">
        <v>87</v>
      </c>
      <c r="D27" s="28"/>
      <c r="E27" s="28"/>
      <c r="F27" s="28"/>
      <c r="G27" s="20"/>
      <c r="BC27" s="6">
        <v>1</v>
      </c>
      <c r="BD27" t="str">
        <f>"1"</f>
        <v>1</v>
      </c>
      <c r="BE27" t="str">
        <f xml:space="preserve"> IF($BC$27 &gt;= $G$67, "1","0")</f>
        <v>1</v>
      </c>
      <c r="BF27">
        <f xml:space="preserve"> IF( AND( $BD$27 = "1", $BE$27 = "1" ), 1, IF( AND( $BD$27 = "1", $BE$27 = "0" ), 2, IF( AND( $BD$27 = "0", $BE$27 = "1" ), 3, 4 ) ) )</f>
        <v>1</v>
      </c>
    </row>
    <row r="28" spans="2:58" x14ac:dyDescent="0.2">
      <c r="C28" s="19" t="s">
        <v>88</v>
      </c>
      <c r="D28" s="28"/>
      <c r="E28" s="28"/>
      <c r="F28" s="28"/>
      <c r="G28" s="20"/>
      <c r="BC28" s="6">
        <v>0.83315677966101698</v>
      </c>
      <c r="BD28" t="str">
        <f>"1"</f>
        <v>1</v>
      </c>
      <c r="BE28" t="str">
        <f xml:space="preserve"> IF($BC$28 &gt;= $G$67, "1","0")</f>
        <v>1</v>
      </c>
      <c r="BF28">
        <f xml:space="preserve"> IF( AND( $BD$28 = "1", $BE$28 = "1" ), 1, IF( AND( $BD$28 = "1", $BE$28 = "0" ), 2, IF( AND( $BD$28 = "0", $BE$28 = "1" ), 3, 4 ) ) )</f>
        <v>1</v>
      </c>
    </row>
    <row r="29" spans="2:58" x14ac:dyDescent="0.2">
      <c r="BC29" s="6">
        <v>0.95051060487038497</v>
      </c>
      <c r="BD29" t="str">
        <f>"1"</f>
        <v>1</v>
      </c>
      <c r="BE29" t="str">
        <f xml:space="preserve"> IF($BC$29 &gt;= $G$67, "1","0")</f>
        <v>1</v>
      </c>
      <c r="BF29">
        <f xml:space="preserve"> IF( AND( $BD$29 = "1", $BE$29 = "1" ), 1, IF( AND( $BD$29 = "1", $BE$29 = "0" ), 2, IF( AND( $BD$29 = "0", $BE$29 = "1" ), 3, 4 ) ) )</f>
        <v>1</v>
      </c>
    </row>
    <row r="30" spans="2:58" x14ac:dyDescent="0.2">
      <c r="BC30" s="6">
        <v>0.771289285343844</v>
      </c>
      <c r="BD30" t="str">
        <f>"1"</f>
        <v>1</v>
      </c>
      <c r="BE30" t="str">
        <f xml:space="preserve"> IF($BC$30 &gt;= $G$67, "1","0")</f>
        <v>1</v>
      </c>
      <c r="BF30">
        <f xml:space="preserve"> IF( AND( $BD$30 = "1", $BE$30 = "1" ), 1, IF( AND( $BD$30 = "1", $BE$30 = "0" ), 2, IF( AND( $BD$30 = "0", $BE$30 = "1" ), 3, 4 ) ) )</f>
        <v>1</v>
      </c>
    </row>
    <row r="31" spans="2:58" ht="18.75" x14ac:dyDescent="0.3">
      <c r="B31" s="32" t="s">
        <v>29</v>
      </c>
      <c r="BC31" s="6">
        <v>0.38737236924359253</v>
      </c>
      <c r="BD31" t="str">
        <f>"1"</f>
        <v>1</v>
      </c>
      <c r="BE31" t="str">
        <f xml:space="preserve"> IF($BC$31 &gt;= $G$67, "1","0")</f>
        <v>0</v>
      </c>
      <c r="BF31">
        <f xml:space="preserve"> IF( AND( $BD$31 = "1", $BE$31 = "1" ), 1, IF( AND( $BD$31 = "1", $BE$31 = "0" ), 2, IF( AND( $BD$31 = "0", $BE$31 = "1" ), 3, 4 ) ) )</f>
        <v>2</v>
      </c>
    </row>
    <row r="32" spans="2:58" x14ac:dyDescent="0.2">
      <c r="BC32" s="6">
        <v>0.771289285343844</v>
      </c>
      <c r="BD32" t="str">
        <f>"1"</f>
        <v>1</v>
      </c>
      <c r="BE32" t="str">
        <f xml:space="preserve"> IF($BC$32 &gt;= $G$67, "1","0")</f>
        <v>1</v>
      </c>
      <c r="BF32">
        <f xml:space="preserve"> IF( AND( $BD$32 = "1", $BE$32 = "1" ), 1, IF( AND( $BD$32 = "1", $BE$32 = "0" ), 2, IF( AND( $BD$32 = "0", $BE$32 = "1" ), 3, 4 ) ) )</f>
        <v>1</v>
      </c>
    </row>
    <row r="33" spans="2:58" x14ac:dyDescent="0.2">
      <c r="C33" s="19" t="s">
        <v>89</v>
      </c>
      <c r="D33" s="28"/>
      <c r="E33" s="28"/>
      <c r="F33" s="28"/>
      <c r="G33" s="20"/>
      <c r="BC33" s="6">
        <v>0.82098121085594977</v>
      </c>
      <c r="BD33" t="str">
        <f>"1"</f>
        <v>1</v>
      </c>
      <c r="BE33" t="str">
        <f xml:space="preserve"> IF($BC$33 &gt;= $G$67, "1","0")</f>
        <v>1</v>
      </c>
      <c r="BF33">
        <f xml:space="preserve"> IF( AND( $BD$33 = "1", $BE$33 = "1" ), 1, IF( AND( $BD$33 = "1", $BE$33 = "0" ), 2, IF( AND( $BD$33 = "0", $BE$33 = "1" ), 3, 4 ) ) )</f>
        <v>1</v>
      </c>
    </row>
    <row r="34" spans="2:58" x14ac:dyDescent="0.2">
      <c r="BC34" s="6">
        <v>0.771289285343844</v>
      </c>
      <c r="BD34" t="str">
        <f>"1"</f>
        <v>1</v>
      </c>
      <c r="BE34" t="str">
        <f xml:space="preserve"> IF($BC$34 &gt;= $G$67, "1","0")</f>
        <v>1</v>
      </c>
      <c r="BF34">
        <f xml:space="preserve"> IF( AND( $BD$34 = "1", $BE$34 = "1" ), 1, IF( AND( $BD$34 = "1", $BE$34 = "0" ), 2, IF( AND( $BD$34 = "0", $BE$34 = "1" ), 3, 4 ) ) )</f>
        <v>1</v>
      </c>
    </row>
    <row r="35" spans="2:58" x14ac:dyDescent="0.2">
      <c r="C35" s="16" t="s">
        <v>90</v>
      </c>
      <c r="D35" s="16" t="s">
        <v>91</v>
      </c>
      <c r="BC35" s="6">
        <v>1</v>
      </c>
      <c r="BD35" t="str">
        <f>"1"</f>
        <v>1</v>
      </c>
      <c r="BE35" t="str">
        <f xml:space="preserve"> IF($BC$35 &gt;= $G$67, "1","0")</f>
        <v>1</v>
      </c>
      <c r="BF35">
        <f xml:space="preserve"> IF( AND( $BD$35 = "1", $BE$35 = "1" ), 1, IF( AND( $BD$35 = "1", $BE$35 = "0" ), 2, IF( AND( $BD$35 = "0", $BE$35 = "1" ), 3, 4 ) ) )</f>
        <v>1</v>
      </c>
    </row>
    <row r="36" spans="2:58" x14ac:dyDescent="0.2">
      <c r="C36" s="8">
        <v>0</v>
      </c>
      <c r="D36" s="6">
        <v>0.5</v>
      </c>
      <c r="BC36" s="6">
        <v>0.83315677966101698</v>
      </c>
      <c r="BD36" t="str">
        <f>"1"</f>
        <v>1</v>
      </c>
      <c r="BE36" t="str">
        <f xml:space="preserve"> IF($BC$36 &gt;= $G$67, "1","0")</f>
        <v>1</v>
      </c>
      <c r="BF36">
        <f xml:space="preserve"> IF( AND( $BD$36 = "1", $BE$36 = "1" ), 1, IF( AND( $BD$36 = "1", $BE$36 = "0" ), 2, IF( AND( $BD$36 = "0", $BE$36 = "1" ), 3, 4 ) ) )</f>
        <v>1</v>
      </c>
    </row>
    <row r="37" spans="2:58" x14ac:dyDescent="0.2">
      <c r="C37" s="8">
        <v>1</v>
      </c>
      <c r="D37" s="6">
        <v>0.5</v>
      </c>
      <c r="BC37" s="6">
        <v>0.771289285343844</v>
      </c>
      <c r="BD37" t="str">
        <f>"1"</f>
        <v>1</v>
      </c>
      <c r="BE37" t="str">
        <f xml:space="preserve"> IF($BC$37 &gt;= $G$67, "1","0")</f>
        <v>1</v>
      </c>
      <c r="BF37">
        <f xml:space="preserve"> IF( AND( $BD$37 = "1", $BE$37 = "1" ), 1, IF( AND( $BD$37 = "1", $BE$37 = "0" ), 2, IF( AND( $BD$37 = "0", $BE$37 = "1" ), 3, 4 ) ) )</f>
        <v>1</v>
      </c>
    </row>
    <row r="38" spans="2:58" x14ac:dyDescent="0.2">
      <c r="BC38" s="6">
        <v>0.6692466924669247</v>
      </c>
      <c r="BD38" t="str">
        <f>"1"</f>
        <v>1</v>
      </c>
      <c r="BE38" t="str">
        <f xml:space="preserve"> IF($BC$38 &gt;= $G$67, "1","0")</f>
        <v>1</v>
      </c>
      <c r="BF38">
        <f xml:space="preserve"> IF( AND( $BD$38 = "1", $BE$38 = "1" ), 1, IF( AND( $BD$38 = "1", $BE$38 = "0" ), 2, IF( AND( $BD$38 = "0", $BE$38 = "1" ), 3, 4 ) ) )</f>
        <v>1</v>
      </c>
    </row>
    <row r="39" spans="2:58" x14ac:dyDescent="0.2">
      <c r="BC39" s="6">
        <v>1</v>
      </c>
      <c r="BD39" t="str">
        <f>"1"</f>
        <v>1</v>
      </c>
      <c r="BE39" t="str">
        <f xml:space="preserve"> IF($BC$39 &gt;= $G$67, "1","0")</f>
        <v>1</v>
      </c>
      <c r="BF39">
        <f xml:space="preserve"> IF( AND( $BD$39 = "1", $BE$39 = "1" ), 1, IF( AND( $BD$39 = "1", $BE$39 = "0" ), 2, IF( AND( $BD$39 = "0", $BE$39 = "1" ), 3, 4 ) ) )</f>
        <v>1</v>
      </c>
    </row>
    <row r="40" spans="2:58" ht="18.75" x14ac:dyDescent="0.3">
      <c r="B40" s="32" t="s">
        <v>60</v>
      </c>
      <c r="BC40" s="6">
        <v>0.5176110260336908</v>
      </c>
      <c r="BD40" t="str">
        <f>"1"</f>
        <v>1</v>
      </c>
      <c r="BE40" t="str">
        <f xml:space="preserve"> IF($BC$40 &gt;= $G$67, "1","0")</f>
        <v>1</v>
      </c>
      <c r="BF40">
        <f xml:space="preserve"> IF( AND( $BD$40 = "1", $BE$40 = "1" ), 1, IF( AND( $BD$40 = "1", $BE$40 = "0" ), 2, IF( AND( $BD$40 = "0", $BE$40 = "1" ), 3, 4 ) ) )</f>
        <v>1</v>
      </c>
    </row>
    <row r="42" spans="2:58" ht="15.75" x14ac:dyDescent="0.25">
      <c r="D42" s="21" t="s">
        <v>92</v>
      </c>
      <c r="E42" s="22"/>
      <c r="F42" s="22"/>
      <c r="G42" s="23"/>
    </row>
    <row r="43" spans="2:58" ht="47.25" customHeight="1" x14ac:dyDescent="0.2">
      <c r="C43" s="40" t="s">
        <v>93</v>
      </c>
      <c r="D43" s="42">
        <v>0</v>
      </c>
      <c r="E43" s="43"/>
      <c r="F43" s="42">
        <v>1</v>
      </c>
      <c r="G43" s="43"/>
    </row>
    <row r="44" spans="2:58" ht="15.75" customHeight="1" x14ac:dyDescent="0.2">
      <c r="C44" s="41"/>
      <c r="D44" s="16" t="s">
        <v>94</v>
      </c>
      <c r="E44" s="16" t="s">
        <v>95</v>
      </c>
      <c r="F44" s="16" t="s">
        <v>94</v>
      </c>
      <c r="G44" s="16" t="s">
        <v>95</v>
      </c>
    </row>
    <row r="45" spans="2:58" x14ac:dyDescent="0.2">
      <c r="C45" s="44" t="s">
        <v>1</v>
      </c>
      <c r="D45" s="6">
        <v>0</v>
      </c>
      <c r="E45" s="6">
        <v>0.25</v>
      </c>
      <c r="F45" s="6">
        <v>0</v>
      </c>
      <c r="G45" s="6">
        <v>0.2</v>
      </c>
    </row>
    <row r="46" spans="2:58" x14ac:dyDescent="0.2">
      <c r="C46" s="45"/>
      <c r="D46" s="6">
        <v>1</v>
      </c>
      <c r="E46" s="6">
        <v>0.6</v>
      </c>
      <c r="F46" s="6">
        <v>1</v>
      </c>
      <c r="G46" s="6">
        <v>0.8</v>
      </c>
    </row>
    <row r="47" spans="2:58" x14ac:dyDescent="0.2">
      <c r="C47" s="46"/>
      <c r="D47" s="6">
        <v>2</v>
      </c>
      <c r="E47" s="6">
        <v>0.15</v>
      </c>
      <c r="F47" s="6">
        <v>2</v>
      </c>
      <c r="G47" s="6">
        <v>0</v>
      </c>
    </row>
    <row r="48" spans="2:58" x14ac:dyDescent="0.2">
      <c r="C48" s="44" t="s">
        <v>2</v>
      </c>
      <c r="D48" s="7">
        <v>0</v>
      </c>
      <c r="E48" s="7">
        <v>0.15</v>
      </c>
      <c r="F48" s="7">
        <v>0</v>
      </c>
      <c r="G48" s="7">
        <v>0.35</v>
      </c>
    </row>
    <row r="49" spans="3:7" x14ac:dyDescent="0.2">
      <c r="C49" s="45"/>
      <c r="D49" s="7">
        <v>1</v>
      </c>
      <c r="E49" s="7">
        <v>0.7</v>
      </c>
      <c r="F49" s="7">
        <v>1</v>
      </c>
      <c r="G49" s="7">
        <v>0.65</v>
      </c>
    </row>
    <row r="50" spans="3:7" x14ac:dyDescent="0.2">
      <c r="C50" s="45"/>
      <c r="D50" s="7">
        <v>2</v>
      </c>
      <c r="E50" s="7">
        <v>0.05</v>
      </c>
      <c r="F50" s="7">
        <v>2</v>
      </c>
      <c r="G50" s="7">
        <v>0</v>
      </c>
    </row>
    <row r="51" spans="3:7" x14ac:dyDescent="0.2">
      <c r="C51" s="46"/>
      <c r="D51" s="7">
        <v>3</v>
      </c>
      <c r="E51" s="7">
        <v>0.1</v>
      </c>
      <c r="F51" s="7">
        <v>3</v>
      </c>
      <c r="G51" s="7">
        <v>0</v>
      </c>
    </row>
    <row r="52" spans="3:7" x14ac:dyDescent="0.2">
      <c r="C52" s="44" t="s">
        <v>3</v>
      </c>
      <c r="D52" s="6">
        <v>0</v>
      </c>
      <c r="E52" s="6">
        <v>0.6</v>
      </c>
      <c r="F52" s="6">
        <v>0</v>
      </c>
      <c r="G52" s="6">
        <v>0.3</v>
      </c>
    </row>
    <row r="53" spans="3:7" x14ac:dyDescent="0.2">
      <c r="C53" s="45"/>
      <c r="D53" s="6">
        <v>1</v>
      </c>
      <c r="E53" s="6">
        <v>0.35</v>
      </c>
      <c r="F53" s="6">
        <v>1</v>
      </c>
      <c r="G53" s="6">
        <v>0.55000000000000004</v>
      </c>
    </row>
    <row r="54" spans="3:7" x14ac:dyDescent="0.2">
      <c r="C54" s="45"/>
      <c r="D54" s="6">
        <v>2</v>
      </c>
      <c r="E54" s="6">
        <v>0.05</v>
      </c>
      <c r="F54" s="6">
        <v>2</v>
      </c>
      <c r="G54" s="6">
        <v>0.05</v>
      </c>
    </row>
    <row r="55" spans="3:7" x14ac:dyDescent="0.2">
      <c r="C55" s="46"/>
      <c r="D55" s="6">
        <v>3</v>
      </c>
      <c r="E55" s="6">
        <v>0</v>
      </c>
      <c r="F55" s="6">
        <v>3</v>
      </c>
      <c r="G55" s="6">
        <v>0.1</v>
      </c>
    </row>
    <row r="56" spans="3:7" x14ac:dyDescent="0.2">
      <c r="C56" s="44" t="s">
        <v>4</v>
      </c>
      <c r="D56" s="7">
        <v>0</v>
      </c>
      <c r="E56" s="7">
        <v>0.45</v>
      </c>
      <c r="F56" s="7">
        <v>0</v>
      </c>
      <c r="G56" s="7">
        <v>0</v>
      </c>
    </row>
    <row r="57" spans="3:7" x14ac:dyDescent="0.2">
      <c r="C57" s="45"/>
      <c r="D57" s="7">
        <v>1</v>
      </c>
      <c r="E57" s="7">
        <v>0.5</v>
      </c>
      <c r="F57" s="7">
        <v>1</v>
      </c>
      <c r="G57" s="7">
        <v>0.65</v>
      </c>
    </row>
    <row r="58" spans="3:7" x14ac:dyDescent="0.2">
      <c r="C58" s="45"/>
      <c r="D58" s="7">
        <v>2</v>
      </c>
      <c r="E58" s="7">
        <v>0.05</v>
      </c>
      <c r="F58" s="7">
        <v>2</v>
      </c>
      <c r="G58" s="7">
        <v>0.25</v>
      </c>
    </row>
    <row r="59" spans="3:7" x14ac:dyDescent="0.2">
      <c r="C59" s="46"/>
      <c r="D59" s="7">
        <v>3</v>
      </c>
      <c r="E59" s="7">
        <v>0</v>
      </c>
      <c r="F59" s="7">
        <v>3</v>
      </c>
      <c r="G59" s="7">
        <v>0.1</v>
      </c>
    </row>
    <row r="60" spans="3:7" x14ac:dyDescent="0.2">
      <c r="C60" s="44" t="s">
        <v>5</v>
      </c>
      <c r="D60" s="6">
        <v>0</v>
      </c>
      <c r="E60" s="6">
        <v>0.3</v>
      </c>
      <c r="F60" s="6">
        <v>0</v>
      </c>
      <c r="G60" s="6">
        <v>0.4</v>
      </c>
    </row>
    <row r="61" spans="3:7" x14ac:dyDescent="0.2">
      <c r="C61" s="45"/>
      <c r="D61" s="6">
        <v>1</v>
      </c>
      <c r="E61" s="6">
        <v>0.7</v>
      </c>
      <c r="F61" s="6">
        <v>1</v>
      </c>
      <c r="G61" s="6">
        <v>0.55000000000000004</v>
      </c>
    </row>
    <row r="62" spans="3:7" x14ac:dyDescent="0.2">
      <c r="C62" s="46"/>
      <c r="D62" s="6">
        <v>2</v>
      </c>
      <c r="E62" s="6">
        <v>0</v>
      </c>
      <c r="F62" s="6">
        <v>2</v>
      </c>
      <c r="G62" s="6">
        <v>0.05</v>
      </c>
    </row>
    <row r="65" spans="2:13" ht="18.75" x14ac:dyDescent="0.3">
      <c r="B65" s="32" t="s">
        <v>96</v>
      </c>
    </row>
    <row r="67" spans="2:13" x14ac:dyDescent="0.2">
      <c r="C67" s="29" t="s">
        <v>71</v>
      </c>
      <c r="D67" s="30"/>
      <c r="E67" s="30"/>
      <c r="F67" s="31"/>
      <c r="G67" s="25">
        <v>0.5</v>
      </c>
      <c r="H67" s="29" t="s">
        <v>97</v>
      </c>
      <c r="I67" s="30"/>
      <c r="J67" s="30"/>
      <c r="K67" s="30"/>
      <c r="L67" s="30"/>
      <c r="M67" s="31"/>
    </row>
    <row r="69" spans="2:13" ht="15.75" x14ac:dyDescent="0.25">
      <c r="C69" s="21" t="s">
        <v>98</v>
      </c>
      <c r="D69" s="22"/>
      <c r="E69" s="23"/>
    </row>
    <row r="70" spans="2:13" x14ac:dyDescent="0.2">
      <c r="C70" s="16"/>
      <c r="D70" s="42" t="s">
        <v>99</v>
      </c>
      <c r="E70" s="43"/>
    </row>
    <row r="71" spans="2:13" x14ac:dyDescent="0.2">
      <c r="C71" s="8" t="s">
        <v>100</v>
      </c>
      <c r="D71" s="16">
        <v>1</v>
      </c>
      <c r="E71" s="16">
        <v>0</v>
      </c>
    </row>
    <row r="72" spans="2:13" x14ac:dyDescent="0.2">
      <c r="C72" s="8">
        <v>1</v>
      </c>
      <c r="D72" s="6">
        <f xml:space="preserve"> COUNTIF( $BF$1:$BF$40, 1 )</f>
        <v>18</v>
      </c>
      <c r="E72" s="6">
        <f xml:space="preserve"> COUNTIF( $BF$1:$BF$40, 2 )</f>
        <v>2</v>
      </c>
    </row>
    <row r="73" spans="2:13" x14ac:dyDescent="0.2">
      <c r="C73" s="8">
        <v>0</v>
      </c>
      <c r="D73" s="6">
        <f xml:space="preserve"> COUNTIF( $BF$1:$BF$40, 3 )</f>
        <v>4</v>
      </c>
      <c r="E73" s="6">
        <f xml:space="preserve"> COUNTIF( $BF$1:$BF$40, 4 )</f>
        <v>16</v>
      </c>
    </row>
    <row r="75" spans="2:13" ht="15.75" x14ac:dyDescent="0.25">
      <c r="C75" s="21" t="s">
        <v>101</v>
      </c>
      <c r="D75" s="22"/>
      <c r="E75" s="22"/>
      <c r="F75" s="23"/>
    </row>
    <row r="76" spans="2:13" x14ac:dyDescent="0.2">
      <c r="C76" s="16" t="s">
        <v>90</v>
      </c>
      <c r="D76" s="16" t="s">
        <v>102</v>
      </c>
      <c r="E76" s="16" t="s">
        <v>103</v>
      </c>
      <c r="F76" s="16" t="s">
        <v>104</v>
      </c>
    </row>
    <row r="77" spans="2:13" x14ac:dyDescent="0.2">
      <c r="C77" s="8">
        <v>1</v>
      </c>
      <c r="D77" s="6">
        <f>SUM($D$72:$E$72)</f>
        <v>20</v>
      </c>
      <c r="E77" s="6">
        <f>SUM($D$72:$E$72) - $D$72</f>
        <v>2</v>
      </c>
      <c r="F77" s="6">
        <f>IF($D$77=0,"Undefined",(($E$77)*100) / ($D$77))</f>
        <v>10</v>
      </c>
    </row>
    <row r="78" spans="2:13" x14ac:dyDescent="0.2">
      <c r="C78" s="8">
        <v>0</v>
      </c>
      <c r="D78" s="6">
        <f>SUM($D$73:$E$73)</f>
        <v>20</v>
      </c>
      <c r="E78" s="6">
        <f>SUM($D$73:$E$73) - $E$73</f>
        <v>4</v>
      </c>
      <c r="F78" s="6">
        <f>IF($D$78=0,"Undefined",(($E$78)*100) / ($D$78))</f>
        <v>20</v>
      </c>
    </row>
    <row r="79" spans="2:13" x14ac:dyDescent="0.2">
      <c r="C79" s="8" t="s">
        <v>105</v>
      </c>
      <c r="D79" s="6">
        <f>SUM($D$77:$D$78)</f>
        <v>40</v>
      </c>
      <c r="E79" s="6">
        <f>SUM($E$77:$E$78)</f>
        <v>6</v>
      </c>
      <c r="F79" s="6">
        <f>IF($D$79=0,"Undefined",(($E$79)*100) / ($D$79))</f>
        <v>15</v>
      </c>
    </row>
    <row r="81" spans="3:5" ht="15.75" x14ac:dyDescent="0.25">
      <c r="C81" s="21" t="s">
        <v>106</v>
      </c>
      <c r="D81" s="22"/>
      <c r="E81" s="23"/>
    </row>
    <row r="82" spans="3:5" x14ac:dyDescent="0.2">
      <c r="C82" s="34" t="s">
        <v>107</v>
      </c>
      <c r="D82" s="36"/>
      <c r="E82" s="33">
        <v>1</v>
      </c>
    </row>
    <row r="83" spans="3:5" x14ac:dyDescent="0.2">
      <c r="C83" s="34" t="s">
        <v>108</v>
      </c>
      <c r="D83" s="36"/>
      <c r="E83" s="33">
        <f>IF(($D$72 + $D$73) = 0,"Undefined",$D$72/($D$72 + $D$73))</f>
        <v>0.81818181818181823</v>
      </c>
    </row>
    <row r="84" spans="3:5" x14ac:dyDescent="0.2">
      <c r="C84" s="34" t="s">
        <v>109</v>
      </c>
      <c r="D84" s="36"/>
      <c r="E84" s="33">
        <f>IF(($D$72 + $E$72) = 0,"Undefined",$D$72/($D$72 + $E$72))</f>
        <v>0.9</v>
      </c>
    </row>
    <row r="85" spans="3:5" x14ac:dyDescent="0.2">
      <c r="C85" s="34" t="s">
        <v>110</v>
      </c>
      <c r="D85" s="36"/>
      <c r="E85" s="33">
        <f>IF(($D$73 + $E$73) = 0,"Undefined",$E$73/($D$73 + $E$73))</f>
        <v>0.8</v>
      </c>
    </row>
    <row r="86" spans="3:5" x14ac:dyDescent="0.2">
      <c r="C86" s="34" t="s">
        <v>111</v>
      </c>
      <c r="D86" s="36"/>
      <c r="E86" s="33">
        <f>IF(OR($E$83="Undefined",$E$84="Undefined"),"Undefined",IF(($E$83+ $E$84)=0,"Undefined",2*$E$83*$E$84/($E$83+$E$84)))</f>
        <v>0.85714285714285721</v>
      </c>
    </row>
  </sheetData>
  <mergeCells count="48">
    <mergeCell ref="L5:M5"/>
    <mergeCell ref="B4:M4"/>
    <mergeCell ref="P4:S4"/>
    <mergeCell ref="C86:D86"/>
    <mergeCell ref="B5:C5"/>
    <mergeCell ref="D5:E5"/>
    <mergeCell ref="F5:G5"/>
    <mergeCell ref="H5:I5"/>
    <mergeCell ref="J5:K5"/>
    <mergeCell ref="C75:F75"/>
    <mergeCell ref="C81:E81"/>
    <mergeCell ref="C82:D82"/>
    <mergeCell ref="C83:D83"/>
    <mergeCell ref="C84:D84"/>
    <mergeCell ref="C85:D85"/>
    <mergeCell ref="C56:C59"/>
    <mergeCell ref="C60:C62"/>
    <mergeCell ref="C67:F67"/>
    <mergeCell ref="H67:M67"/>
    <mergeCell ref="C69:E69"/>
    <mergeCell ref="D70:E70"/>
    <mergeCell ref="C43:C44"/>
    <mergeCell ref="D43:E43"/>
    <mergeCell ref="F43:G43"/>
    <mergeCell ref="C45:C47"/>
    <mergeCell ref="C48:C51"/>
    <mergeCell ref="C52:C55"/>
    <mergeCell ref="C25:G25"/>
    <mergeCell ref="C26:G26"/>
    <mergeCell ref="C27:G27"/>
    <mergeCell ref="C28:G28"/>
    <mergeCell ref="C33:G33"/>
    <mergeCell ref="D42:G42"/>
    <mergeCell ref="C20:I20"/>
    <mergeCell ref="C21:D21"/>
    <mergeCell ref="C22:D22"/>
    <mergeCell ref="C23:D23"/>
    <mergeCell ref="E21:I21"/>
    <mergeCell ref="E23:I23"/>
    <mergeCell ref="C14:K14"/>
    <mergeCell ref="C15:F15"/>
    <mergeCell ref="C16:F16"/>
    <mergeCell ref="C17:F17"/>
    <mergeCell ref="C18:F18"/>
    <mergeCell ref="G15:K15"/>
    <mergeCell ref="G16:K16"/>
    <mergeCell ref="G17:K17"/>
    <mergeCell ref="G18:K18"/>
  </mergeCells>
  <hyperlinks>
    <hyperlink ref="B5" location="'NNB_Output'!$B$12:$B$12" display="Inputs"/>
    <hyperlink ref="D5" location="'NNB_Output'!$B$31:$B$31" display="Prior Class Probabilities"/>
    <hyperlink ref="F5" location="'NNB_Output'!$B$40:$B$40" display="Conditional Probabilities"/>
    <hyperlink ref="H5" location="'NNB_Output'!$B$65:$B$65" display="Train. Score - Summary"/>
    <hyperlink ref="J5" location="'NNB_TrainingLiftChart'!$B$12:$B$12" display="Training Lift Chart"/>
    <hyperlink ref="L5" location="'NNB_TrainingScore'!$B$12:$B$12" display="Train. Score - Detailed Rpt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2"/>
  <sheetViews>
    <sheetView showGridLines="0" tabSelected="1" topLeftCell="A28" workbookViewId="0">
      <selection activeCell="A62" sqref="A62"/>
    </sheetView>
  </sheetViews>
  <sheetFormatPr defaultRowHeight="12.75" x14ac:dyDescent="0.2"/>
  <cols>
    <col min="16" max="16" width="11.140625" bestFit="1" customWidth="1"/>
  </cols>
  <sheetData>
    <row r="2" spans="2:19" ht="18.75" x14ac:dyDescent="0.3">
      <c r="B2" s="15" t="s">
        <v>64</v>
      </c>
      <c r="N2" t="s">
        <v>13</v>
      </c>
    </row>
    <row r="4" spans="2:19" ht="15.75" x14ac:dyDescent="0.25">
      <c r="B4" s="21" t="s">
        <v>38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  <c r="P4" s="21" t="s">
        <v>39</v>
      </c>
      <c r="Q4" s="22"/>
      <c r="R4" s="22"/>
      <c r="S4" s="23"/>
    </row>
    <row r="5" spans="2:19" x14ac:dyDescent="0.2">
      <c r="B5" s="24" t="s">
        <v>59</v>
      </c>
      <c r="C5" s="20"/>
      <c r="D5" s="24" t="s">
        <v>29</v>
      </c>
      <c r="E5" s="20"/>
      <c r="F5" s="24" t="s">
        <v>60</v>
      </c>
      <c r="G5" s="20"/>
      <c r="H5" s="24" t="s">
        <v>61</v>
      </c>
      <c r="I5" s="20"/>
      <c r="J5" s="24" t="s">
        <v>62</v>
      </c>
      <c r="K5" s="20"/>
      <c r="L5" s="24" t="s">
        <v>63</v>
      </c>
      <c r="M5" s="20"/>
      <c r="P5" s="16" t="s">
        <v>40</v>
      </c>
      <c r="Q5" s="16" t="s">
        <v>41</v>
      </c>
      <c r="R5" s="16" t="s">
        <v>42</v>
      </c>
      <c r="S5" s="16" t="s">
        <v>43</v>
      </c>
    </row>
    <row r="6" spans="2:19" x14ac:dyDescent="0.2">
      <c r="P6" s="6">
        <v>16</v>
      </c>
      <c r="Q6" s="6">
        <v>31</v>
      </c>
      <c r="R6" s="6">
        <v>31</v>
      </c>
      <c r="S6" s="6">
        <v>78</v>
      </c>
    </row>
    <row r="12" spans="2:19" x14ac:dyDescent="0.2">
      <c r="B12" s="8" t="s">
        <v>65</v>
      </c>
      <c r="C12" s="19" t="s">
        <v>66</v>
      </c>
      <c r="D12" s="28"/>
      <c r="E12" s="28"/>
      <c r="F12" s="20"/>
    </row>
    <row r="13" spans="2:19" x14ac:dyDescent="0.2">
      <c r="B13" s="8" t="s">
        <v>67</v>
      </c>
      <c r="C13" s="19" t="s">
        <v>68</v>
      </c>
      <c r="D13" s="28"/>
      <c r="E13" s="28"/>
      <c r="F13" s="20"/>
    </row>
    <row r="14" spans="2:19" x14ac:dyDescent="0.2">
      <c r="B14" s="8" t="s">
        <v>69</v>
      </c>
      <c r="C14" s="19" t="s">
        <v>70</v>
      </c>
      <c r="D14" s="28"/>
      <c r="E14" s="28"/>
      <c r="F14" s="20"/>
    </row>
    <row r="16" spans="2:19" x14ac:dyDescent="0.2">
      <c r="B16" s="29" t="s">
        <v>71</v>
      </c>
      <c r="C16" s="30"/>
      <c r="D16" s="30"/>
      <c r="E16" s="31"/>
      <c r="F16" s="25">
        <v>0.5</v>
      </c>
      <c r="G16" s="29" t="s">
        <v>72</v>
      </c>
      <c r="H16" s="30"/>
      <c r="I16" s="30"/>
      <c r="J16" s="30"/>
      <c r="K16" s="30"/>
      <c r="L16" s="31"/>
    </row>
    <row r="18" spans="2:11" ht="25.5" x14ac:dyDescent="0.2">
      <c r="B18" s="26" t="s">
        <v>73</v>
      </c>
      <c r="C18" s="26" t="s">
        <v>74</v>
      </c>
      <c r="D18" s="26" t="s">
        <v>75</v>
      </c>
      <c r="E18" s="26" t="s">
        <v>76</v>
      </c>
      <c r="F18" s="16" t="s">
        <v>77</v>
      </c>
      <c r="G18" s="16" t="s">
        <v>1</v>
      </c>
      <c r="H18" s="16" t="s">
        <v>2</v>
      </c>
      <c r="I18" s="16" t="s">
        <v>3</v>
      </c>
      <c r="J18" s="16" t="s">
        <v>4</v>
      </c>
      <c r="K18" s="16" t="s">
        <v>5</v>
      </c>
    </row>
    <row r="19" spans="2:11" x14ac:dyDescent="0.2">
      <c r="B19" s="27">
        <v>1</v>
      </c>
      <c r="C19" s="27">
        <v>0</v>
      </c>
      <c r="D19" s="27">
        <v>0.38626609442060089</v>
      </c>
      <c r="E19" s="27">
        <v>0.61373390557939911</v>
      </c>
      <c r="F19" s="27">
        <v>-3.7105117542410504</v>
      </c>
      <c r="G19" s="27">
        <v>1</v>
      </c>
      <c r="H19" s="27">
        <v>0</v>
      </c>
      <c r="I19" s="27">
        <v>0</v>
      </c>
      <c r="J19" s="27">
        <v>1</v>
      </c>
      <c r="K19" s="27">
        <v>1</v>
      </c>
    </row>
    <row r="20" spans="2:11" x14ac:dyDescent="0.2">
      <c r="B20" s="6">
        <v>0</v>
      </c>
      <c r="C20" s="6">
        <v>0</v>
      </c>
      <c r="D20" s="6">
        <v>1</v>
      </c>
      <c r="E20" s="6">
        <v>0</v>
      </c>
      <c r="F20" s="6">
        <v>-6.4898676508754152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</row>
    <row r="21" spans="2:11" x14ac:dyDescent="0.2">
      <c r="B21" s="6">
        <v>0</v>
      </c>
      <c r="C21" s="6">
        <v>0</v>
      </c>
      <c r="D21" s="6">
        <v>1</v>
      </c>
      <c r="E21" s="6">
        <v>0</v>
      </c>
      <c r="F21" s="6">
        <v>-5.0465863583819148</v>
      </c>
      <c r="G21" s="6">
        <v>2</v>
      </c>
      <c r="H21" s="6">
        <v>1</v>
      </c>
      <c r="I21" s="6">
        <v>1</v>
      </c>
      <c r="J21" s="6">
        <v>1</v>
      </c>
      <c r="K21" s="6">
        <v>1</v>
      </c>
    </row>
    <row r="22" spans="2:11" x14ac:dyDescent="0.2">
      <c r="B22" s="6">
        <v>0</v>
      </c>
      <c r="C22" s="6">
        <v>0</v>
      </c>
      <c r="D22" s="6">
        <v>1</v>
      </c>
      <c r="E22" s="6">
        <v>0</v>
      </c>
      <c r="F22" s="6">
        <v>-4.1021247495410629</v>
      </c>
      <c r="G22" s="6">
        <v>0</v>
      </c>
      <c r="H22" s="6">
        <v>1</v>
      </c>
      <c r="I22" s="6">
        <v>0</v>
      </c>
      <c r="J22" s="6">
        <v>0</v>
      </c>
      <c r="K22" s="6">
        <v>1</v>
      </c>
    </row>
    <row r="23" spans="2:11" x14ac:dyDescent="0.2">
      <c r="B23" s="6">
        <v>0</v>
      </c>
      <c r="C23" s="6">
        <v>0</v>
      </c>
      <c r="D23" s="6">
        <v>1</v>
      </c>
      <c r="E23" s="6">
        <v>0</v>
      </c>
      <c r="F23" s="6">
        <v>-5.4602482336942577</v>
      </c>
      <c r="G23" s="6">
        <v>2</v>
      </c>
      <c r="H23" s="6">
        <v>1</v>
      </c>
      <c r="I23" s="6">
        <v>0</v>
      </c>
      <c r="J23" s="6">
        <v>0</v>
      </c>
      <c r="K23" s="6">
        <v>0</v>
      </c>
    </row>
    <row r="24" spans="2:11" x14ac:dyDescent="0.2">
      <c r="B24" s="6">
        <v>0</v>
      </c>
      <c r="C24" s="6">
        <v>0</v>
      </c>
      <c r="D24" s="6">
        <v>0.72495931350791543</v>
      </c>
      <c r="E24" s="6">
        <v>0.27504068649208474</v>
      </c>
      <c r="F24" s="6">
        <v>-3.6751244888816008</v>
      </c>
      <c r="G24" s="6">
        <v>0</v>
      </c>
      <c r="H24" s="6">
        <v>1</v>
      </c>
      <c r="I24" s="6">
        <v>0</v>
      </c>
      <c r="J24" s="6">
        <v>1</v>
      </c>
      <c r="K24" s="6">
        <v>1</v>
      </c>
    </row>
    <row r="25" spans="2:11" x14ac:dyDescent="0.2">
      <c r="B25" s="6">
        <v>0</v>
      </c>
      <c r="C25" s="6">
        <v>0</v>
      </c>
      <c r="D25" s="6">
        <v>0.61262763075640747</v>
      </c>
      <c r="E25" s="6">
        <v>0.38737236924359253</v>
      </c>
      <c r="F25" s="6">
        <v>-2.6312975150038187</v>
      </c>
      <c r="G25" s="6">
        <v>1</v>
      </c>
      <c r="H25" s="6">
        <v>1</v>
      </c>
      <c r="I25" s="6">
        <v>0</v>
      </c>
      <c r="J25" s="6">
        <v>1</v>
      </c>
      <c r="K25" s="6">
        <v>1</v>
      </c>
    </row>
    <row r="26" spans="2:11" x14ac:dyDescent="0.2">
      <c r="B26" s="6">
        <v>0</v>
      </c>
      <c r="C26" s="6">
        <v>0</v>
      </c>
      <c r="D26" s="6">
        <v>1</v>
      </c>
      <c r="E26" s="6">
        <v>0</v>
      </c>
      <c r="F26" s="6">
        <v>-7.6856436879971728</v>
      </c>
      <c r="G26" s="6">
        <v>2</v>
      </c>
      <c r="H26" s="6">
        <v>2</v>
      </c>
      <c r="I26" s="6">
        <v>1</v>
      </c>
      <c r="J26" s="6">
        <v>1</v>
      </c>
      <c r="K26" s="6">
        <v>1</v>
      </c>
    </row>
    <row r="27" spans="2:11" x14ac:dyDescent="0.2">
      <c r="B27" s="27">
        <v>1</v>
      </c>
      <c r="C27" s="27">
        <v>0</v>
      </c>
      <c r="D27" s="27">
        <v>0.33475389570252767</v>
      </c>
      <c r="E27" s="27">
        <v>0.66524610429747233</v>
      </c>
      <c r="F27" s="27">
        <v>-2.5659323404310328</v>
      </c>
      <c r="G27" s="27">
        <v>1</v>
      </c>
      <c r="H27" s="27">
        <v>1</v>
      </c>
      <c r="I27" s="27">
        <v>1</v>
      </c>
      <c r="J27" s="27">
        <v>1</v>
      </c>
      <c r="K27" s="27">
        <v>1</v>
      </c>
    </row>
    <row r="28" spans="2:11" x14ac:dyDescent="0.2">
      <c r="B28" s="6">
        <v>0</v>
      </c>
      <c r="C28" s="6">
        <v>0</v>
      </c>
      <c r="D28" s="6">
        <v>1</v>
      </c>
      <c r="E28" s="6">
        <v>0</v>
      </c>
      <c r="F28" s="6">
        <v>-3.2266560121871635</v>
      </c>
      <c r="G28" s="6">
        <v>1</v>
      </c>
      <c r="H28" s="6">
        <v>1</v>
      </c>
      <c r="I28" s="6">
        <v>0</v>
      </c>
      <c r="J28" s="6">
        <v>0</v>
      </c>
      <c r="K28" s="6">
        <v>1</v>
      </c>
    </row>
    <row r="29" spans="2:11" x14ac:dyDescent="0.2">
      <c r="B29" s="6">
        <v>0</v>
      </c>
      <c r="C29" s="6">
        <v>0</v>
      </c>
      <c r="D29" s="6">
        <v>1</v>
      </c>
      <c r="E29" s="6">
        <v>0</v>
      </c>
      <c r="F29" s="6">
        <v>-5.7115626619751634</v>
      </c>
      <c r="G29" s="6">
        <v>1</v>
      </c>
      <c r="H29" s="6">
        <v>3</v>
      </c>
      <c r="I29" s="6">
        <v>1</v>
      </c>
      <c r="J29" s="6">
        <v>0</v>
      </c>
      <c r="K29" s="6">
        <v>1</v>
      </c>
    </row>
    <row r="30" spans="2:11" x14ac:dyDescent="0.2">
      <c r="B30" s="27">
        <v>1</v>
      </c>
      <c r="C30" s="27">
        <v>0</v>
      </c>
      <c r="D30" s="27">
        <v>0.33475389570252767</v>
      </c>
      <c r="E30" s="27">
        <v>0.66524610429747233</v>
      </c>
      <c r="F30" s="27">
        <v>-2.5659323404310328</v>
      </c>
      <c r="G30" s="27">
        <v>1</v>
      </c>
      <c r="H30" s="27">
        <v>1</v>
      </c>
      <c r="I30" s="27">
        <v>1</v>
      </c>
      <c r="J30" s="27">
        <v>1</v>
      </c>
      <c r="K30" s="27">
        <v>1</v>
      </c>
    </row>
    <row r="31" spans="2:11" x14ac:dyDescent="0.2">
      <c r="B31" s="6">
        <v>0</v>
      </c>
      <c r="C31" s="6">
        <v>0</v>
      </c>
      <c r="D31" s="6">
        <v>1</v>
      </c>
      <c r="E31" s="6">
        <v>0</v>
      </c>
      <c r="F31" s="6">
        <v>-8.2170885989658995</v>
      </c>
      <c r="G31" s="6">
        <v>1</v>
      </c>
      <c r="H31" s="6">
        <v>3</v>
      </c>
      <c r="I31" s="6">
        <v>0</v>
      </c>
      <c r="J31" s="6">
        <v>2</v>
      </c>
      <c r="K31" s="6">
        <v>0</v>
      </c>
    </row>
    <row r="32" spans="2:11" x14ac:dyDescent="0.2">
      <c r="B32" s="6">
        <v>0</v>
      </c>
      <c r="C32" s="6">
        <v>0</v>
      </c>
      <c r="D32" s="6">
        <v>1</v>
      </c>
      <c r="E32" s="6">
        <v>0</v>
      </c>
      <c r="F32" s="6">
        <v>-4.0739538725743669</v>
      </c>
      <c r="G32" s="6">
        <v>1</v>
      </c>
      <c r="H32" s="6">
        <v>1</v>
      </c>
      <c r="I32" s="6">
        <v>0</v>
      </c>
      <c r="J32" s="6">
        <v>0</v>
      </c>
      <c r="K32" s="6">
        <v>0</v>
      </c>
    </row>
    <row r="33" spans="2:11" x14ac:dyDescent="0.2">
      <c r="B33" s="6">
        <v>0</v>
      </c>
      <c r="C33" s="6">
        <v>0</v>
      </c>
      <c r="D33" s="6">
        <v>1</v>
      </c>
      <c r="E33" s="6">
        <v>0</v>
      </c>
      <c r="F33" s="6">
        <v>-5.3060975538669988</v>
      </c>
      <c r="G33" s="6">
        <v>1</v>
      </c>
      <c r="H33" s="6">
        <v>0</v>
      </c>
      <c r="I33" s="6">
        <v>1</v>
      </c>
      <c r="J33" s="6">
        <v>0</v>
      </c>
      <c r="K33" s="6">
        <v>1</v>
      </c>
    </row>
    <row r="34" spans="2:11" x14ac:dyDescent="0.2">
      <c r="B34" s="27">
        <v>1</v>
      </c>
      <c r="C34" s="27">
        <v>0</v>
      </c>
      <c r="D34" s="27">
        <v>0.48238897396630925</v>
      </c>
      <c r="E34" s="27">
        <v>0.5176110260336908</v>
      </c>
      <c r="F34" s="27">
        <v>-3.2395888664657426</v>
      </c>
      <c r="G34" s="27">
        <v>1</v>
      </c>
      <c r="H34" s="27">
        <v>1</v>
      </c>
      <c r="I34" s="27">
        <v>0</v>
      </c>
      <c r="J34" s="27">
        <v>1</v>
      </c>
      <c r="K34" s="27">
        <v>0</v>
      </c>
    </row>
    <row r="35" spans="2:11" x14ac:dyDescent="0.2">
      <c r="B35" s="6">
        <v>0</v>
      </c>
      <c r="C35" s="6">
        <v>0</v>
      </c>
      <c r="D35" s="6">
        <v>1</v>
      </c>
      <c r="E35" s="6">
        <v>0</v>
      </c>
      <c r="F35" s="6">
        <v>-3.2266560121871635</v>
      </c>
      <c r="G35" s="6">
        <v>1</v>
      </c>
      <c r="H35" s="6">
        <v>1</v>
      </c>
      <c r="I35" s="6">
        <v>0</v>
      </c>
      <c r="J35" s="6">
        <v>0</v>
      </c>
      <c r="K35" s="6">
        <v>1</v>
      </c>
    </row>
    <row r="36" spans="2:11" x14ac:dyDescent="0.2">
      <c r="B36" s="6">
        <v>0</v>
      </c>
      <c r="C36" s="6">
        <v>0</v>
      </c>
      <c r="D36" s="6">
        <v>0.61262763075640747</v>
      </c>
      <c r="E36" s="6">
        <v>0.38737236924359253</v>
      </c>
      <c r="F36" s="6">
        <v>-2.6312975150038187</v>
      </c>
      <c r="G36" s="6">
        <v>1</v>
      </c>
      <c r="H36" s="6">
        <v>1</v>
      </c>
      <c r="I36" s="6">
        <v>0</v>
      </c>
      <c r="J36" s="6">
        <v>1</v>
      </c>
      <c r="K36" s="6">
        <v>1</v>
      </c>
    </row>
    <row r="37" spans="2:11" x14ac:dyDescent="0.2">
      <c r="B37" s="6">
        <v>0</v>
      </c>
      <c r="C37" s="6">
        <v>0</v>
      </c>
      <c r="D37" s="6">
        <v>1</v>
      </c>
      <c r="E37" s="6">
        <v>0</v>
      </c>
      <c r="F37" s="6">
        <v>-5.4884191106609546</v>
      </c>
      <c r="G37" s="6">
        <v>0</v>
      </c>
      <c r="H37" s="6">
        <v>1</v>
      </c>
      <c r="I37" s="6">
        <v>1</v>
      </c>
      <c r="J37" s="6">
        <v>0</v>
      </c>
      <c r="K37" s="6">
        <v>0</v>
      </c>
    </row>
    <row r="38" spans="2:11" x14ac:dyDescent="0.2">
      <c r="B38" s="6">
        <v>0</v>
      </c>
      <c r="C38" s="6">
        <v>0</v>
      </c>
      <c r="D38" s="6">
        <v>0.56857739614759817</v>
      </c>
      <c r="E38" s="6">
        <v>0.43142260385240183</v>
      </c>
      <c r="F38" s="6">
        <v>-5.9170530495941716</v>
      </c>
      <c r="G38" s="6">
        <v>0</v>
      </c>
      <c r="H38" s="6">
        <v>1</v>
      </c>
      <c r="I38" s="6">
        <v>2</v>
      </c>
      <c r="J38" s="6">
        <v>1</v>
      </c>
      <c r="K38" s="6">
        <v>1</v>
      </c>
    </row>
    <row r="39" spans="2:11" x14ac:dyDescent="0.2">
      <c r="B39" s="6">
        <v>1</v>
      </c>
      <c r="C39" s="6">
        <v>1</v>
      </c>
      <c r="D39" s="6">
        <v>0.14062500000000014</v>
      </c>
      <c r="E39" s="6">
        <v>0.85937499999999989</v>
      </c>
      <c r="F39" s="6">
        <v>-5.0026671244470791</v>
      </c>
      <c r="G39" s="6">
        <v>1</v>
      </c>
      <c r="H39" s="6">
        <v>0</v>
      </c>
      <c r="I39" s="6">
        <v>0</v>
      </c>
      <c r="J39" s="6">
        <v>2</v>
      </c>
      <c r="K39" s="6">
        <v>1</v>
      </c>
    </row>
    <row r="40" spans="2:11" x14ac:dyDescent="0.2">
      <c r="B40" s="27">
        <v>0</v>
      </c>
      <c r="C40" s="27">
        <v>1</v>
      </c>
      <c r="D40" s="27">
        <v>0.61262763075640747</v>
      </c>
      <c r="E40" s="27">
        <v>0.38737236924359253</v>
      </c>
      <c r="F40" s="27">
        <v>-2.6312975150038187</v>
      </c>
      <c r="G40" s="27">
        <v>1</v>
      </c>
      <c r="H40" s="27">
        <v>1</v>
      </c>
      <c r="I40" s="27">
        <v>0</v>
      </c>
      <c r="J40" s="27">
        <v>1</v>
      </c>
      <c r="K40" s="27">
        <v>1</v>
      </c>
    </row>
    <row r="41" spans="2:11" x14ac:dyDescent="0.2">
      <c r="B41" s="6">
        <v>1</v>
      </c>
      <c r="C41" s="6">
        <v>1</v>
      </c>
      <c r="D41" s="6">
        <v>0.1705336426914153</v>
      </c>
      <c r="E41" s="6">
        <v>0.82946635730858465</v>
      </c>
      <c r="F41" s="6">
        <v>-6.1399645554264257</v>
      </c>
      <c r="G41" s="6">
        <v>1</v>
      </c>
      <c r="H41" s="6">
        <v>1</v>
      </c>
      <c r="I41" s="6">
        <v>2</v>
      </c>
      <c r="J41" s="6">
        <v>2</v>
      </c>
      <c r="K41" s="6">
        <v>1</v>
      </c>
    </row>
    <row r="42" spans="2:11" x14ac:dyDescent="0.2">
      <c r="B42" s="6">
        <v>1</v>
      </c>
      <c r="C42" s="6">
        <v>1</v>
      </c>
      <c r="D42" s="6">
        <v>0.38626609442060089</v>
      </c>
      <c r="E42" s="6">
        <v>0.61373390557939911</v>
      </c>
      <c r="F42" s="6">
        <v>-3.7105117542410504</v>
      </c>
      <c r="G42" s="6">
        <v>1</v>
      </c>
      <c r="H42" s="6">
        <v>0</v>
      </c>
      <c r="I42" s="6">
        <v>0</v>
      </c>
      <c r="J42" s="6">
        <v>1</v>
      </c>
      <c r="K42" s="6">
        <v>1</v>
      </c>
    </row>
    <row r="43" spans="2:11" x14ac:dyDescent="0.2">
      <c r="B43" s="6">
        <v>1</v>
      </c>
      <c r="C43" s="6">
        <v>1</v>
      </c>
      <c r="D43" s="6">
        <v>7.984790874524722E-2</v>
      </c>
      <c r="E43" s="6">
        <v>0.92015209125475284</v>
      </c>
      <c r="F43" s="6">
        <v>-5.8511592741027778</v>
      </c>
      <c r="G43" s="6">
        <v>0</v>
      </c>
      <c r="H43" s="6">
        <v>0</v>
      </c>
      <c r="I43" s="6">
        <v>1</v>
      </c>
      <c r="J43" s="6">
        <v>2</v>
      </c>
      <c r="K43" s="6">
        <v>1</v>
      </c>
    </row>
    <row r="44" spans="2:11" x14ac:dyDescent="0.2">
      <c r="B44" s="6">
        <v>1</v>
      </c>
      <c r="C44" s="6">
        <v>1</v>
      </c>
      <c r="D44" s="6">
        <v>0</v>
      </c>
      <c r="E44" s="6">
        <v>1</v>
      </c>
      <c r="F44" s="6">
        <v>-7.002065958453378</v>
      </c>
      <c r="G44" s="6">
        <v>0</v>
      </c>
      <c r="H44" s="6">
        <v>0</v>
      </c>
      <c r="I44" s="6">
        <v>3</v>
      </c>
      <c r="J44" s="6">
        <v>1</v>
      </c>
      <c r="K44" s="6">
        <v>0</v>
      </c>
    </row>
    <row r="45" spans="2:11" x14ac:dyDescent="0.2">
      <c r="B45" s="6">
        <v>1</v>
      </c>
      <c r="C45" s="6">
        <v>1</v>
      </c>
      <c r="D45" s="6">
        <v>0</v>
      </c>
      <c r="E45" s="6">
        <v>1</v>
      </c>
      <c r="F45" s="6">
        <v>-4.9967323889272635</v>
      </c>
      <c r="G45" s="6">
        <v>1</v>
      </c>
      <c r="H45" s="6">
        <v>1</v>
      </c>
      <c r="I45" s="6">
        <v>3</v>
      </c>
      <c r="J45" s="6">
        <v>1</v>
      </c>
      <c r="K45" s="6">
        <v>0</v>
      </c>
    </row>
    <row r="46" spans="2:11" x14ac:dyDescent="0.2">
      <c r="B46" s="6">
        <v>1</v>
      </c>
      <c r="C46" s="6">
        <v>1</v>
      </c>
      <c r="D46" s="6">
        <v>0.16684322033898308</v>
      </c>
      <c r="E46" s="6">
        <v>0.83315677966101698</v>
      </c>
      <c r="F46" s="6">
        <v>-3.4100363303293602</v>
      </c>
      <c r="G46" s="6">
        <v>1</v>
      </c>
      <c r="H46" s="6">
        <v>0</v>
      </c>
      <c r="I46" s="6">
        <v>1</v>
      </c>
      <c r="J46" s="6">
        <v>1</v>
      </c>
      <c r="K46" s="6">
        <v>1</v>
      </c>
    </row>
    <row r="47" spans="2:11" x14ac:dyDescent="0.2">
      <c r="B47" s="6">
        <v>1</v>
      </c>
      <c r="C47" s="6">
        <v>1</v>
      </c>
      <c r="D47" s="6">
        <v>4.9489395129615053E-2</v>
      </c>
      <c r="E47" s="6">
        <v>0.95051060487038497</v>
      </c>
      <c r="F47" s="6">
        <v>-4.4973252590373445</v>
      </c>
      <c r="G47" s="6">
        <v>1</v>
      </c>
      <c r="H47" s="6">
        <v>0</v>
      </c>
      <c r="I47" s="6">
        <v>1</v>
      </c>
      <c r="J47" s="6">
        <v>2</v>
      </c>
      <c r="K47" s="6">
        <v>1</v>
      </c>
    </row>
    <row r="48" spans="2:11" x14ac:dyDescent="0.2">
      <c r="B48" s="6">
        <v>1</v>
      </c>
      <c r="C48" s="6">
        <v>1</v>
      </c>
      <c r="D48" s="6">
        <v>0.22871071465615597</v>
      </c>
      <c r="E48" s="6">
        <v>0.771289285343844</v>
      </c>
      <c r="F48" s="6">
        <v>-3.0322925288657934</v>
      </c>
      <c r="G48" s="6">
        <v>1</v>
      </c>
      <c r="H48" s="6">
        <v>1</v>
      </c>
      <c r="I48" s="6">
        <v>1</v>
      </c>
      <c r="J48" s="6">
        <v>1</v>
      </c>
      <c r="K48" s="6">
        <v>0</v>
      </c>
    </row>
    <row r="49" spans="1:11" x14ac:dyDescent="0.2">
      <c r="B49" s="27">
        <v>0</v>
      </c>
      <c r="C49" s="27">
        <v>1</v>
      </c>
      <c r="D49" s="27">
        <v>0.61262763075640747</v>
      </c>
      <c r="E49" s="27">
        <v>0.38737236924359253</v>
      </c>
      <c r="F49" s="27">
        <v>-2.6312975150038187</v>
      </c>
      <c r="G49" s="27">
        <v>1</v>
      </c>
      <c r="H49" s="27">
        <v>1</v>
      </c>
      <c r="I49" s="27">
        <v>0</v>
      </c>
      <c r="J49" s="27">
        <v>1</v>
      </c>
      <c r="K49" s="27">
        <v>1</v>
      </c>
    </row>
    <row r="50" spans="1:11" x14ac:dyDescent="0.2">
      <c r="B50" s="6">
        <v>1</v>
      </c>
      <c r="C50" s="6">
        <v>1</v>
      </c>
      <c r="D50" s="6">
        <v>0.22871071465615597</v>
      </c>
      <c r="E50" s="6">
        <v>0.771289285343844</v>
      </c>
      <c r="F50" s="6">
        <v>-3.0322925288657934</v>
      </c>
      <c r="G50" s="6">
        <v>1</v>
      </c>
      <c r="H50" s="6">
        <v>1</v>
      </c>
      <c r="I50" s="6">
        <v>1</v>
      </c>
      <c r="J50" s="6">
        <v>1</v>
      </c>
      <c r="K50" s="6">
        <v>0</v>
      </c>
    </row>
    <row r="51" spans="1:11" x14ac:dyDescent="0.2">
      <c r="B51" s="6">
        <v>1</v>
      </c>
      <c r="C51" s="6">
        <v>1</v>
      </c>
      <c r="D51" s="6">
        <v>0.1790187891440502</v>
      </c>
      <c r="E51" s="6">
        <v>0.82098121085594977</v>
      </c>
      <c r="F51" s="6">
        <v>-5.118081316245104</v>
      </c>
      <c r="G51" s="6">
        <v>0</v>
      </c>
      <c r="H51" s="6">
        <v>1</v>
      </c>
      <c r="I51" s="6">
        <v>1</v>
      </c>
      <c r="J51" s="6">
        <v>2</v>
      </c>
      <c r="K51" s="6">
        <v>1</v>
      </c>
    </row>
    <row r="52" spans="1:11" x14ac:dyDescent="0.2">
      <c r="B52" s="6">
        <v>1</v>
      </c>
      <c r="C52" s="6">
        <v>1</v>
      </c>
      <c r="D52" s="6">
        <v>0.22871071465615597</v>
      </c>
      <c r="E52" s="6">
        <v>0.771289285343844</v>
      </c>
      <c r="F52" s="6">
        <v>-3.0322925288657934</v>
      </c>
      <c r="G52" s="6">
        <v>1</v>
      </c>
      <c r="H52" s="6">
        <v>1</v>
      </c>
      <c r="I52" s="6">
        <v>1</v>
      </c>
      <c r="J52" s="6">
        <v>1</v>
      </c>
      <c r="K52" s="6">
        <v>0</v>
      </c>
    </row>
    <row r="53" spans="1:11" x14ac:dyDescent="0.2">
      <c r="B53" s="6">
        <v>1</v>
      </c>
      <c r="C53" s="6">
        <v>1</v>
      </c>
      <c r="D53" s="6">
        <v>0</v>
      </c>
      <c r="E53" s="6">
        <v>1</v>
      </c>
      <c r="F53" s="6">
        <v>-5.4514685460422116</v>
      </c>
      <c r="G53" s="6">
        <v>1</v>
      </c>
      <c r="H53" s="6">
        <v>1</v>
      </c>
      <c r="I53" s="6">
        <v>0</v>
      </c>
      <c r="J53" s="6">
        <v>3</v>
      </c>
      <c r="K53" s="6">
        <v>1</v>
      </c>
    </row>
    <row r="54" spans="1:11" x14ac:dyDescent="0.2">
      <c r="B54" s="6">
        <v>1</v>
      </c>
      <c r="C54" s="6">
        <v>1</v>
      </c>
      <c r="D54" s="6">
        <v>0.16684322033898308</v>
      </c>
      <c r="E54" s="6">
        <v>0.83315677966101698</v>
      </c>
      <c r="F54" s="6">
        <v>-3.4100363303293602</v>
      </c>
      <c r="G54" s="6">
        <v>1</v>
      </c>
      <c r="H54" s="6">
        <v>0</v>
      </c>
      <c r="I54" s="6">
        <v>1</v>
      </c>
      <c r="J54" s="6">
        <v>1</v>
      </c>
      <c r="K54" s="6">
        <v>1</v>
      </c>
    </row>
    <row r="55" spans="1:11" x14ac:dyDescent="0.2">
      <c r="B55" s="6">
        <v>1</v>
      </c>
      <c r="C55" s="6">
        <v>1</v>
      </c>
      <c r="D55" s="6">
        <v>0.22871071465615597</v>
      </c>
      <c r="E55" s="6">
        <v>0.771289285343844</v>
      </c>
      <c r="F55" s="6">
        <v>-3.0322925288657934</v>
      </c>
      <c r="G55" s="6">
        <v>1</v>
      </c>
      <c r="H55" s="6">
        <v>1</v>
      </c>
      <c r="I55" s="6">
        <v>1</v>
      </c>
      <c r="J55" s="6">
        <v>1</v>
      </c>
      <c r="K55" s="6">
        <v>0</v>
      </c>
    </row>
    <row r="56" spans="1:11" x14ac:dyDescent="0.2">
      <c r="B56" s="6">
        <v>1</v>
      </c>
      <c r="C56" s="6">
        <v>1</v>
      </c>
      <c r="D56" s="6">
        <v>0.33075330753307525</v>
      </c>
      <c r="E56" s="6">
        <v>0.6692466924669247</v>
      </c>
      <c r="F56" s="6">
        <v>-4.2766761190660558</v>
      </c>
      <c r="G56" s="6">
        <v>0</v>
      </c>
      <c r="H56" s="6">
        <v>1</v>
      </c>
      <c r="I56" s="6">
        <v>1</v>
      </c>
      <c r="J56" s="6">
        <v>1</v>
      </c>
      <c r="K56" s="6">
        <v>0</v>
      </c>
    </row>
    <row r="57" spans="1:11" x14ac:dyDescent="0.2">
      <c r="B57" s="6">
        <v>1</v>
      </c>
      <c r="C57" s="6">
        <v>1</v>
      </c>
      <c r="D57" s="6">
        <v>0</v>
      </c>
      <c r="E57" s="6">
        <v>1</v>
      </c>
      <c r="F57" s="6">
        <v>-7.2432280152702662</v>
      </c>
      <c r="G57" s="6">
        <v>1</v>
      </c>
      <c r="H57" s="6">
        <v>1</v>
      </c>
      <c r="I57" s="6">
        <v>1</v>
      </c>
      <c r="J57" s="6">
        <v>3</v>
      </c>
      <c r="K57" s="6">
        <v>2</v>
      </c>
    </row>
    <row r="58" spans="1:11" x14ac:dyDescent="0.2">
      <c r="B58" s="6">
        <v>1</v>
      </c>
      <c r="C58" s="6">
        <v>1</v>
      </c>
      <c r="D58" s="6">
        <v>0.48238897396630925</v>
      </c>
      <c r="E58" s="6">
        <v>0.5176110260336908</v>
      </c>
      <c r="F58" s="6">
        <v>-3.2395888664657426</v>
      </c>
      <c r="G58" s="6">
        <v>1</v>
      </c>
      <c r="H58" s="6">
        <v>1</v>
      </c>
      <c r="I58" s="6">
        <v>0</v>
      </c>
      <c r="J58" s="6">
        <v>1</v>
      </c>
      <c r="K58" s="6">
        <v>0</v>
      </c>
    </row>
    <row r="62" spans="1:11" x14ac:dyDescent="0.2">
      <c r="A62" s="5" t="s">
        <v>112</v>
      </c>
    </row>
  </sheetData>
  <mergeCells count="13">
    <mergeCell ref="L5:M5"/>
    <mergeCell ref="B4:M4"/>
    <mergeCell ref="P4:S4"/>
    <mergeCell ref="C12:F12"/>
    <mergeCell ref="C13:F13"/>
    <mergeCell ref="C14:F14"/>
    <mergeCell ref="B16:E16"/>
    <mergeCell ref="G16:L16"/>
    <mergeCell ref="B5:C5"/>
    <mergeCell ref="D5:E5"/>
    <mergeCell ref="F5:G5"/>
    <mergeCell ref="H5:I5"/>
    <mergeCell ref="J5:K5"/>
  </mergeCells>
  <hyperlinks>
    <hyperlink ref="B5" location="'NNB_Output'!$B$12:$B$12" display="Inputs"/>
    <hyperlink ref="D5" location="'NNB_Output'!$B$31:$B$31" display="Prior Class Probabilities"/>
    <hyperlink ref="F5" location="'NNB_Output'!$B$40:$B$40" display="Conditional Probabilities"/>
    <hyperlink ref="H5" location="'NNB_Output'!$B$65:$B$65" display="Train. Score - Summary"/>
    <hyperlink ref="J5" location="'NNB_TrainingLiftChart'!$B$12:$B$12" display="Training Lift Chart"/>
    <hyperlink ref="L5" location="'NNB_TrainingScore'!$B$12:$B$12" display="Train. Score - Detailed Rpt.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50"/>
  <sheetViews>
    <sheetView showGridLines="0" topLeftCell="A28" workbookViewId="0"/>
  </sheetViews>
  <sheetFormatPr defaultRowHeight="12.75" x14ac:dyDescent="0.2"/>
  <cols>
    <col min="16" max="16" width="11.140625" bestFit="1" customWidth="1"/>
    <col min="52" max="52" width="8.140625" customWidth="1"/>
    <col min="53" max="53" width="19.85546875" bestFit="1" customWidth="1"/>
    <col min="54" max="54" width="17" bestFit="1" customWidth="1"/>
    <col min="55" max="55" width="50.42578125" bestFit="1" customWidth="1"/>
    <col min="56" max="56" width="32.5703125" bestFit="1" customWidth="1"/>
    <col min="57" max="57" width="6.42578125" customWidth="1"/>
    <col min="58" max="58" width="22.42578125" bestFit="1" customWidth="1"/>
    <col min="78" max="80" width="5" customWidth="1"/>
  </cols>
  <sheetData>
    <row r="1" spans="2:80" x14ac:dyDescent="0.2">
      <c r="BZ1" s="16" t="s">
        <v>51</v>
      </c>
      <c r="CA1" s="16" t="s">
        <v>52</v>
      </c>
      <c r="CB1" s="16" t="s">
        <v>53</v>
      </c>
    </row>
    <row r="2" spans="2:80" ht="18.75" x14ac:dyDescent="0.3">
      <c r="B2" s="15" t="s">
        <v>37</v>
      </c>
      <c r="N2" t="s">
        <v>13</v>
      </c>
      <c r="BZ2">
        <v>0</v>
      </c>
      <c r="CA2">
        <v>0</v>
      </c>
      <c r="CB2">
        <v>0</v>
      </c>
    </row>
    <row r="3" spans="2:80" x14ac:dyDescent="0.2">
      <c r="AZ3" s="16" t="s">
        <v>44</v>
      </c>
      <c r="BA3" s="16" t="s">
        <v>45</v>
      </c>
      <c r="BB3" s="16" t="s">
        <v>46</v>
      </c>
      <c r="BC3" s="16" t="s">
        <v>47</v>
      </c>
      <c r="BD3" s="16" t="s">
        <v>48</v>
      </c>
      <c r="BE3" s="16" t="s">
        <v>49</v>
      </c>
      <c r="BF3" s="16" t="s">
        <v>50</v>
      </c>
      <c r="BZ3">
        <v>0</v>
      </c>
      <c r="CA3">
        <v>0.2</v>
      </c>
      <c r="CB3">
        <v>0</v>
      </c>
    </row>
    <row r="4" spans="2:80" ht="15.75" x14ac:dyDescent="0.25">
      <c r="B4" s="21" t="s">
        <v>38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  <c r="P4" s="21" t="s">
        <v>39</v>
      </c>
      <c r="Q4" s="22"/>
      <c r="R4" s="22"/>
      <c r="S4" s="23"/>
      <c r="AZ4" s="17">
        <v>1</v>
      </c>
      <c r="BA4" s="17">
        <v>1</v>
      </c>
      <c r="BB4" s="17">
        <v>1</v>
      </c>
      <c r="BC4" s="17">
        <v>1</v>
      </c>
      <c r="BD4" s="17">
        <v>0.5</v>
      </c>
      <c r="BE4">
        <v>1</v>
      </c>
      <c r="BF4">
        <v>2</v>
      </c>
      <c r="BZ4">
        <v>0</v>
      </c>
      <c r="CA4">
        <v>0.25</v>
      </c>
      <c r="CB4">
        <v>0</v>
      </c>
    </row>
    <row r="5" spans="2:80" x14ac:dyDescent="0.2">
      <c r="B5" s="24" t="s">
        <v>59</v>
      </c>
      <c r="C5" s="20"/>
      <c r="D5" s="24" t="s">
        <v>29</v>
      </c>
      <c r="E5" s="20"/>
      <c r="F5" s="24" t="s">
        <v>60</v>
      </c>
      <c r="G5" s="20"/>
      <c r="H5" s="24" t="s">
        <v>61</v>
      </c>
      <c r="I5" s="20"/>
      <c r="J5" s="24" t="s">
        <v>62</v>
      </c>
      <c r="K5" s="20"/>
      <c r="L5" s="24" t="s">
        <v>63</v>
      </c>
      <c r="M5" s="20"/>
      <c r="P5" s="16" t="s">
        <v>40</v>
      </c>
      <c r="Q5" s="16" t="s">
        <v>41</v>
      </c>
      <c r="R5" s="16" t="s">
        <v>42</v>
      </c>
      <c r="S5" s="16" t="s">
        <v>43</v>
      </c>
      <c r="AZ5" s="17">
        <v>2</v>
      </c>
      <c r="BA5" s="17">
        <v>1</v>
      </c>
      <c r="BB5" s="17">
        <v>1</v>
      </c>
      <c r="BC5" s="17">
        <v>2</v>
      </c>
      <c r="BD5" s="17">
        <v>1</v>
      </c>
      <c r="BE5">
        <v>2</v>
      </c>
      <c r="BF5">
        <v>2</v>
      </c>
      <c r="BZ5">
        <v>0</v>
      </c>
      <c r="CA5">
        <v>0.3</v>
      </c>
      <c r="CB5">
        <v>0</v>
      </c>
    </row>
    <row r="6" spans="2:80" x14ac:dyDescent="0.2">
      <c r="P6" s="6">
        <v>16</v>
      </c>
      <c r="Q6" s="6">
        <v>31</v>
      </c>
      <c r="R6" s="6">
        <v>31</v>
      </c>
      <c r="S6" s="6">
        <v>78</v>
      </c>
      <c r="AZ6" s="17">
        <v>3</v>
      </c>
      <c r="BA6" s="17">
        <v>1</v>
      </c>
      <c r="BB6" s="17">
        <v>1</v>
      </c>
      <c r="BC6" s="17">
        <v>3</v>
      </c>
      <c r="BD6" s="17">
        <v>1.5</v>
      </c>
      <c r="BE6">
        <v>3</v>
      </c>
      <c r="BF6">
        <v>2</v>
      </c>
      <c r="BZ6">
        <v>0</v>
      </c>
      <c r="CA6">
        <v>0.35</v>
      </c>
      <c r="CB6">
        <v>0</v>
      </c>
    </row>
    <row r="7" spans="2:80" x14ac:dyDescent="0.2">
      <c r="AZ7" s="17">
        <v>4</v>
      </c>
      <c r="BA7" s="17">
        <v>1</v>
      </c>
      <c r="BB7" s="17">
        <v>1</v>
      </c>
      <c r="BC7" s="17">
        <v>4</v>
      </c>
      <c r="BD7" s="17">
        <v>2</v>
      </c>
      <c r="BE7">
        <v>4</v>
      </c>
      <c r="BF7">
        <v>2</v>
      </c>
      <c r="BZ7">
        <v>0</v>
      </c>
      <c r="CA7">
        <v>0.45</v>
      </c>
      <c r="CB7">
        <v>0</v>
      </c>
    </row>
    <row r="8" spans="2:80" x14ac:dyDescent="0.2">
      <c r="AZ8" s="18">
        <v>5</v>
      </c>
      <c r="BA8" s="18">
        <v>0.95051060487038497</v>
      </c>
      <c r="BB8" s="18">
        <v>1</v>
      </c>
      <c r="BC8" s="18">
        <v>5</v>
      </c>
      <c r="BD8" s="18">
        <v>2.5</v>
      </c>
      <c r="BE8">
        <v>5</v>
      </c>
      <c r="BF8">
        <v>0.5</v>
      </c>
      <c r="BZ8">
        <v>0</v>
      </c>
      <c r="CA8">
        <v>0.5</v>
      </c>
      <c r="CB8">
        <v>0</v>
      </c>
    </row>
    <row r="9" spans="2:80" x14ac:dyDescent="0.2">
      <c r="AZ9" s="18">
        <v>6</v>
      </c>
      <c r="BA9" s="18">
        <v>0.92015209125475284</v>
      </c>
      <c r="BB9" s="18">
        <v>1</v>
      </c>
      <c r="BC9" s="18">
        <v>6</v>
      </c>
      <c r="BD9" s="18">
        <v>3</v>
      </c>
      <c r="BE9">
        <v>6</v>
      </c>
      <c r="BF9">
        <v>0.5</v>
      </c>
      <c r="BZ9">
        <v>0</v>
      </c>
      <c r="CA9">
        <v>0.55000000000000004</v>
      </c>
      <c r="CB9">
        <v>0</v>
      </c>
    </row>
    <row r="10" spans="2:80" x14ac:dyDescent="0.2">
      <c r="AZ10" s="18">
        <v>7</v>
      </c>
      <c r="BA10" s="18">
        <v>0.85937499999999989</v>
      </c>
      <c r="BB10" s="18">
        <v>1</v>
      </c>
      <c r="BC10" s="18">
        <v>7</v>
      </c>
      <c r="BD10" s="18">
        <v>3.5</v>
      </c>
      <c r="BE10">
        <v>7</v>
      </c>
      <c r="BF10">
        <v>1</v>
      </c>
      <c r="BZ10">
        <v>0</v>
      </c>
      <c r="CA10">
        <v>0.75</v>
      </c>
      <c r="CB10">
        <v>0</v>
      </c>
    </row>
    <row r="11" spans="2:80" x14ac:dyDescent="0.2">
      <c r="AZ11" s="18">
        <v>8</v>
      </c>
      <c r="BA11" s="18">
        <v>0.83315677966101698</v>
      </c>
      <c r="BB11" s="18">
        <v>1</v>
      </c>
      <c r="BC11" s="18">
        <v>8</v>
      </c>
      <c r="BD11" s="18">
        <v>4</v>
      </c>
      <c r="BE11">
        <v>8</v>
      </c>
      <c r="BF11">
        <v>0</v>
      </c>
      <c r="BZ11">
        <v>0</v>
      </c>
      <c r="CA11">
        <v>0.8</v>
      </c>
      <c r="CB11">
        <v>0</v>
      </c>
    </row>
    <row r="12" spans="2:80" x14ac:dyDescent="0.2">
      <c r="AZ12" s="17">
        <v>9</v>
      </c>
      <c r="BA12" s="17">
        <v>0.83315677966101698</v>
      </c>
      <c r="BB12" s="17">
        <v>1</v>
      </c>
      <c r="BC12" s="17">
        <v>9</v>
      </c>
      <c r="BD12" s="17">
        <v>4.5</v>
      </c>
      <c r="BE12">
        <v>9</v>
      </c>
      <c r="BF12">
        <v>0</v>
      </c>
      <c r="BZ12">
        <v>0.1</v>
      </c>
      <c r="CA12">
        <v>0.8</v>
      </c>
      <c r="CB12">
        <v>0.1</v>
      </c>
    </row>
    <row r="13" spans="2:80" x14ac:dyDescent="0.2">
      <c r="AZ13" s="17">
        <v>10</v>
      </c>
      <c r="BA13" s="17">
        <v>0.82946635730858465</v>
      </c>
      <c r="BB13" s="17">
        <v>1</v>
      </c>
      <c r="BC13" s="17">
        <v>10</v>
      </c>
      <c r="BD13" s="17">
        <v>5</v>
      </c>
      <c r="BE13">
        <v>10</v>
      </c>
      <c r="BF13">
        <v>0</v>
      </c>
      <c r="BZ13">
        <v>0.15</v>
      </c>
      <c r="CA13">
        <v>0.85</v>
      </c>
      <c r="CB13">
        <v>0.15</v>
      </c>
    </row>
    <row r="14" spans="2:80" x14ac:dyDescent="0.2">
      <c r="AZ14" s="17">
        <v>11</v>
      </c>
      <c r="BA14" s="17">
        <v>0.82098121085594977</v>
      </c>
      <c r="BB14" s="17">
        <v>1</v>
      </c>
      <c r="BC14" s="17">
        <v>11</v>
      </c>
      <c r="BD14" s="17">
        <v>5.5</v>
      </c>
      <c r="BZ14">
        <v>0.2</v>
      </c>
      <c r="CA14">
        <v>0.9</v>
      </c>
      <c r="CB14">
        <v>0.2</v>
      </c>
    </row>
    <row r="15" spans="2:80" x14ac:dyDescent="0.2">
      <c r="AZ15" s="17">
        <v>12</v>
      </c>
      <c r="BA15" s="17">
        <v>0.771289285343844</v>
      </c>
      <c r="BB15" s="17">
        <v>1</v>
      </c>
      <c r="BC15" s="17">
        <v>12</v>
      </c>
      <c r="BD15" s="17">
        <v>6</v>
      </c>
      <c r="BZ15">
        <v>0.25</v>
      </c>
      <c r="CA15">
        <v>0.9</v>
      </c>
      <c r="CB15">
        <v>0.25</v>
      </c>
    </row>
    <row r="16" spans="2:80" x14ac:dyDescent="0.2">
      <c r="AZ16" s="18">
        <v>13</v>
      </c>
      <c r="BA16" s="18">
        <v>0.771289285343844</v>
      </c>
      <c r="BB16" s="18">
        <v>1</v>
      </c>
      <c r="BC16" s="18">
        <v>13</v>
      </c>
      <c r="BD16" s="18">
        <v>6.5</v>
      </c>
      <c r="BZ16">
        <v>0.35</v>
      </c>
      <c r="CA16">
        <v>1</v>
      </c>
      <c r="CB16">
        <v>0.35</v>
      </c>
    </row>
    <row r="17" spans="52:80" x14ac:dyDescent="0.2">
      <c r="AZ17" s="18">
        <v>14</v>
      </c>
      <c r="BA17" s="18">
        <v>0.771289285343844</v>
      </c>
      <c r="BB17" s="18">
        <v>1</v>
      </c>
      <c r="BC17" s="18">
        <v>14</v>
      </c>
      <c r="BD17" s="18">
        <v>7</v>
      </c>
      <c r="BZ17">
        <v>0.4</v>
      </c>
      <c r="CA17">
        <v>1</v>
      </c>
      <c r="CB17">
        <v>0.4</v>
      </c>
    </row>
    <row r="18" spans="52:80" x14ac:dyDescent="0.2">
      <c r="AZ18" s="18">
        <v>15</v>
      </c>
      <c r="BA18" s="18">
        <v>0.771289285343844</v>
      </c>
      <c r="BB18" s="18">
        <v>1</v>
      </c>
      <c r="BC18" s="18">
        <v>15</v>
      </c>
      <c r="BD18" s="18">
        <v>7.5</v>
      </c>
      <c r="BZ18">
        <v>0.45</v>
      </c>
      <c r="CA18">
        <v>1</v>
      </c>
      <c r="CB18">
        <v>0.45</v>
      </c>
    </row>
    <row r="19" spans="52:80" x14ac:dyDescent="0.2">
      <c r="AZ19" s="18">
        <v>16</v>
      </c>
      <c r="BA19" s="18">
        <v>0.6692466924669247</v>
      </c>
      <c r="BB19" s="18">
        <v>1</v>
      </c>
      <c r="BC19" s="18">
        <v>16</v>
      </c>
      <c r="BD19" s="18">
        <v>8</v>
      </c>
      <c r="BZ19">
        <v>0.5</v>
      </c>
      <c r="CA19">
        <v>1</v>
      </c>
      <c r="CB19">
        <v>0.5</v>
      </c>
    </row>
    <row r="20" spans="52:80" x14ac:dyDescent="0.2">
      <c r="AZ20" s="17">
        <v>17</v>
      </c>
      <c r="BA20" s="17">
        <v>0.66524610429747233</v>
      </c>
      <c r="BB20" s="17">
        <v>0</v>
      </c>
      <c r="BC20" s="17">
        <v>16</v>
      </c>
      <c r="BD20" s="17">
        <v>8.5</v>
      </c>
      <c r="BZ20">
        <v>0.55000000000000004</v>
      </c>
      <c r="CA20">
        <v>1</v>
      </c>
      <c r="CB20">
        <v>0.55000000000000004</v>
      </c>
    </row>
    <row r="21" spans="52:80" x14ac:dyDescent="0.2">
      <c r="AZ21" s="17">
        <v>18</v>
      </c>
      <c r="BA21" s="17">
        <v>0.66524610429747233</v>
      </c>
      <c r="BB21" s="17">
        <v>0</v>
      </c>
      <c r="BC21" s="17">
        <v>16</v>
      </c>
      <c r="BD21" s="17">
        <v>9</v>
      </c>
      <c r="BZ21">
        <v>0.6</v>
      </c>
      <c r="CA21">
        <v>1</v>
      </c>
      <c r="CB21">
        <v>0.6</v>
      </c>
    </row>
    <row r="22" spans="52:80" x14ac:dyDescent="0.2">
      <c r="AZ22" s="17">
        <v>19</v>
      </c>
      <c r="BA22" s="17">
        <v>0.61373390557939911</v>
      </c>
      <c r="BB22" s="17">
        <v>1</v>
      </c>
      <c r="BC22" s="17">
        <v>17</v>
      </c>
      <c r="BD22" s="17">
        <v>9.5</v>
      </c>
      <c r="BZ22">
        <v>0.65</v>
      </c>
      <c r="CA22">
        <v>1</v>
      </c>
      <c r="CB22">
        <v>0.65</v>
      </c>
    </row>
    <row r="23" spans="52:80" x14ac:dyDescent="0.2">
      <c r="AZ23" s="17">
        <v>20</v>
      </c>
      <c r="BA23" s="17">
        <v>0.61373390557939911</v>
      </c>
      <c r="BB23" s="17">
        <v>0</v>
      </c>
      <c r="BC23" s="17">
        <v>17</v>
      </c>
      <c r="BD23" s="17">
        <v>10</v>
      </c>
      <c r="BZ23">
        <v>0.7</v>
      </c>
      <c r="CA23">
        <v>1</v>
      </c>
      <c r="CB23">
        <v>0.7</v>
      </c>
    </row>
    <row r="24" spans="52:80" x14ac:dyDescent="0.2">
      <c r="AZ24" s="18">
        <v>21</v>
      </c>
      <c r="BA24" s="18">
        <v>0.5176110260336908</v>
      </c>
      <c r="BB24" s="18">
        <v>0</v>
      </c>
      <c r="BC24" s="18">
        <v>17</v>
      </c>
      <c r="BD24" s="18">
        <v>10.5</v>
      </c>
      <c r="BZ24">
        <v>0.8</v>
      </c>
      <c r="CA24">
        <v>1</v>
      </c>
      <c r="CB24">
        <v>0.8</v>
      </c>
    </row>
    <row r="25" spans="52:80" x14ac:dyDescent="0.2">
      <c r="AZ25" s="18">
        <v>22</v>
      </c>
      <c r="BA25" s="18">
        <v>0.5176110260336908</v>
      </c>
      <c r="BB25" s="18">
        <v>1</v>
      </c>
      <c r="BC25" s="18">
        <v>18</v>
      </c>
      <c r="BD25" s="18">
        <v>11</v>
      </c>
      <c r="BZ25">
        <v>0.85</v>
      </c>
      <c r="CA25">
        <v>1</v>
      </c>
      <c r="CB25">
        <v>0.85</v>
      </c>
    </row>
    <row r="26" spans="52:80" x14ac:dyDescent="0.2">
      <c r="AZ26" s="18">
        <v>23</v>
      </c>
      <c r="BA26" s="18">
        <v>0.43142260385240183</v>
      </c>
      <c r="BB26" s="18">
        <v>0</v>
      </c>
      <c r="BC26" s="18">
        <v>18</v>
      </c>
      <c r="BD26" s="18">
        <v>11.5</v>
      </c>
      <c r="BZ26">
        <v>1</v>
      </c>
      <c r="CA26">
        <v>1</v>
      </c>
      <c r="CB26">
        <v>1</v>
      </c>
    </row>
    <row r="27" spans="52:80" x14ac:dyDescent="0.2">
      <c r="AZ27" s="18">
        <v>24</v>
      </c>
      <c r="BA27" s="18">
        <v>0.38737236924359253</v>
      </c>
      <c r="BB27" s="18">
        <v>0</v>
      </c>
      <c r="BC27" s="18">
        <v>18</v>
      </c>
      <c r="BD27" s="18">
        <v>12</v>
      </c>
    </row>
    <row r="28" spans="52:80" x14ac:dyDescent="0.2">
      <c r="AZ28" s="17">
        <v>25</v>
      </c>
      <c r="BA28" s="17">
        <v>0.38737236924359253</v>
      </c>
      <c r="BB28" s="17">
        <v>1</v>
      </c>
      <c r="BC28" s="17">
        <v>19</v>
      </c>
      <c r="BD28" s="17">
        <v>12.5</v>
      </c>
    </row>
    <row r="29" spans="52:80" x14ac:dyDescent="0.2">
      <c r="AZ29" s="17">
        <v>26</v>
      </c>
      <c r="BA29" s="17">
        <v>0.38737236924359253</v>
      </c>
      <c r="BB29" s="17">
        <v>1</v>
      </c>
      <c r="BC29" s="17">
        <v>20</v>
      </c>
      <c r="BD29" s="17">
        <v>13</v>
      </c>
    </row>
    <row r="30" spans="52:80" x14ac:dyDescent="0.2">
      <c r="AZ30" s="17">
        <v>27</v>
      </c>
      <c r="BA30" s="17">
        <v>0.38737236924359253</v>
      </c>
      <c r="BB30" s="17">
        <v>0</v>
      </c>
      <c r="BC30" s="17">
        <v>20</v>
      </c>
      <c r="BD30" s="17">
        <v>13.5</v>
      </c>
    </row>
    <row r="31" spans="52:80" x14ac:dyDescent="0.2">
      <c r="AZ31" s="17">
        <v>28</v>
      </c>
      <c r="BA31" s="17">
        <v>0.27504068649208474</v>
      </c>
      <c r="BB31" s="17">
        <v>0</v>
      </c>
      <c r="BC31" s="17">
        <v>20</v>
      </c>
      <c r="BD31" s="17">
        <v>14</v>
      </c>
    </row>
    <row r="32" spans="52:80" x14ac:dyDescent="0.2">
      <c r="AZ32" s="18">
        <v>29</v>
      </c>
      <c r="BA32" s="18">
        <v>0</v>
      </c>
      <c r="BB32" s="18">
        <v>0</v>
      </c>
      <c r="BC32" s="18">
        <v>20</v>
      </c>
      <c r="BD32" s="18">
        <v>14.5</v>
      </c>
    </row>
    <row r="33" spans="9:56" x14ac:dyDescent="0.2">
      <c r="AZ33" s="18">
        <v>30</v>
      </c>
      <c r="BA33" s="18">
        <v>0</v>
      </c>
      <c r="BB33" s="18">
        <v>0</v>
      </c>
      <c r="BC33" s="18">
        <v>20</v>
      </c>
      <c r="BD33" s="18">
        <v>15</v>
      </c>
    </row>
    <row r="34" spans="9:56" x14ac:dyDescent="0.2">
      <c r="AZ34" s="18">
        <v>31</v>
      </c>
      <c r="BA34" s="18">
        <v>0</v>
      </c>
      <c r="BB34" s="18">
        <v>0</v>
      </c>
      <c r="BC34" s="18">
        <v>20</v>
      </c>
      <c r="BD34" s="18">
        <v>15.5</v>
      </c>
    </row>
    <row r="35" spans="9:56" x14ac:dyDescent="0.2">
      <c r="AZ35" s="18">
        <v>32</v>
      </c>
      <c r="BA35" s="18">
        <v>0</v>
      </c>
      <c r="BB35" s="18">
        <v>0</v>
      </c>
      <c r="BC35" s="18">
        <v>20</v>
      </c>
      <c r="BD35" s="18">
        <v>16</v>
      </c>
    </row>
    <row r="36" spans="9:56" x14ac:dyDescent="0.2">
      <c r="AZ36" s="17">
        <v>33</v>
      </c>
      <c r="BA36" s="17">
        <v>0</v>
      </c>
      <c r="BB36" s="17">
        <v>0</v>
      </c>
      <c r="BC36" s="17">
        <v>20</v>
      </c>
      <c r="BD36" s="17">
        <v>16.5</v>
      </c>
    </row>
    <row r="37" spans="9:56" x14ac:dyDescent="0.2">
      <c r="AZ37" s="17">
        <v>34</v>
      </c>
      <c r="BA37" s="17">
        <v>0</v>
      </c>
      <c r="BB37" s="17">
        <v>0</v>
      </c>
      <c r="BC37" s="17">
        <v>20</v>
      </c>
      <c r="BD37" s="17">
        <v>17</v>
      </c>
    </row>
    <row r="38" spans="9:56" x14ac:dyDescent="0.2">
      <c r="AZ38" s="17">
        <v>35</v>
      </c>
      <c r="BA38" s="17">
        <v>0</v>
      </c>
      <c r="BB38" s="17">
        <v>0</v>
      </c>
      <c r="BC38" s="17">
        <v>20</v>
      </c>
      <c r="BD38" s="17">
        <v>17.5</v>
      </c>
    </row>
    <row r="39" spans="9:56" x14ac:dyDescent="0.2">
      <c r="AZ39" s="17">
        <v>36</v>
      </c>
      <c r="BA39" s="17">
        <v>0</v>
      </c>
      <c r="BB39" s="17">
        <v>0</v>
      </c>
      <c r="BC39" s="17">
        <v>20</v>
      </c>
      <c r="BD39" s="17">
        <v>18</v>
      </c>
    </row>
    <row r="40" spans="9:56" x14ac:dyDescent="0.2">
      <c r="I40" s="16" t="s">
        <v>54</v>
      </c>
      <c r="J40" s="16" t="s">
        <v>55</v>
      </c>
      <c r="K40" s="16" t="s">
        <v>56</v>
      </c>
      <c r="L40" s="16" t="s">
        <v>57</v>
      </c>
      <c r="M40" s="16" t="s">
        <v>58</v>
      </c>
      <c r="AZ40" s="18">
        <v>37</v>
      </c>
      <c r="BA40" s="18">
        <v>0</v>
      </c>
      <c r="BB40" s="18">
        <v>0</v>
      </c>
      <c r="BC40" s="18">
        <v>20</v>
      </c>
      <c r="BD40" s="18">
        <v>18.5</v>
      </c>
    </row>
    <row r="41" spans="9:56" x14ac:dyDescent="0.2">
      <c r="I41" s="8">
        <v>1</v>
      </c>
      <c r="J41" s="6">
        <v>1</v>
      </c>
      <c r="K41" s="6">
        <v>0</v>
      </c>
      <c r="L41" s="6">
        <v>1</v>
      </c>
      <c r="M41" s="6">
        <v>1</v>
      </c>
      <c r="AZ41" s="18">
        <v>38</v>
      </c>
      <c r="BA41" s="18">
        <v>0</v>
      </c>
      <c r="BB41" s="18">
        <v>0</v>
      </c>
      <c r="BC41" s="18">
        <v>20</v>
      </c>
      <c r="BD41" s="18">
        <v>19</v>
      </c>
    </row>
    <row r="42" spans="9:56" x14ac:dyDescent="0.2">
      <c r="I42" s="8">
        <v>2</v>
      </c>
      <c r="J42" s="6">
        <v>1</v>
      </c>
      <c r="K42" s="6">
        <v>0</v>
      </c>
      <c r="L42" s="6">
        <v>1</v>
      </c>
      <c r="M42" s="6">
        <v>1</v>
      </c>
      <c r="AZ42" s="18">
        <v>39</v>
      </c>
      <c r="BA42" s="18">
        <v>0</v>
      </c>
      <c r="BB42" s="18">
        <v>0</v>
      </c>
      <c r="BC42" s="18">
        <v>20</v>
      </c>
      <c r="BD42" s="18">
        <v>19.5</v>
      </c>
    </row>
    <row r="43" spans="9:56" x14ac:dyDescent="0.2">
      <c r="I43" s="8">
        <v>3</v>
      </c>
      <c r="J43" s="6">
        <v>1</v>
      </c>
      <c r="K43" s="6">
        <v>0</v>
      </c>
      <c r="L43" s="6">
        <v>1</v>
      </c>
      <c r="M43" s="6">
        <v>1</v>
      </c>
      <c r="AZ43" s="18">
        <v>40</v>
      </c>
      <c r="BA43" s="18">
        <v>0</v>
      </c>
      <c r="BB43" s="18">
        <v>0</v>
      </c>
      <c r="BC43" s="18">
        <v>20</v>
      </c>
      <c r="BD43" s="18">
        <v>20</v>
      </c>
    </row>
    <row r="44" spans="9:56" x14ac:dyDescent="0.2">
      <c r="I44" s="8">
        <v>4</v>
      </c>
      <c r="J44" s="6">
        <v>1</v>
      </c>
      <c r="K44" s="6">
        <v>0</v>
      </c>
      <c r="L44" s="6">
        <v>1</v>
      </c>
      <c r="M44" s="6">
        <v>1</v>
      </c>
    </row>
    <row r="45" spans="9:56" x14ac:dyDescent="0.2">
      <c r="I45" s="8">
        <v>5</v>
      </c>
      <c r="J45" s="6">
        <v>0.25</v>
      </c>
      <c r="K45" s="6">
        <v>0.5</v>
      </c>
      <c r="L45" s="6">
        <v>0</v>
      </c>
      <c r="M45" s="6">
        <v>1</v>
      </c>
    </row>
    <row r="46" spans="9:56" x14ac:dyDescent="0.2">
      <c r="I46" s="8">
        <v>6</v>
      </c>
      <c r="J46" s="6">
        <v>0.25</v>
      </c>
      <c r="K46" s="6">
        <v>0.5</v>
      </c>
      <c r="L46" s="6">
        <v>0</v>
      </c>
      <c r="M46" s="6">
        <v>1</v>
      </c>
    </row>
    <row r="47" spans="9:56" x14ac:dyDescent="0.2">
      <c r="I47" s="8">
        <v>7</v>
      </c>
      <c r="J47" s="6">
        <v>0.5</v>
      </c>
      <c r="K47" s="6">
        <v>0.57735026918962573</v>
      </c>
      <c r="L47" s="6">
        <v>0</v>
      </c>
      <c r="M47" s="6">
        <v>1</v>
      </c>
    </row>
    <row r="48" spans="9:56" x14ac:dyDescent="0.2">
      <c r="I48" s="8">
        <v>8</v>
      </c>
      <c r="J48" s="6">
        <v>0</v>
      </c>
      <c r="K48" s="6">
        <v>0</v>
      </c>
      <c r="L48" s="6">
        <v>0</v>
      </c>
      <c r="M48" s="6">
        <v>0</v>
      </c>
    </row>
    <row r="49" spans="9:13" x14ac:dyDescent="0.2">
      <c r="I49" s="8">
        <v>9</v>
      </c>
      <c r="J49" s="6">
        <v>0</v>
      </c>
      <c r="K49" s="6">
        <v>0</v>
      </c>
      <c r="L49" s="6">
        <v>0</v>
      </c>
      <c r="M49" s="6">
        <v>0</v>
      </c>
    </row>
    <row r="50" spans="9:13" x14ac:dyDescent="0.2">
      <c r="I50" s="8">
        <v>10</v>
      </c>
      <c r="J50" s="6">
        <v>0</v>
      </c>
      <c r="K50" s="6">
        <v>0</v>
      </c>
      <c r="L50" s="6">
        <v>0</v>
      </c>
      <c r="M50" s="6">
        <v>0</v>
      </c>
    </row>
  </sheetData>
  <mergeCells count="8">
    <mergeCell ref="B4:M4"/>
    <mergeCell ref="P4:S4"/>
    <mergeCell ref="B5:C5"/>
    <mergeCell ref="D5:E5"/>
    <mergeCell ref="F5:G5"/>
    <mergeCell ref="H5:I5"/>
    <mergeCell ref="J5:K5"/>
    <mergeCell ref="L5:M5"/>
  </mergeCells>
  <hyperlinks>
    <hyperlink ref="B5" location="'NNB_Output'!$B$12:$B$12" display="Inputs"/>
    <hyperlink ref="D5" location="'NNB_Output'!$B$31:$B$31" display="Prior Class Probabilities"/>
    <hyperlink ref="F5" location="'NNB_Output'!$B$40:$B$40" display="Conditional Probabilities"/>
    <hyperlink ref="H5" location="'NNB_Output'!$B$65:$B$65" display="Train. Score - Summary"/>
    <hyperlink ref="J5" location="'NNB_TrainingLiftChart'!$B$12:$B$12" display="Training Lift Chart"/>
    <hyperlink ref="L5" location="'NNB_TrainingScore'!$B$12:$B$12" display="Train. Score - Detailed Rpt.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showGridLines="0" workbookViewId="0"/>
  </sheetViews>
  <sheetFormatPr defaultRowHeight="12.75" x14ac:dyDescent="0.2"/>
  <cols>
    <col min="2" max="2" width="27" bestFit="1" customWidth="1"/>
    <col min="3" max="3" width="10.42578125" bestFit="1" customWidth="1"/>
  </cols>
  <sheetData>
    <row r="2" spans="2:14" x14ac:dyDescent="0.2">
      <c r="N2" t="s">
        <v>13</v>
      </c>
    </row>
    <row r="3" spans="2:14" x14ac:dyDescent="0.2">
      <c r="B3" s="8" t="s">
        <v>14</v>
      </c>
      <c r="C3" s="6" t="s">
        <v>15</v>
      </c>
    </row>
    <row r="4" spans="2:14" x14ac:dyDescent="0.2">
      <c r="B4" s="8" t="s">
        <v>16</v>
      </c>
      <c r="C4" s="6">
        <v>5</v>
      </c>
    </row>
    <row r="5" spans="2:14" x14ac:dyDescent="0.2">
      <c r="B5" s="8" t="s">
        <v>17</v>
      </c>
      <c r="C5" s="6" t="s">
        <v>18</v>
      </c>
    </row>
    <row r="6" spans="2:14" x14ac:dyDescent="0.2">
      <c r="B6" s="8" t="s">
        <v>19</v>
      </c>
      <c r="C6" s="6" t="s">
        <v>20</v>
      </c>
      <c r="E6" s="6" t="s">
        <v>1</v>
      </c>
      <c r="F6" s="6" t="s">
        <v>2</v>
      </c>
      <c r="G6" s="6" t="s">
        <v>3</v>
      </c>
      <c r="H6" s="6" t="s">
        <v>4</v>
      </c>
      <c r="I6" s="6" t="s">
        <v>5</v>
      </c>
      <c r="J6" s="6" t="s">
        <v>11</v>
      </c>
    </row>
    <row r="7" spans="2:14" x14ac:dyDescent="0.2">
      <c r="B7" s="8" t="s">
        <v>21</v>
      </c>
      <c r="C7" s="6" t="s">
        <v>22</v>
      </c>
      <c r="E7" s="6">
        <v>2</v>
      </c>
      <c r="F7" s="6">
        <v>3</v>
      </c>
      <c r="G7" s="6">
        <v>4</v>
      </c>
      <c r="H7" s="6">
        <v>5</v>
      </c>
      <c r="I7" s="6">
        <v>6</v>
      </c>
      <c r="J7" s="6">
        <v>1</v>
      </c>
    </row>
    <row r="8" spans="2:14" x14ac:dyDescent="0.2">
      <c r="B8" s="8" t="s">
        <v>23</v>
      </c>
      <c r="C8" s="6" t="s">
        <v>24</v>
      </c>
      <c r="E8" s="6" t="s">
        <v>25</v>
      </c>
      <c r="F8" s="6" t="s">
        <v>25</v>
      </c>
      <c r="G8" s="6" t="s">
        <v>25</v>
      </c>
      <c r="H8" s="6" t="s">
        <v>25</v>
      </c>
      <c r="I8" s="6" t="s">
        <v>25</v>
      </c>
      <c r="J8" s="6" t="s">
        <v>26</v>
      </c>
    </row>
    <row r="9" spans="2:14" x14ac:dyDescent="0.2">
      <c r="B9" s="8" t="s">
        <v>27</v>
      </c>
      <c r="C9" s="6">
        <v>1</v>
      </c>
      <c r="E9" s="6">
        <v>0</v>
      </c>
      <c r="F9" s="6">
        <v>1</v>
      </c>
    </row>
    <row r="10" spans="2:14" x14ac:dyDescent="0.2">
      <c r="B10" s="8" t="s">
        <v>28</v>
      </c>
      <c r="C10" s="6">
        <v>0.5</v>
      </c>
      <c r="E10" s="6">
        <v>0.5</v>
      </c>
      <c r="F10" s="6">
        <v>0.5</v>
      </c>
    </row>
    <row r="11" spans="2:14" x14ac:dyDescent="0.2">
      <c r="B11" s="8" t="s">
        <v>29</v>
      </c>
      <c r="C11" s="6" t="s">
        <v>30</v>
      </c>
      <c r="E11" s="6">
        <v>3</v>
      </c>
      <c r="F11" s="6">
        <v>4</v>
      </c>
      <c r="G11" s="6">
        <v>4</v>
      </c>
      <c r="H11" s="6">
        <v>4</v>
      </c>
      <c r="I11" s="6">
        <v>3</v>
      </c>
    </row>
    <row r="12" spans="2:14" x14ac:dyDescent="0.2">
      <c r="B12" s="8" t="s">
        <v>31</v>
      </c>
      <c r="C12" s="6" t="s">
        <v>32</v>
      </c>
    </row>
    <row r="13" spans="2:14" x14ac:dyDescent="0.2">
      <c r="B13" s="8" t="s">
        <v>33</v>
      </c>
      <c r="C13" s="6" t="s">
        <v>34</v>
      </c>
      <c r="E13" s="9" t="s">
        <v>1</v>
      </c>
      <c r="F13" s="6">
        <v>0</v>
      </c>
      <c r="G13" s="6">
        <v>0.25</v>
      </c>
      <c r="H13" s="6">
        <v>0.2</v>
      </c>
    </row>
    <row r="14" spans="2:14" x14ac:dyDescent="0.2">
      <c r="B14" s="8" t="s">
        <v>35</v>
      </c>
      <c r="C14" s="6" t="s">
        <v>36</v>
      </c>
      <c r="E14" s="10"/>
      <c r="F14" s="6">
        <v>1</v>
      </c>
      <c r="G14" s="6">
        <v>0.6</v>
      </c>
      <c r="H14" s="6">
        <v>0.8</v>
      </c>
    </row>
    <row r="15" spans="2:14" x14ac:dyDescent="0.2">
      <c r="E15" s="11"/>
      <c r="F15" s="6">
        <v>2</v>
      </c>
      <c r="G15" s="6">
        <v>0.15</v>
      </c>
      <c r="H15" s="6">
        <v>0</v>
      </c>
    </row>
    <row r="16" spans="2:14" x14ac:dyDescent="0.2">
      <c r="E16" s="12" t="s">
        <v>2</v>
      </c>
      <c r="F16" s="7">
        <v>0</v>
      </c>
      <c r="G16" s="7">
        <v>0.15</v>
      </c>
      <c r="H16" s="7">
        <v>0.35</v>
      </c>
    </row>
    <row r="17" spans="5:8" x14ac:dyDescent="0.2">
      <c r="E17" s="13"/>
      <c r="F17" s="7">
        <v>1</v>
      </c>
      <c r="G17" s="7">
        <v>0.7</v>
      </c>
      <c r="H17" s="7">
        <v>0.65</v>
      </c>
    </row>
    <row r="18" spans="5:8" x14ac:dyDescent="0.2">
      <c r="E18" s="13"/>
      <c r="F18" s="7">
        <v>2</v>
      </c>
      <c r="G18" s="7">
        <v>0.05</v>
      </c>
      <c r="H18" s="7">
        <v>0</v>
      </c>
    </row>
    <row r="19" spans="5:8" x14ac:dyDescent="0.2">
      <c r="E19" s="14"/>
      <c r="F19" s="7">
        <v>3</v>
      </c>
      <c r="G19" s="7">
        <v>0.1</v>
      </c>
      <c r="H19" s="7">
        <v>0</v>
      </c>
    </row>
    <row r="20" spans="5:8" x14ac:dyDescent="0.2">
      <c r="E20" s="9" t="s">
        <v>3</v>
      </c>
      <c r="F20" s="6">
        <v>0</v>
      </c>
      <c r="G20" s="6">
        <v>0.6</v>
      </c>
      <c r="H20" s="6">
        <v>0.3</v>
      </c>
    </row>
    <row r="21" spans="5:8" x14ac:dyDescent="0.2">
      <c r="E21" s="10"/>
      <c r="F21" s="6">
        <v>1</v>
      </c>
      <c r="G21" s="6">
        <v>0.35</v>
      </c>
      <c r="H21" s="6">
        <v>0.55000000000000004</v>
      </c>
    </row>
    <row r="22" spans="5:8" x14ac:dyDescent="0.2">
      <c r="E22" s="10"/>
      <c r="F22" s="6">
        <v>2</v>
      </c>
      <c r="G22" s="6">
        <v>0.05</v>
      </c>
      <c r="H22" s="6">
        <v>0.05</v>
      </c>
    </row>
    <row r="23" spans="5:8" x14ac:dyDescent="0.2">
      <c r="E23" s="11"/>
      <c r="F23" s="6">
        <v>3</v>
      </c>
      <c r="G23" s="6">
        <v>0</v>
      </c>
      <c r="H23" s="6">
        <v>0.1</v>
      </c>
    </row>
    <row r="24" spans="5:8" x14ac:dyDescent="0.2">
      <c r="E24" s="12" t="s">
        <v>4</v>
      </c>
      <c r="F24" s="7">
        <v>0</v>
      </c>
      <c r="G24" s="7">
        <v>0.45</v>
      </c>
      <c r="H24" s="7">
        <v>0</v>
      </c>
    </row>
    <row r="25" spans="5:8" x14ac:dyDescent="0.2">
      <c r="E25" s="13"/>
      <c r="F25" s="7">
        <v>1</v>
      </c>
      <c r="G25" s="7">
        <v>0.5</v>
      </c>
      <c r="H25" s="7">
        <v>0.65</v>
      </c>
    </row>
    <row r="26" spans="5:8" x14ac:dyDescent="0.2">
      <c r="E26" s="13"/>
      <c r="F26" s="7">
        <v>2</v>
      </c>
      <c r="G26" s="7">
        <v>0.05</v>
      </c>
      <c r="H26" s="7">
        <v>0.25</v>
      </c>
    </row>
    <row r="27" spans="5:8" x14ac:dyDescent="0.2">
      <c r="E27" s="14"/>
      <c r="F27" s="7">
        <v>3</v>
      </c>
      <c r="G27" s="7">
        <v>0</v>
      </c>
      <c r="H27" s="7">
        <v>0.1</v>
      </c>
    </row>
    <row r="28" spans="5:8" x14ac:dyDescent="0.2">
      <c r="E28" s="9" t="s">
        <v>5</v>
      </c>
      <c r="F28" s="6">
        <v>0</v>
      </c>
      <c r="G28" s="6">
        <v>0.3</v>
      </c>
      <c r="H28" s="6">
        <v>0.4</v>
      </c>
    </row>
    <row r="29" spans="5:8" x14ac:dyDescent="0.2">
      <c r="E29" s="10"/>
      <c r="F29" s="6">
        <v>1</v>
      </c>
      <c r="G29" s="6">
        <v>0.7</v>
      </c>
      <c r="H29" s="6">
        <v>0.55000000000000004</v>
      </c>
    </row>
    <row r="30" spans="5:8" x14ac:dyDescent="0.2">
      <c r="E30" s="11"/>
      <c r="F30" s="6">
        <v>2</v>
      </c>
      <c r="G30" s="6">
        <v>0</v>
      </c>
      <c r="H30" s="6">
        <v>0.05</v>
      </c>
    </row>
  </sheetData>
  <mergeCells count="5">
    <mergeCell ref="E13:E15"/>
    <mergeCell ref="E16:E19"/>
    <mergeCell ref="E20:E23"/>
    <mergeCell ref="E24:E27"/>
    <mergeCell ref="E28:E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K8"/>
  <sheetViews>
    <sheetView showGridLines="0" workbookViewId="0"/>
  </sheetViews>
  <sheetFormatPr defaultColWidth="7.140625" defaultRowHeight="15.75" x14ac:dyDescent="0.25"/>
  <cols>
    <col min="1" max="1" width="7.140625" style="2" customWidth="1"/>
    <col min="2" max="2" width="7.140625" style="2" bestFit="1" customWidth="1"/>
    <col min="3" max="10" width="7.140625" style="2" customWidth="1"/>
    <col min="11" max="11" width="8.28515625" style="2" customWidth="1"/>
    <col min="12" max="12" width="8.140625" style="2" customWidth="1"/>
    <col min="13" max="16384" width="7.140625" style="2"/>
  </cols>
  <sheetData>
    <row r="2" spans="2:11" x14ac:dyDescent="0.25">
      <c r="B2" s="4" t="s">
        <v>7</v>
      </c>
      <c r="C2" s="4"/>
      <c r="D2" s="4"/>
      <c r="E2" s="4"/>
      <c r="F2" s="4"/>
      <c r="G2" s="4"/>
      <c r="H2" s="4"/>
      <c r="I2" s="4"/>
      <c r="J2" s="4"/>
      <c r="K2" s="4"/>
    </row>
    <row r="3" spans="2:11" x14ac:dyDescent="0.25">
      <c r="B3" s="4" t="s">
        <v>12</v>
      </c>
      <c r="C3" s="4"/>
      <c r="D3" s="4"/>
      <c r="E3" s="4"/>
      <c r="F3" s="4"/>
      <c r="G3" s="4"/>
      <c r="H3" s="4"/>
      <c r="I3" s="4"/>
      <c r="J3" s="4"/>
      <c r="K3" s="4"/>
    </row>
    <row r="4" spans="2:11" x14ac:dyDescent="0.25">
      <c r="B4" s="4" t="s">
        <v>6</v>
      </c>
      <c r="C4" s="4"/>
      <c r="D4" s="4"/>
      <c r="E4" s="4"/>
      <c r="F4" s="4"/>
      <c r="G4" s="4"/>
      <c r="H4" s="4"/>
      <c r="I4" s="4"/>
      <c r="J4" s="4"/>
      <c r="K4" s="4"/>
    </row>
    <row r="5" spans="2:11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2:11" x14ac:dyDescent="0.25">
      <c r="B6" s="4" t="s">
        <v>8</v>
      </c>
    </row>
    <row r="7" spans="2:11" x14ac:dyDescent="0.25">
      <c r="B7" s="4" t="s">
        <v>9</v>
      </c>
    </row>
    <row r="8" spans="2:11" x14ac:dyDescent="0.25">
      <c r="B8" s="4" t="s"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NNB_Output</vt:lpstr>
      <vt:lpstr>NNB_TrainingScore</vt:lpstr>
      <vt:lpstr>NNB_TrainingLiftChart</vt:lpstr>
      <vt:lpstr>NNB_Stored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Kai Ho</dc:creator>
  <cp:lastModifiedBy>LEUNG Kin Tung</cp:lastModifiedBy>
  <dcterms:created xsi:type="dcterms:W3CDTF">2002-07-25T09:08:36Z</dcterms:created>
  <dcterms:modified xsi:type="dcterms:W3CDTF">2017-04-10T05:11:43Z</dcterms:modified>
</cp:coreProperties>
</file>