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e9\source\repos\Arduino Projects\RetroPhone\docs\"/>
    </mc:Choice>
  </mc:AlternateContent>
  <xr:revisionPtr revIDLastSave="0" documentId="8_{486C40A3-8D85-4E96-9595-9C2B1F56A53C}" xr6:coauthVersionLast="47" xr6:coauthVersionMax="47" xr10:uidLastSave="{00000000-0000-0000-0000-000000000000}"/>
  <bookViews>
    <workbookView xWindow="-11790" yWindow="-20340" windowWidth="16935" windowHeight="19920" xr2:uid="{E7F5CC72-E50D-4F6F-899D-2913C47FFF53}"/>
  </bookViews>
  <sheets>
    <sheet name="anna-1DSS-default-vocab.mp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I33" i="1" s="1"/>
  <c r="H33" i="1"/>
  <c r="G32" i="1"/>
  <c r="I32" i="1" s="1"/>
  <c r="H32" i="1"/>
  <c r="G31" i="1"/>
  <c r="I31" i="1"/>
  <c r="H31" i="1"/>
  <c r="G30" i="1"/>
  <c r="I30" i="1" s="1"/>
  <c r="H30" i="1"/>
  <c r="G29" i="1"/>
  <c r="I29" i="1"/>
  <c r="H29" i="1"/>
  <c r="G28" i="1"/>
  <c r="I28" i="1" s="1"/>
  <c r="H28" i="1"/>
  <c r="G27" i="1"/>
  <c r="I27" i="1" s="1"/>
  <c r="H27" i="1"/>
  <c r="G26" i="1"/>
  <c r="I26" i="1" s="1"/>
  <c r="H26" i="1"/>
  <c r="G25" i="1"/>
  <c r="I25" i="1" s="1"/>
  <c r="H25" i="1"/>
  <c r="G24" i="1"/>
  <c r="I24" i="1" s="1"/>
  <c r="H24" i="1"/>
  <c r="G23" i="1"/>
  <c r="I23" i="1"/>
  <c r="H23" i="1"/>
  <c r="G22" i="1"/>
  <c r="I22" i="1"/>
  <c r="H22" i="1"/>
  <c r="G21" i="1"/>
  <c r="I21" i="1"/>
  <c r="H21" i="1"/>
  <c r="G20" i="1"/>
  <c r="I20" i="1"/>
  <c r="H20" i="1"/>
  <c r="G19" i="1"/>
  <c r="I19" i="1" s="1"/>
  <c r="H19" i="1"/>
  <c r="G18" i="1"/>
  <c r="I18" i="1" s="1"/>
  <c r="H18" i="1"/>
  <c r="G17" i="1"/>
  <c r="I17" i="1"/>
  <c r="H17" i="1"/>
  <c r="G16" i="1"/>
  <c r="I16" i="1"/>
  <c r="H16" i="1"/>
  <c r="G15" i="1"/>
  <c r="I15" i="1" s="1"/>
  <c r="H15" i="1"/>
  <c r="G14" i="1"/>
  <c r="I14" i="1" s="1"/>
  <c r="H14" i="1"/>
  <c r="G13" i="1"/>
  <c r="I13" i="1" s="1"/>
  <c r="H13" i="1"/>
  <c r="B7" i="1"/>
  <c r="H5" i="1" s="1"/>
  <c r="I4" i="1"/>
  <c r="B3" i="1"/>
  <c r="H4" i="1" s="1"/>
  <c r="G3" i="1"/>
  <c r="I3" i="1" s="1"/>
  <c r="G4" i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2" i="1"/>
  <c r="I2" i="1" s="1"/>
  <c r="H2" i="1" l="1"/>
  <c r="H12" i="1"/>
  <c r="H11" i="1"/>
  <c r="H3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<sst xmlns="http://schemas.openxmlformats.org/spreadsheetml/2006/main" count="39" uniqueCount="37">
  <si>
    <t>Hz</t>
  </si>
  <si>
    <t>Samples</t>
  </si>
  <si>
    <t>bytes</t>
  </si>
  <si>
    <t>samples</t>
  </si>
  <si>
    <t>Duration</t>
  </si>
  <si>
    <t>seconds</t>
  </si>
  <si>
    <t>File Size</t>
  </si>
  <si>
    <t>Audio Start</t>
  </si>
  <si>
    <t>Audio Size</t>
  </si>
  <si>
    <t>Audio Rate</t>
  </si>
  <si>
    <t>Phrase</t>
  </si>
  <si>
    <r>
      <t xml:space="preserve">Start
</t>
    </r>
    <r>
      <rPr>
        <sz val="8"/>
        <color theme="1"/>
        <rFont val="Calibri"/>
        <family val="2"/>
        <scheme val="minor"/>
      </rPr>
      <t>(seconds)</t>
    </r>
  </si>
  <si>
    <r>
      <t xml:space="preserve">Stop
</t>
    </r>
    <r>
      <rPr>
        <sz val="8"/>
        <color theme="1"/>
        <rFont val="Calibri"/>
        <family val="2"/>
        <scheme val="minor"/>
      </rPr>
      <t>(seconds)</t>
    </r>
  </si>
  <si>
    <r>
      <t xml:space="preserve">Duration
</t>
    </r>
    <r>
      <rPr>
        <sz val="8"/>
        <color theme="1"/>
        <rFont val="Calibri"/>
        <family val="2"/>
        <scheme val="minor"/>
      </rPr>
      <t>(seconds)</t>
    </r>
  </si>
  <si>
    <r>
      <t xml:space="preserve">Duration
</t>
    </r>
    <r>
      <rPr>
        <sz val="8"/>
        <color theme="1"/>
        <rFont val="Calibri"/>
        <family val="2"/>
        <scheme val="minor"/>
      </rPr>
      <t>(samples)</t>
    </r>
  </si>
  <si>
    <r>
      <t xml:space="preserve">Offset
</t>
    </r>
    <r>
      <rPr>
        <sz val="8"/>
        <color theme="1"/>
        <rFont val="Calibri"/>
        <family val="2"/>
        <scheme val="minor"/>
      </rPr>
      <t>(bytes)</t>
    </r>
  </si>
  <si>
    <t>please note</t>
  </si>
  <si>
    <t>this is a recording</t>
  </si>
  <si>
    <t>has been changed</t>
  </si>
  <si>
    <t>the number you have dialed</t>
  </si>
  <si>
    <t>is not in service</t>
  </si>
  <si>
    <t>please check the number and dial again</t>
  </si>
  <si>
    <t>the number dialed</t>
  </si>
  <si>
    <t>the new number is</t>
  </si>
  <si>
    <t>enter function</t>
  </si>
  <si>
    <t>please enter</t>
  </si>
  <si>
    <t>area code</t>
  </si>
  <si>
    <t>new number</t>
  </si>
  <si>
    <t>invalid</t>
  </si>
  <si>
    <t>not available</t>
  </si>
  <si>
    <t>enter service code</t>
  </si>
  <si>
    <t>deleted</t>
  </si>
  <si>
    <t>date</t>
  </si>
  <si>
    <t>category</t>
  </si>
  <si>
    <t>re-enter</t>
  </si>
  <si>
    <t>thank you</t>
  </si>
  <si>
    <t>or dial directory assistance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</si>
</sst>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165" fontId="0" fillId="0" borderId="0" xfId="0" applyNumberFormat="1" applyAlignment="1">
      <alignment vertical="top" wrapText="1"/>
    </xf>
    <xf numFmtId="165" fontId="0" fillId="0" borderId="0" xfId="0" applyNumberFormat="1"/>
    <xf numFmtId="1" fontId="0" fillId="0" borderId="0" xfId="0" applyNumberFormat="1" applyAlignment="1">
      <alignment vertical="top" wrapText="1"/>
    </xf>
    <xf numFmtId="1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1D-B4DE-4F9B-943D-81A0A6B7D927}">
  <dimension ref="A1:J33"/>
  <sheetViews>
    <sheetView tabSelected="1" zoomScale="130" zoomScaleNormal="130" workbookViewId="0">
      <selection activeCell="E34" sqref="E34"/>
    </sheetView>
  </sheetViews>
  <sheetFormatPr defaultRowHeight="14.5" x14ac:dyDescent="0.35"/>
  <cols>
    <col min="1" max="1" width="10.08984375" bestFit="1" customWidth="1"/>
    <col min="2" max="2" width="9.08984375" customWidth="1"/>
    <col min="3" max="3" width="7.6328125" bestFit="1" customWidth="1"/>
    <col min="5" max="6" width="6.54296875" style="3" bestFit="1" customWidth="1"/>
    <col min="7" max="7" width="8.1796875" style="3" bestFit="1" customWidth="1"/>
    <col min="8" max="8" width="9.7265625" style="5" customWidth="1"/>
    <col min="9" max="9" width="8.1796875" style="5" bestFit="1" customWidth="1"/>
    <col min="10" max="10" width="34.08984375" style="7" bestFit="1" customWidth="1"/>
    <col min="11" max="11" width="12.26953125" bestFit="1" customWidth="1"/>
  </cols>
  <sheetData>
    <row r="1" spans="1:10" s="1" customFormat="1" ht="25" x14ac:dyDescent="0.35">
      <c r="E1" s="2" t="s">
        <v>11</v>
      </c>
      <c r="F1" s="2" t="s">
        <v>12</v>
      </c>
      <c r="G1" s="2" t="s">
        <v>13</v>
      </c>
      <c r="H1" s="4" t="s">
        <v>15</v>
      </c>
      <c r="I1" s="4" t="s">
        <v>14</v>
      </c>
      <c r="J1" s="6" t="s">
        <v>10</v>
      </c>
    </row>
    <row r="2" spans="1:10" x14ac:dyDescent="0.35">
      <c r="A2" t="s">
        <v>6</v>
      </c>
      <c r="B2">
        <v>217067</v>
      </c>
      <c r="C2" t="s">
        <v>2</v>
      </c>
      <c r="E2" s="3">
        <v>0.28499999999999998</v>
      </c>
      <c r="F2" s="3">
        <v>0.82399999999999995</v>
      </c>
      <c r="G2" s="3">
        <f>F2-E2</f>
        <v>0.53899999999999992</v>
      </c>
      <c r="H2" s="5">
        <f>($B$4/$B$7*E2) + $B$3</f>
        <v>4670.0869893292675</v>
      </c>
      <c r="I2" s="5">
        <f>$B$5*G2</f>
        <v>23769.899999999998</v>
      </c>
      <c r="J2" s="7">
        <v>0</v>
      </c>
    </row>
    <row r="3" spans="1:10" x14ac:dyDescent="0.35">
      <c r="A3" t="s">
        <v>7</v>
      </c>
      <c r="B3">
        <f>B2-B4</f>
        <v>2385</v>
      </c>
      <c r="C3" t="s">
        <v>2</v>
      </c>
      <c r="E3" s="3">
        <v>0.81799999999999995</v>
      </c>
      <c r="F3" s="3">
        <v>1.244</v>
      </c>
      <c r="G3" s="3">
        <f t="shared" ref="G3:G33" si="0">F3-E3</f>
        <v>0.42600000000000005</v>
      </c>
      <c r="H3" s="5">
        <f>($B$4/$B$7*E3) + $B$3</f>
        <v>8943.6005518292677</v>
      </c>
      <c r="I3" s="5">
        <f t="shared" ref="I3:I33" si="1">$B$5*G3</f>
        <v>18786.600000000002</v>
      </c>
      <c r="J3" s="7">
        <v>1</v>
      </c>
    </row>
    <row r="4" spans="1:10" x14ac:dyDescent="0.35">
      <c r="A4" t="s">
        <v>8</v>
      </c>
      <c r="B4">
        <v>214682</v>
      </c>
      <c r="C4" t="s">
        <v>2</v>
      </c>
      <c r="E4" s="3">
        <v>1.264</v>
      </c>
      <c r="F4" s="3">
        <v>1.6850000000000001</v>
      </c>
      <c r="G4" s="3">
        <f t="shared" si="0"/>
        <v>0.42100000000000004</v>
      </c>
      <c r="H4" s="5">
        <f>($B$4/$B$7*E4) + $B$3</f>
        <v>12519.561243902439</v>
      </c>
      <c r="I4" s="5">
        <f t="shared" si="1"/>
        <v>18566.100000000002</v>
      </c>
      <c r="J4" s="7">
        <v>2</v>
      </c>
    </row>
    <row r="5" spans="1:10" x14ac:dyDescent="0.35">
      <c r="A5" t="s">
        <v>9</v>
      </c>
      <c r="B5">
        <v>44100</v>
      </c>
      <c r="C5" t="s">
        <v>0</v>
      </c>
      <c r="E5" s="3">
        <v>1.7090000000000001</v>
      </c>
      <c r="F5" s="3">
        <v>2.153</v>
      </c>
      <c r="G5" s="3">
        <f t="shared" si="0"/>
        <v>0.44399999999999995</v>
      </c>
      <c r="H5" s="5">
        <f>($B$4/$B$7*E5) + $B$3</f>
        <v>16087.504086890243</v>
      </c>
      <c r="I5" s="5">
        <f t="shared" si="1"/>
        <v>19580.399999999998</v>
      </c>
      <c r="J5" s="7">
        <v>3</v>
      </c>
    </row>
    <row r="6" spans="1:10" x14ac:dyDescent="0.35">
      <c r="A6" t="s">
        <v>1</v>
      </c>
      <c r="B6">
        <v>1180800</v>
      </c>
      <c r="C6" t="s">
        <v>3</v>
      </c>
      <c r="E6" s="3">
        <v>2.1680000000000001</v>
      </c>
      <c r="F6" s="3">
        <v>2.569</v>
      </c>
      <c r="G6" s="3">
        <f t="shared" si="0"/>
        <v>0.4009999999999998</v>
      </c>
      <c r="H6" s="5">
        <f>($B$4/$B$7*E6) + $B$3</f>
        <v>19767.696817073171</v>
      </c>
      <c r="I6" s="5">
        <f t="shared" si="1"/>
        <v>17684.099999999991</v>
      </c>
      <c r="J6" s="7">
        <v>4</v>
      </c>
    </row>
    <row r="7" spans="1:10" x14ac:dyDescent="0.35">
      <c r="A7" t="s">
        <v>4</v>
      </c>
      <c r="B7">
        <f>B6/B5</f>
        <v>26.775510204081634</v>
      </c>
      <c r="C7" t="s">
        <v>5</v>
      </c>
      <c r="E7" s="3">
        <v>2.573</v>
      </c>
      <c r="F7" s="3">
        <v>3.2</v>
      </c>
      <c r="G7" s="3">
        <f t="shared" si="0"/>
        <v>0.62700000000000022</v>
      </c>
      <c r="H7" s="5">
        <f>($B$4/$B$7*E7) + $B$3</f>
        <v>23014.92569664634</v>
      </c>
      <c r="I7" s="5">
        <f t="shared" si="1"/>
        <v>27650.700000000012</v>
      </c>
      <c r="J7" s="7">
        <v>5</v>
      </c>
    </row>
    <row r="8" spans="1:10" x14ac:dyDescent="0.35">
      <c r="E8" s="3">
        <v>3.2309999999999999</v>
      </c>
      <c r="F8" s="3">
        <v>3.7679999999999998</v>
      </c>
      <c r="G8" s="3">
        <f t="shared" si="0"/>
        <v>0.53699999999999992</v>
      </c>
      <c r="H8" s="5">
        <f>($B$4/$B$7*E8) + $B$3</f>
        <v>28290.670394817069</v>
      </c>
      <c r="I8" s="5">
        <f t="shared" si="1"/>
        <v>23681.699999999997</v>
      </c>
      <c r="J8" s="7">
        <v>6</v>
      </c>
    </row>
    <row r="9" spans="1:10" x14ac:dyDescent="0.35">
      <c r="E9" s="3">
        <v>3.7869999999999999</v>
      </c>
      <c r="F9" s="3">
        <v>4.2089999999999996</v>
      </c>
      <c r="G9" s="3">
        <f t="shared" si="0"/>
        <v>0.42199999999999971</v>
      </c>
      <c r="H9" s="5">
        <f>($B$4/$B$7*E9) + $B$3</f>
        <v>32748.594486280486</v>
      </c>
      <c r="I9" s="5">
        <f t="shared" si="1"/>
        <v>18610.199999999986</v>
      </c>
      <c r="J9" s="7">
        <v>7</v>
      </c>
    </row>
    <row r="10" spans="1:10" x14ac:dyDescent="0.35">
      <c r="E10" s="3">
        <v>4.2140000000000004</v>
      </c>
      <c r="F10" s="3">
        <v>4.6269999999999998</v>
      </c>
      <c r="G10" s="3">
        <f t="shared" si="0"/>
        <v>0.41299999999999937</v>
      </c>
      <c r="H10" s="5">
        <f>($B$4/$B$7*E10) + $B$3</f>
        <v>36172.216045731708</v>
      </c>
      <c r="I10" s="5">
        <f t="shared" si="1"/>
        <v>18213.299999999974</v>
      </c>
      <c r="J10" s="7">
        <v>8</v>
      </c>
    </row>
    <row r="11" spans="1:10" x14ac:dyDescent="0.35">
      <c r="E11" s="3">
        <v>4.625</v>
      </c>
      <c r="F11" s="3">
        <v>5.1929999999999996</v>
      </c>
      <c r="G11" s="3">
        <f t="shared" si="0"/>
        <v>0.56799999999999962</v>
      </c>
      <c r="H11" s="5">
        <f>($B$4/$B$7*E11) + $B$3</f>
        <v>39467.552019817071</v>
      </c>
      <c r="I11" s="5">
        <f t="shared" si="1"/>
        <v>25048.799999999985</v>
      </c>
      <c r="J11" s="7">
        <v>9</v>
      </c>
    </row>
    <row r="12" spans="1:10" x14ac:dyDescent="0.35">
      <c r="E12" s="3">
        <v>5.1950000000000003</v>
      </c>
      <c r="F12" s="3">
        <v>5.7350000000000003</v>
      </c>
      <c r="G12" s="3">
        <f t="shared" si="0"/>
        <v>0.54</v>
      </c>
      <c r="H12" s="5">
        <f>($B$4/$B$7*E12) + $B$3</f>
        <v>44037.725998475609</v>
      </c>
      <c r="I12" s="5">
        <f t="shared" si="1"/>
        <v>23814</v>
      </c>
      <c r="J12" s="7">
        <v>0</v>
      </c>
    </row>
    <row r="13" spans="1:10" x14ac:dyDescent="0.35">
      <c r="E13" s="3">
        <v>5.7380000000000004</v>
      </c>
      <c r="F13" s="3">
        <v>6.4820000000000002</v>
      </c>
      <c r="G13" s="3">
        <f t="shared" si="0"/>
        <v>0.74399999999999977</v>
      </c>
      <c r="H13" s="5">
        <f>($B$4/$B$7*E13) + $B$3</f>
        <v>48391.418051829271</v>
      </c>
      <c r="I13" s="5">
        <f t="shared" si="1"/>
        <v>32810.399999999987</v>
      </c>
      <c r="J13" s="7" t="s">
        <v>16</v>
      </c>
    </row>
    <row r="14" spans="1:10" x14ac:dyDescent="0.35">
      <c r="E14" s="3">
        <v>6.484</v>
      </c>
      <c r="F14" s="3">
        <v>7.58</v>
      </c>
      <c r="G14" s="3">
        <f t="shared" si="0"/>
        <v>1.0960000000000001</v>
      </c>
      <c r="H14" s="5">
        <f>($B$4/$B$7*E14) + $B$3</f>
        <v>54372.73346951219</v>
      </c>
      <c r="I14" s="5">
        <f t="shared" si="1"/>
        <v>48333.600000000006</v>
      </c>
      <c r="J14" s="7" t="s">
        <v>17</v>
      </c>
    </row>
    <row r="15" spans="1:10" x14ac:dyDescent="0.35">
      <c r="E15" s="3">
        <v>7.5730000000000004</v>
      </c>
      <c r="F15" s="3">
        <v>8.7539999999999996</v>
      </c>
      <c r="G15" s="3">
        <f t="shared" si="0"/>
        <v>1.1809999999999992</v>
      </c>
      <c r="H15" s="5">
        <f>($B$4/$B$7*E15) + $B$3</f>
        <v>63104.171123475608</v>
      </c>
      <c r="I15" s="5">
        <f t="shared" si="1"/>
        <v>52082.099999999962</v>
      </c>
      <c r="J15" s="7" t="s">
        <v>18</v>
      </c>
    </row>
    <row r="16" spans="1:10" x14ac:dyDescent="0.35">
      <c r="E16" s="3">
        <v>8.7530000000000001</v>
      </c>
      <c r="F16" s="3">
        <v>10.295</v>
      </c>
      <c r="G16" s="3">
        <f t="shared" si="0"/>
        <v>1.5419999999999998</v>
      </c>
      <c r="H16" s="5">
        <f>($B$4/$B$7*E16) + $B$3</f>
        <v>72565.233044207314</v>
      </c>
      <c r="I16" s="5">
        <f t="shared" si="1"/>
        <v>68002.2</v>
      </c>
      <c r="J16" s="7" t="s">
        <v>19</v>
      </c>
    </row>
    <row r="17" spans="5:10" x14ac:dyDescent="0.35">
      <c r="E17" s="3">
        <v>10.295</v>
      </c>
      <c r="F17" s="3">
        <v>11.589</v>
      </c>
      <c r="G17" s="3">
        <f t="shared" si="0"/>
        <v>1.2940000000000005</v>
      </c>
      <c r="H17" s="5">
        <f>($B$4/$B$7*E17) + $B$3</f>
        <v>84928.756333841462</v>
      </c>
      <c r="I17" s="5">
        <f t="shared" si="1"/>
        <v>57065.400000000023</v>
      </c>
      <c r="J17" s="7" t="s">
        <v>20</v>
      </c>
    </row>
    <row r="18" spans="5:10" x14ac:dyDescent="0.35">
      <c r="E18" s="3">
        <v>11.593</v>
      </c>
      <c r="F18" s="3">
        <v>13.823</v>
      </c>
      <c r="G18" s="3">
        <f t="shared" si="0"/>
        <v>2.2300000000000004</v>
      </c>
      <c r="H18" s="5">
        <f>($B$4/$B$7*E18) + $B$3</f>
        <v>95335.924446646342</v>
      </c>
      <c r="I18" s="5">
        <f t="shared" si="1"/>
        <v>98343.000000000015</v>
      </c>
      <c r="J18" s="7" t="s">
        <v>21</v>
      </c>
    </row>
    <row r="19" spans="5:10" x14ac:dyDescent="0.35">
      <c r="E19" s="3">
        <v>13.819000000000001</v>
      </c>
      <c r="F19" s="3">
        <v>14.914999999999999</v>
      </c>
      <c r="G19" s="3">
        <f t="shared" si="0"/>
        <v>1.0959999999999983</v>
      </c>
      <c r="H19" s="5">
        <f>($B$4/$B$7*E19) + $B$3</f>
        <v>113183.65651067073</v>
      </c>
      <c r="I19" s="5">
        <f t="shared" si="1"/>
        <v>48333.599999999926</v>
      </c>
      <c r="J19" s="7" t="s">
        <v>22</v>
      </c>
    </row>
    <row r="20" spans="5:10" x14ac:dyDescent="0.35">
      <c r="E20" s="3">
        <v>14.914999999999999</v>
      </c>
      <c r="F20" s="3">
        <v>16.225000000000001</v>
      </c>
      <c r="G20" s="3">
        <f t="shared" si="0"/>
        <v>1.3100000000000023</v>
      </c>
      <c r="H20" s="5">
        <f>($B$4/$B$7*E20) + $B$3</f>
        <v>121971.2191082317</v>
      </c>
      <c r="I20" s="5">
        <f t="shared" si="1"/>
        <v>57771.000000000102</v>
      </c>
      <c r="J20" s="7" t="s">
        <v>23</v>
      </c>
    </row>
    <row r="21" spans="5:10" x14ac:dyDescent="0.35">
      <c r="E21" s="3">
        <v>16.225000000000001</v>
      </c>
      <c r="F21" s="3">
        <v>16.946999999999999</v>
      </c>
      <c r="G21" s="3">
        <f t="shared" si="0"/>
        <v>0.72199999999999775</v>
      </c>
      <c r="H21" s="5">
        <f>($B$4/$B$7*E21) + $B$3</f>
        <v>132474.60141006098</v>
      </c>
      <c r="I21" s="5">
        <f t="shared" si="1"/>
        <v>31840.199999999903</v>
      </c>
      <c r="J21" s="7" t="s">
        <v>24</v>
      </c>
    </row>
    <row r="22" spans="5:10" x14ac:dyDescent="0.35">
      <c r="E22" s="3">
        <v>16.946999999999999</v>
      </c>
      <c r="F22" s="3">
        <v>17.617000000000001</v>
      </c>
      <c r="G22" s="3">
        <f t="shared" si="0"/>
        <v>0.67000000000000171</v>
      </c>
      <c r="H22" s="5">
        <f>($B$4/$B$7*E22) + $B$3</f>
        <v>138263.48844969511</v>
      </c>
      <c r="I22" s="5">
        <f t="shared" si="1"/>
        <v>29547.000000000076</v>
      </c>
      <c r="J22" s="7" t="s">
        <v>25</v>
      </c>
    </row>
    <row r="23" spans="5:10" x14ac:dyDescent="0.35">
      <c r="E23" s="3">
        <v>17.617000000000001</v>
      </c>
      <c r="F23" s="3">
        <v>18.385999999999999</v>
      </c>
      <c r="G23" s="3">
        <f t="shared" si="0"/>
        <v>0.76899999999999835</v>
      </c>
      <c r="H23" s="5">
        <f>($B$4/$B$7*E23) + $B$3</f>
        <v>143635.44733689024</v>
      </c>
      <c r="I23" s="5">
        <f t="shared" si="1"/>
        <v>33912.899999999929</v>
      </c>
      <c r="J23" s="7" t="s">
        <v>26</v>
      </c>
    </row>
    <row r="24" spans="5:10" x14ac:dyDescent="0.35">
      <c r="E24" s="3">
        <v>18.385999999999999</v>
      </c>
      <c r="F24" s="3">
        <v>19.015999999999998</v>
      </c>
      <c r="G24" s="3">
        <f t="shared" si="0"/>
        <v>0.62999999999999901</v>
      </c>
      <c r="H24" s="5">
        <f>($B$4/$B$7*E24) + $B$3</f>
        <v>149801.17328353657</v>
      </c>
      <c r="I24" s="5">
        <f t="shared" si="1"/>
        <v>27782.999999999956</v>
      </c>
      <c r="J24" s="7" t="s">
        <v>27</v>
      </c>
    </row>
    <row r="25" spans="5:10" x14ac:dyDescent="0.35">
      <c r="E25" s="3">
        <v>19.015999999999998</v>
      </c>
      <c r="F25" s="3">
        <v>19.640999999999998</v>
      </c>
      <c r="G25" s="3">
        <f t="shared" si="0"/>
        <v>0.625</v>
      </c>
      <c r="H25" s="5">
        <f>($B$4/$B$7*E25) + $B$3</f>
        <v>154852.41820731704</v>
      </c>
      <c r="I25" s="5">
        <f t="shared" si="1"/>
        <v>27562.5</v>
      </c>
      <c r="J25" s="7" t="s">
        <v>28</v>
      </c>
    </row>
    <row r="26" spans="5:10" x14ac:dyDescent="0.35">
      <c r="E26" s="3">
        <v>19.640999999999998</v>
      </c>
      <c r="F26" s="3">
        <v>20.376000000000001</v>
      </c>
      <c r="G26" s="3">
        <f t="shared" si="0"/>
        <v>0.73500000000000298</v>
      </c>
      <c r="H26" s="5">
        <f>($B$4/$B$7*E26) + $B$3</f>
        <v>159863.57388567072</v>
      </c>
      <c r="I26" s="5">
        <f t="shared" si="1"/>
        <v>32413.500000000131</v>
      </c>
      <c r="J26" s="7" t="s">
        <v>29</v>
      </c>
    </row>
    <row r="27" spans="5:10" x14ac:dyDescent="0.35">
      <c r="E27" s="3">
        <v>20.376000000000001</v>
      </c>
      <c r="F27" s="3">
        <v>21.678000000000001</v>
      </c>
      <c r="G27" s="3">
        <f t="shared" si="0"/>
        <v>1.3019999999999996</v>
      </c>
      <c r="H27" s="5">
        <f>($B$4/$B$7*E27) + $B$3</f>
        <v>165756.69296341462</v>
      </c>
      <c r="I27" s="5">
        <f t="shared" si="1"/>
        <v>57418.199999999983</v>
      </c>
      <c r="J27" s="7" t="s">
        <v>30</v>
      </c>
    </row>
    <row r="28" spans="5:10" x14ac:dyDescent="0.35">
      <c r="E28" s="3">
        <v>21.678000000000001</v>
      </c>
      <c r="F28" s="3">
        <v>22.161999999999999</v>
      </c>
      <c r="G28" s="3">
        <f t="shared" si="0"/>
        <v>0.48399999999999821</v>
      </c>
      <c r="H28" s="5">
        <f>($B$4/$B$7*E28) + $B$3</f>
        <v>176195.93247256096</v>
      </c>
      <c r="I28" s="5">
        <f t="shared" si="1"/>
        <v>21344.399999999921</v>
      </c>
      <c r="J28" s="7" t="s">
        <v>31</v>
      </c>
    </row>
    <row r="29" spans="5:10" x14ac:dyDescent="0.35">
      <c r="E29" s="3">
        <v>22.161999999999999</v>
      </c>
      <c r="F29" s="3">
        <v>22.808</v>
      </c>
      <c r="G29" s="3">
        <f t="shared" si="0"/>
        <v>0.6460000000000008</v>
      </c>
      <c r="H29" s="5">
        <f>($B$4/$B$7*E29) + $B$3</f>
        <v>180076.57142987804</v>
      </c>
      <c r="I29" s="5">
        <f t="shared" si="1"/>
        <v>28488.600000000035</v>
      </c>
      <c r="J29" s="7" t="s">
        <v>33</v>
      </c>
    </row>
    <row r="30" spans="5:10" x14ac:dyDescent="0.35">
      <c r="E30" s="3">
        <v>22.808</v>
      </c>
      <c r="F30" s="3">
        <v>23.216000000000001</v>
      </c>
      <c r="G30" s="3">
        <f t="shared" si="0"/>
        <v>0.40800000000000125</v>
      </c>
      <c r="H30" s="5">
        <f>($B$4/$B$7*E30) + $B$3</f>
        <v>185256.10193902437</v>
      </c>
      <c r="I30" s="5">
        <f t="shared" si="1"/>
        <v>17992.800000000054</v>
      </c>
      <c r="J30" s="7" t="s">
        <v>32</v>
      </c>
    </row>
    <row r="31" spans="5:10" x14ac:dyDescent="0.35">
      <c r="E31" s="3">
        <v>23.216000000000001</v>
      </c>
      <c r="F31" s="3">
        <v>23.8</v>
      </c>
      <c r="G31" s="3">
        <f t="shared" si="0"/>
        <v>0.58399999999999963</v>
      </c>
      <c r="H31" s="5">
        <f>($B$4/$B$7*E31) + $B$3</f>
        <v>188527.38436585365</v>
      </c>
      <c r="I31" s="5">
        <f t="shared" si="1"/>
        <v>25754.399999999983</v>
      </c>
      <c r="J31" s="7" t="s">
        <v>34</v>
      </c>
    </row>
    <row r="32" spans="5:10" x14ac:dyDescent="0.35">
      <c r="E32" s="3">
        <v>23.8</v>
      </c>
      <c r="F32" s="3">
        <v>24.265999999999998</v>
      </c>
      <c r="G32" s="3">
        <f t="shared" si="0"/>
        <v>0.46599999999999753</v>
      </c>
      <c r="H32" s="5">
        <f>($B$4/$B$7*E32) + $B$3</f>
        <v>193209.80823170731</v>
      </c>
      <c r="I32" s="5">
        <f t="shared" si="1"/>
        <v>20550.599999999889</v>
      </c>
      <c r="J32" s="7" t="s">
        <v>35</v>
      </c>
    </row>
    <row r="33" spans="5:10" x14ac:dyDescent="0.35">
      <c r="E33" s="3">
        <v>24.265999999999998</v>
      </c>
      <c r="F33" s="3">
        <v>25.978000000000002</v>
      </c>
      <c r="G33" s="3">
        <f t="shared" si="0"/>
        <v>1.7120000000000033</v>
      </c>
      <c r="H33" s="5">
        <f>($B$4/$B$7*E33) + $B$3</f>
        <v>196946.12590548777</v>
      </c>
      <c r="I33" s="5">
        <f t="shared" si="1"/>
        <v>75499.200000000143</v>
      </c>
      <c r="J33" s="7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anna-1DSS-default-vocab.mp3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Townsend</dc:creator>
  <cp:lastModifiedBy>Keith Townsend</cp:lastModifiedBy>
  <dcterms:created xsi:type="dcterms:W3CDTF">2023-07-28T23:46:53Z</dcterms:created>
  <dcterms:modified xsi:type="dcterms:W3CDTF">2023-07-29T06:16:39Z</dcterms:modified>
</cp:coreProperties>
</file>