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D-2016-17" sheetId="1" r:id="rId1"/>
  </sheets>
  <calcPr calcId="145621"/>
</workbook>
</file>

<file path=xl/calcChain.xml><?xml version="1.0" encoding="utf-8"?>
<calcChain xmlns="http://schemas.openxmlformats.org/spreadsheetml/2006/main">
  <c r="O23" i="1" l="1"/>
  <c r="N23" i="1"/>
  <c r="P23" i="1" s="1"/>
  <c r="P22" i="1"/>
  <c r="O22" i="1"/>
  <c r="N22" i="1"/>
  <c r="O21" i="1"/>
  <c r="P21" i="1" s="1"/>
  <c r="N21" i="1"/>
  <c r="O20" i="1"/>
  <c r="O24" i="1" s="1"/>
  <c r="O13" i="1" s="1"/>
  <c r="P13" i="1" s="1"/>
  <c r="N20" i="1"/>
  <c r="P20" i="1" s="1"/>
  <c r="O19" i="1"/>
  <c r="N19" i="1"/>
  <c r="P19" i="1" s="1"/>
  <c r="P18" i="1"/>
  <c r="O18" i="1"/>
  <c r="N18" i="1"/>
  <c r="N13" i="1"/>
  <c r="O9" i="1"/>
  <c r="N9" i="1"/>
  <c r="P9" i="1" s="1"/>
  <c r="O8" i="1"/>
  <c r="N8" i="1"/>
  <c r="P8" i="1" s="1"/>
  <c r="P7" i="1"/>
  <c r="O7" i="1"/>
  <c r="N7" i="1"/>
  <c r="O6" i="1"/>
  <c r="P6" i="1" s="1"/>
  <c r="N6" i="1"/>
  <c r="O5" i="1"/>
  <c r="N5" i="1"/>
  <c r="P5" i="1" s="1"/>
  <c r="O4" i="1"/>
  <c r="N4" i="1"/>
  <c r="N11" i="1" s="1"/>
  <c r="P11" i="1" l="1"/>
  <c r="O11" i="1"/>
  <c r="N24" i="1"/>
  <c r="P24" i="1" s="1"/>
  <c r="P4" i="1"/>
  <c r="P26" i="1" l="1"/>
  <c r="P12" i="1"/>
</calcChain>
</file>

<file path=xl/sharedStrings.xml><?xml version="1.0" encoding="utf-8"?>
<sst xmlns="http://schemas.openxmlformats.org/spreadsheetml/2006/main" count="27" uniqueCount="16">
  <si>
    <t>Breakdown calculation of Electrical in the entire plant</t>
  </si>
  <si>
    <t>Breakdown % age  Detail FY-2015-16</t>
  </si>
  <si>
    <t>Month Wise:→</t>
  </si>
  <si>
    <t>Total B/D in Minutes</t>
  </si>
  <si>
    <t>Theoratical Available time in Minutes</t>
  </si>
  <si>
    <t>Average % age</t>
  </si>
  <si>
    <t>MSP in Minutes</t>
  </si>
  <si>
    <t>TLP/STS in Minutes</t>
  </si>
  <si>
    <t>Noodles in Minutes</t>
  </si>
  <si>
    <t>Utilities in Minutes</t>
  </si>
  <si>
    <t>DFA in Minutes</t>
  </si>
  <si>
    <t>Boilers in Minutes</t>
  </si>
  <si>
    <t xml:space="preserve">Average %age Breakdown due to Electrical </t>
  </si>
  <si>
    <t>Till March-2016</t>
  </si>
  <si>
    <t>Breakdown % age  Detail FY-2016-17</t>
  </si>
  <si>
    <t>%age of B/D reduce to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</si>
</sst>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2" xfId="0" applyFont="1" applyBorder="1"/>
    <xf numFmtId="17" fontId="2" fillId="0" borderId="2" xfId="0" applyNumberFormat="1" applyFont="1" applyBorder="1"/>
    <xf numFmtId="17" fontId="2" fillId="0" borderId="2" xfId="0" applyNumberFormat="1" applyFont="1" applyBorder="1" applyAlignment="1">
      <alignment wrapText="1"/>
    </xf>
    <xf numFmtId="164" fontId="2" fillId="0" borderId="2" xfId="0" applyNumberFormat="1" applyFont="1" applyBorder="1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17" fontId="3" fillId="0" borderId="2" xfId="0" applyNumberFormat="1" applyFont="1" applyBorder="1"/>
    <xf numFmtId="17" fontId="3" fillId="0" borderId="2" xfId="0" applyNumberFormat="1" applyFont="1" applyBorder="1" applyAlignment="1">
      <alignment wrapText="1"/>
    </xf>
    <xf numFmtId="164" fontId="3" fillId="0" borderId="2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164" fontId="3" fillId="2" borderId="2" xfId="0" applyNumberFormat="1" applyFont="1" applyFill="1" applyBorder="1"/>
    <xf numFmtId="2" fontId="3" fillId="0" borderId="2" xfId="0" applyNumberFormat="1" applyFont="1" applyBorder="1"/>
    <xf numFmtId="0" fontId="3" fillId="0" borderId="2" xfId="0" applyFont="1" applyBorder="1" applyAlignment="1">
      <alignment horizontal="center"/>
    </xf>
  </cellXfs>
  <cellStyles count="7">
    <cellStyle name="Normal" xfId="0" builtinId="0"/>
    <cellStyle name="Normal 2" xfId="1"/>
    <cellStyle name="Normal 3" xfId="2"/>
    <cellStyle name="Normal 3 2" xfId="3"/>
    <cellStyle name="Normal 4" xfId="4"/>
    <cellStyle name="Percent 2" xfId="5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R7" sqref="R7"/>
    </sheetView>
  </sheetViews>
  <sheetFormatPr defaultRowHeight="15" x14ac:dyDescent="0.25"/>
  <cols>
    <col min="16" max="16" width="14.425781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75" x14ac:dyDescent="0.25">
      <c r="A3" s="2" t="s">
        <v>2</v>
      </c>
      <c r="B3" s="3">
        <v>42095</v>
      </c>
      <c r="C3" s="3">
        <v>42125</v>
      </c>
      <c r="D3" s="3">
        <v>42156</v>
      </c>
      <c r="E3" s="3">
        <v>42186</v>
      </c>
      <c r="F3" s="3">
        <v>42217</v>
      </c>
      <c r="G3" s="3">
        <v>42248</v>
      </c>
      <c r="H3" s="3">
        <v>42278</v>
      </c>
      <c r="I3" s="3">
        <v>42309</v>
      </c>
      <c r="J3" s="3">
        <v>42339</v>
      </c>
      <c r="K3" s="3">
        <v>42370</v>
      </c>
      <c r="L3" s="3">
        <v>42401</v>
      </c>
      <c r="M3" s="3">
        <v>42430</v>
      </c>
      <c r="N3" s="4" t="s">
        <v>3</v>
      </c>
      <c r="O3" s="4" t="s">
        <v>4</v>
      </c>
      <c r="P3" s="2" t="s">
        <v>5</v>
      </c>
    </row>
    <row r="4" spans="1:16" x14ac:dyDescent="0.25">
      <c r="A4" s="2" t="s">
        <v>6</v>
      </c>
      <c r="B4" s="2">
        <v>710</v>
      </c>
      <c r="C4" s="2">
        <v>1200</v>
      </c>
      <c r="D4" s="2">
        <v>650</v>
      </c>
      <c r="E4" s="2">
        <v>870</v>
      </c>
      <c r="F4" s="2">
        <v>945</v>
      </c>
      <c r="G4" s="2">
        <v>705</v>
      </c>
      <c r="H4" s="2">
        <v>825</v>
      </c>
      <c r="I4" s="2">
        <v>205</v>
      </c>
      <c r="J4" s="2">
        <v>1090</v>
      </c>
      <c r="K4" s="2">
        <v>0</v>
      </c>
      <c r="L4" s="2">
        <v>265</v>
      </c>
      <c r="M4" s="2">
        <v>300</v>
      </c>
      <c r="N4" s="2">
        <f t="shared" ref="N4:N9" si="0">SUM(B4:M4)</f>
        <v>7765</v>
      </c>
      <c r="O4" s="2">
        <f>7*24*26*12*60</f>
        <v>3144960</v>
      </c>
      <c r="P4" s="5">
        <f t="shared" ref="P4:P9" si="1">N4/O4*100</f>
        <v>0.24690298127798127</v>
      </c>
    </row>
    <row r="5" spans="1:16" x14ac:dyDescent="0.25">
      <c r="A5" s="2" t="s">
        <v>7</v>
      </c>
      <c r="B5" s="2">
        <v>90</v>
      </c>
      <c r="C5" s="2">
        <v>60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105</v>
      </c>
      <c r="M5" s="2">
        <v>170</v>
      </c>
      <c r="N5" s="2">
        <f t="shared" si="0"/>
        <v>425</v>
      </c>
      <c r="O5" s="2">
        <f>4*24*26*12*60</f>
        <v>1797120</v>
      </c>
      <c r="P5" s="5">
        <f t="shared" si="1"/>
        <v>2.3648949430199431E-2</v>
      </c>
    </row>
    <row r="6" spans="1:16" x14ac:dyDescent="0.25">
      <c r="A6" s="2" t="s">
        <v>8</v>
      </c>
      <c r="B6" s="2">
        <v>0</v>
      </c>
      <c r="C6" s="2">
        <v>50</v>
      </c>
      <c r="D6" s="2">
        <v>30</v>
      </c>
      <c r="E6" s="2">
        <v>150</v>
      </c>
      <c r="F6" s="2">
        <v>0</v>
      </c>
      <c r="G6" s="2">
        <v>165</v>
      </c>
      <c r="H6" s="2">
        <v>0</v>
      </c>
      <c r="I6" s="2">
        <v>0</v>
      </c>
      <c r="J6" s="2">
        <v>0</v>
      </c>
      <c r="K6" s="2">
        <v>75</v>
      </c>
      <c r="L6" s="2">
        <v>0</v>
      </c>
      <c r="M6" s="2">
        <v>0</v>
      </c>
      <c r="N6" s="2">
        <f t="shared" si="0"/>
        <v>470</v>
      </c>
      <c r="O6" s="2">
        <f>2*24*26*12*60</f>
        <v>898560</v>
      </c>
      <c r="P6" s="5">
        <f t="shared" si="1"/>
        <v>5.2305911680911685E-2</v>
      </c>
    </row>
    <row r="7" spans="1:16" x14ac:dyDescent="0.25">
      <c r="A7" s="2" t="s">
        <v>9</v>
      </c>
      <c r="B7" s="2">
        <v>0</v>
      </c>
      <c r="C7" s="2">
        <v>60</v>
      </c>
      <c r="D7" s="2">
        <v>0</v>
      </c>
      <c r="E7" s="2">
        <v>15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75</v>
      </c>
      <c r="O7" s="2">
        <f>1*24*26*12*60</f>
        <v>449280</v>
      </c>
      <c r="P7" s="5">
        <f t="shared" si="1"/>
        <v>1.6693376068376068E-2</v>
      </c>
    </row>
    <row r="8" spans="1:16" x14ac:dyDescent="0.25">
      <c r="A8" s="2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30</v>
      </c>
      <c r="L8" s="2">
        <v>0</v>
      </c>
      <c r="M8" s="2">
        <v>0</v>
      </c>
      <c r="N8" s="2">
        <f t="shared" si="0"/>
        <v>30</v>
      </c>
      <c r="O8" s="2">
        <f>2*24*26*12*60</f>
        <v>898560</v>
      </c>
      <c r="P8" s="5">
        <f t="shared" si="1"/>
        <v>3.338675213675214E-3</v>
      </c>
    </row>
    <row r="9" spans="1:16" x14ac:dyDescent="0.25">
      <c r="A9" s="2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0</v>
      </c>
      <c r="O9" s="2">
        <f>2*24*26*12*60</f>
        <v>898560</v>
      </c>
      <c r="P9" s="5">
        <f t="shared" si="1"/>
        <v>0</v>
      </c>
    </row>
    <row r="10" spans="1:16" x14ac:dyDescent="0.25">
      <c r="A10" s="6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SUM(N4:N9)</f>
        <v>8765</v>
      </c>
      <c r="O11" s="2">
        <f>SUM(O4:O9)</f>
        <v>8087040</v>
      </c>
      <c r="P11" s="5">
        <f>N11/O11*100</f>
        <v>0.10838328980690091</v>
      </c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8" t="e">
        <f>(#REF!-P11)/#REF!*100</f>
        <v>#REF!</v>
      </c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 t="s">
        <v>13</v>
      </c>
      <c r="M13" s="9"/>
      <c r="N13" s="2">
        <f>SUM(B4:L9)</f>
        <v>8295</v>
      </c>
      <c r="O13" s="2">
        <f>O24</f>
        <v>8087040</v>
      </c>
      <c r="P13" s="5">
        <f>N13/O13*100</f>
        <v>0.10257152184235518</v>
      </c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0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75" x14ac:dyDescent="0.25">
      <c r="A17" s="10" t="s">
        <v>2</v>
      </c>
      <c r="B17" s="11">
        <v>42461</v>
      </c>
      <c r="C17" s="11">
        <v>42491</v>
      </c>
      <c r="D17" s="11">
        <v>42522</v>
      </c>
      <c r="E17" s="11">
        <v>42552</v>
      </c>
      <c r="F17" s="11">
        <v>42583</v>
      </c>
      <c r="G17" s="11">
        <v>42614</v>
      </c>
      <c r="H17" s="11">
        <v>42644</v>
      </c>
      <c r="I17" s="11">
        <v>42675</v>
      </c>
      <c r="J17" s="11">
        <v>42705</v>
      </c>
      <c r="K17" s="11">
        <v>42736</v>
      </c>
      <c r="L17" s="11">
        <v>42767</v>
      </c>
      <c r="M17" s="11">
        <v>42795</v>
      </c>
      <c r="N17" s="12" t="s">
        <v>3</v>
      </c>
      <c r="O17" s="12" t="s">
        <v>4</v>
      </c>
      <c r="P17" s="10" t="s">
        <v>5</v>
      </c>
    </row>
    <row r="18" spans="1:16" x14ac:dyDescent="0.25">
      <c r="A18" s="10" t="s">
        <v>6</v>
      </c>
      <c r="B18" s="10">
        <v>365</v>
      </c>
      <c r="C18" s="10">
        <v>305</v>
      </c>
      <c r="D18" s="10">
        <v>620</v>
      </c>
      <c r="E18" s="10">
        <v>315</v>
      </c>
      <c r="F18" s="10">
        <v>285</v>
      </c>
      <c r="G18" s="10">
        <v>165</v>
      </c>
      <c r="H18" s="10">
        <v>755</v>
      </c>
      <c r="I18" s="10">
        <v>1020</v>
      </c>
      <c r="J18" s="10">
        <v>525</v>
      </c>
      <c r="K18" s="10">
        <v>890</v>
      </c>
      <c r="L18" s="10">
        <v>305</v>
      </c>
      <c r="M18" s="10">
        <v>504</v>
      </c>
      <c r="N18" s="2">
        <f t="shared" ref="N18:N23" si="2">SUM(B18:M18)</f>
        <v>6054</v>
      </c>
      <c r="O18" s="10">
        <f>7*24*26*12*60</f>
        <v>3144960</v>
      </c>
      <c r="P18" s="13">
        <f t="shared" ref="P18:P23" si="3">N18/O18*100</f>
        <v>0.19249847374847376</v>
      </c>
    </row>
    <row r="19" spans="1:16" x14ac:dyDescent="0.25">
      <c r="A19" s="10" t="s">
        <v>7</v>
      </c>
      <c r="B19" s="10">
        <v>120</v>
      </c>
      <c r="C19" s="10">
        <v>55</v>
      </c>
      <c r="D19" s="10">
        <v>0</v>
      </c>
      <c r="E19" s="10">
        <v>60</v>
      </c>
      <c r="F19" s="10">
        <v>0</v>
      </c>
      <c r="G19" s="10">
        <v>20</v>
      </c>
      <c r="H19" s="10">
        <v>15</v>
      </c>
      <c r="I19" s="10">
        <v>60</v>
      </c>
      <c r="J19" s="10">
        <v>45</v>
      </c>
      <c r="K19" s="10">
        <v>30</v>
      </c>
      <c r="L19" s="10">
        <v>320</v>
      </c>
      <c r="M19" s="10">
        <v>65</v>
      </c>
      <c r="N19" s="2">
        <f t="shared" si="2"/>
        <v>790</v>
      </c>
      <c r="O19" s="10">
        <f>4*24*26*12*60</f>
        <v>1797120</v>
      </c>
      <c r="P19" s="13">
        <f t="shared" si="3"/>
        <v>4.3959223646723646E-2</v>
      </c>
    </row>
    <row r="20" spans="1:16" x14ac:dyDescent="0.25">
      <c r="A20" s="10" t="s">
        <v>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15</v>
      </c>
      <c r="K20" s="10">
        <v>0</v>
      </c>
      <c r="L20" s="10">
        <v>0</v>
      </c>
      <c r="M20" s="10">
        <v>20</v>
      </c>
      <c r="N20" s="2">
        <f t="shared" si="2"/>
        <v>35</v>
      </c>
      <c r="O20" s="10">
        <f>2*24*26*12*60</f>
        <v>898560</v>
      </c>
      <c r="P20" s="13">
        <f t="shared" si="3"/>
        <v>3.8951210826210824E-3</v>
      </c>
    </row>
    <row r="21" spans="1:16" x14ac:dyDescent="0.25">
      <c r="A21" s="10" t="s">
        <v>9</v>
      </c>
      <c r="B21" s="10">
        <v>70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10</v>
      </c>
      <c r="N21" s="2">
        <f t="shared" si="2"/>
        <v>80</v>
      </c>
      <c r="O21" s="10">
        <f>1*24*26*12*60</f>
        <v>449280</v>
      </c>
      <c r="P21" s="13">
        <f t="shared" si="3"/>
        <v>1.7806267806267807E-2</v>
      </c>
    </row>
    <row r="22" spans="1:16" x14ac:dyDescent="0.25">
      <c r="A22" s="10" t="s">
        <v>10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105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20</v>
      </c>
      <c r="N22" s="2">
        <f t="shared" si="2"/>
        <v>125</v>
      </c>
      <c r="O22" s="10">
        <f>2*24*26*12*60</f>
        <v>898560</v>
      </c>
      <c r="P22" s="13">
        <f t="shared" si="3"/>
        <v>1.3911146723646723E-2</v>
      </c>
    </row>
    <row r="23" spans="1:16" x14ac:dyDescent="0.25">
      <c r="A23" s="10" t="s">
        <v>11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2">
        <f t="shared" si="2"/>
        <v>0</v>
      </c>
      <c r="O23" s="10">
        <f>2*24*26*12*60</f>
        <v>898560</v>
      </c>
      <c r="P23" s="13">
        <f t="shared" si="3"/>
        <v>0</v>
      </c>
    </row>
    <row r="24" spans="1:16" x14ac:dyDescent="0.25">
      <c r="A24" s="14" t="s">
        <v>12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>
        <f>SUM(N18:N23)</f>
        <v>7084</v>
      </c>
      <c r="O24" s="15">
        <f>SUM(O18:O23)</f>
        <v>8087040</v>
      </c>
      <c r="P24" s="16">
        <f>N24/O24*100</f>
        <v>8.7596945235834126E-2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7"/>
    </row>
    <row r="26" spans="1:1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8" t="s">
        <v>15</v>
      </c>
      <c r="M26" s="18"/>
      <c r="N26" s="18"/>
      <c r="O26" s="18"/>
      <c r="P26" s="17">
        <f>(P11-P24)/P11*100</f>
        <v>19.178551055333713</v>
      </c>
    </row>
  </sheetData>
  <mergeCells count="5">
    <mergeCell ref="A1:P1"/>
    <mergeCell ref="A10:O10"/>
    <mergeCell ref="L13:M13"/>
    <mergeCell ref="A24:M24"/>
    <mergeCell ref="L26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BD-2016-17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  Angra</dc:creator>
  <cp:lastModifiedBy>Raman   Angra</cp:lastModifiedBy>
  <dcterms:created xsi:type="dcterms:W3CDTF">2017-04-08T08:34:08Z</dcterms:created>
  <dcterms:modified xsi:type="dcterms:W3CDTF">2017-04-08T08:34:27Z</dcterms:modified>
</cp:coreProperties>
</file>