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3395" windowHeight="7365" firstSheet="1" activeTab="6"/>
  </bookViews>
  <sheets>
    <sheet name="Sheet1" sheetId="1" state="hidden" r:id="rId1"/>
    <sheet name="CTS" sheetId="2" r:id="rId2"/>
    <sheet name="Engg" sheetId="3" r:id="rId3"/>
    <sheet name="Alcohol" sheetId="4" r:id="rId4"/>
    <sheet name="H2 " sheetId="5" r:id="rId5"/>
    <sheet name="Packaging" sheetId="6" r:id="rId6"/>
    <sheet name="Fatty Acid" sheetId="7" r:id="rId7"/>
  </sheets>
  <calcPr calcId="145621"/>
</workbook>
</file>

<file path=xl/calcChain.xml><?xml version="1.0" encoding="utf-8"?>
<calcChain xmlns="http://schemas.openxmlformats.org/spreadsheetml/2006/main">
  <c r="E12" i="7" l="1"/>
  <c r="C9" i="6" l="1"/>
  <c r="C8" i="6"/>
  <c r="D5" i="5"/>
  <c r="D4" i="5"/>
  <c r="D3" i="5"/>
  <c r="F13" i="4"/>
  <c r="D10" i="3"/>
  <c r="D9" i="3"/>
  <c r="D8" i="3"/>
  <c r="D7" i="3"/>
  <c r="D6" i="3"/>
  <c r="D5" i="3"/>
  <c r="D4" i="3"/>
  <c r="F12" i="4" l="1"/>
  <c r="C5" i="5"/>
  <c r="C10" i="3" l="1"/>
  <c r="C11" i="2" l="1"/>
  <c r="E11" i="1" l="1"/>
  <c r="D11" i="1" l="1"/>
  <c r="C11" i="1"/>
  <c r="I4" i="1" l="1"/>
  <c r="G4" i="1"/>
</calcChain>
</file>

<file path=xl/sharedStrings.xml><?xml version="1.0" encoding="utf-8"?>
<sst xmlns="http://schemas.openxmlformats.org/spreadsheetml/2006/main" count="105" uniqueCount="87">
  <si>
    <t>Thermic Fluid Insulation survey</t>
  </si>
  <si>
    <t>Motor operation at optimumm efficiency</t>
  </si>
  <si>
    <t>Condensate recovery in tank farm</t>
  </si>
  <si>
    <t>Pump / blower / compressor eff improvement</t>
  </si>
  <si>
    <t>Utilities Leakages identification &amp; prevention</t>
  </si>
  <si>
    <t>Improving HE performance</t>
  </si>
  <si>
    <t>Coal heaters efficiency improvement</t>
  </si>
  <si>
    <t>Process heat requirement study</t>
  </si>
  <si>
    <t>CT performance study</t>
  </si>
  <si>
    <t>GDP chilled water</t>
  </si>
  <si>
    <t>Kwh</t>
  </si>
  <si>
    <t>run hr</t>
  </si>
  <si>
    <t>Power cost</t>
  </si>
  <si>
    <t>40% plant running in 9 months</t>
  </si>
  <si>
    <t>Rev</t>
  </si>
  <si>
    <t>based on 6 months &amp; conservative figure</t>
  </si>
  <si>
    <t xml:space="preserve"> </t>
  </si>
  <si>
    <t>VAM Chilled water to GDP</t>
  </si>
  <si>
    <t>Saving in FY 16-17</t>
  </si>
  <si>
    <t>Note: Saving is in balance months of FY16-17</t>
  </si>
  <si>
    <t>To generate ideas and execute them which will generate cost saving to the tune of 1.5 Cr.</t>
  </si>
  <si>
    <t>Total In Lacs</t>
  </si>
  <si>
    <t>Sr. No</t>
  </si>
  <si>
    <t>Activity</t>
  </si>
  <si>
    <t>Quantity</t>
  </si>
  <si>
    <t>Utility/Unit saved</t>
  </si>
  <si>
    <t>Cost/Unit</t>
  </si>
  <si>
    <t>Savings/year</t>
  </si>
  <si>
    <t>Reduce Steam Consumption</t>
  </si>
  <si>
    <t>6.0 MT/day</t>
  </si>
  <si>
    <t>Steam/day</t>
  </si>
  <si>
    <t>Rs 1.5 /Kg</t>
  </si>
  <si>
    <t>Optimise Process Parameters in Sec01(01D3 &amp; 01D4 )</t>
  </si>
  <si>
    <t>Kg Coal/hr.</t>
  </si>
  <si>
    <t>Rs  4.6 /Kg</t>
  </si>
  <si>
    <t>Reduce Water to ETP</t>
  </si>
  <si>
    <t>m3/day</t>
  </si>
  <si>
    <t>Rs  40 /m3</t>
  </si>
  <si>
    <t>Reroute Reaction Water to ETP</t>
  </si>
  <si>
    <t>RS 40 /m3</t>
  </si>
  <si>
    <t>Intermediate Reduction ,thereby increase Product by 0.02 %</t>
  </si>
  <si>
    <t>MT/yr</t>
  </si>
  <si>
    <t>Rs 70000/MT</t>
  </si>
  <si>
    <t>Value addition in alcohol Residue</t>
  </si>
  <si>
    <t>12000/MT</t>
  </si>
  <si>
    <t>Steam condensate Recovery</t>
  </si>
  <si>
    <t>Rs 20/SCM NG</t>
  </si>
  <si>
    <t>Cost saving in pump operation</t>
  </si>
  <si>
    <t xml:space="preserve">Total </t>
  </si>
  <si>
    <t>Reduction in unproductive NG by filling Hydrogen during grade changeover</t>
  </si>
  <si>
    <t>Hydrogen gas recovery from vent gas</t>
  </si>
  <si>
    <t>SN</t>
  </si>
  <si>
    <t>Details</t>
  </si>
  <si>
    <t>Saving</t>
  </si>
  <si>
    <t>In Lacs</t>
  </si>
  <si>
    <t>2016-17</t>
  </si>
  <si>
    <t>Annualised</t>
  </si>
  <si>
    <t>YEAR 2016-17</t>
  </si>
  <si>
    <t>Thickness reduction in five layer polybag</t>
  </si>
  <si>
    <t>Three layered polybag in place of five layer</t>
  </si>
  <si>
    <t>Change in denier for HDPE bags</t>
  </si>
  <si>
    <t>Reduction in length of bag HDPE</t>
  </si>
  <si>
    <t>Change in packing material type for steric acid</t>
  </si>
  <si>
    <t>Remarks</t>
  </si>
  <si>
    <t>Under study</t>
  </si>
  <si>
    <t>Operation of CPP in Island mode</t>
  </si>
  <si>
    <t>Optimisation of Air-conditioning plant operation &amp; plant Lighting</t>
  </si>
  <si>
    <t xml:space="preserve">Installation of RO plant for recycling the ETP water </t>
  </si>
  <si>
    <t xml:space="preserve">Reduction in Raw Water pumping cost </t>
  </si>
  <si>
    <t>Relocation of DFA Air Compressor for Energy saving</t>
  </si>
  <si>
    <t xml:space="preserve">Use of vented Hydrogen Gas in Coal Heater </t>
  </si>
  <si>
    <t>Capex project - Rs 32 L</t>
  </si>
  <si>
    <t>Investment - Rs 4 L</t>
  </si>
  <si>
    <t>Sr.</t>
  </si>
  <si>
    <t>Project</t>
  </si>
  <si>
    <t>Total savings Potential for FY-2016-17</t>
  </si>
  <si>
    <t>Investment done</t>
  </si>
  <si>
    <t>Total  savings Balanced for FY-2016-17</t>
  </si>
  <si>
    <t>FLAKER 24% increase production/day over present</t>
  </si>
  <si>
    <t>ERUCIC production increase by 5 Mt/day over present</t>
  </si>
  <si>
    <t xml:space="preserve">Process &amp; column series Optimization  </t>
  </si>
  <si>
    <t>Reduction in Energy consumption of Thermic Pre-heater by using vent steam instead Coal</t>
  </si>
  <si>
    <t>Use of Chilled water from VAM instead of separate Chiller for Cooling in GDP</t>
  </si>
  <si>
    <t>Total savings Fatty acid plant</t>
  </si>
  <si>
    <r>
      <t>Case A</t>
    </r>
    <r>
      <rPr>
        <sz val="14"/>
        <color rgb="FF000000"/>
        <rFont val="Times New Roman"/>
        <family val="1"/>
      </rPr>
      <t>.  Reduction of specific Consumption Over BOM for Standard runs (C-1214/1618/C-98/Super flex/C-2022/P-12)</t>
    </r>
  </si>
  <si>
    <r>
      <t xml:space="preserve">Case B.   </t>
    </r>
    <r>
      <rPr>
        <sz val="14"/>
        <color rgb="FF000000"/>
        <rFont val="Times New Roman"/>
        <family val="1"/>
      </rPr>
      <t>C-302/303/401/402 SERIES for C-1698/1618TA)</t>
    </r>
  </si>
  <si>
    <r>
      <t xml:space="preserve"> </t>
    </r>
    <r>
      <rPr>
        <u/>
        <sz val="14"/>
        <color rgb="FF000000"/>
        <rFont val="Times New Roman"/>
        <family val="1"/>
      </rPr>
      <t>Case C</t>
    </r>
    <r>
      <rPr>
        <sz val="14"/>
        <color rgb="FF000000"/>
        <rFont val="Times New Roman"/>
        <family val="1"/>
      </rPr>
      <t xml:space="preserve">.   C-302/303/501/502 for C-1214/Oleic-k &amp; C/1214/Stearic-92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</si>
</sst>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rgb="FF000000"/>
      <name val="Franklin Gothic Book"/>
      <family val="2"/>
    </font>
    <font>
      <sz val="12"/>
      <color theme="1"/>
      <name val="Calibri"/>
      <family val="2"/>
      <scheme val="minor"/>
    </font>
    <font>
      <sz val="12"/>
      <color rgb="FF000000"/>
      <name val="Franklin Gothic Book"/>
      <family val="2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u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readingOrder="1"/>
    </xf>
    <xf numFmtId="165" fontId="2" fillId="0" borderId="1" xfId="0" applyNumberFormat="1" applyFont="1" applyBorder="1"/>
    <xf numFmtId="0" fontId="4" fillId="0" borderId="1" xfId="0" applyFont="1" applyBorder="1"/>
    <xf numFmtId="165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 readingOrder="1"/>
    </xf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 readingOrder="1"/>
    </xf>
    <xf numFmtId="0" fontId="7" fillId="0" borderId="1" xfId="0" applyFont="1" applyFill="1" applyBorder="1" applyAlignment="1">
      <alignment horizontal="center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2" fillId="0" borderId="1" xfId="0" applyFont="1" applyFill="1" applyBorder="1"/>
    <xf numFmtId="0" fontId="2" fillId="0" borderId="0" xfId="0" applyFont="1" applyFill="1"/>
    <xf numFmtId="2" fontId="2" fillId="0" borderId="1" xfId="0" applyNumberFormat="1" applyFont="1" applyFill="1" applyBorder="1"/>
    <xf numFmtId="164" fontId="2" fillId="0" borderId="0" xfId="0" applyNumberFormat="1" applyFont="1" applyFill="1"/>
    <xf numFmtId="0" fontId="4" fillId="0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0" fontId="4" fillId="0" borderId="0" xfId="0" applyFont="1" applyFill="1"/>
    <xf numFmtId="0" fontId="8" fillId="0" borderId="1" xfId="0" applyFont="1" applyBorder="1"/>
    <xf numFmtId="0" fontId="9" fillId="0" borderId="0" xfId="0" applyFont="1"/>
    <xf numFmtId="0" fontId="9" fillId="0" borderId="1" xfId="0" applyFont="1" applyBorder="1"/>
    <xf numFmtId="2" fontId="9" fillId="0" borderId="1" xfId="0" applyNumberFormat="1" applyFont="1" applyBorder="1"/>
    <xf numFmtId="2" fontId="8" fillId="0" borderId="1" xfId="0" applyNumberFormat="1" applyFont="1" applyBorder="1"/>
    <xf numFmtId="2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8" fillId="0" borderId="0" xfId="0" applyFont="1"/>
    <xf numFmtId="0" fontId="8" fillId="0" borderId="5" xfId="0" applyFont="1" applyFill="1" applyBorder="1"/>
    <xf numFmtId="2" fontId="8" fillId="0" borderId="0" xfId="0" applyNumberFormat="1" applyFont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 readingOrder="1"/>
    </xf>
    <xf numFmtId="0" fontId="1" fillId="0" borderId="4" xfId="0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wrapText="1" readingOrder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wrapText="1" readingOrder="1"/>
    </xf>
    <xf numFmtId="0" fontId="12" fillId="0" borderId="1" xfId="0" applyFont="1" applyBorder="1" applyAlignment="1">
      <alignment horizontal="left" wrapText="1" readingOrder="1"/>
    </xf>
    <xf numFmtId="0" fontId="11" fillId="0" borderId="1" xfId="0" applyFont="1" applyBorder="1" applyAlignment="1">
      <alignment horizontal="center" wrapText="1" readingOrder="1"/>
    </xf>
    <xf numFmtId="165" fontId="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sqref="A1:XFD1048576"/>
    </sheetView>
  </sheetViews>
  <sheetFormatPr defaultRowHeight="15" x14ac:dyDescent="0.25"/>
  <cols>
    <col min="2" max="2" width="42.85546875" customWidth="1"/>
    <col min="8" max="8" width="10.7109375" customWidth="1"/>
  </cols>
  <sheetData>
    <row r="3" spans="2:10" x14ac:dyDescent="0.25">
      <c r="D3" t="s">
        <v>14</v>
      </c>
      <c r="F3" t="s">
        <v>10</v>
      </c>
      <c r="G3" t="s">
        <v>11</v>
      </c>
      <c r="H3" t="s">
        <v>12</v>
      </c>
    </row>
    <row r="4" spans="2:10" x14ac:dyDescent="0.25">
      <c r="B4" s="3" t="s">
        <v>9</v>
      </c>
      <c r="C4">
        <v>35</v>
      </c>
      <c r="D4">
        <v>11.5</v>
      </c>
      <c r="E4">
        <v>20</v>
      </c>
      <c r="F4">
        <v>87</v>
      </c>
      <c r="G4">
        <f>24*365*0.4*0.75</f>
        <v>2628</v>
      </c>
      <c r="H4">
        <v>5</v>
      </c>
      <c r="I4" s="1">
        <f>F4*G4*H4/100000</f>
        <v>11.431800000000001</v>
      </c>
      <c r="J4" t="s">
        <v>13</v>
      </c>
    </row>
    <row r="5" spans="2:10" x14ac:dyDescent="0.25">
      <c r="B5" s="3" t="s">
        <v>0</v>
      </c>
      <c r="C5" s="2">
        <v>20</v>
      </c>
      <c r="D5" s="2">
        <v>20</v>
      </c>
      <c r="E5" s="4">
        <v>20</v>
      </c>
    </row>
    <row r="6" spans="2:10" x14ac:dyDescent="0.25">
      <c r="B6" s="3" t="s">
        <v>1</v>
      </c>
      <c r="C6">
        <v>15</v>
      </c>
      <c r="D6">
        <v>8</v>
      </c>
      <c r="E6">
        <v>8</v>
      </c>
    </row>
    <row r="7" spans="2:10" x14ac:dyDescent="0.25">
      <c r="B7" s="3" t="s">
        <v>2</v>
      </c>
      <c r="C7">
        <v>25</v>
      </c>
      <c r="D7">
        <v>10</v>
      </c>
      <c r="E7">
        <v>10</v>
      </c>
    </row>
    <row r="8" spans="2:10" x14ac:dyDescent="0.25">
      <c r="B8" t="s">
        <v>3</v>
      </c>
      <c r="C8">
        <v>15</v>
      </c>
      <c r="D8">
        <v>10</v>
      </c>
      <c r="E8">
        <v>10</v>
      </c>
    </row>
    <row r="9" spans="2:10" x14ac:dyDescent="0.25">
      <c r="B9" t="s">
        <v>4</v>
      </c>
      <c r="C9">
        <v>50</v>
      </c>
      <c r="D9">
        <v>30</v>
      </c>
      <c r="E9">
        <v>30</v>
      </c>
    </row>
    <row r="10" spans="2:10" x14ac:dyDescent="0.25">
      <c r="B10" s="3" t="s">
        <v>5</v>
      </c>
      <c r="C10" s="2">
        <v>10</v>
      </c>
      <c r="D10" s="2">
        <v>10</v>
      </c>
      <c r="E10" s="4">
        <v>15</v>
      </c>
      <c r="I10" t="s">
        <v>15</v>
      </c>
    </row>
    <row r="11" spans="2:10" x14ac:dyDescent="0.25">
      <c r="C11">
        <f>SUM(C4:C10)</f>
        <v>170</v>
      </c>
      <c r="D11">
        <f>SUM(D4:D10)</f>
        <v>99.5</v>
      </c>
      <c r="E11">
        <f>SUM(E4:E10)</f>
        <v>113</v>
      </c>
    </row>
    <row r="14" spans="2:10" x14ac:dyDescent="0.25">
      <c r="B14" t="s">
        <v>6</v>
      </c>
    </row>
    <row r="15" spans="2:10" x14ac:dyDescent="0.25">
      <c r="B15" t="s">
        <v>7</v>
      </c>
    </row>
    <row r="16" spans="2:10" x14ac:dyDescent="0.25">
      <c r="B16" t="s">
        <v>8</v>
      </c>
    </row>
    <row r="17" spans="5:5" x14ac:dyDescent="0.25">
      <c r="E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C3" sqref="C3"/>
    </sheetView>
  </sheetViews>
  <sheetFormatPr defaultRowHeight="15.75" x14ac:dyDescent="0.25"/>
  <cols>
    <col min="1" max="1" width="7.140625" style="5" customWidth="1"/>
    <col min="2" max="2" width="42.85546875" style="5" customWidth="1"/>
    <col min="3" max="3" width="18.140625" style="5" bestFit="1" customWidth="1"/>
    <col min="4" max="4" width="10.5703125" style="5" customWidth="1"/>
    <col min="5" max="5" width="9.140625" style="5"/>
    <col min="6" max="6" width="10.7109375" style="5" customWidth="1"/>
    <col min="7" max="16384" width="9.140625" style="5"/>
  </cols>
  <sheetData>
    <row r="3" spans="1:10" x14ac:dyDescent="0.25">
      <c r="A3" s="6"/>
      <c r="B3" s="23"/>
      <c r="C3" s="42" t="s">
        <v>18</v>
      </c>
      <c r="D3" s="24"/>
      <c r="E3" s="24"/>
      <c r="F3" s="24"/>
      <c r="G3" s="24"/>
      <c r="H3" s="24"/>
      <c r="I3" s="24"/>
      <c r="J3" s="24"/>
    </row>
    <row r="4" spans="1:10" x14ac:dyDescent="0.25">
      <c r="A4" s="12">
        <v>1</v>
      </c>
      <c r="B4" s="23" t="s">
        <v>17</v>
      </c>
      <c r="C4" s="25">
        <v>20</v>
      </c>
      <c r="D4" s="24"/>
      <c r="E4" s="24"/>
      <c r="F4" s="24"/>
      <c r="G4" s="26"/>
      <c r="H4" s="24"/>
      <c r="I4" s="24"/>
      <c r="J4" s="24"/>
    </row>
    <row r="5" spans="1:10" x14ac:dyDescent="0.25">
      <c r="A5" s="12">
        <v>2</v>
      </c>
      <c r="B5" s="23" t="s">
        <v>0</v>
      </c>
      <c r="C5" s="25">
        <v>20</v>
      </c>
      <c r="D5" s="24"/>
      <c r="E5" s="24"/>
      <c r="F5" s="24"/>
      <c r="G5" s="24"/>
      <c r="H5" s="24"/>
      <c r="I5" s="24"/>
      <c r="J5" s="24"/>
    </row>
    <row r="6" spans="1:10" x14ac:dyDescent="0.25">
      <c r="A6" s="12">
        <v>3</v>
      </c>
      <c r="B6" s="23" t="s">
        <v>1</v>
      </c>
      <c r="C6" s="25">
        <v>8</v>
      </c>
      <c r="D6" s="24"/>
      <c r="E6" s="24"/>
      <c r="F6" s="24"/>
      <c r="G6" s="24"/>
      <c r="H6" s="24"/>
      <c r="I6" s="24"/>
      <c r="J6" s="24"/>
    </row>
    <row r="7" spans="1:10" x14ac:dyDescent="0.25">
      <c r="A7" s="12">
        <v>4</v>
      </c>
      <c r="B7" s="23" t="s">
        <v>2</v>
      </c>
      <c r="C7" s="25">
        <v>8</v>
      </c>
      <c r="D7" s="24"/>
      <c r="E7" s="24"/>
      <c r="F7" s="24"/>
      <c r="G7" s="24"/>
      <c r="H7" s="24"/>
      <c r="I7" s="24"/>
      <c r="J7" s="24"/>
    </row>
    <row r="8" spans="1:10" x14ac:dyDescent="0.25">
      <c r="A8" s="12">
        <v>5</v>
      </c>
      <c r="B8" s="23" t="s">
        <v>3</v>
      </c>
      <c r="C8" s="25">
        <v>10</v>
      </c>
      <c r="D8" s="24"/>
      <c r="E8" s="24"/>
      <c r="F8" s="24"/>
      <c r="G8" s="24"/>
      <c r="H8" s="24"/>
      <c r="I8" s="24"/>
      <c r="J8" s="24"/>
    </row>
    <row r="9" spans="1:10" x14ac:dyDescent="0.25">
      <c r="A9" s="12">
        <v>6</v>
      </c>
      <c r="B9" s="23" t="s">
        <v>4</v>
      </c>
      <c r="C9" s="25">
        <v>30</v>
      </c>
      <c r="D9" s="24"/>
      <c r="E9" s="24"/>
      <c r="F9" s="24"/>
      <c r="G9" s="24"/>
      <c r="H9" s="24"/>
      <c r="I9" s="24"/>
      <c r="J9" s="24"/>
    </row>
    <row r="10" spans="1:10" x14ac:dyDescent="0.25">
      <c r="A10" s="12">
        <v>7</v>
      </c>
      <c r="B10" s="23" t="s">
        <v>5</v>
      </c>
      <c r="C10" s="25">
        <v>15</v>
      </c>
      <c r="D10" s="24"/>
      <c r="E10" s="24"/>
      <c r="F10" s="24"/>
      <c r="G10" s="24"/>
      <c r="H10" s="24"/>
      <c r="I10" s="24"/>
      <c r="J10" s="24"/>
    </row>
    <row r="11" spans="1:10" x14ac:dyDescent="0.25">
      <c r="A11" s="6"/>
      <c r="B11" s="27" t="s">
        <v>21</v>
      </c>
      <c r="C11" s="28">
        <f>SUM(C4:C10)</f>
        <v>111</v>
      </c>
      <c r="D11" s="24"/>
      <c r="E11" s="24"/>
      <c r="F11" s="24"/>
      <c r="G11" s="24"/>
      <c r="H11" s="24"/>
      <c r="I11" s="24"/>
      <c r="J11" s="24"/>
    </row>
    <row r="12" spans="1:10" x14ac:dyDescent="0.25">
      <c r="B12" s="24"/>
      <c r="C12" s="24"/>
      <c r="D12" s="24"/>
      <c r="E12" s="24"/>
      <c r="F12" s="24"/>
      <c r="G12" s="24"/>
      <c r="H12" s="24"/>
      <c r="I12" s="24"/>
      <c r="J12" s="24"/>
    </row>
    <row r="13" spans="1:10" x14ac:dyDescent="0.25">
      <c r="B13" s="29" t="s">
        <v>19</v>
      </c>
      <c r="C13" s="24"/>
      <c r="D13" s="24"/>
      <c r="E13" s="24"/>
      <c r="F13" s="24"/>
      <c r="G13" s="24"/>
      <c r="H13" s="24"/>
      <c r="I13" s="24"/>
      <c r="J13" s="24"/>
    </row>
    <row r="14" spans="1:10" x14ac:dyDescent="0.25">
      <c r="B14" s="24"/>
      <c r="C14" s="24"/>
      <c r="D14" s="24"/>
      <c r="E14" s="24"/>
      <c r="F14" s="24"/>
      <c r="G14" s="24"/>
      <c r="H14" s="24"/>
      <c r="I14" s="24"/>
      <c r="J14" s="24"/>
    </row>
    <row r="15" spans="1:10" x14ac:dyDescent="0.25">
      <c r="B15" s="24"/>
      <c r="C15" s="24"/>
      <c r="D15" s="24"/>
      <c r="E15" s="24"/>
      <c r="F15" s="24"/>
      <c r="G15" s="24"/>
      <c r="H15" s="24"/>
      <c r="I15" s="24"/>
      <c r="J15" s="24"/>
    </row>
    <row r="16" spans="1:10" x14ac:dyDescent="0.25">
      <c r="B16" s="24"/>
      <c r="C16" s="24"/>
      <c r="D16" s="24"/>
      <c r="E16" s="24"/>
      <c r="F16" s="24"/>
      <c r="G16" s="24"/>
      <c r="H16" s="24"/>
      <c r="I16" s="24"/>
      <c r="J16" s="24"/>
    </row>
    <row r="17" spans="2:10" x14ac:dyDescent="0.25">
      <c r="B17" s="24"/>
      <c r="C17" s="24" t="s">
        <v>16</v>
      </c>
      <c r="D17" s="24"/>
      <c r="E17" s="24"/>
      <c r="F17" s="24"/>
      <c r="G17" s="24"/>
      <c r="H17" s="24"/>
      <c r="I17" s="24"/>
      <c r="J17" s="24"/>
    </row>
    <row r="18" spans="2:10" x14ac:dyDescent="0.25">
      <c r="B18" s="24"/>
      <c r="C18" s="24"/>
      <c r="D18" s="24"/>
      <c r="E18" s="24"/>
      <c r="F18" s="24"/>
      <c r="G18" s="24"/>
      <c r="H18" s="24"/>
      <c r="I18" s="24"/>
      <c r="J18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6" sqref="E6"/>
    </sheetView>
  </sheetViews>
  <sheetFormatPr defaultRowHeight="15.75" x14ac:dyDescent="0.25"/>
  <cols>
    <col min="1" max="1" width="9.140625" style="5"/>
    <col min="2" max="2" width="79.140625" style="5" customWidth="1"/>
    <col min="3" max="3" width="15.140625" style="5" customWidth="1"/>
    <col min="4" max="4" width="13.7109375" style="5" bestFit="1" customWidth="1"/>
    <col min="5" max="5" width="22.7109375" style="5" bestFit="1" customWidth="1"/>
    <col min="6" max="16384" width="9.140625" style="5"/>
  </cols>
  <sheetData>
    <row r="2" spans="1:5" ht="16.5" x14ac:dyDescent="0.25">
      <c r="A2" s="44" t="s">
        <v>20</v>
      </c>
      <c r="B2" s="45"/>
      <c r="C2" s="46"/>
      <c r="D2" s="6"/>
      <c r="E2" s="6"/>
    </row>
    <row r="3" spans="1:5" ht="16.5" x14ac:dyDescent="0.25">
      <c r="A3" s="6"/>
      <c r="B3" s="7"/>
      <c r="C3" s="7" t="s">
        <v>56</v>
      </c>
      <c r="D3" s="36" t="s">
        <v>55</v>
      </c>
      <c r="E3" s="36" t="s">
        <v>63</v>
      </c>
    </row>
    <row r="4" spans="1:5" ht="16.5" x14ac:dyDescent="0.25">
      <c r="A4" s="12">
        <v>1</v>
      </c>
      <c r="B4" s="8" t="s">
        <v>65</v>
      </c>
      <c r="C4" s="9">
        <v>72</v>
      </c>
      <c r="D4" s="35">
        <f>+C4/12*8</f>
        <v>48</v>
      </c>
      <c r="E4" s="6"/>
    </row>
    <row r="5" spans="1:5" ht="16.5" x14ac:dyDescent="0.25">
      <c r="A5" s="12">
        <v>2</v>
      </c>
      <c r="B5" s="8" t="s">
        <v>66</v>
      </c>
      <c r="C5" s="9">
        <v>18</v>
      </c>
      <c r="D5" s="35">
        <f t="shared" ref="D5:D9" si="0">+C5/12*8</f>
        <v>12</v>
      </c>
      <c r="E5" s="6" t="s">
        <v>72</v>
      </c>
    </row>
    <row r="6" spans="1:5" ht="16.5" x14ac:dyDescent="0.25">
      <c r="A6" s="12">
        <v>3</v>
      </c>
      <c r="B6" s="8" t="s">
        <v>67</v>
      </c>
      <c r="C6" s="9">
        <v>20.5</v>
      </c>
      <c r="D6" s="35">
        <f t="shared" si="0"/>
        <v>13.666666666666666</v>
      </c>
      <c r="E6" s="6" t="s">
        <v>71</v>
      </c>
    </row>
    <row r="7" spans="1:5" ht="16.5" x14ac:dyDescent="0.25">
      <c r="A7" s="12">
        <v>4</v>
      </c>
      <c r="B7" s="8" t="s">
        <v>68</v>
      </c>
      <c r="C7" s="9">
        <v>6.5</v>
      </c>
      <c r="D7" s="35">
        <f t="shared" si="0"/>
        <v>4.333333333333333</v>
      </c>
      <c r="E7" s="6"/>
    </row>
    <row r="8" spans="1:5" ht="16.5" x14ac:dyDescent="0.25">
      <c r="A8" s="12">
        <v>5</v>
      </c>
      <c r="B8" s="8" t="s">
        <v>69</v>
      </c>
      <c r="C8" s="9">
        <v>11</v>
      </c>
      <c r="D8" s="35">
        <f t="shared" si="0"/>
        <v>7.333333333333333</v>
      </c>
      <c r="E8" s="6"/>
    </row>
    <row r="9" spans="1:5" ht="16.5" x14ac:dyDescent="0.25">
      <c r="A9" s="12">
        <v>6</v>
      </c>
      <c r="B9" s="8" t="s">
        <v>70</v>
      </c>
      <c r="C9" s="9">
        <v>24</v>
      </c>
      <c r="D9" s="35">
        <f t="shared" si="0"/>
        <v>16</v>
      </c>
      <c r="E9" s="6" t="s">
        <v>64</v>
      </c>
    </row>
    <row r="10" spans="1:5" x14ac:dyDescent="0.25">
      <c r="A10" s="6"/>
      <c r="B10" s="10" t="s">
        <v>21</v>
      </c>
      <c r="C10" s="11">
        <f>SUM(C4:C9)</f>
        <v>152</v>
      </c>
      <c r="D10" s="11">
        <f>SUM(D4:D9)</f>
        <v>101.33333333333333</v>
      </c>
      <c r="E10" s="6"/>
    </row>
  </sheetData>
  <mergeCells count="1">
    <mergeCell ref="A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3" sqref="C13"/>
    </sheetView>
  </sheetViews>
  <sheetFormatPr defaultRowHeight="15" x14ac:dyDescent="0.25"/>
  <cols>
    <col min="2" max="2" width="40.7109375" customWidth="1"/>
    <col min="3" max="3" width="21.28515625" customWidth="1"/>
    <col min="4" max="4" width="15.5703125" customWidth="1"/>
    <col min="5" max="5" width="29.42578125" customWidth="1"/>
    <col min="6" max="6" width="18.5703125" customWidth="1"/>
  </cols>
  <sheetData>
    <row r="1" spans="1:6" x14ac:dyDescent="0.25">
      <c r="B1" s="13"/>
    </row>
    <row r="2" spans="1:6" ht="37.5" x14ac:dyDescent="0.3">
      <c r="A2" s="14" t="s">
        <v>22</v>
      </c>
      <c r="B2" s="15" t="s">
        <v>23</v>
      </c>
      <c r="C2" s="14" t="s">
        <v>24</v>
      </c>
      <c r="D2" s="14" t="s">
        <v>25</v>
      </c>
      <c r="E2" s="14" t="s">
        <v>26</v>
      </c>
      <c r="F2" s="14" t="s">
        <v>27</v>
      </c>
    </row>
    <row r="3" spans="1:6" ht="18.75" x14ac:dyDescent="0.3">
      <c r="A3" s="16">
        <v>1</v>
      </c>
      <c r="B3" s="17" t="s">
        <v>28</v>
      </c>
      <c r="C3" s="14" t="s">
        <v>29</v>
      </c>
      <c r="D3" s="14" t="s">
        <v>30</v>
      </c>
      <c r="E3" s="14" t="s">
        <v>31</v>
      </c>
      <c r="F3" s="20">
        <v>2970000</v>
      </c>
    </row>
    <row r="4" spans="1:6" ht="37.5" x14ac:dyDescent="0.3">
      <c r="A4" s="16">
        <v>2</v>
      </c>
      <c r="B4" s="17" t="s">
        <v>32</v>
      </c>
      <c r="C4" s="14">
        <v>49.34</v>
      </c>
      <c r="D4" s="14" t="s">
        <v>33</v>
      </c>
      <c r="E4" s="14" t="s">
        <v>34</v>
      </c>
      <c r="F4" s="20">
        <v>1797688</v>
      </c>
    </row>
    <row r="5" spans="1:6" ht="18.75" x14ac:dyDescent="0.3">
      <c r="A5" s="16">
        <v>3</v>
      </c>
      <c r="B5" s="17" t="s">
        <v>35</v>
      </c>
      <c r="C5" s="14">
        <v>5</v>
      </c>
      <c r="D5" s="14" t="s">
        <v>36</v>
      </c>
      <c r="E5" s="14" t="s">
        <v>37</v>
      </c>
      <c r="F5" s="20">
        <v>66000</v>
      </c>
    </row>
    <row r="6" spans="1:6" ht="18.75" x14ac:dyDescent="0.3">
      <c r="A6" s="16">
        <v>4</v>
      </c>
      <c r="B6" s="17" t="s">
        <v>38</v>
      </c>
      <c r="C6" s="14">
        <v>20</v>
      </c>
      <c r="D6" s="14" t="s">
        <v>36</v>
      </c>
      <c r="E6" s="14" t="s">
        <v>39</v>
      </c>
      <c r="F6" s="20">
        <v>264000</v>
      </c>
    </row>
    <row r="7" spans="1:6" ht="37.5" x14ac:dyDescent="0.3">
      <c r="A7" s="16">
        <v>5</v>
      </c>
      <c r="B7" s="17" t="s">
        <v>40</v>
      </c>
      <c r="C7" s="14">
        <v>17.760000000000002</v>
      </c>
      <c r="D7" s="14" t="s">
        <v>41</v>
      </c>
      <c r="E7" s="14" t="s">
        <v>42</v>
      </c>
      <c r="F7" s="20">
        <v>1243256</v>
      </c>
    </row>
    <row r="8" spans="1:6" ht="18.75" x14ac:dyDescent="0.3">
      <c r="A8" s="16">
        <v>6</v>
      </c>
      <c r="B8" s="17" t="s">
        <v>43</v>
      </c>
      <c r="C8" s="14">
        <v>209</v>
      </c>
      <c r="D8" s="14" t="s">
        <v>41</v>
      </c>
      <c r="E8" s="14" t="s">
        <v>44</v>
      </c>
      <c r="F8" s="20">
        <v>2508000</v>
      </c>
    </row>
    <row r="9" spans="1:6" ht="18.75" x14ac:dyDescent="0.3">
      <c r="A9" s="16">
        <v>7</v>
      </c>
      <c r="B9" s="17" t="s">
        <v>45</v>
      </c>
      <c r="C9" s="14">
        <v>2</v>
      </c>
      <c r="D9" s="14" t="s">
        <v>36</v>
      </c>
      <c r="E9" s="18" t="s">
        <v>46</v>
      </c>
      <c r="F9" s="20">
        <v>35718</v>
      </c>
    </row>
    <row r="10" spans="1:6" ht="18.75" x14ac:dyDescent="0.3">
      <c r="A10" s="16">
        <v>8</v>
      </c>
      <c r="B10" s="17" t="s">
        <v>47</v>
      </c>
      <c r="C10" s="18"/>
      <c r="D10" s="18"/>
      <c r="E10" s="18"/>
      <c r="F10" s="18"/>
    </row>
    <row r="11" spans="1:6" ht="18.75" x14ac:dyDescent="0.3">
      <c r="A11" s="19"/>
      <c r="B11" s="19"/>
      <c r="C11" s="19"/>
      <c r="D11" s="19"/>
      <c r="E11" s="21" t="s">
        <v>48</v>
      </c>
      <c r="F11" s="22">
        <v>8884662</v>
      </c>
    </row>
    <row r="12" spans="1:6" ht="18.75" x14ac:dyDescent="0.3">
      <c r="E12" s="30" t="s">
        <v>54</v>
      </c>
      <c r="F12" s="34">
        <f>+F11/100000</f>
        <v>88.846620000000001</v>
      </c>
    </row>
    <row r="13" spans="1:6" ht="18.75" x14ac:dyDescent="0.3">
      <c r="E13" s="30" t="s">
        <v>57</v>
      </c>
      <c r="F13" s="34">
        <f>+F12/12*9</f>
        <v>66.634964999999994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17" sqref="B17"/>
    </sheetView>
  </sheetViews>
  <sheetFormatPr defaultRowHeight="18.75" x14ac:dyDescent="0.3"/>
  <cols>
    <col min="1" max="1" width="9.140625" style="31"/>
    <col min="2" max="2" width="85.85546875" style="31" bestFit="1" customWidth="1"/>
    <col min="3" max="3" width="10.42578125" style="31" customWidth="1"/>
    <col min="4" max="4" width="10.7109375" style="31" bestFit="1" customWidth="1"/>
    <col min="5" max="16384" width="9.140625" style="31"/>
  </cols>
  <sheetData>
    <row r="2" spans="1:4" x14ac:dyDescent="0.3">
      <c r="A2" s="30" t="s">
        <v>51</v>
      </c>
      <c r="B2" s="30" t="s">
        <v>52</v>
      </c>
      <c r="C2" s="30" t="s">
        <v>53</v>
      </c>
      <c r="D2" s="30" t="s">
        <v>55</v>
      </c>
    </row>
    <row r="3" spans="1:4" x14ac:dyDescent="0.3">
      <c r="A3" s="32">
        <v>1</v>
      </c>
      <c r="B3" s="32" t="s">
        <v>49</v>
      </c>
      <c r="C3" s="33">
        <v>30</v>
      </c>
      <c r="D3" s="32">
        <f>+C3/12*9</f>
        <v>22.5</v>
      </c>
    </row>
    <row r="4" spans="1:4" x14ac:dyDescent="0.3">
      <c r="A4" s="32">
        <v>2</v>
      </c>
      <c r="B4" s="32" t="s">
        <v>50</v>
      </c>
      <c r="C4" s="33">
        <v>20</v>
      </c>
      <c r="D4" s="32">
        <f>+C4/12*9</f>
        <v>15</v>
      </c>
    </row>
    <row r="5" spans="1:4" x14ac:dyDescent="0.3">
      <c r="A5" s="32"/>
      <c r="B5" s="30" t="s">
        <v>21</v>
      </c>
      <c r="C5" s="34">
        <f>SUM(C3:C4)</f>
        <v>50</v>
      </c>
      <c r="D5" s="34">
        <f>SUM(D3:D4)</f>
        <v>37.5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A7"/>
    </sheetView>
  </sheetViews>
  <sheetFormatPr defaultRowHeight="15" x14ac:dyDescent="0.25"/>
  <cols>
    <col min="2" max="2" width="42.5703125" bestFit="1" customWidth="1"/>
  </cols>
  <sheetData>
    <row r="2" spans="1:3" x14ac:dyDescent="0.25">
      <c r="A2" s="38" t="s">
        <v>51</v>
      </c>
      <c r="B2" s="38" t="s">
        <v>23</v>
      </c>
      <c r="C2" s="38" t="s">
        <v>55</v>
      </c>
    </row>
    <row r="3" spans="1:3" x14ac:dyDescent="0.25">
      <c r="A3" s="43">
        <v>1</v>
      </c>
      <c r="B3" s="37" t="s">
        <v>58</v>
      </c>
      <c r="C3" s="37">
        <v>89708</v>
      </c>
    </row>
    <row r="4" spans="1:3" x14ac:dyDescent="0.25">
      <c r="A4" s="43">
        <v>2</v>
      </c>
      <c r="B4" s="37" t="s">
        <v>59</v>
      </c>
      <c r="C4" s="37">
        <v>179340</v>
      </c>
    </row>
    <row r="5" spans="1:3" x14ac:dyDescent="0.25">
      <c r="A5" s="43">
        <v>3</v>
      </c>
      <c r="B5" s="37" t="s">
        <v>60</v>
      </c>
      <c r="C5" s="37">
        <v>1098502</v>
      </c>
    </row>
    <row r="6" spans="1:3" x14ac:dyDescent="0.25">
      <c r="A6" s="43">
        <v>4</v>
      </c>
      <c r="B6" s="37" t="s">
        <v>61</v>
      </c>
      <c r="C6" s="37">
        <v>440882</v>
      </c>
    </row>
    <row r="7" spans="1:3" x14ac:dyDescent="0.25">
      <c r="A7" s="43">
        <v>5</v>
      </c>
      <c r="B7" s="37" t="s">
        <v>62</v>
      </c>
      <c r="C7" s="37">
        <v>114816</v>
      </c>
    </row>
    <row r="8" spans="1:3" x14ac:dyDescent="0.25">
      <c r="A8" s="37"/>
      <c r="B8" s="37"/>
      <c r="C8" s="37">
        <f>SUM(C3:C7)</f>
        <v>1923248</v>
      </c>
    </row>
    <row r="9" spans="1:3" ht="18.75" x14ac:dyDescent="0.3">
      <c r="A9" s="39"/>
      <c r="B9" s="40" t="s">
        <v>21</v>
      </c>
      <c r="C9" s="41">
        <f>+C8/100000</f>
        <v>19.232479999999999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topLeftCell="A7" workbookViewId="0">
      <selection activeCell="C16" sqref="C16"/>
    </sheetView>
  </sheetViews>
  <sheetFormatPr defaultRowHeight="18.75" x14ac:dyDescent="0.3"/>
  <cols>
    <col min="1" max="1" width="9.140625" style="31"/>
    <col min="2" max="2" width="49.28515625" style="31" customWidth="1"/>
    <col min="3" max="3" width="19" style="31" customWidth="1"/>
    <col min="4" max="4" width="21" style="31" customWidth="1"/>
    <col min="5" max="5" width="29.5703125" style="31" customWidth="1"/>
    <col min="6" max="16384" width="9.140625" style="31"/>
  </cols>
  <sheetData>
    <row r="2" spans="1:5" ht="54" x14ac:dyDescent="0.3">
      <c r="A2" s="47" t="s">
        <v>73</v>
      </c>
      <c r="B2" s="48" t="s">
        <v>74</v>
      </c>
      <c r="C2" s="48" t="s">
        <v>75</v>
      </c>
      <c r="D2" s="48" t="s">
        <v>76</v>
      </c>
      <c r="E2" s="48" t="s">
        <v>77</v>
      </c>
    </row>
    <row r="3" spans="1:5" ht="37.5" x14ac:dyDescent="0.3">
      <c r="A3" s="49">
        <v>1</v>
      </c>
      <c r="B3" s="50" t="s">
        <v>78</v>
      </c>
      <c r="C3" s="49">
        <v>1064080.2</v>
      </c>
      <c r="D3" s="49">
        <v>500000</v>
      </c>
      <c r="E3" s="49">
        <v>795009.9</v>
      </c>
    </row>
    <row r="4" spans="1:5" ht="37.5" x14ac:dyDescent="0.3">
      <c r="A4" s="49">
        <v>2</v>
      </c>
      <c r="B4" s="50" t="s">
        <v>79</v>
      </c>
      <c r="C4" s="49">
        <v>1162255.5</v>
      </c>
      <c r="D4" s="51"/>
      <c r="E4" s="49">
        <v>1056107</v>
      </c>
    </row>
    <row r="5" spans="1:5" x14ac:dyDescent="0.3">
      <c r="A5" s="49">
        <v>3</v>
      </c>
      <c r="B5" s="50" t="s">
        <v>80</v>
      </c>
      <c r="C5" s="51"/>
      <c r="D5" s="51"/>
      <c r="E5" s="51"/>
    </row>
    <row r="6" spans="1:5" ht="75" x14ac:dyDescent="0.3">
      <c r="A6" s="52"/>
      <c r="B6" s="53" t="s">
        <v>84</v>
      </c>
      <c r="C6" s="49">
        <v>3494234.1</v>
      </c>
      <c r="D6" s="51"/>
      <c r="E6" s="49">
        <v>2911862</v>
      </c>
    </row>
    <row r="7" spans="1:5" ht="37.5" x14ac:dyDescent="0.3">
      <c r="A7" s="52"/>
      <c r="B7" s="54" t="s">
        <v>85</v>
      </c>
      <c r="C7" s="49">
        <v>802702.4</v>
      </c>
      <c r="D7" s="51"/>
      <c r="E7" s="49">
        <v>802702</v>
      </c>
    </row>
    <row r="8" spans="1:5" ht="37.5" x14ac:dyDescent="0.3">
      <c r="A8" s="52"/>
      <c r="B8" s="55" t="s">
        <v>86</v>
      </c>
      <c r="C8" s="49">
        <v>1749968</v>
      </c>
      <c r="D8" s="52"/>
      <c r="E8" s="56">
        <v>1536006</v>
      </c>
    </row>
    <row r="9" spans="1:5" ht="56.25" x14ac:dyDescent="0.3">
      <c r="A9" s="49">
        <v>4</v>
      </c>
      <c r="B9" s="50" t="s">
        <v>81</v>
      </c>
      <c r="C9" s="49">
        <v>4693357</v>
      </c>
      <c r="D9" s="49"/>
      <c r="E9" s="49">
        <v>2628730</v>
      </c>
    </row>
    <row r="10" spans="1:5" ht="37.5" x14ac:dyDescent="0.3">
      <c r="A10" s="49">
        <v>5</v>
      </c>
      <c r="B10" s="50" t="s">
        <v>82</v>
      </c>
      <c r="C10" s="49">
        <v>2369880</v>
      </c>
      <c r="D10" s="49">
        <v>600000</v>
      </c>
      <c r="E10" s="49">
        <v>1769880</v>
      </c>
    </row>
    <row r="11" spans="1:5" x14ac:dyDescent="0.3">
      <c r="A11" s="57"/>
      <c r="B11" s="58" t="s">
        <v>83</v>
      </c>
      <c r="C11" s="57">
        <v>15336480</v>
      </c>
      <c r="D11" s="59"/>
      <c r="E11" s="57">
        <v>11500297</v>
      </c>
    </row>
    <row r="12" spans="1:5" x14ac:dyDescent="0.3">
      <c r="D12" s="30" t="s">
        <v>54</v>
      </c>
      <c r="E12" s="60">
        <f>+E11/100000</f>
        <v>115.00297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CTS</vt:lpstr>
      <vt:lpstr>Engg</vt:lpstr>
      <vt:lpstr>Alcohol</vt:lpstr>
      <vt:lpstr>H2 </vt:lpstr>
      <vt:lpstr>Packaging</vt:lpstr>
      <vt:lpstr>Fatty 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Das</dc:creator>
  <cp:lastModifiedBy>Aniruddha Bansod</cp:lastModifiedBy>
  <dcterms:created xsi:type="dcterms:W3CDTF">2016-06-06T10:10:26Z</dcterms:created>
  <dcterms:modified xsi:type="dcterms:W3CDTF">2016-06-13T09:24:34Z</dcterms:modified>
</cp:coreProperties>
</file>