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90" windowWidth="15120" windowHeight="6255" tabRatio="811"/>
  </bookViews>
  <sheets>
    <sheet name="Project 1" sheetId="11" r:id="rId1"/>
    <sheet name="Project 2" sheetId="10" r:id="rId2"/>
    <sheet name="Project 3" sheetId="12" r:id="rId3"/>
  </sheets>
  <externalReferences>
    <externalReference r:id="rId4"/>
  </externalReferences>
  <definedNames>
    <definedName name="_xlnm.Print_Area" localSheetId="1">'Project 2'!$A$1:$L$22</definedName>
    <definedName name="Proj_Num">[1]Sheet2!$C$6:$M$26</definedName>
  </definedNames>
  <calcPr calcId="145621"/>
</workbook>
</file>

<file path=xl/calcChain.xml><?xml version="1.0" encoding="utf-8"?>
<calcChain xmlns="http://schemas.openxmlformats.org/spreadsheetml/2006/main">
  <c r="H8" i="12" l="1"/>
  <c r="H7" i="12"/>
  <c r="H9" i="12" s="1"/>
  <c r="H11" i="12" s="1"/>
  <c r="L20" i="11" l="1"/>
  <c r="I20" i="11"/>
  <c r="H20" i="11"/>
  <c r="H13" i="11"/>
  <c r="M20" i="11" s="1"/>
  <c r="J20" i="11" l="1"/>
  <c r="N20" i="11"/>
  <c r="G20" i="11"/>
  <c r="K20" i="11"/>
  <c r="F18" i="10" l="1"/>
  <c r="C4" i="10" l="1"/>
  <c r="H18" i="10"/>
  <c r="I18" i="10"/>
  <c r="J18" i="10"/>
  <c r="K18" i="10"/>
  <c r="L18" i="10"/>
  <c r="M18" i="10"/>
  <c r="N18" i="10"/>
  <c r="G18" i="10"/>
  <c r="H9" i="10"/>
  <c r="H10" i="10" s="1"/>
  <c r="H11" i="10" s="1"/>
  <c r="H12" i="10" s="1"/>
</calcChain>
</file>

<file path=xl/sharedStrings.xml><?xml version="1.0" encoding="utf-8"?>
<sst xmlns="http://schemas.openxmlformats.org/spreadsheetml/2006/main" count="110" uniqueCount="52">
  <si>
    <t>Project:</t>
  </si>
  <si>
    <t>Project Owner: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</si>
  <si>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</si>
  <si>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</si>
  <si>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 xml:space="preserve">Base Data: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</si>
  <si>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</si>
  <si>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</si>
  <si>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</si>
  <si>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</si>
  <si>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</si>
  <si>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</si>
  <si>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</si>
  <si>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</si>
  <si>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</si>
  <si>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</si>
  <si>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</si>
  <si>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</si>
  <si>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</si>
  <si>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</si>
  <si>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April</t>
  </si>
  <si>
    <t>May</t>
  </si>
  <si>
    <t>June</t>
  </si>
  <si>
    <t>Saving potential</t>
  </si>
  <si>
    <t>Lacs/annum</t>
  </si>
  <si>
    <t>Net Saving in FY16-17 in Rs Lac :</t>
  </si>
  <si>
    <t>Lacs/month</t>
  </si>
  <si>
    <t>kwh</t>
  </si>
  <si>
    <t xml:space="preserve">Thermic fluid header insulation </t>
  </si>
  <si>
    <t>Prabhat Das</t>
  </si>
  <si>
    <t>Total uninsulated area (Excluding Flanges)</t>
  </si>
  <si>
    <t>m2</t>
  </si>
  <si>
    <t>Total heat loss</t>
  </si>
  <si>
    <t>kcal/hr</t>
  </si>
  <si>
    <t>Coal consumption</t>
  </si>
  <si>
    <t>kg/hr</t>
  </si>
  <si>
    <t>Lacs/day</t>
  </si>
  <si>
    <t>Coal cost</t>
  </si>
  <si>
    <t>No of working days</t>
  </si>
  <si>
    <t>Utilities Leakages identification &amp; prevention</t>
  </si>
  <si>
    <t>HP steam loss@60 bar(G),1.5 mm bore dia</t>
  </si>
  <si>
    <t>no.of leakages in HP line</t>
  </si>
  <si>
    <t>MP steam loss@12 bar(G),1 mm bore dia</t>
  </si>
  <si>
    <t>MP steam loss@12 bar(G),3 mm bore dia</t>
  </si>
  <si>
    <t>Total steam loss</t>
  </si>
  <si>
    <t>Kg/hr</t>
  </si>
  <si>
    <t>Steam cost cost</t>
  </si>
  <si>
    <t>Cooling tower interconnection</t>
  </si>
  <si>
    <t>total energy consumed in cooling tower before interconnection</t>
  </si>
  <si>
    <t>total energy consumed in cooling tower after interconnection</t>
  </si>
  <si>
    <t>Energy saving</t>
  </si>
  <si>
    <t>No of working days assumed in a month</t>
  </si>
  <si>
    <t>days/month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</si>
</sst>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ms Rmn"/>
    </font>
    <font>
      <sz val="18"/>
      <color indexed="22"/>
      <name val="Times New Roman"/>
      <family val="1"/>
    </font>
    <font>
      <b/>
      <i/>
      <sz val="10"/>
      <color indexed="22"/>
      <name val="Times New Roman"/>
      <family val="1"/>
    </font>
    <font>
      <i/>
      <sz val="12"/>
      <color indexed="22"/>
      <name val="Times New Roman"/>
      <family val="1"/>
    </font>
    <font>
      <sz val="12"/>
      <color indexed="22"/>
      <name val="Arial"/>
      <family val="2"/>
    </font>
    <font>
      <sz val="18"/>
      <color indexed="22"/>
      <name val="Arial"/>
      <family val="2"/>
    </font>
    <font>
      <sz val="10"/>
      <color indexed="22"/>
      <name val="Arial"/>
      <family val="2"/>
    </font>
    <font>
      <i/>
      <sz val="12"/>
      <color indexed="22"/>
      <name val="Arial"/>
      <family val="2"/>
    </font>
    <font>
      <b/>
      <sz val="12"/>
      <name val="Arial"/>
      <family val="2"/>
    </font>
    <font>
      <sz val="7"/>
      <name val="Small Fonts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Protection="0"/>
    <xf numFmtId="0" fontId="5" fillId="0" borderId="0" applyProtection="0"/>
    <xf numFmtId="0" fontId="6" fillId="0" borderId="0" applyProtection="0"/>
    <xf numFmtId="0" fontId="7" fillId="0" borderId="0" applyProtection="0"/>
    <xf numFmtId="0" fontId="8" fillId="0" borderId="0" applyProtection="0"/>
    <xf numFmtId="0" fontId="9" fillId="0" borderId="0" applyProtection="0"/>
    <xf numFmtId="0" fontId="10" fillId="0" borderId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37" fontId="12" fillId="0" borderId="0"/>
    <xf numFmtId="164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0" fillId="0" borderId="0" xfId="0"/>
    <xf numFmtId="0" fontId="1" fillId="0" borderId="3" xfId="0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3" xfId="0" applyNumberFormat="1" applyFont="1" applyBorder="1" applyAlignment="1">
      <alignment horizontal="left" vertical="center" wrapText="1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0" xfId="0" applyBorder="1" applyAlignment="1"/>
    <xf numFmtId="0" fontId="0" fillId="0" borderId="12" xfId="0" applyBorder="1"/>
    <xf numFmtId="0" fontId="0" fillId="0" borderId="19" xfId="0" applyBorder="1"/>
    <xf numFmtId="0" fontId="0" fillId="0" borderId="15" xfId="0" applyBorder="1"/>
    <xf numFmtId="0" fontId="0" fillId="0" borderId="9" xfId="0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16" xfId="0" applyNumberFormat="1" applyBorder="1"/>
    <xf numFmtId="0" fontId="0" fillId="0" borderId="3" xfId="0" applyFill="1" applyBorder="1"/>
    <xf numFmtId="2" fontId="0" fillId="0" borderId="3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2" fontId="0" fillId="0" borderId="20" xfId="0" applyNumberFormat="1" applyBorder="1"/>
    <xf numFmtId="0" fontId="0" fillId="0" borderId="23" xfId="0" applyBorder="1"/>
    <xf numFmtId="2" fontId="0" fillId="0" borderId="8" xfId="0" applyNumberFormat="1" applyBorder="1"/>
    <xf numFmtId="2" fontId="0" fillId="0" borderId="3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4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6">
    <cellStyle name="Body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Header1" xfId="10"/>
    <cellStyle name="Header2" xfId="11"/>
    <cellStyle name="no dec" xfId="12"/>
    <cellStyle name="Normal" xfId="0" builtinId="0"/>
    <cellStyle name="Normal - Style1" xfId="13"/>
    <cellStyle name="Normal 10 2 2" xfId="15"/>
    <cellStyle name="Normal 2" xfId="1"/>
    <cellStyle name="Normal 7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bhat.das/AppData/Local/Microsoft/Windows/Temporary%20Internet%20Files/Content.Outlook/BUK413JX/Copy%20of%20Cost%20saving%20project%20date%20w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 reformatted"/>
      <sheetName val="Sheet1 (3)"/>
      <sheetName val="Sheet1 (2)"/>
      <sheetName val="Pivot Table"/>
      <sheetName val="Sheet2"/>
      <sheetName val="Sheet3"/>
    </sheetNames>
    <sheetDataSet>
      <sheetData sheetId="0"/>
      <sheetData sheetId="1"/>
      <sheetData sheetId="2"/>
      <sheetData sheetId="3"/>
      <sheetData sheetId="4">
        <row r="6">
          <cell r="C6" t="str">
            <v>P1</v>
          </cell>
          <cell r="D6" t="str">
            <v>Power Saving in water pump</v>
          </cell>
          <cell r="E6" t="str">
            <v>Surya</v>
          </cell>
          <cell r="F6" t="str">
            <v>Anirudh Bansod</v>
          </cell>
          <cell r="G6" t="str">
            <v>Lakhan/Amey, Respective Plant Owner</v>
          </cell>
          <cell r="H6">
            <v>40</v>
          </cell>
          <cell r="I6">
            <v>25</v>
          </cell>
          <cell r="J6">
            <v>15</v>
          </cell>
          <cell r="K6" t="str">
            <v>31.12.15</v>
          </cell>
          <cell r="L6">
            <v>3</v>
          </cell>
          <cell r="M6">
            <v>3.75</v>
          </cell>
        </row>
        <row r="7">
          <cell r="C7" t="str">
            <v>P2</v>
          </cell>
          <cell r="D7" t="str">
            <v>Power savings from various sources</v>
          </cell>
          <cell r="E7" t="str">
            <v>Prakash</v>
          </cell>
          <cell r="F7" t="str">
            <v>Anirudh Bansod</v>
          </cell>
          <cell r="G7" t="str">
            <v>Prakash Harne</v>
          </cell>
          <cell r="H7">
            <v>2</v>
          </cell>
          <cell r="I7">
            <v>0</v>
          </cell>
          <cell r="J7">
            <v>2</v>
          </cell>
          <cell r="K7" t="str">
            <v>31.08.15</v>
          </cell>
          <cell r="L7">
            <v>7</v>
          </cell>
          <cell r="M7">
            <v>1.1666666666666667</v>
          </cell>
        </row>
        <row r="8">
          <cell r="C8" t="str">
            <v>P3</v>
          </cell>
          <cell r="D8" t="str">
            <v xml:space="preserve">Lighting optimization </v>
          </cell>
          <cell r="E8" t="str">
            <v>Anirudh</v>
          </cell>
          <cell r="F8" t="str">
            <v>Anirudh Bansod</v>
          </cell>
          <cell r="G8">
            <v>0</v>
          </cell>
          <cell r="H8">
            <v>12</v>
          </cell>
          <cell r="I8">
            <v>10</v>
          </cell>
          <cell r="J8">
            <v>2</v>
          </cell>
          <cell r="K8" t="str">
            <v>31.10.15</v>
          </cell>
          <cell r="L8">
            <v>5</v>
          </cell>
          <cell r="M8">
            <v>0.83333333333333337</v>
          </cell>
        </row>
        <row r="9">
          <cell r="C9" t="str">
            <v>P4</v>
          </cell>
          <cell r="D9" t="str">
            <v>Reduction in Procurement cost (Packaging)</v>
          </cell>
          <cell r="E9" t="str">
            <v>Marathe/Jayawant</v>
          </cell>
          <cell r="F9" t="str">
            <v>CR Marathe</v>
          </cell>
          <cell r="G9" t="str">
            <v>Jayawant Pawar, Pratik Mehta</v>
          </cell>
          <cell r="H9">
            <v>44.5</v>
          </cell>
          <cell r="I9">
            <v>0</v>
          </cell>
          <cell r="J9">
            <v>44.5</v>
          </cell>
          <cell r="K9" t="str">
            <v>31.10.15</v>
          </cell>
          <cell r="L9">
            <v>3</v>
          </cell>
          <cell r="M9">
            <v>25.5</v>
          </cell>
        </row>
        <row r="10">
          <cell r="C10" t="str">
            <v>P5</v>
          </cell>
          <cell r="D10" t="str">
            <v>CPP/VAM chilled water in GDU</v>
          </cell>
          <cell r="E10" t="str">
            <v>Digambar</v>
          </cell>
          <cell r="F10" t="str">
            <v>Digamber Patil</v>
          </cell>
          <cell r="G10" t="str">
            <v>Yogesh Sama, Surya</v>
          </cell>
          <cell r="H10">
            <v>58</v>
          </cell>
          <cell r="I10">
            <v>35</v>
          </cell>
          <cell r="J10">
            <v>23</v>
          </cell>
          <cell r="K10" t="str">
            <v>31.12.15</v>
          </cell>
          <cell r="L10">
            <v>3</v>
          </cell>
          <cell r="M10">
            <v>5.75</v>
          </cell>
        </row>
        <row r="11">
          <cell r="C11" t="str">
            <v>P6</v>
          </cell>
          <cell r="D11" t="str">
            <v xml:space="preserve">Reduction in MP steam consumption in vac system </v>
          </cell>
          <cell r="E11" t="str">
            <v>Dinesh/Surya</v>
          </cell>
          <cell r="F11" t="str">
            <v>Dinesh Danav</v>
          </cell>
          <cell r="G11" t="str">
            <v>Yogesh Sama, Surya</v>
          </cell>
          <cell r="H11">
            <v>70</v>
          </cell>
          <cell r="I11">
            <v>1</v>
          </cell>
          <cell r="J11">
            <v>69</v>
          </cell>
          <cell r="K11" t="str">
            <v>31.10.15</v>
          </cell>
          <cell r="L11">
            <v>5</v>
          </cell>
          <cell r="M11">
            <v>28.75</v>
          </cell>
        </row>
        <row r="12">
          <cell r="C12" t="str">
            <v>P7</v>
          </cell>
          <cell r="D12" t="str">
            <v>Running C302, 303 &amp; 402 in series</v>
          </cell>
          <cell r="E12" t="str">
            <v>Prakash</v>
          </cell>
          <cell r="F12" t="str">
            <v>Dinesh Danav</v>
          </cell>
          <cell r="G12" t="str">
            <v>Prakash Harne, Anandrao Sangale</v>
          </cell>
          <cell r="H12">
            <v>20</v>
          </cell>
          <cell r="I12">
            <v>0</v>
          </cell>
          <cell r="J12">
            <v>20</v>
          </cell>
          <cell r="K12" t="str">
            <v>31.08.15</v>
          </cell>
          <cell r="L12">
            <v>7</v>
          </cell>
          <cell r="M12">
            <v>11.666666666666666</v>
          </cell>
        </row>
        <row r="13">
          <cell r="C13" t="str">
            <v>P8</v>
          </cell>
          <cell r="D13" t="str">
            <v>Reduction in Manpower cost</v>
          </cell>
          <cell r="E13" t="str">
            <v>Kishore</v>
          </cell>
          <cell r="F13" t="str">
            <v>Kishore Shalunke</v>
          </cell>
          <cell r="G13" t="str">
            <v>Respective Plant HODs</v>
          </cell>
          <cell r="H13">
            <v>25</v>
          </cell>
          <cell r="I13">
            <v>0</v>
          </cell>
          <cell r="J13">
            <v>25</v>
          </cell>
          <cell r="K13" t="str">
            <v>30.09.15</v>
          </cell>
          <cell r="L13">
            <v>6</v>
          </cell>
          <cell r="M13">
            <v>12.5</v>
          </cell>
        </row>
        <row r="14">
          <cell r="C14" t="str">
            <v>P9</v>
          </cell>
          <cell r="D14" t="str">
            <v>H2 Recovery</v>
          </cell>
          <cell r="E14" t="str">
            <v>Rajen Jain</v>
          </cell>
          <cell r="F14" t="str">
            <v>Nilesh Agrawal</v>
          </cell>
          <cell r="G14" t="str">
            <v>Rajesh Dighe, Prashant Pathak</v>
          </cell>
          <cell r="H14">
            <v>28.5</v>
          </cell>
          <cell r="I14">
            <v>0.8</v>
          </cell>
          <cell r="J14">
            <v>27.7</v>
          </cell>
          <cell r="K14" t="str">
            <v>31.08.15</v>
          </cell>
          <cell r="L14">
            <v>7</v>
          </cell>
          <cell r="M14">
            <v>16.158333333333335</v>
          </cell>
        </row>
        <row r="15">
          <cell r="C15" t="str">
            <v>P10</v>
          </cell>
          <cell r="D15" t="str">
            <v>By reducing H2 venting</v>
          </cell>
          <cell r="E15" t="str">
            <v>Nilesh</v>
          </cell>
          <cell r="F15" t="str">
            <v>Nilesh Agrawal</v>
          </cell>
          <cell r="G15" t="str">
            <v>Dhananjay Kelkar</v>
          </cell>
          <cell r="H15">
            <v>29</v>
          </cell>
          <cell r="I15">
            <v>0</v>
          </cell>
          <cell r="J15">
            <v>29</v>
          </cell>
          <cell r="K15" t="str">
            <v>31.08.15</v>
          </cell>
          <cell r="L15">
            <v>7</v>
          </cell>
          <cell r="M15">
            <v>16.916666666666668</v>
          </cell>
        </row>
        <row r="16">
          <cell r="C16" t="str">
            <v>P11</v>
          </cell>
          <cell r="D16" t="str">
            <v>Optimization of 02G1 &amp; 02G1A</v>
          </cell>
          <cell r="E16" t="str">
            <v>Nilesh</v>
          </cell>
          <cell r="F16" t="str">
            <v>Nilesh Agrawal</v>
          </cell>
          <cell r="G16">
            <v>0</v>
          </cell>
          <cell r="H16">
            <v>8</v>
          </cell>
          <cell r="I16">
            <v>0</v>
          </cell>
          <cell r="J16">
            <v>8</v>
          </cell>
          <cell r="K16" t="str">
            <v>31.07.15</v>
          </cell>
          <cell r="L16">
            <v>8</v>
          </cell>
          <cell r="M16">
            <v>5.333333333333333</v>
          </cell>
        </row>
        <row r="17">
          <cell r="C17" t="str">
            <v>P12</v>
          </cell>
          <cell r="D17" t="str">
            <v>DFA air network Mod</v>
          </cell>
          <cell r="E17" t="str">
            <v>Prasad</v>
          </cell>
          <cell r="F17" t="str">
            <v>Prasad Kale</v>
          </cell>
          <cell r="G17" t="str">
            <v>Yogesh Sama, Lakhan</v>
          </cell>
          <cell r="H17">
            <v>10</v>
          </cell>
          <cell r="I17">
            <v>0</v>
          </cell>
          <cell r="J17">
            <v>10</v>
          </cell>
          <cell r="K17" t="str">
            <v>31.08.15</v>
          </cell>
          <cell r="L17">
            <v>7</v>
          </cell>
          <cell r="M17">
            <v>5.833333333333333</v>
          </cell>
        </row>
        <row r="18">
          <cell r="C18" t="str">
            <v>P13</v>
          </cell>
          <cell r="D18" t="str">
            <v>NG Spot Gas purchase</v>
          </cell>
          <cell r="E18" t="str">
            <v>Prasad</v>
          </cell>
          <cell r="F18" t="str">
            <v>Prasad Kale</v>
          </cell>
          <cell r="G18" t="str">
            <v>Vijay Patil</v>
          </cell>
          <cell r="H18">
            <v>50</v>
          </cell>
          <cell r="I18">
            <v>0</v>
          </cell>
          <cell r="J18">
            <v>50</v>
          </cell>
          <cell r="K18" t="str">
            <v>30.04.15</v>
          </cell>
          <cell r="L18">
            <v>11</v>
          </cell>
          <cell r="M18">
            <v>45.833333333333336</v>
          </cell>
        </row>
        <row r="19">
          <cell r="C19" t="str">
            <v>P14</v>
          </cell>
          <cell r="D19" t="str">
            <v>Processwater saving in FAP</v>
          </cell>
          <cell r="E19" t="str">
            <v>Rajen Jain</v>
          </cell>
          <cell r="F19" t="str">
            <v>Rajen Jain</v>
          </cell>
          <cell r="G19" t="str">
            <v>Amey</v>
          </cell>
          <cell r="H19">
            <v>3.5</v>
          </cell>
          <cell r="I19">
            <v>0</v>
          </cell>
          <cell r="J19">
            <v>3.5</v>
          </cell>
          <cell r="K19" t="str">
            <v>31.08.15</v>
          </cell>
          <cell r="L19">
            <v>7</v>
          </cell>
          <cell r="M19">
            <v>2.0416666666666665</v>
          </cell>
        </row>
        <row r="20">
          <cell r="C20" t="str">
            <v>P15</v>
          </cell>
          <cell r="D20" t="str">
            <v>Running S3&amp;S4 in series</v>
          </cell>
          <cell r="E20" t="str">
            <v>Rajen Jain</v>
          </cell>
          <cell r="F20" t="str">
            <v>Rajen Jain</v>
          </cell>
          <cell r="G20" t="str">
            <v>Rajesh Dighe, Lakhan</v>
          </cell>
          <cell r="H20">
            <v>20</v>
          </cell>
          <cell r="I20">
            <v>0</v>
          </cell>
          <cell r="J20">
            <v>20</v>
          </cell>
          <cell r="K20" t="str">
            <v>31.10.15</v>
          </cell>
          <cell r="L20">
            <v>5</v>
          </cell>
          <cell r="M20">
            <v>8.3333333333333339</v>
          </cell>
        </row>
        <row r="21">
          <cell r="C21" t="str">
            <v>P16</v>
          </cell>
          <cell r="D21" t="str">
            <v>FAP cooling tower operation improvement</v>
          </cell>
          <cell r="E21" t="str">
            <v>Ashish</v>
          </cell>
          <cell r="F21" t="str">
            <v>Rajesh Dighe</v>
          </cell>
          <cell r="G21" t="str">
            <v>Amey Deshpande</v>
          </cell>
          <cell r="H21">
            <v>10</v>
          </cell>
          <cell r="I21">
            <v>0</v>
          </cell>
          <cell r="J21">
            <v>10</v>
          </cell>
          <cell r="K21" t="str">
            <v>30.11.15</v>
          </cell>
          <cell r="L21">
            <v>4</v>
          </cell>
          <cell r="M21">
            <v>3.3333333333333335</v>
          </cell>
        </row>
        <row r="22">
          <cell r="C22" t="str">
            <v>P17</v>
          </cell>
          <cell r="D22" t="str">
            <v>Optimization of MP steam to reduce 500Kg/Hr</v>
          </cell>
          <cell r="E22" t="str">
            <v>Surya</v>
          </cell>
          <cell r="F22" t="str">
            <v>Surya</v>
          </cell>
          <cell r="G22" t="str">
            <v>Vijay Patil, Respective plant incharge</v>
          </cell>
          <cell r="H22">
            <v>100</v>
          </cell>
          <cell r="I22">
            <v>10</v>
          </cell>
          <cell r="J22">
            <v>90</v>
          </cell>
          <cell r="K22" t="str">
            <v>31.10.15</v>
          </cell>
          <cell r="L22">
            <v>4</v>
          </cell>
          <cell r="M22">
            <v>30</v>
          </cell>
        </row>
        <row r="23">
          <cell r="C23" t="str">
            <v>P18</v>
          </cell>
          <cell r="D23" t="str">
            <v>Liquid Nitrogen consumption reduction</v>
          </cell>
          <cell r="E23" t="str">
            <v>Vijay/Prasad</v>
          </cell>
          <cell r="F23" t="str">
            <v>Vijay Patil</v>
          </cell>
          <cell r="G23" t="str">
            <v>Lakhan</v>
          </cell>
          <cell r="H23">
            <v>2.5</v>
          </cell>
          <cell r="I23">
            <v>0.5</v>
          </cell>
          <cell r="J23">
            <v>2</v>
          </cell>
          <cell r="K23" t="str">
            <v>31.10.15</v>
          </cell>
          <cell r="L23">
            <v>5</v>
          </cell>
          <cell r="M23">
            <v>0.83333333333333337</v>
          </cell>
        </row>
        <row r="24">
          <cell r="C24" t="str">
            <v>P19</v>
          </cell>
          <cell r="D24" t="str">
            <v>Insulation of steam lines</v>
          </cell>
          <cell r="E24" t="str">
            <v>Lakhan/Ashish</v>
          </cell>
          <cell r="F24" t="str">
            <v>Yogesh Sama</v>
          </cell>
          <cell r="G24" t="str">
            <v>Amey Deshpande, Respective Plant Owner</v>
          </cell>
          <cell r="H24">
            <v>70</v>
          </cell>
          <cell r="I24">
            <v>2</v>
          </cell>
          <cell r="J24">
            <v>68</v>
          </cell>
          <cell r="K24" t="str">
            <v>30.09.15</v>
          </cell>
          <cell r="L24">
            <v>6</v>
          </cell>
          <cell r="M24">
            <v>34</v>
          </cell>
        </row>
        <row r="25">
          <cell r="C25">
            <v>0</v>
          </cell>
          <cell r="D25" t="str">
            <v xml:space="preserve">Insulation of Thermic Fluid </v>
          </cell>
          <cell r="E25" t="str">
            <v>Lakhan/Ashish</v>
          </cell>
          <cell r="F25" t="str">
            <v>Yogesh Sama</v>
          </cell>
          <cell r="G25" t="str">
            <v>Amey Deshpande, Respective Plant Owner</v>
          </cell>
          <cell r="H25">
            <v>70</v>
          </cell>
          <cell r="I25">
            <v>4.5</v>
          </cell>
          <cell r="J25">
            <v>65.5</v>
          </cell>
          <cell r="K25" t="str">
            <v>30.09.15</v>
          </cell>
          <cell r="L25">
            <v>6</v>
          </cell>
          <cell r="M25">
            <v>32.75</v>
          </cell>
        </row>
        <row r="26">
          <cell r="C26" t="str">
            <v>P20</v>
          </cell>
          <cell r="D26" t="str">
            <v>Steam Condensate &amp; Trap system modification &amp; improvement</v>
          </cell>
          <cell r="E26" t="str">
            <v>Dinesh/Surya</v>
          </cell>
          <cell r="F26" t="str">
            <v>Yogesh Sama</v>
          </cell>
          <cell r="G26" t="str">
            <v>Dinesh Danav, Surya</v>
          </cell>
          <cell r="H26">
            <v>12</v>
          </cell>
          <cell r="I26">
            <v>5</v>
          </cell>
          <cell r="J26">
            <v>7</v>
          </cell>
          <cell r="K26" t="str">
            <v>30.09.15</v>
          </cell>
          <cell r="L26">
            <v>6</v>
          </cell>
          <cell r="M26">
            <v>3.5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K13" sqref="K13"/>
    </sheetView>
  </sheetViews>
  <sheetFormatPr defaultRowHeight="15" x14ac:dyDescent="0.25"/>
  <cols>
    <col min="1" max="1" width="2.5703125" style="1" customWidth="1"/>
    <col min="2" max="2" width="19.7109375" style="1" customWidth="1"/>
    <col min="3" max="7" width="10" style="1" customWidth="1"/>
    <col min="8" max="8" width="12.42578125" style="1" customWidth="1"/>
    <col min="9" max="9" width="11.5703125" style="1" bestFit="1" customWidth="1"/>
    <col min="10" max="10" width="10.42578125" style="1" bestFit="1" customWidth="1"/>
    <col min="11" max="14" width="10" style="1" customWidth="1"/>
    <col min="15" max="15" width="8.85546875" style="1" customWidth="1"/>
    <col min="16" max="16" width="12" style="1" customWidth="1"/>
    <col min="17" max="16384" width="9.140625" style="1"/>
  </cols>
  <sheetData>
    <row r="2" spans="2:14" x14ac:dyDescent="0.25">
      <c r="B2" s="2" t="s">
        <v>0</v>
      </c>
      <c r="C2" s="43" t="s">
        <v>38</v>
      </c>
      <c r="D2" s="44"/>
      <c r="E2" s="44"/>
      <c r="F2" s="44"/>
      <c r="G2" s="45"/>
    </row>
    <row r="3" spans="2:14" x14ac:dyDescent="0.25">
      <c r="B3" s="2" t="s">
        <v>1</v>
      </c>
      <c r="C3" s="43" t="s">
        <v>28</v>
      </c>
      <c r="D3" s="44"/>
      <c r="E3" s="44"/>
      <c r="F3" s="44"/>
      <c r="G3" s="45"/>
    </row>
    <row r="4" spans="2:14" ht="60" x14ac:dyDescent="0.25">
      <c r="B4" s="10" t="s">
        <v>2</v>
      </c>
      <c r="C4" s="28">
        <v>49.56</v>
      </c>
      <c r="D4" s="12" t="s">
        <v>3</v>
      </c>
      <c r="E4" s="28">
        <v>0</v>
      </c>
      <c r="F4" s="13" t="s">
        <v>24</v>
      </c>
      <c r="G4" s="14">
        <v>30</v>
      </c>
    </row>
    <row r="5" spans="2:14" ht="15.75" thickBot="1" x14ac:dyDescent="0.3">
      <c r="B5" s="46"/>
      <c r="C5" s="46"/>
      <c r="D5" s="46"/>
      <c r="E5" s="46"/>
      <c r="F5" s="30"/>
    </row>
    <row r="6" spans="2:14" ht="15.75" thickBot="1" x14ac:dyDescent="0.3">
      <c r="B6" s="50" t="s">
        <v>4</v>
      </c>
      <c r="C6" s="51"/>
      <c r="D6" s="51"/>
      <c r="E6" s="51"/>
      <c r="F6" s="51"/>
      <c r="G6" s="51"/>
      <c r="H6" s="20"/>
      <c r="I6" s="21"/>
    </row>
    <row r="7" spans="2:14" x14ac:dyDescent="0.25">
      <c r="B7" s="47" t="s">
        <v>39</v>
      </c>
      <c r="C7" s="48"/>
      <c r="D7" s="48"/>
      <c r="E7" s="48"/>
      <c r="F7" s="48"/>
      <c r="G7" s="49"/>
      <c r="H7" s="24">
        <v>55.97</v>
      </c>
      <c r="I7" s="22" t="s">
        <v>34</v>
      </c>
    </row>
    <row r="8" spans="2:14" ht="15.75" thickBot="1" x14ac:dyDescent="0.3">
      <c r="B8" s="37" t="s">
        <v>40</v>
      </c>
      <c r="C8" s="38"/>
      <c r="D8" s="38"/>
      <c r="E8" s="38"/>
      <c r="F8" s="38"/>
      <c r="G8" s="39"/>
      <c r="H8" s="25">
        <v>3</v>
      </c>
      <c r="I8" s="8"/>
    </row>
    <row r="9" spans="2:14" x14ac:dyDescent="0.25">
      <c r="B9" s="47" t="s">
        <v>41</v>
      </c>
      <c r="C9" s="48"/>
      <c r="D9" s="48"/>
      <c r="E9" s="48"/>
      <c r="F9" s="48"/>
      <c r="G9" s="49"/>
      <c r="H9" s="25">
        <v>24.87</v>
      </c>
      <c r="I9" s="8" t="s">
        <v>34</v>
      </c>
    </row>
    <row r="10" spans="2:14" ht="15.75" thickBot="1" x14ac:dyDescent="0.3">
      <c r="B10" s="52" t="s">
        <v>40</v>
      </c>
      <c r="C10" s="53"/>
      <c r="D10" s="53"/>
      <c r="E10" s="53"/>
      <c r="F10" s="53"/>
      <c r="G10" s="54"/>
      <c r="H10" s="33">
        <v>4</v>
      </c>
      <c r="I10" s="34"/>
    </row>
    <row r="11" spans="2:14" x14ac:dyDescent="0.25">
      <c r="B11" s="47" t="s">
        <v>42</v>
      </c>
      <c r="C11" s="48"/>
      <c r="D11" s="48"/>
      <c r="E11" s="48"/>
      <c r="F11" s="48"/>
      <c r="G11" s="49"/>
      <c r="H11" s="25">
        <v>42.13</v>
      </c>
      <c r="I11" s="8" t="s">
        <v>34</v>
      </c>
    </row>
    <row r="12" spans="2:14" ht="15.75" thickBot="1" x14ac:dyDescent="0.3">
      <c r="B12" s="52" t="s">
        <v>40</v>
      </c>
      <c r="C12" s="53"/>
      <c r="D12" s="53"/>
      <c r="E12" s="53"/>
      <c r="F12" s="53"/>
      <c r="G12" s="54"/>
      <c r="H12" s="33">
        <v>1</v>
      </c>
      <c r="I12" s="34"/>
    </row>
    <row r="13" spans="2:14" x14ac:dyDescent="0.25">
      <c r="B13" s="47" t="s">
        <v>43</v>
      </c>
      <c r="C13" s="48"/>
      <c r="D13" s="48"/>
      <c r="E13" s="48"/>
      <c r="F13" s="48"/>
      <c r="G13" s="49"/>
      <c r="H13" s="24">
        <f>(H7*H8)+(H9*H10)+(H11*H12)</f>
        <v>309.52</v>
      </c>
      <c r="I13" s="22" t="s">
        <v>44</v>
      </c>
    </row>
    <row r="14" spans="2:14" ht="15.75" thickBot="1" x14ac:dyDescent="0.3">
      <c r="B14" s="40"/>
      <c r="C14" s="41"/>
      <c r="D14" s="41"/>
      <c r="E14" s="41"/>
      <c r="F14" s="41"/>
      <c r="G14" s="41"/>
      <c r="H14" s="35"/>
      <c r="I14" s="23"/>
    </row>
    <row r="15" spans="2:14" x14ac:dyDescent="0.25">
      <c r="B15" s="16"/>
      <c r="C15" s="16"/>
      <c r="D15" s="16"/>
      <c r="E15" s="16"/>
      <c r="F15" s="16"/>
      <c r="G15" s="16"/>
      <c r="H15" s="17"/>
      <c r="I15" s="18"/>
    </row>
    <row r="16" spans="2:14" x14ac:dyDescent="0.25">
      <c r="B16" s="31" t="s">
        <v>45</v>
      </c>
      <c r="C16" s="31"/>
      <c r="D16" s="31"/>
      <c r="E16" s="31"/>
      <c r="F16" s="31">
        <v>1.67</v>
      </c>
      <c r="G16" s="29">
        <v>1.71</v>
      </c>
      <c r="H16" s="3">
        <v>1.7090000000000001</v>
      </c>
      <c r="I16" s="27">
        <v>1.6879999999999999</v>
      </c>
      <c r="J16" s="27">
        <v>1.9</v>
      </c>
      <c r="K16" s="27">
        <v>1.9</v>
      </c>
      <c r="L16" s="27">
        <v>1.99</v>
      </c>
      <c r="M16" s="27">
        <v>1.9766999999999999</v>
      </c>
      <c r="N16" s="27">
        <v>2</v>
      </c>
    </row>
    <row r="17" spans="2:15" x14ac:dyDescent="0.25">
      <c r="B17" s="5" t="s">
        <v>37</v>
      </c>
      <c r="C17" s="5"/>
      <c r="D17" s="5"/>
      <c r="E17" s="5"/>
      <c r="F17" s="31">
        <v>10</v>
      </c>
      <c r="G17" s="31">
        <v>31</v>
      </c>
      <c r="H17" s="3">
        <v>30</v>
      </c>
      <c r="I17" s="3">
        <v>31</v>
      </c>
      <c r="J17" s="3">
        <v>30</v>
      </c>
      <c r="K17" s="3">
        <v>31</v>
      </c>
      <c r="L17" s="3">
        <v>31</v>
      </c>
      <c r="M17" s="3">
        <v>28</v>
      </c>
      <c r="N17" s="3">
        <v>31</v>
      </c>
    </row>
    <row r="18" spans="2:15" x14ac:dyDescent="0.25">
      <c r="B18" s="19"/>
      <c r="C18" s="19"/>
      <c r="D18" s="19"/>
      <c r="E18" s="19"/>
      <c r="F18" s="30"/>
    </row>
    <row r="19" spans="2:15" x14ac:dyDescent="0.25">
      <c r="B19" s="5"/>
      <c r="C19" s="5" t="s">
        <v>19</v>
      </c>
      <c r="D19" s="5" t="s">
        <v>20</v>
      </c>
      <c r="E19" s="5" t="s">
        <v>21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</row>
    <row r="20" spans="2:15" ht="30" x14ac:dyDescent="0.25">
      <c r="B20" s="6" t="s">
        <v>14</v>
      </c>
      <c r="C20" s="15">
        <v>0</v>
      </c>
      <c r="D20" s="15">
        <v>0</v>
      </c>
      <c r="E20" s="15">
        <v>0</v>
      </c>
      <c r="F20" s="15">
        <v>0.77</v>
      </c>
      <c r="G20" s="15">
        <f>($H$13*24*G17*G16)/10^5</f>
        <v>3.9378372479999997</v>
      </c>
      <c r="H20" s="15">
        <f t="shared" ref="H20:N20" si="0">($H$13*24*H17*H16)/10^5</f>
        <v>3.8085816960000001</v>
      </c>
      <c r="I20" s="15">
        <f t="shared" si="0"/>
        <v>3.8871750143999995</v>
      </c>
      <c r="J20" s="15">
        <f t="shared" si="0"/>
        <v>4.2342335999999996</v>
      </c>
      <c r="K20" s="15">
        <f t="shared" si="0"/>
        <v>4.3753747199999999</v>
      </c>
      <c r="L20" s="15">
        <f t="shared" si="0"/>
        <v>4.582629311999999</v>
      </c>
      <c r="M20" s="15">
        <f t="shared" si="0"/>
        <v>4.11148539648</v>
      </c>
      <c r="N20" s="15">
        <f t="shared" si="0"/>
        <v>4.6056575999999998</v>
      </c>
      <c r="O20" s="32"/>
    </row>
    <row r="21" spans="2:15" ht="30" x14ac:dyDescent="0.25">
      <c r="B21" s="6" t="s">
        <v>15</v>
      </c>
      <c r="C21" s="5"/>
      <c r="D21" s="5"/>
      <c r="E21" s="5"/>
      <c r="F21" s="5"/>
      <c r="G21" s="5"/>
      <c r="H21" s="5"/>
      <c r="I21" s="3"/>
      <c r="J21" s="3"/>
      <c r="K21" s="3"/>
      <c r="L21" s="3"/>
      <c r="M21" s="3"/>
      <c r="N21" s="3"/>
    </row>
    <row r="22" spans="2:15" ht="30" x14ac:dyDescent="0.25">
      <c r="B22" s="6" t="s">
        <v>16</v>
      </c>
      <c r="C22" s="5"/>
      <c r="D22" s="5"/>
      <c r="E22" s="5"/>
      <c r="F22" s="5"/>
      <c r="G22" s="5"/>
      <c r="H22" s="5"/>
      <c r="I22" s="3"/>
      <c r="J22" s="3"/>
      <c r="K22" s="3"/>
      <c r="L22" s="3"/>
      <c r="M22" s="3"/>
      <c r="N22" s="3"/>
      <c r="O22" s="32"/>
    </row>
    <row r="23" spans="2:15" ht="30" x14ac:dyDescent="0.25">
      <c r="B23" s="6" t="s">
        <v>17</v>
      </c>
      <c r="C23" s="5"/>
      <c r="D23" s="5"/>
      <c r="E23" s="5"/>
      <c r="F23" s="5"/>
      <c r="G23" s="5"/>
      <c r="H23" s="5"/>
      <c r="I23" s="3"/>
      <c r="J23" s="3"/>
      <c r="K23" s="3"/>
      <c r="L23" s="3"/>
      <c r="M23" s="3"/>
      <c r="N23" s="3"/>
    </row>
    <row r="24" spans="2:15" ht="30" x14ac:dyDescent="0.25">
      <c r="B24" s="6" t="s">
        <v>18</v>
      </c>
      <c r="C24" s="5"/>
      <c r="D24" s="5"/>
      <c r="E24" s="5"/>
      <c r="F24" s="5"/>
      <c r="G24" s="5"/>
      <c r="H24" s="5"/>
      <c r="I24" s="3"/>
      <c r="J24" s="3"/>
      <c r="K24" s="3"/>
      <c r="L24" s="3"/>
      <c r="M24" s="3"/>
      <c r="N24" s="3"/>
    </row>
  </sheetData>
  <mergeCells count="12">
    <mergeCell ref="B14:G14"/>
    <mergeCell ref="C2:G2"/>
    <mergeCell ref="C3:G3"/>
    <mergeCell ref="B5:E5"/>
    <mergeCell ref="B6:G6"/>
    <mergeCell ref="B7:G7"/>
    <mergeCell ref="B8:G8"/>
    <mergeCell ref="B9:G9"/>
    <mergeCell ref="B10:G10"/>
    <mergeCell ref="B11:G11"/>
    <mergeCell ref="B12:G12"/>
    <mergeCell ref="B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2"/>
  <sheetViews>
    <sheetView zoomScaleNormal="100" workbookViewId="0">
      <selection activeCell="O16" sqref="O16"/>
    </sheetView>
  </sheetViews>
  <sheetFormatPr defaultRowHeight="15" x14ac:dyDescent="0.25"/>
  <cols>
    <col min="1" max="1" width="2.5703125" style="1" customWidth="1"/>
    <col min="2" max="2" width="19.7109375" style="1" customWidth="1"/>
    <col min="3" max="7" width="10" style="1" customWidth="1"/>
    <col min="8" max="8" width="12.42578125" style="1" customWidth="1"/>
    <col min="9" max="9" width="11.5703125" style="1" bestFit="1" customWidth="1"/>
    <col min="10" max="10" width="10.42578125" style="1" bestFit="1" customWidth="1"/>
    <col min="11" max="14" width="10" style="1" customWidth="1"/>
    <col min="15" max="15" width="8.85546875" style="1" customWidth="1"/>
    <col min="16" max="16" width="12" style="1" customWidth="1"/>
    <col min="17" max="16384" width="9.140625" style="1"/>
  </cols>
  <sheetData>
    <row r="2" spans="2:14" x14ac:dyDescent="0.25">
      <c r="B2" s="2" t="s">
        <v>0</v>
      </c>
      <c r="C2" s="43" t="s">
        <v>27</v>
      </c>
      <c r="D2" s="44"/>
      <c r="E2" s="44"/>
      <c r="F2" s="44"/>
      <c r="G2" s="45"/>
    </row>
    <row r="3" spans="2:14" x14ac:dyDescent="0.25">
      <c r="B3" s="2" t="s">
        <v>1</v>
      </c>
      <c r="C3" s="43" t="s">
        <v>28</v>
      </c>
      <c r="D3" s="44"/>
      <c r="E3" s="44"/>
      <c r="F3" s="44"/>
      <c r="G3" s="45"/>
    </row>
    <row r="4" spans="2:14" ht="60" x14ac:dyDescent="0.25">
      <c r="B4" s="10" t="s">
        <v>2</v>
      </c>
      <c r="C4" s="28">
        <f>H12</f>
        <v>22.638329220857138</v>
      </c>
      <c r="D4" s="12" t="s">
        <v>3</v>
      </c>
      <c r="E4" s="11">
        <v>0.36</v>
      </c>
      <c r="F4" s="13" t="s">
        <v>24</v>
      </c>
      <c r="G4" s="14">
        <v>15.09</v>
      </c>
    </row>
    <row r="5" spans="2:14" ht="15.75" thickBot="1" x14ac:dyDescent="0.3">
      <c r="B5" s="46"/>
      <c r="C5" s="46"/>
      <c r="D5" s="46"/>
      <c r="E5" s="46"/>
      <c r="F5" s="4"/>
    </row>
    <row r="6" spans="2:14" ht="15.75" thickBot="1" x14ac:dyDescent="0.3">
      <c r="B6" s="50" t="s">
        <v>4</v>
      </c>
      <c r="C6" s="51"/>
      <c r="D6" s="51"/>
      <c r="E6" s="51"/>
      <c r="F6" s="51"/>
      <c r="G6" s="51"/>
      <c r="H6" s="20"/>
      <c r="I6" s="21"/>
    </row>
    <row r="7" spans="2:14" x14ac:dyDescent="0.25">
      <c r="B7" s="47" t="s">
        <v>29</v>
      </c>
      <c r="C7" s="48"/>
      <c r="D7" s="48"/>
      <c r="E7" s="48"/>
      <c r="F7" s="48"/>
      <c r="G7" s="49"/>
      <c r="H7" s="24">
        <v>27.95</v>
      </c>
      <c r="I7" s="22" t="s">
        <v>30</v>
      </c>
    </row>
    <row r="8" spans="2:14" x14ac:dyDescent="0.25">
      <c r="B8" s="37" t="s">
        <v>31</v>
      </c>
      <c r="C8" s="38"/>
      <c r="D8" s="38"/>
      <c r="E8" s="38"/>
      <c r="F8" s="38"/>
      <c r="G8" s="39"/>
      <c r="H8" s="25">
        <v>192643.21</v>
      </c>
      <c r="I8" s="8" t="s">
        <v>32</v>
      </c>
    </row>
    <row r="9" spans="2:14" x14ac:dyDescent="0.25">
      <c r="B9" s="37" t="s">
        <v>33</v>
      </c>
      <c r="C9" s="38"/>
      <c r="D9" s="38"/>
      <c r="E9" s="38"/>
      <c r="F9" s="38"/>
      <c r="G9" s="39"/>
      <c r="H9" s="25">
        <f>H8/4800/0.7</f>
        <v>57.334288690476185</v>
      </c>
      <c r="I9" s="8" t="s">
        <v>34</v>
      </c>
    </row>
    <row r="10" spans="2:14" x14ac:dyDescent="0.25">
      <c r="B10" s="37" t="s">
        <v>22</v>
      </c>
      <c r="C10" s="38"/>
      <c r="D10" s="38"/>
      <c r="E10" s="38"/>
      <c r="F10" s="38"/>
      <c r="G10" s="39"/>
      <c r="H10" s="25">
        <f>(H9*4.57*24)/10^5</f>
        <v>6.288424783571428E-2</v>
      </c>
      <c r="I10" s="8" t="s">
        <v>35</v>
      </c>
    </row>
    <row r="11" spans="2:14" x14ac:dyDescent="0.25">
      <c r="B11" s="37"/>
      <c r="C11" s="38"/>
      <c r="D11" s="38"/>
      <c r="E11" s="38"/>
      <c r="F11" s="38"/>
      <c r="G11" s="39"/>
      <c r="H11" s="25">
        <f>H10*30</f>
        <v>1.8865274350714283</v>
      </c>
      <c r="I11" s="8" t="s">
        <v>25</v>
      </c>
    </row>
    <row r="12" spans="2:14" ht="15.75" thickBot="1" x14ac:dyDescent="0.3">
      <c r="B12" s="40"/>
      <c r="C12" s="41"/>
      <c r="D12" s="41"/>
      <c r="E12" s="41"/>
      <c r="F12" s="41"/>
      <c r="G12" s="42"/>
      <c r="H12" s="26">
        <f>H11*12</f>
        <v>22.638329220857138</v>
      </c>
      <c r="I12" s="23" t="s">
        <v>23</v>
      </c>
    </row>
    <row r="13" spans="2:14" x14ac:dyDescent="0.25">
      <c r="B13" s="16"/>
      <c r="C13" s="16"/>
      <c r="D13" s="16"/>
      <c r="E13" s="16"/>
      <c r="F13" s="16"/>
      <c r="G13" s="16"/>
      <c r="H13" s="17"/>
      <c r="I13" s="18"/>
    </row>
    <row r="14" spans="2:14" x14ac:dyDescent="0.25">
      <c r="B14" s="7" t="s">
        <v>36</v>
      </c>
      <c r="C14" s="7"/>
      <c r="D14" s="7"/>
      <c r="E14" s="7"/>
      <c r="F14" s="7">
        <v>5.0599999999999996</v>
      </c>
      <c r="G14" s="29">
        <v>5.28</v>
      </c>
      <c r="H14" s="3">
        <v>5.32</v>
      </c>
      <c r="I14" s="27">
        <v>5.19</v>
      </c>
      <c r="J14" s="27">
        <v>5.12</v>
      </c>
      <c r="K14" s="3">
        <v>6.16</v>
      </c>
      <c r="L14" s="3">
        <v>6.14</v>
      </c>
      <c r="M14" s="3">
        <v>6.6</v>
      </c>
      <c r="N14" s="3">
        <v>6.87</v>
      </c>
    </row>
    <row r="15" spans="2:14" x14ac:dyDescent="0.25">
      <c r="B15" s="5" t="s">
        <v>37</v>
      </c>
      <c r="C15" s="5"/>
      <c r="D15" s="5"/>
      <c r="E15" s="5"/>
      <c r="F15" s="7">
        <v>6</v>
      </c>
      <c r="G15" s="7">
        <v>31</v>
      </c>
      <c r="H15" s="3">
        <v>30</v>
      </c>
      <c r="I15" s="3">
        <v>31</v>
      </c>
      <c r="J15" s="3">
        <v>30</v>
      </c>
      <c r="K15" s="3">
        <v>31</v>
      </c>
      <c r="L15" s="3">
        <v>31</v>
      </c>
      <c r="M15" s="3">
        <v>28</v>
      </c>
      <c r="N15" s="3">
        <v>31</v>
      </c>
    </row>
    <row r="16" spans="2:14" x14ac:dyDescent="0.25">
      <c r="B16" s="19"/>
      <c r="C16" s="19"/>
      <c r="D16" s="19"/>
      <c r="E16" s="19"/>
      <c r="F16" s="9"/>
    </row>
    <row r="17" spans="2:15" x14ac:dyDescent="0.25">
      <c r="B17" s="5"/>
      <c r="C17" s="5" t="s">
        <v>19</v>
      </c>
      <c r="D17" s="5" t="s">
        <v>20</v>
      </c>
      <c r="E17" s="5" t="s">
        <v>21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  <c r="N17" s="5" t="s">
        <v>13</v>
      </c>
    </row>
    <row r="18" spans="2:15" ht="30" x14ac:dyDescent="0.25">
      <c r="B18" s="6" t="s">
        <v>14</v>
      </c>
      <c r="C18" s="15">
        <v>0</v>
      </c>
      <c r="D18" s="15">
        <v>0</v>
      </c>
      <c r="E18" s="15">
        <v>0</v>
      </c>
      <c r="F18" s="15">
        <f>($H$9*0.6*24*F15*F14)/10^5</f>
        <v>0.25065633666857129</v>
      </c>
      <c r="G18" s="15">
        <f>($H$9*24*G15*G14)/10^5</f>
        <v>2.2522743294857142</v>
      </c>
      <c r="H18" s="15">
        <f t="shared" ref="H18:N18" si="0">($H$9*24*H15*H14)/10^5</f>
        <v>2.1961325939999998</v>
      </c>
      <c r="I18" s="15">
        <f t="shared" si="0"/>
        <v>2.2138832897785719</v>
      </c>
      <c r="J18" s="15">
        <f t="shared" si="0"/>
        <v>2.1135712182857143</v>
      </c>
      <c r="K18" s="15">
        <f t="shared" si="0"/>
        <v>2.6276533844000003</v>
      </c>
      <c r="L18" s="15">
        <f t="shared" si="0"/>
        <v>2.6191220422428572</v>
      </c>
      <c r="M18" s="15">
        <f t="shared" si="0"/>
        <v>2.542890372</v>
      </c>
      <c r="N18" s="15">
        <f t="shared" si="0"/>
        <v>2.9305160309785716</v>
      </c>
      <c r="O18" s="32"/>
    </row>
    <row r="19" spans="2:15" ht="30" x14ac:dyDescent="0.25">
      <c r="B19" s="6" t="s">
        <v>15</v>
      </c>
      <c r="C19" s="5"/>
      <c r="D19" s="5"/>
      <c r="E19" s="5"/>
      <c r="F19" s="5"/>
      <c r="G19" s="5"/>
      <c r="H19" s="5"/>
      <c r="I19" s="3"/>
      <c r="J19" s="3"/>
      <c r="K19" s="3"/>
      <c r="L19" s="3"/>
      <c r="M19" s="3"/>
      <c r="N19" s="3"/>
    </row>
    <row r="20" spans="2:15" ht="30" x14ac:dyDescent="0.25">
      <c r="B20" s="6" t="s">
        <v>16</v>
      </c>
      <c r="C20" s="5"/>
      <c r="D20" s="5"/>
      <c r="E20" s="5"/>
      <c r="F20" s="5"/>
      <c r="G20" s="5"/>
      <c r="H20" s="5"/>
      <c r="I20" s="3"/>
      <c r="J20" s="3"/>
      <c r="K20" s="3"/>
      <c r="L20" s="3"/>
      <c r="M20" s="3"/>
      <c r="N20" s="3"/>
    </row>
    <row r="21" spans="2:15" ht="30" x14ac:dyDescent="0.25">
      <c r="B21" s="6" t="s">
        <v>17</v>
      </c>
      <c r="C21" s="5"/>
      <c r="D21" s="5"/>
      <c r="E21" s="5"/>
      <c r="F21" s="5"/>
      <c r="G21" s="5"/>
      <c r="H21" s="5"/>
      <c r="I21" s="3"/>
      <c r="J21" s="3"/>
      <c r="K21" s="3"/>
      <c r="L21" s="3"/>
      <c r="M21" s="3"/>
      <c r="N21" s="3"/>
    </row>
    <row r="22" spans="2:15" ht="30" x14ac:dyDescent="0.25">
      <c r="B22" s="6" t="s">
        <v>18</v>
      </c>
      <c r="C22" s="5"/>
      <c r="D22" s="5"/>
      <c r="E22" s="5"/>
      <c r="F22" s="5"/>
      <c r="G22" s="5"/>
      <c r="H22" s="5"/>
      <c r="I22" s="3"/>
      <c r="J22" s="3"/>
      <c r="K22" s="3"/>
      <c r="L22" s="3"/>
      <c r="M22" s="3"/>
      <c r="N22" s="3"/>
    </row>
  </sheetData>
  <mergeCells count="10">
    <mergeCell ref="C2:G2"/>
    <mergeCell ref="C3:G3"/>
    <mergeCell ref="B5:E5"/>
    <mergeCell ref="B7:G7"/>
    <mergeCell ref="B6:G6"/>
    <mergeCell ref="B8:G8"/>
    <mergeCell ref="B9:G9"/>
    <mergeCell ref="B10:G10"/>
    <mergeCell ref="B11:G11"/>
    <mergeCell ref="B12:G12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opLeftCell="C1" workbookViewId="0">
      <selection activeCell="O8" sqref="O8"/>
    </sheetView>
  </sheetViews>
  <sheetFormatPr defaultRowHeight="15" x14ac:dyDescent="0.25"/>
  <cols>
    <col min="1" max="1" width="2.5703125" style="1" customWidth="1"/>
    <col min="2" max="2" width="19.7109375" style="1" customWidth="1"/>
    <col min="3" max="7" width="10" style="1" customWidth="1"/>
    <col min="8" max="8" width="12.42578125" style="1" customWidth="1"/>
    <col min="9" max="9" width="11.5703125" style="1" bestFit="1" customWidth="1"/>
    <col min="10" max="10" width="10.42578125" style="1" bestFit="1" customWidth="1"/>
    <col min="11" max="14" width="10" style="1" customWidth="1"/>
    <col min="15" max="15" width="8.85546875" style="1" customWidth="1"/>
    <col min="16" max="16" width="12" style="1" customWidth="1"/>
    <col min="17" max="16384" width="9.140625" style="1"/>
  </cols>
  <sheetData>
    <row r="2" spans="2:14" x14ac:dyDescent="0.25">
      <c r="B2" s="2" t="s">
        <v>0</v>
      </c>
      <c r="C2" s="43" t="s">
        <v>46</v>
      </c>
      <c r="D2" s="44"/>
      <c r="E2" s="44"/>
      <c r="F2" s="44"/>
      <c r="G2" s="45"/>
    </row>
    <row r="3" spans="2:14" x14ac:dyDescent="0.25">
      <c r="B3" s="2" t="s">
        <v>1</v>
      </c>
      <c r="C3" s="43" t="s">
        <v>28</v>
      </c>
      <c r="D3" s="44"/>
      <c r="E3" s="44"/>
      <c r="F3" s="44"/>
      <c r="G3" s="45"/>
    </row>
    <row r="4" spans="2:14" ht="60" x14ac:dyDescent="0.25">
      <c r="B4" s="10" t="s">
        <v>2</v>
      </c>
      <c r="C4" s="28">
        <v>26.28</v>
      </c>
      <c r="D4" s="12" t="s">
        <v>3</v>
      </c>
      <c r="E4" s="11">
        <v>0.6</v>
      </c>
      <c r="F4" s="13" t="s">
        <v>24</v>
      </c>
      <c r="G4" s="14"/>
    </row>
    <row r="5" spans="2:14" ht="15.75" thickBot="1" x14ac:dyDescent="0.3">
      <c r="B5" s="46"/>
      <c r="C5" s="46"/>
      <c r="D5" s="46"/>
      <c r="E5" s="46"/>
      <c r="F5" s="30"/>
    </row>
    <row r="6" spans="2:14" ht="15.75" thickBot="1" x14ac:dyDescent="0.3">
      <c r="B6" s="50" t="s">
        <v>4</v>
      </c>
      <c r="C6" s="51"/>
      <c r="D6" s="51"/>
      <c r="E6" s="51"/>
      <c r="F6" s="51"/>
      <c r="G6" s="51"/>
      <c r="H6" s="20"/>
      <c r="I6" s="21"/>
    </row>
    <row r="7" spans="2:14" ht="15.75" thickBot="1" x14ac:dyDescent="0.3">
      <c r="B7" s="47" t="s">
        <v>47</v>
      </c>
      <c r="C7" s="48"/>
      <c r="D7" s="48"/>
      <c r="E7" s="48"/>
      <c r="F7" s="48"/>
      <c r="G7" s="49"/>
      <c r="H7" s="24">
        <f>125+28+72+18.5</f>
        <v>243.5</v>
      </c>
      <c r="I7" s="22" t="s">
        <v>26</v>
      </c>
    </row>
    <row r="8" spans="2:14" ht="15.75" thickBot="1" x14ac:dyDescent="0.3">
      <c r="B8" s="47" t="s">
        <v>48</v>
      </c>
      <c r="C8" s="48"/>
      <c r="D8" s="48"/>
      <c r="E8" s="48"/>
      <c r="F8" s="48"/>
      <c r="G8" s="49"/>
      <c r="H8" s="25">
        <f>125+28</f>
        <v>153</v>
      </c>
      <c r="I8" s="22" t="s">
        <v>26</v>
      </c>
    </row>
    <row r="9" spans="2:14" x14ac:dyDescent="0.25">
      <c r="B9" s="37" t="s">
        <v>49</v>
      </c>
      <c r="C9" s="38"/>
      <c r="D9" s="38"/>
      <c r="E9" s="38"/>
      <c r="F9" s="38"/>
      <c r="G9" s="39"/>
      <c r="H9" s="25">
        <f>H7-H8</f>
        <v>90.5</v>
      </c>
      <c r="I9" s="22" t="s">
        <v>26</v>
      </c>
    </row>
    <row r="10" spans="2:14" x14ac:dyDescent="0.25">
      <c r="B10" s="55" t="s">
        <v>50</v>
      </c>
      <c r="C10" s="56"/>
      <c r="D10" s="56"/>
      <c r="E10" s="56"/>
      <c r="F10" s="56"/>
      <c r="G10" s="57"/>
      <c r="H10" s="25">
        <v>15</v>
      </c>
      <c r="I10" s="8" t="s">
        <v>51</v>
      </c>
    </row>
    <row r="11" spans="2:14" x14ac:dyDescent="0.25">
      <c r="B11" s="37" t="s">
        <v>22</v>
      </c>
      <c r="C11" s="38"/>
      <c r="D11" s="38"/>
      <c r="E11" s="38"/>
      <c r="F11" s="38"/>
      <c r="G11" s="39"/>
      <c r="H11" s="25">
        <f>H9*24*H10*5.5/10^5</f>
        <v>1.7919</v>
      </c>
      <c r="I11" s="8" t="s">
        <v>25</v>
      </c>
    </row>
    <row r="12" spans="2:14" x14ac:dyDescent="0.25">
      <c r="B12" s="16"/>
      <c r="C12" s="16"/>
      <c r="D12" s="16"/>
      <c r="E12" s="16"/>
      <c r="F12" s="16"/>
      <c r="G12" s="16"/>
      <c r="H12" s="17"/>
      <c r="I12" s="18"/>
    </row>
    <row r="13" spans="2:14" x14ac:dyDescent="0.25">
      <c r="B13" s="19"/>
      <c r="C13" s="19"/>
      <c r="D13" s="19"/>
      <c r="E13" s="19"/>
      <c r="F13" s="30"/>
    </row>
    <row r="14" spans="2:14" x14ac:dyDescent="0.25">
      <c r="B14" s="5"/>
      <c r="C14" s="5" t="s">
        <v>19</v>
      </c>
      <c r="D14" s="5" t="s">
        <v>20</v>
      </c>
      <c r="E14" s="5" t="s">
        <v>21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</row>
    <row r="15" spans="2:14" ht="30" x14ac:dyDescent="0.25">
      <c r="B15" s="6" t="s">
        <v>14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0.26</v>
      </c>
      <c r="K15" s="15">
        <v>2.58</v>
      </c>
      <c r="L15" s="15">
        <v>1.52</v>
      </c>
      <c r="M15" s="15">
        <v>2.4700000000000002</v>
      </c>
      <c r="N15" s="36">
        <v>2.15</v>
      </c>
    </row>
    <row r="16" spans="2:14" ht="30" x14ac:dyDescent="0.25">
      <c r="B16" s="6" t="s">
        <v>15</v>
      </c>
      <c r="C16" s="5"/>
      <c r="D16" s="5"/>
      <c r="E16" s="5"/>
      <c r="F16" s="5"/>
      <c r="G16" s="5"/>
      <c r="H16" s="5"/>
      <c r="I16" s="3"/>
      <c r="J16" s="3"/>
      <c r="K16" s="3"/>
      <c r="L16" s="3"/>
      <c r="M16" s="3"/>
      <c r="N16" s="3"/>
    </row>
    <row r="17" spans="2:14" ht="30" x14ac:dyDescent="0.25">
      <c r="B17" s="6" t="s">
        <v>16</v>
      </c>
      <c r="C17" s="5"/>
      <c r="D17" s="5"/>
      <c r="E17" s="5"/>
      <c r="F17" s="5"/>
      <c r="G17" s="5"/>
      <c r="H17" s="5"/>
      <c r="I17" s="3"/>
      <c r="J17" s="3"/>
      <c r="K17" s="3"/>
      <c r="L17" s="3"/>
      <c r="M17" s="3"/>
      <c r="N17" s="3"/>
    </row>
    <row r="18" spans="2:14" ht="30" x14ac:dyDescent="0.25">
      <c r="B18" s="6" t="s">
        <v>17</v>
      </c>
      <c r="C18" s="5"/>
      <c r="D18" s="5"/>
      <c r="E18" s="5"/>
      <c r="F18" s="5"/>
      <c r="G18" s="5"/>
      <c r="H18" s="5"/>
      <c r="I18" s="3"/>
      <c r="J18" s="3"/>
      <c r="K18" s="3"/>
      <c r="L18" s="3"/>
      <c r="M18" s="3"/>
      <c r="N18" s="3"/>
    </row>
    <row r="19" spans="2:14" ht="30" x14ac:dyDescent="0.25">
      <c r="B19" s="6" t="s">
        <v>18</v>
      </c>
      <c r="C19" s="5"/>
      <c r="D19" s="5"/>
      <c r="E19" s="5"/>
      <c r="F19" s="5"/>
      <c r="G19" s="5"/>
      <c r="H19" s="5"/>
      <c r="I19" s="3"/>
      <c r="J19" s="3"/>
      <c r="K19" s="3"/>
      <c r="L19" s="3"/>
      <c r="M19" s="3"/>
      <c r="N19" s="3"/>
    </row>
  </sheetData>
  <mergeCells count="9">
    <mergeCell ref="B9:G9"/>
    <mergeCell ref="B10:G10"/>
    <mergeCell ref="B11:G11"/>
    <mergeCell ref="C2:G2"/>
    <mergeCell ref="C3:G3"/>
    <mergeCell ref="B5:E5"/>
    <mergeCell ref="B6:G6"/>
    <mergeCell ref="B7:G7"/>
    <mergeCell ref="B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1</vt:lpstr>
      <vt:lpstr>Project 2</vt:lpstr>
      <vt:lpstr>Project 3</vt:lpstr>
      <vt:lpstr>'Project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Das</dc:creator>
  <cp:lastModifiedBy>Amey Deshpande</cp:lastModifiedBy>
  <cp:lastPrinted>2015-10-28T10:53:25Z</cp:lastPrinted>
  <dcterms:created xsi:type="dcterms:W3CDTF">2015-07-10T04:02:13Z</dcterms:created>
  <dcterms:modified xsi:type="dcterms:W3CDTF">2017-04-12T04:51:23Z</dcterms:modified>
</cp:coreProperties>
</file>